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aily Sales" sheetId="1" r:id="rId1"/>
    <sheet name="Products" sheetId="2" r:id="rId2"/>
  </sheets>
  <externalReferences>
    <externalReference r:id="rId3"/>
  </externalReferenc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6" i="1" l="1"/>
  <c r="O5" i="1"/>
  <c r="O4" i="1"/>
  <c r="O3" i="1"/>
  <c r="O2" i="1"/>
  <c r="N6" i="1"/>
  <c r="N5" i="1"/>
  <c r="N4" i="1"/>
  <c r="N3" i="1"/>
  <c r="N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4" i="1"/>
  <c r="G45" i="1"/>
  <c r="G46" i="1"/>
  <c r="G47" i="1"/>
  <c r="G48" i="1"/>
  <c r="G49" i="1"/>
  <c r="G50" i="1"/>
  <c r="G51" i="1"/>
  <c r="G52" i="1"/>
  <c r="G53" i="1"/>
  <c r="G54" i="1"/>
  <c r="G55" i="1"/>
  <c r="G57" i="1"/>
  <c r="G58" i="1"/>
  <c r="G59" i="1"/>
  <c r="G60" i="1"/>
  <c r="G61" i="1"/>
  <c r="G62" i="1"/>
  <c r="G63" i="1"/>
  <c r="G64" i="1"/>
  <c r="G65" i="1"/>
  <c r="G66" i="1"/>
  <c r="G67" i="1"/>
  <c r="G69" i="1"/>
  <c r="G70" i="1"/>
  <c r="G71" i="1"/>
  <c r="G72" i="1"/>
  <c r="G73" i="1"/>
  <c r="G74" i="1"/>
  <c r="G75" i="1"/>
  <c r="G76" i="1"/>
  <c r="G77" i="1"/>
  <c r="G79" i="1"/>
  <c r="G80" i="1"/>
  <c r="G81" i="1"/>
  <c r="G82" i="1"/>
  <c r="G83" i="1"/>
  <c r="G84" i="1"/>
  <c r="G85" i="1"/>
  <c r="G86" i="1"/>
  <c r="G87" i="1"/>
  <c r="G88" i="1"/>
  <c r="G89" i="1"/>
  <c r="G9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4" i="1"/>
  <c r="F45" i="1"/>
  <c r="F46" i="1"/>
  <c r="F47" i="1"/>
  <c r="F48" i="1"/>
  <c r="F49" i="1"/>
  <c r="F50" i="1"/>
  <c r="F51" i="1"/>
  <c r="F52" i="1"/>
  <c r="F53" i="1"/>
  <c r="F54" i="1"/>
  <c r="F55" i="1"/>
  <c r="F57" i="1"/>
  <c r="F58" i="1"/>
  <c r="F59" i="1"/>
  <c r="F60" i="1"/>
  <c r="F61" i="1"/>
  <c r="F62" i="1"/>
  <c r="F63" i="1"/>
  <c r="F64" i="1"/>
  <c r="F65" i="1"/>
  <c r="F66" i="1"/>
  <c r="F67" i="1"/>
  <c r="F69" i="1"/>
  <c r="F70" i="1"/>
  <c r="F71" i="1"/>
  <c r="F72" i="1"/>
  <c r="F73" i="1"/>
  <c r="F74" i="1"/>
  <c r="F75" i="1"/>
  <c r="F76" i="1"/>
  <c r="F77" i="1"/>
  <c r="F79" i="1"/>
  <c r="F80" i="1"/>
  <c r="F81" i="1"/>
  <c r="F82" i="1"/>
  <c r="F83" i="1"/>
  <c r="F84" i="1"/>
  <c r="F85" i="1"/>
  <c r="F86" i="1"/>
  <c r="F87" i="1"/>
  <c r="F88" i="1"/>
  <c r="F89" i="1"/>
  <c r="F90" i="1"/>
  <c r="F2" i="1"/>
  <c r="G16" i="2"/>
  <c r="I16" i="2"/>
  <c r="G17" i="2"/>
  <c r="I17" i="2"/>
  <c r="G12" i="2"/>
  <c r="I12" i="2"/>
  <c r="G13" i="2"/>
  <c r="I13" i="2"/>
  <c r="G14" i="2"/>
  <c r="I14" i="2"/>
  <c r="G21" i="2"/>
  <c r="I21" i="2"/>
  <c r="G22" i="2"/>
  <c r="I22" i="2"/>
  <c r="G23" i="2"/>
  <c r="I23" i="2"/>
  <c r="G18" i="2"/>
  <c r="I18" i="2"/>
  <c r="G19" i="2"/>
  <c r="I19" i="2"/>
  <c r="G20" i="2"/>
  <c r="I20" i="2"/>
  <c r="G26" i="2"/>
  <c r="I26" i="2"/>
  <c r="G27" i="2"/>
  <c r="I27" i="2"/>
  <c r="G24" i="2"/>
  <c r="I24" i="2"/>
  <c r="G25" i="2"/>
  <c r="I25" i="2"/>
  <c r="G28" i="2"/>
  <c r="I28" i="2"/>
  <c r="G29" i="2"/>
  <c r="I29" i="2"/>
  <c r="G30" i="2"/>
  <c r="I30" i="2"/>
  <c r="G31" i="2"/>
  <c r="I31" i="2"/>
  <c r="G32" i="2"/>
  <c r="I32" i="2"/>
  <c r="G33" i="2"/>
  <c r="I33" i="2"/>
  <c r="G34" i="2"/>
  <c r="I34" i="2"/>
  <c r="G35" i="2"/>
  <c r="I35" i="2"/>
  <c r="G38" i="2"/>
  <c r="I38" i="2"/>
  <c r="G39" i="2"/>
  <c r="I39" i="2"/>
  <c r="G36" i="2"/>
  <c r="I36" i="2"/>
  <c r="G37" i="2"/>
  <c r="I37" i="2"/>
  <c r="G46" i="2"/>
  <c r="I46" i="2"/>
  <c r="G47" i="2"/>
  <c r="I47" i="2"/>
  <c r="G48" i="2"/>
  <c r="I48" i="2"/>
  <c r="G40" i="2"/>
  <c r="I40" i="2"/>
  <c r="G41" i="2"/>
  <c r="I41" i="2"/>
  <c r="G42" i="2"/>
  <c r="I42" i="2"/>
  <c r="G43" i="2"/>
  <c r="I43" i="2"/>
  <c r="G44" i="2"/>
  <c r="I44" i="2"/>
  <c r="G45" i="2"/>
  <c r="I45" i="2"/>
  <c r="G15" i="2"/>
  <c r="I15" i="2"/>
  <c r="G11" i="2"/>
  <c r="G10" i="2"/>
  <c r="G9" i="2"/>
  <c r="G8" i="2"/>
  <c r="G7" i="2"/>
  <c r="G6" i="2"/>
  <c r="G5" i="2"/>
  <c r="G4" i="2"/>
  <c r="G3" i="2"/>
  <c r="G2" i="2"/>
  <c r="K4" i="1"/>
  <c r="K8" i="1"/>
  <c r="K7" i="1"/>
  <c r="N21" i="1"/>
  <c r="O58" i="1"/>
  <c r="N70" i="1"/>
  <c r="N48" i="1"/>
  <c r="N37" i="1"/>
  <c r="O37" i="1"/>
  <c r="N80" i="1"/>
  <c r="O62" i="1"/>
  <c r="N83" i="1"/>
  <c r="O80" i="1"/>
  <c r="K5" i="1"/>
  <c r="O24" i="1"/>
  <c r="O25" i="1"/>
  <c r="O61" i="1"/>
  <c r="O84" i="1"/>
  <c r="N62" i="1"/>
  <c r="O49" i="1"/>
  <c r="O21" i="1"/>
  <c r="K6" i="1"/>
  <c r="N81" i="1"/>
  <c r="N24" i="1"/>
  <c r="O33" i="1"/>
  <c r="N36" i="1"/>
  <c r="N49" i="1"/>
  <c r="N58" i="1"/>
  <c r="O74" i="1"/>
  <c r="N74" i="1"/>
  <c r="N71" i="1"/>
  <c r="O45" i="1"/>
  <c r="N33" i="1"/>
  <c r="O70" i="1"/>
  <c r="N45" i="1"/>
  <c r="N25" i="1"/>
  <c r="N84" i="1"/>
  <c r="N61" i="1"/>
  <c r="O83" i="1"/>
  <c r="O36" i="1"/>
  <c r="N73" i="1"/>
  <c r="O73" i="1"/>
  <c r="O48" i="1"/>
  <c r="N59" i="1"/>
  <c r="N34" i="1"/>
  <c r="O59" i="1"/>
  <c r="O71" i="1"/>
  <c r="N46" i="1"/>
  <c r="O81" i="1"/>
  <c r="O22" i="1"/>
  <c r="N22" i="1"/>
  <c r="O46" i="1"/>
  <c r="O34" i="1"/>
  <c r="N35" i="1"/>
  <c r="O72" i="1"/>
  <c r="N47" i="1"/>
  <c r="N23" i="1"/>
  <c r="O82" i="1"/>
  <c r="O23" i="1"/>
  <c r="N60" i="1"/>
  <c r="O47" i="1"/>
  <c r="O35" i="1"/>
  <c r="N82" i="1"/>
  <c r="N72" i="1"/>
  <c r="N75" i="1"/>
  <c r="O75" i="1"/>
  <c r="Q83" i="1"/>
  <c r="Q80" i="1"/>
  <c r="Q82" i="1"/>
  <c r="Q81" i="1"/>
  <c r="Q84" i="1"/>
  <c r="Q71" i="1"/>
  <c r="Q73" i="1"/>
  <c r="Q74" i="1"/>
  <c r="Q70" i="1"/>
  <c r="Q72" i="1"/>
  <c r="Q58" i="1"/>
  <c r="Q62" i="1"/>
  <c r="Q59" i="1"/>
  <c r="Q61" i="1"/>
  <c r="Q48" i="1"/>
  <c r="Q49" i="1"/>
  <c r="Q45" i="1"/>
  <c r="Q46" i="1"/>
  <c r="Q47" i="1"/>
  <c r="Q36" i="1"/>
  <c r="Q33" i="1"/>
  <c r="Q34" i="1"/>
  <c r="Q35" i="1"/>
  <c r="Q37" i="1"/>
  <c r="Q21" i="1"/>
  <c r="Q22" i="1"/>
  <c r="Q24" i="1"/>
  <c r="Q23" i="1"/>
  <c r="Q25" i="1"/>
  <c r="Q2" i="1"/>
  <c r="N85" i="1"/>
  <c r="O85" i="1"/>
  <c r="N63" i="1"/>
  <c r="O50" i="1"/>
  <c r="N50" i="1"/>
  <c r="N38" i="1"/>
  <c r="O38" i="1"/>
  <c r="O26" i="1"/>
  <c r="N26" i="1"/>
  <c r="O7" i="1"/>
  <c r="N7" i="1"/>
  <c r="Q3" i="1"/>
  <c r="Q5" i="1"/>
  <c r="Q6" i="1"/>
  <c r="Q4" i="1"/>
  <c r="O60" i="1"/>
  <c r="Q60" i="1"/>
  <c r="Q63" i="1"/>
  <c r="O63" i="1"/>
  <c r="Q85" i="1"/>
  <c r="Q75" i="1"/>
  <c r="Q50" i="1"/>
  <c r="Q38" i="1"/>
  <c r="Q26" i="1"/>
  <c r="Q7" i="1"/>
</calcChain>
</file>

<file path=xl/sharedStrings.xml><?xml version="1.0" encoding="utf-8"?>
<sst xmlns="http://schemas.openxmlformats.org/spreadsheetml/2006/main" count="257" uniqueCount="73">
  <si>
    <t xml:space="preserve">Date </t>
  </si>
  <si>
    <t xml:space="preserve">Product </t>
  </si>
  <si>
    <t xml:space="preserve">Quantity </t>
  </si>
  <si>
    <t>Price</t>
  </si>
  <si>
    <t>Product</t>
  </si>
  <si>
    <t>Volume in cl</t>
  </si>
  <si>
    <t>Product ID</t>
  </si>
  <si>
    <t>Taxes</t>
  </si>
  <si>
    <t>Price without taxes</t>
  </si>
  <si>
    <t xml:space="preserve">Champagne and Celebrating drinks </t>
  </si>
  <si>
    <t xml:space="preserve">Grand Cru (Brut) </t>
  </si>
  <si>
    <t xml:space="preserve">Grand Cru (Extra Brut) </t>
  </si>
  <si>
    <t xml:space="preserve">Grand Cru (Demi Sec) </t>
  </si>
  <si>
    <t>Prosecco</t>
  </si>
  <si>
    <t xml:space="preserve">Adami Conegliona </t>
  </si>
  <si>
    <t>Bianca Vigna</t>
  </si>
  <si>
    <t>Red Wines</t>
  </si>
  <si>
    <t>Toro Loco Tempranillo</t>
  </si>
  <si>
    <t>Don Armando</t>
  </si>
  <si>
    <t>White Wines</t>
  </si>
  <si>
    <t>Silver Ghost Sauvignon</t>
  </si>
  <si>
    <t>Pasqua Pinot Gregio</t>
  </si>
  <si>
    <t>Spirits</t>
  </si>
  <si>
    <t>Royal Lochnagar</t>
  </si>
  <si>
    <t>Macallan Gold</t>
  </si>
  <si>
    <t>Non-alcoholic drinks</t>
  </si>
  <si>
    <t>Life Juice</t>
  </si>
  <si>
    <t>Fruit Juices</t>
  </si>
  <si>
    <t>Liquiteria</t>
  </si>
  <si>
    <t>Sparkling Drinks</t>
  </si>
  <si>
    <t>Coca Cola</t>
  </si>
  <si>
    <t>Coca Light</t>
  </si>
  <si>
    <t>Still Drinks</t>
  </si>
  <si>
    <t>Water</t>
  </si>
  <si>
    <t>Elderberry</t>
  </si>
  <si>
    <t>Hot drinks</t>
  </si>
  <si>
    <t>Tea</t>
  </si>
  <si>
    <t>Coffee</t>
  </si>
  <si>
    <t>Decaffeinated Coffee</t>
  </si>
  <si>
    <t>1€ =</t>
  </si>
  <si>
    <t>1£=</t>
  </si>
  <si>
    <t>Equivalent in €</t>
  </si>
  <si>
    <t>Witout Taxes €</t>
  </si>
  <si>
    <t>8 fl Oz</t>
  </si>
  <si>
    <t>Small</t>
  </si>
  <si>
    <t>12 fl oz</t>
  </si>
  <si>
    <t>Medium</t>
  </si>
  <si>
    <t>20 fl oz</t>
  </si>
  <si>
    <t>Big</t>
  </si>
  <si>
    <t>Tot.</t>
  </si>
  <si>
    <t>Grand Cru (Brut)</t>
  </si>
  <si>
    <t>Grand Cru (Demi Sec)</t>
  </si>
  <si>
    <t>Adami Conegliona</t>
  </si>
  <si>
    <t>Litre Water</t>
  </si>
  <si>
    <t>Grand Cru (Extra Brut)</t>
  </si>
  <si>
    <t>Litre Liquiteria</t>
  </si>
  <si>
    <t>Litre Coca Light</t>
  </si>
  <si>
    <t xml:space="preserve">Silver Ghost Sauvignon </t>
  </si>
  <si>
    <t>Vol. Tot.</t>
  </si>
  <si>
    <t>Volume in l</t>
  </si>
  <si>
    <t xml:space="preserve">Taxes </t>
  </si>
  <si>
    <t>Volume</t>
  </si>
  <si>
    <t>Daily sales</t>
  </si>
  <si>
    <t>Daily sale without taxes</t>
  </si>
  <si>
    <t>Category 1</t>
  </si>
  <si>
    <t>Category 2</t>
  </si>
  <si>
    <t>Category 3</t>
  </si>
  <si>
    <t>Category 4</t>
  </si>
  <si>
    <t>Category 5</t>
  </si>
  <si>
    <t>Color number</t>
  </si>
  <si>
    <t>Total</t>
  </si>
  <si>
    <t>Silver Ghost Savignon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</si>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</sst>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£&quot;#,##0.00;[Red]\-&quot;£&quot;#,##0.00"/>
    <numFmt numFmtId="165" formatCode="_-&quot;£&quot;* #,##0.00_-;\-&quot;£&quot;* #,##0.00_-;_-&quot;£&quot;* &quot;-&quot;??_-;_-@_-"/>
    <numFmt numFmtId="166" formatCode="0.0"/>
    <numFmt numFmtId="167" formatCode="_-[$€-2]\ * #,##0.00_-;\-[$€-2]\ * #,##0.00_-;_-[$€-2]\ * &quot;-&quot;??_-;_-@_-"/>
    <numFmt numFmtId="168" formatCode="_-[$£-809]* #,##0.00_-;\-[$£-809]* #,##0.00_-;_-[$£-809]* &quot;-&quot;??_-;_-@_-"/>
    <numFmt numFmtId="169" formatCode="[$€-2]\ #,##0.00;[Red]\-[$€-2]\ #,##0.00"/>
    <numFmt numFmtId="170" formatCode="_-[$€-2]\ * #,##0.0_-;\-[$€-2]\ * #,##0.0_-;_-[$€-2]\ * &quot;-&quot;?_-;_-@_-"/>
    <numFmt numFmtId="171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79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166" fontId="0" fillId="4" borderId="3" xfId="0" applyNumberFormat="1" applyFill="1" applyBorder="1" applyAlignment="1">
      <alignment horizontal="center"/>
    </xf>
    <xf numFmtId="167" fontId="3" fillId="4" borderId="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167" fontId="3" fillId="4" borderId="3" xfId="1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166" fontId="0" fillId="5" borderId="3" xfId="0" applyNumberFormat="1" applyFill="1" applyBorder="1" applyAlignment="1">
      <alignment horizontal="center"/>
    </xf>
    <xf numFmtId="168" fontId="3" fillId="5" borderId="3" xfId="0" applyNumberFormat="1" applyFont="1" applyFill="1" applyBorder="1" applyAlignment="1">
      <alignment horizontal="center" vertical="center"/>
    </xf>
    <xf numFmtId="168" fontId="3" fillId="5" borderId="3" xfId="2" applyNumberFormat="1" applyFont="1" applyFill="1" applyBorder="1" applyAlignment="1">
      <alignment horizontal="center" vertical="center"/>
    </xf>
    <xf numFmtId="166" fontId="0" fillId="6" borderId="3" xfId="0" applyNumberFormat="1" applyFill="1" applyBorder="1" applyAlignment="1">
      <alignment horizontal="center"/>
    </xf>
    <xf numFmtId="166" fontId="0" fillId="7" borderId="3" xfId="0" applyNumberFormat="1" applyFill="1" applyBorder="1" applyAlignment="1">
      <alignment horizontal="center"/>
    </xf>
    <xf numFmtId="0" fontId="0" fillId="0" borderId="0" xfId="0" applyAlignment="1"/>
    <xf numFmtId="0" fontId="5" fillId="4" borderId="3" xfId="0" applyFont="1" applyFill="1" applyBorder="1" applyAlignment="1"/>
    <xf numFmtId="9" fontId="0" fillId="4" borderId="3" xfId="0" applyNumberFormat="1" applyFill="1" applyBorder="1" applyAlignment="1"/>
    <xf numFmtId="167" fontId="0" fillId="4" borderId="4" xfId="0" applyNumberFormat="1" applyFill="1" applyBorder="1" applyAlignment="1"/>
    <xf numFmtId="0" fontId="4" fillId="4" borderId="3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168" fontId="3" fillId="5" borderId="3" xfId="1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/>
    <xf numFmtId="9" fontId="0" fillId="5" borderId="3" xfId="0" applyNumberFormat="1" applyFill="1" applyBorder="1" applyAlignment="1"/>
    <xf numFmtId="168" fontId="0" fillId="5" borderId="3" xfId="0" applyNumberFormat="1" applyFill="1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Fill="1" applyAlignment="1"/>
    <xf numFmtId="0" fontId="6" fillId="6" borderId="3" xfId="0" applyFont="1" applyFill="1" applyBorder="1" applyAlignment="1"/>
    <xf numFmtId="0" fontId="3" fillId="6" borderId="3" xfId="0" applyFont="1" applyFill="1" applyBorder="1" applyAlignment="1">
      <alignment vertical="center"/>
    </xf>
    <xf numFmtId="165" fontId="3" fillId="6" borderId="3" xfId="1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/>
    <xf numFmtId="9" fontId="0" fillId="6" borderId="3" xfId="0" applyNumberFormat="1" applyFill="1" applyBorder="1" applyAlignment="1"/>
    <xf numFmtId="168" fontId="0" fillId="6" borderId="3" xfId="0" applyNumberFormat="1" applyFill="1" applyBorder="1" applyAlignment="1"/>
    <xf numFmtId="0" fontId="6" fillId="7" borderId="3" xfId="0" applyFont="1" applyFill="1" applyBorder="1" applyAlignment="1"/>
    <xf numFmtId="0" fontId="3" fillId="7" borderId="4" xfId="0" applyFont="1" applyFill="1" applyBorder="1" applyAlignment="1">
      <alignment vertical="center"/>
    </xf>
    <xf numFmtId="165" fontId="3" fillId="7" borderId="3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/>
    <xf numFmtId="9" fontId="0" fillId="7" borderId="3" xfId="0" applyNumberFormat="1" applyFill="1" applyBorder="1" applyAlignment="1"/>
    <xf numFmtId="168" fontId="0" fillId="7" borderId="3" xfId="0" applyNumberFormat="1" applyFill="1" applyBorder="1" applyAlignment="1"/>
    <xf numFmtId="0" fontId="4" fillId="7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2" fillId="2" borderId="3" xfId="0" applyFont="1" applyFill="1" applyBorder="1"/>
    <xf numFmtId="168" fontId="2" fillId="2" borderId="3" xfId="1" applyNumberFormat="1" applyFont="1" applyFill="1" applyBorder="1"/>
    <xf numFmtId="14" fontId="2" fillId="8" borderId="3" xfId="0" applyNumberFormat="1" applyFont="1" applyFill="1" applyBorder="1"/>
    <xf numFmtId="169" fontId="2" fillId="8" borderId="3" xfId="0" applyNumberFormat="1" applyFont="1" applyFill="1" applyBorder="1"/>
    <xf numFmtId="0" fontId="3" fillId="10" borderId="3" xfId="0" applyFont="1" applyFill="1" applyBorder="1" applyAlignment="1">
      <alignment vertical="center"/>
    </xf>
    <xf numFmtId="2" fontId="0" fillId="10" borderId="3" xfId="0" applyNumberFormat="1" applyFill="1" applyBorder="1" applyAlignment="1">
      <alignment horizontal="center"/>
    </xf>
    <xf numFmtId="164" fontId="3" fillId="10" borderId="3" xfId="0" applyNumberFormat="1" applyFont="1" applyFill="1" applyBorder="1" applyAlignment="1">
      <alignment horizontal="center" vertical="center"/>
    </xf>
    <xf numFmtId="0" fontId="5" fillId="10" borderId="3" xfId="0" applyFont="1" applyFill="1" applyBorder="1" applyAlignment="1"/>
    <xf numFmtId="9" fontId="0" fillId="10" borderId="3" xfId="0" applyNumberFormat="1" applyFill="1" applyBorder="1" applyAlignment="1"/>
    <xf numFmtId="168" fontId="0" fillId="10" borderId="3" xfId="0" applyNumberFormat="1" applyFill="1" applyBorder="1" applyAlignment="1"/>
    <xf numFmtId="170" fontId="0" fillId="5" borderId="3" xfId="0" applyNumberFormat="1" applyFill="1" applyBorder="1" applyAlignment="1"/>
    <xf numFmtId="170" fontId="0" fillId="6" borderId="3" xfId="0" applyNumberFormat="1" applyFill="1" applyBorder="1" applyAlignment="1"/>
    <xf numFmtId="170" fontId="0" fillId="7" borderId="3" xfId="0" applyNumberFormat="1" applyFill="1" applyBorder="1" applyAlignment="1"/>
    <xf numFmtId="170" fontId="0" fillId="10" borderId="3" xfId="0" applyNumberFormat="1" applyFill="1" applyBorder="1" applyAlignment="1"/>
    <xf numFmtId="0" fontId="8" fillId="11" borderId="3" xfId="0" applyFont="1" applyFill="1" applyBorder="1" applyAlignment="1">
      <alignment vertical="center" wrapText="1"/>
    </xf>
    <xf numFmtId="0" fontId="9" fillId="11" borderId="3" xfId="0" applyFont="1" applyFill="1" applyBorder="1"/>
    <xf numFmtId="0" fontId="0" fillId="11" borderId="3" xfId="0" applyFill="1" applyBorder="1" applyAlignment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3" fillId="7" borderId="3" xfId="0" applyFont="1" applyFill="1" applyBorder="1" applyAlignment="1">
      <alignment vertical="center"/>
    </xf>
    <xf numFmtId="0" fontId="0" fillId="7" borderId="3" xfId="0" applyFill="1" applyBorder="1"/>
    <xf numFmtId="0" fontId="3" fillId="9" borderId="3" xfId="0" applyFont="1" applyFill="1" applyBorder="1" applyAlignment="1">
      <alignment vertical="center"/>
    </xf>
    <xf numFmtId="0" fontId="0" fillId="9" borderId="3" xfId="0" applyFill="1" applyBorder="1"/>
    <xf numFmtId="0" fontId="3" fillId="9" borderId="2" xfId="0" applyFont="1" applyFill="1" applyBorder="1" applyAlignment="1">
      <alignment vertical="center"/>
    </xf>
    <xf numFmtId="170" fontId="0" fillId="10" borderId="2" xfId="0" applyNumberFormat="1" applyFill="1" applyBorder="1" applyAlignment="1"/>
    <xf numFmtId="0" fontId="0" fillId="12" borderId="0" xfId="0" applyFill="1"/>
    <xf numFmtId="14" fontId="2" fillId="3" borderId="3" xfId="0" applyNumberFormat="1" applyFont="1" applyFill="1" applyBorder="1"/>
    <xf numFmtId="0" fontId="6" fillId="10" borderId="4" xfId="0" applyFont="1" applyFill="1" applyBorder="1" applyAlignment="1"/>
    <xf numFmtId="0" fontId="0" fillId="10" borderId="3" xfId="0" applyFill="1" applyBorder="1"/>
    <xf numFmtId="0" fontId="3" fillId="4" borderId="5" xfId="0" applyFont="1" applyFill="1" applyBorder="1" applyAlignment="1">
      <alignment vertical="center"/>
    </xf>
    <xf numFmtId="167" fontId="3" fillId="4" borderId="5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7" fontId="0" fillId="12" borderId="0" xfId="0" applyNumberFormat="1" applyFill="1"/>
    <xf numFmtId="167" fontId="0" fillId="4" borderId="3" xfId="0" applyNumberFormat="1" applyFill="1" applyBorder="1"/>
    <xf numFmtId="167" fontId="0" fillId="5" borderId="3" xfId="0" applyNumberFormat="1" applyFill="1" applyBorder="1"/>
    <xf numFmtId="167" fontId="0" fillId="6" borderId="3" xfId="0" applyNumberFormat="1" applyFill="1" applyBorder="1"/>
    <xf numFmtId="167" fontId="0" fillId="7" borderId="3" xfId="0" applyNumberFormat="1" applyFill="1" applyBorder="1"/>
    <xf numFmtId="167" fontId="0" fillId="9" borderId="3" xfId="0" applyNumberFormat="1" applyFill="1" applyBorder="1"/>
    <xf numFmtId="14" fontId="2" fillId="3" borderId="6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" fontId="0" fillId="4" borderId="5" xfId="0" applyNumberFormat="1" applyFill="1" applyBorder="1"/>
    <xf numFmtId="1" fontId="0" fillId="4" borderId="3" xfId="0" applyNumberFormat="1" applyFill="1" applyBorder="1"/>
    <xf numFmtId="1" fontId="0" fillId="5" borderId="3" xfId="0" applyNumberFormat="1" applyFill="1" applyBorder="1"/>
    <xf numFmtId="1" fontId="0" fillId="6" borderId="3" xfId="0" applyNumberFormat="1" applyFill="1" applyBorder="1"/>
    <xf numFmtId="1" fontId="0" fillId="7" borderId="3" xfId="0" applyNumberFormat="1" applyFill="1" applyBorder="1"/>
    <xf numFmtId="1" fontId="0" fillId="9" borderId="3" xfId="0" applyNumberFormat="1" applyFill="1" applyBorder="1"/>
    <xf numFmtId="1" fontId="0" fillId="9" borderId="2" xfId="0" applyNumberFormat="1" applyFill="1" applyBorder="1"/>
    <xf numFmtId="1" fontId="0" fillId="12" borderId="0" xfId="0" applyNumberFormat="1" applyFill="1"/>
    <xf numFmtId="1" fontId="0" fillId="6" borderId="3" xfId="0" quotePrefix="1" applyNumberFormat="1" applyFill="1" applyBorder="1"/>
    <xf numFmtId="1" fontId="0" fillId="10" borderId="3" xfId="0" applyNumberFormat="1" applyFill="1" applyBorder="1"/>
    <xf numFmtId="171" fontId="0" fillId="4" borderId="3" xfId="0" applyNumberFormat="1" applyFill="1" applyBorder="1"/>
    <xf numFmtId="171" fontId="0" fillId="5" borderId="3" xfId="0" applyNumberFormat="1" applyFill="1" applyBorder="1"/>
    <xf numFmtId="171" fontId="0" fillId="6" borderId="3" xfId="0" applyNumberFormat="1" applyFill="1" applyBorder="1"/>
    <xf numFmtId="171" fontId="0" fillId="7" borderId="3" xfId="0" applyNumberFormat="1" applyFill="1" applyBorder="1"/>
    <xf numFmtId="171" fontId="0" fillId="9" borderId="3" xfId="0" applyNumberFormat="1" applyFill="1" applyBorder="1"/>
    <xf numFmtId="171" fontId="0" fillId="12" borderId="0" xfId="0" applyNumberFormat="1" applyFill="1"/>
    <xf numFmtId="171" fontId="0" fillId="10" borderId="3" xfId="0" applyNumberFormat="1" applyFill="1" applyBorder="1"/>
    <xf numFmtId="171" fontId="0" fillId="4" borderId="5" xfId="0" applyNumberFormat="1" applyFill="1" applyBorder="1"/>
    <xf numFmtId="171" fontId="0" fillId="9" borderId="2" xfId="0" applyNumberFormat="1" applyFill="1" applyBorder="1"/>
    <xf numFmtId="0" fontId="2" fillId="0" borderId="7" xfId="0" applyFont="1" applyBorder="1"/>
    <xf numFmtId="0" fontId="2" fillId="0" borderId="8" xfId="0" applyFont="1" applyBorder="1"/>
    <xf numFmtId="0" fontId="2" fillId="4" borderId="9" xfId="0" applyFont="1" applyFill="1" applyBorder="1"/>
    <xf numFmtId="0" fontId="2" fillId="0" borderId="10" xfId="0" applyFont="1" applyBorder="1"/>
    <xf numFmtId="0" fontId="2" fillId="5" borderId="9" xfId="0" applyFont="1" applyFill="1" applyBorder="1"/>
    <xf numFmtId="0" fontId="2" fillId="6" borderId="9" xfId="0" applyFont="1" applyFill="1" applyBorder="1"/>
    <xf numFmtId="0" fontId="2" fillId="7" borderId="9" xfId="0" applyFont="1" applyFill="1" applyBorder="1"/>
    <xf numFmtId="0" fontId="2" fillId="10" borderId="11" xfId="0" applyFont="1" applyFill="1" applyBorder="1"/>
    <xf numFmtId="0" fontId="2" fillId="0" borderId="12" xfId="0" applyFont="1" applyBorder="1"/>
    <xf numFmtId="14" fontId="0" fillId="0" borderId="3" xfId="0" applyNumberFormat="1" applyBorder="1"/>
    <xf numFmtId="0" fontId="10" fillId="3" borderId="3" xfId="0" applyFont="1" applyFill="1" applyBorder="1"/>
    <xf numFmtId="0" fontId="0" fillId="0" borderId="3" xfId="0" applyBorder="1"/>
    <xf numFmtId="9" fontId="0" fillId="0" borderId="3" xfId="0" applyNumberFormat="1" applyBorder="1"/>
    <xf numFmtId="9" fontId="0" fillId="0" borderId="4" xfId="0" applyNumberFormat="1" applyBorder="1"/>
    <xf numFmtId="0" fontId="2" fillId="0" borderId="3" xfId="0" applyFont="1" applyBorder="1"/>
    <xf numFmtId="9" fontId="0" fillId="4" borderId="4" xfId="0" applyNumberFormat="1" applyFill="1" applyBorder="1"/>
    <xf numFmtId="9" fontId="0" fillId="4" borderId="3" xfId="0" applyNumberFormat="1" applyFill="1" applyBorder="1"/>
    <xf numFmtId="167" fontId="0" fillId="0" borderId="3" xfId="0" applyNumberFormat="1" applyFill="1" applyBorder="1"/>
    <xf numFmtId="167" fontId="0" fillId="0" borderId="0" xfId="0" applyNumberFormat="1"/>
    <xf numFmtId="167" fontId="10" fillId="3" borderId="3" xfId="0" applyNumberFormat="1" applyFont="1" applyFill="1" applyBorder="1"/>
    <xf numFmtId="167" fontId="0" fillId="0" borderId="3" xfId="0" applyNumberFormat="1" applyBorder="1"/>
    <xf numFmtId="0" fontId="2" fillId="3" borderId="13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9999"/>
      <color rgb="FFFF979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\AppData\Roaming\Microsoft\AddIns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0"/>
  <sheetViews>
    <sheetView tabSelected="1" topLeftCell="C1" zoomScaleNormal="100" workbookViewId="0">
      <selection activeCell="N2" sqref="N2"/>
    </sheetView>
  </sheetViews>
  <sheetFormatPr baseColWidth="10" defaultColWidth="9.08984375" defaultRowHeight="14.5" x14ac:dyDescent="0.35"/>
  <cols>
    <col min="1" max="1" width="10.81640625" bestFit="1" customWidth="1"/>
    <col min="2" max="2" width="25" bestFit="1" customWidth="1"/>
    <col min="4" max="4" width="12" bestFit="1" customWidth="1"/>
    <col min="6" max="6" width="9.453125" bestFit="1" customWidth="1"/>
    <col min="8" max="8" width="11.08984375" customWidth="1"/>
    <col min="9" max="9" width="9" customWidth="1"/>
    <col min="10" max="11" width="12.08984375" bestFit="1" customWidth="1"/>
    <col min="13" max="13" width="10.54296875" bestFit="1" customWidth="1"/>
    <col min="14" max="14" width="8.08984375" bestFit="1" customWidth="1"/>
    <col min="15" max="15" width="10.6328125" bestFit="1" customWidth="1"/>
    <col min="16" max="16" width="6.08984375" bestFit="1" customWidth="1"/>
    <col min="17" max="17" width="20.453125" bestFit="1" customWidth="1"/>
  </cols>
  <sheetData>
    <row r="1" spans="1:17" x14ac:dyDescent="0.35">
      <c r="A1" s="73" t="s">
        <v>0</v>
      </c>
      <c r="B1" s="73" t="s">
        <v>1</v>
      </c>
      <c r="C1" s="73" t="s">
        <v>2</v>
      </c>
      <c r="D1" s="73" t="s">
        <v>59</v>
      </c>
      <c r="E1" s="73" t="s">
        <v>3</v>
      </c>
      <c r="F1" s="73" t="s">
        <v>49</v>
      </c>
      <c r="G1" s="73" t="s">
        <v>58</v>
      </c>
      <c r="H1" s="122" t="s">
        <v>72</v>
      </c>
      <c r="M1" s="110">
        <v>43367</v>
      </c>
      <c r="N1" s="111" t="s">
        <v>61</v>
      </c>
      <c r="O1" s="111" t="s">
        <v>62</v>
      </c>
      <c r="P1" s="111" t="s">
        <v>60</v>
      </c>
      <c r="Q1" s="120" t="s">
        <v>63</v>
      </c>
    </row>
    <row r="2" spans="1:17" ht="15" thickBot="1" x14ac:dyDescent="0.4">
      <c r="A2" s="80">
        <v>43367</v>
      </c>
      <c r="B2" s="71" t="s">
        <v>50</v>
      </c>
      <c r="C2" s="82">
        <v>3</v>
      </c>
      <c r="D2" s="99">
        <v>0.75</v>
      </c>
      <c r="E2" s="72">
        <v>46.5</v>
      </c>
      <c r="F2" s="75">
        <f>E2*C2</f>
        <v>139.5</v>
      </c>
      <c r="G2" s="58">
        <f>D2*C2</f>
        <v>2.25</v>
      </c>
      <c r="H2" s="71" t="s">
        <v>64</v>
      </c>
      <c r="M2" s="58" t="s">
        <v>64</v>
      </c>
      <c r="N2" s="58">
        <f>SUMPRODUCT(($D$2:$D$18)*($C$2:$C$18)*($H$2:$H$18=$M2))</f>
        <v>8</v>
      </c>
      <c r="O2" s="75">
        <f>SUMPRODUCT(($E$2:$E$18)*($C$2:$C$18)*($H$2:$H$18=$M2))</f>
        <v>575.5</v>
      </c>
      <c r="P2" s="116">
        <v>0.45</v>
      </c>
      <c r="Q2" s="75">
        <f>O2-P2*O2</f>
        <v>316.52499999999998</v>
      </c>
    </row>
    <row r="3" spans="1:17" x14ac:dyDescent="0.35">
      <c r="A3" s="81">
        <v>43367</v>
      </c>
      <c r="B3" s="8" t="s">
        <v>51</v>
      </c>
      <c r="C3" s="83">
        <v>4</v>
      </c>
      <c r="D3" s="92">
        <v>0.5</v>
      </c>
      <c r="E3" s="5">
        <v>55</v>
      </c>
      <c r="F3" s="75">
        <f t="shared" ref="F3:F66" si="0">E3*C3</f>
        <v>220</v>
      </c>
      <c r="G3" s="58">
        <f t="shared" ref="G3:G66" si="1">D3*C3</f>
        <v>2</v>
      </c>
      <c r="H3" s="8" t="s">
        <v>64</v>
      </c>
      <c r="J3" s="101"/>
      <c r="K3" s="102" t="s">
        <v>69</v>
      </c>
      <c r="M3" s="112" t="s">
        <v>65</v>
      </c>
      <c r="N3" s="112">
        <f t="shared" ref="N3:N6" si="2">SUMPRODUCT(($D$2:$D$18)*($C$2:$C$18)*($H$2:$H$18=$M3))</f>
        <v>3.25</v>
      </c>
      <c r="O3" s="121">
        <f t="shared" ref="O3:O6" si="3">SUMPRODUCT(($E$2:$E$18)*($C$2:$C$18)*($H$2:$H$18=$M3))</f>
        <v>187.86250000000001</v>
      </c>
      <c r="P3" s="114">
        <v>0.3</v>
      </c>
      <c r="Q3" s="121">
        <f t="shared" ref="Q3:Q6" si="4">O3-P3*O3</f>
        <v>131.50375000000003</v>
      </c>
    </row>
    <row r="4" spans="1:17" x14ac:dyDescent="0.35">
      <c r="A4" s="81">
        <v>43367</v>
      </c>
      <c r="B4" s="8" t="s">
        <v>52</v>
      </c>
      <c r="C4" s="83">
        <v>3</v>
      </c>
      <c r="D4" s="92">
        <v>0.75</v>
      </c>
      <c r="E4" s="5">
        <v>42</v>
      </c>
      <c r="F4" s="75">
        <f t="shared" si="0"/>
        <v>126</v>
      </c>
      <c r="G4" s="58">
        <f t="shared" si="1"/>
        <v>2.25</v>
      </c>
      <c r="H4" s="8" t="s">
        <v>64</v>
      </c>
      <c r="J4" s="103" t="s">
        <v>64</v>
      </c>
      <c r="K4" s="104" t="e">
        <f ca="1">[1]!NO_COULEUR(C5)</f>
        <v>#NAME?</v>
      </c>
      <c r="M4" s="112" t="s">
        <v>66</v>
      </c>
      <c r="N4" s="112">
        <f t="shared" si="2"/>
        <v>4.25</v>
      </c>
      <c r="O4" s="121">
        <f t="shared" si="3"/>
        <v>211.875</v>
      </c>
      <c r="P4" s="114">
        <v>0.45</v>
      </c>
      <c r="Q4" s="121">
        <f t="shared" si="4"/>
        <v>116.53125</v>
      </c>
    </row>
    <row r="5" spans="1:17" x14ac:dyDescent="0.35">
      <c r="A5" s="81">
        <v>43367</v>
      </c>
      <c r="B5" s="8" t="s">
        <v>15</v>
      </c>
      <c r="C5" s="83">
        <v>2</v>
      </c>
      <c r="D5" s="92">
        <v>0.75</v>
      </c>
      <c r="E5" s="5">
        <v>45</v>
      </c>
      <c r="F5" s="75">
        <f t="shared" si="0"/>
        <v>90</v>
      </c>
      <c r="G5" s="58">
        <f t="shared" si="1"/>
        <v>1.5</v>
      </c>
      <c r="H5" s="8" t="s">
        <v>64</v>
      </c>
      <c r="J5" s="105" t="s">
        <v>65</v>
      </c>
      <c r="K5" s="104" t="e">
        <f ca="1">[1]!NO_COULEUR(C6)</f>
        <v>#NAME?</v>
      </c>
      <c r="M5" s="112" t="s">
        <v>67</v>
      </c>
      <c r="N5" s="112">
        <f t="shared" si="2"/>
        <v>22</v>
      </c>
      <c r="O5" s="121">
        <f t="shared" si="3"/>
        <v>114.29949999999999</v>
      </c>
      <c r="P5" s="114">
        <v>0.1</v>
      </c>
      <c r="Q5" s="121">
        <f t="shared" si="4"/>
        <v>102.86954999999999</v>
      </c>
    </row>
    <row r="6" spans="1:17" x14ac:dyDescent="0.35">
      <c r="A6" s="81">
        <v>43367</v>
      </c>
      <c r="B6" s="20" t="s">
        <v>17</v>
      </c>
      <c r="C6" s="84">
        <v>2</v>
      </c>
      <c r="D6" s="93">
        <v>0.5</v>
      </c>
      <c r="E6" s="51">
        <v>26.555</v>
      </c>
      <c r="F6" s="76">
        <f t="shared" si="0"/>
        <v>53.11</v>
      </c>
      <c r="G6" s="59">
        <f t="shared" si="1"/>
        <v>1</v>
      </c>
      <c r="H6" s="20" t="s">
        <v>65</v>
      </c>
      <c r="J6" s="106" t="s">
        <v>66</v>
      </c>
      <c r="K6" s="104" t="e">
        <f ca="1">[1]!NO_COULEUR(D8)</f>
        <v>#NAME?</v>
      </c>
      <c r="M6" s="112" t="s">
        <v>68</v>
      </c>
      <c r="N6" s="112">
        <f t="shared" si="2"/>
        <v>13.953999999999999</v>
      </c>
      <c r="O6" s="121">
        <f t="shared" si="3"/>
        <v>84.184999999999988</v>
      </c>
      <c r="P6" s="114">
        <v>0</v>
      </c>
      <c r="Q6" s="121">
        <f t="shared" si="4"/>
        <v>84.184999999999988</v>
      </c>
    </row>
    <row r="7" spans="1:17" x14ac:dyDescent="0.35">
      <c r="A7" s="81">
        <v>43367</v>
      </c>
      <c r="B7" s="20" t="s">
        <v>21</v>
      </c>
      <c r="C7" s="84">
        <v>3</v>
      </c>
      <c r="D7" s="93">
        <v>0.75</v>
      </c>
      <c r="E7" s="51">
        <v>44.917499999999997</v>
      </c>
      <c r="F7" s="76">
        <f t="shared" si="0"/>
        <v>134.7525</v>
      </c>
      <c r="G7" s="59">
        <f t="shared" si="1"/>
        <v>2.25</v>
      </c>
      <c r="H7" s="20" t="s">
        <v>65</v>
      </c>
      <c r="J7" s="107" t="s">
        <v>67</v>
      </c>
      <c r="K7" s="104" t="e">
        <f ca="1">[1]!NO_COULEUR(D10)</f>
        <v>#NAME?</v>
      </c>
      <c r="M7" s="115" t="s">
        <v>70</v>
      </c>
      <c r="N7" s="112">
        <f>SUM(N2:N6)</f>
        <v>51.454000000000001</v>
      </c>
      <c r="O7" s="121">
        <f>SUM(O2:O6)</f>
        <v>1173.722</v>
      </c>
      <c r="P7" s="112"/>
      <c r="Q7" s="118">
        <f>SUM(Q2:Q6)</f>
        <v>751.61454999999989</v>
      </c>
    </row>
    <row r="8" spans="1:17" ht="15" thickBot="1" x14ac:dyDescent="0.4">
      <c r="A8" s="81">
        <v>43367</v>
      </c>
      <c r="B8" s="28" t="s">
        <v>23</v>
      </c>
      <c r="C8" s="85">
        <v>2</v>
      </c>
      <c r="D8" s="94">
        <v>1</v>
      </c>
      <c r="E8" s="52">
        <v>47.459999999999994</v>
      </c>
      <c r="F8" s="77">
        <f t="shared" si="0"/>
        <v>94.919999999999987</v>
      </c>
      <c r="G8" s="60">
        <f t="shared" si="1"/>
        <v>2</v>
      </c>
      <c r="H8" s="28" t="s">
        <v>66</v>
      </c>
      <c r="J8" s="108" t="s">
        <v>68</v>
      </c>
      <c r="K8" s="109" t="e">
        <f ca="1">[1]!NO_COULEUR(D15)</f>
        <v>#NAME?</v>
      </c>
      <c r="O8" s="119"/>
      <c r="Q8" s="119"/>
    </row>
    <row r="9" spans="1:17" x14ac:dyDescent="0.35">
      <c r="A9" s="81">
        <v>43367</v>
      </c>
      <c r="B9" s="28" t="s">
        <v>24</v>
      </c>
      <c r="C9" s="85">
        <v>3</v>
      </c>
      <c r="D9" s="94">
        <v>0.75</v>
      </c>
      <c r="E9" s="52">
        <v>38.984999999999999</v>
      </c>
      <c r="F9" s="77">
        <f t="shared" si="0"/>
        <v>116.955</v>
      </c>
      <c r="G9" s="60">
        <f t="shared" si="1"/>
        <v>2.25</v>
      </c>
      <c r="H9" s="28" t="s">
        <v>66</v>
      </c>
      <c r="O9" s="119"/>
      <c r="Q9" s="119"/>
    </row>
    <row r="10" spans="1:17" x14ac:dyDescent="0.35">
      <c r="A10" s="81">
        <v>43367</v>
      </c>
      <c r="B10" s="61" t="s">
        <v>26</v>
      </c>
      <c r="C10" s="86">
        <v>4</v>
      </c>
      <c r="D10" s="95">
        <v>0.5</v>
      </c>
      <c r="E10" s="53">
        <v>4.2374999999999998</v>
      </c>
      <c r="F10" s="78">
        <f t="shared" si="0"/>
        <v>16.95</v>
      </c>
      <c r="G10" s="62">
        <f t="shared" si="1"/>
        <v>2</v>
      </c>
      <c r="H10" s="61" t="s">
        <v>67</v>
      </c>
      <c r="O10" s="119"/>
      <c r="Q10" s="119"/>
    </row>
    <row r="11" spans="1:17" x14ac:dyDescent="0.35">
      <c r="A11" s="81">
        <v>43367</v>
      </c>
      <c r="B11" s="61" t="s">
        <v>26</v>
      </c>
      <c r="C11" s="86">
        <v>5</v>
      </c>
      <c r="D11" s="95">
        <v>1</v>
      </c>
      <c r="E11" s="53">
        <v>7.2884999999999991</v>
      </c>
      <c r="F11" s="78">
        <f t="shared" si="0"/>
        <v>36.442499999999995</v>
      </c>
      <c r="G11" s="62">
        <f t="shared" si="1"/>
        <v>5</v>
      </c>
      <c r="H11" s="61" t="s">
        <v>67</v>
      </c>
      <c r="O11" s="119"/>
      <c r="Q11" s="119"/>
    </row>
    <row r="12" spans="1:17" x14ac:dyDescent="0.35">
      <c r="A12" s="81">
        <v>43367</v>
      </c>
      <c r="B12" s="61" t="s">
        <v>30</v>
      </c>
      <c r="C12" s="86">
        <v>8</v>
      </c>
      <c r="D12" s="95">
        <v>0.5</v>
      </c>
      <c r="E12" s="53">
        <v>2.4859999999999998</v>
      </c>
      <c r="F12" s="78">
        <f t="shared" si="0"/>
        <v>19.887999999999998</v>
      </c>
      <c r="G12" s="62">
        <f t="shared" si="1"/>
        <v>4</v>
      </c>
      <c r="H12" s="61" t="s">
        <v>67</v>
      </c>
      <c r="O12" s="119"/>
      <c r="Q12" s="119"/>
    </row>
    <row r="13" spans="1:17" x14ac:dyDescent="0.35">
      <c r="A13" s="81">
        <v>43367</v>
      </c>
      <c r="B13" s="61" t="s">
        <v>53</v>
      </c>
      <c r="C13" s="86">
        <v>10</v>
      </c>
      <c r="D13" s="95">
        <v>1</v>
      </c>
      <c r="E13" s="53">
        <v>3.4464999999999995</v>
      </c>
      <c r="F13" s="78">
        <f t="shared" si="0"/>
        <v>34.464999999999996</v>
      </c>
      <c r="G13" s="62">
        <f t="shared" si="1"/>
        <v>10</v>
      </c>
      <c r="H13" s="61" t="s">
        <v>67</v>
      </c>
      <c r="O13" s="119"/>
      <c r="Q13" s="119"/>
    </row>
    <row r="14" spans="1:17" x14ac:dyDescent="0.35">
      <c r="A14" s="81">
        <v>43367</v>
      </c>
      <c r="B14" s="61" t="s">
        <v>34</v>
      </c>
      <c r="C14" s="86">
        <v>2</v>
      </c>
      <c r="D14" s="95">
        <v>0.5</v>
      </c>
      <c r="E14" s="53">
        <v>3.2769999999999997</v>
      </c>
      <c r="F14" s="78">
        <f t="shared" si="0"/>
        <v>6.5539999999999994</v>
      </c>
      <c r="G14" s="62">
        <f t="shared" si="1"/>
        <v>1</v>
      </c>
      <c r="H14" s="61" t="s">
        <v>67</v>
      </c>
      <c r="O14" s="119"/>
      <c r="Q14" s="119"/>
    </row>
    <row r="15" spans="1:17" x14ac:dyDescent="0.35">
      <c r="A15" s="81">
        <v>43367</v>
      </c>
      <c r="B15" s="63" t="s">
        <v>36</v>
      </c>
      <c r="C15" s="87">
        <v>12</v>
      </c>
      <c r="D15" s="96">
        <v>0.35499999999999998</v>
      </c>
      <c r="E15" s="54">
        <v>2.2599999999999998</v>
      </c>
      <c r="F15" s="79">
        <f t="shared" si="0"/>
        <v>27.119999999999997</v>
      </c>
      <c r="G15" s="64">
        <f t="shared" si="1"/>
        <v>4.26</v>
      </c>
      <c r="H15" s="63" t="s">
        <v>68</v>
      </c>
      <c r="O15" s="119"/>
      <c r="Q15" s="119"/>
    </row>
    <row r="16" spans="1:17" x14ac:dyDescent="0.35">
      <c r="A16" s="81">
        <v>43367</v>
      </c>
      <c r="B16" s="63" t="s">
        <v>36</v>
      </c>
      <c r="C16" s="87">
        <v>8</v>
      </c>
      <c r="D16" s="96">
        <v>0.59099999999999997</v>
      </c>
      <c r="E16" s="54">
        <v>3.1074999999999999</v>
      </c>
      <c r="F16" s="79">
        <f t="shared" si="0"/>
        <v>24.86</v>
      </c>
      <c r="G16" s="64">
        <f t="shared" si="1"/>
        <v>4.7279999999999998</v>
      </c>
      <c r="H16" s="63" t="s">
        <v>68</v>
      </c>
      <c r="O16" s="119"/>
      <c r="Q16" s="119"/>
    </row>
    <row r="17" spans="1:17" x14ac:dyDescent="0.35">
      <c r="A17" s="81">
        <v>43367</v>
      </c>
      <c r="B17" s="63" t="s">
        <v>37</v>
      </c>
      <c r="C17" s="87">
        <v>4</v>
      </c>
      <c r="D17" s="96">
        <v>0.35499999999999998</v>
      </c>
      <c r="E17" s="54">
        <v>2.5424999999999995</v>
      </c>
      <c r="F17" s="79">
        <f t="shared" si="0"/>
        <v>10.169999999999998</v>
      </c>
      <c r="G17" s="64">
        <f t="shared" si="1"/>
        <v>1.42</v>
      </c>
      <c r="H17" s="63" t="s">
        <v>68</v>
      </c>
      <c r="O17" s="119"/>
      <c r="Q17" s="119"/>
    </row>
    <row r="18" spans="1:17" x14ac:dyDescent="0.35">
      <c r="A18" s="81">
        <v>43367</v>
      </c>
      <c r="B18" s="65" t="s">
        <v>38</v>
      </c>
      <c r="C18" s="88">
        <v>6</v>
      </c>
      <c r="D18" s="100">
        <v>0.59099999999999997</v>
      </c>
      <c r="E18" s="66">
        <v>3.6724999999999994</v>
      </c>
      <c r="F18" s="79">
        <f t="shared" si="0"/>
        <v>22.034999999999997</v>
      </c>
      <c r="G18" s="64">
        <f t="shared" si="1"/>
        <v>3.5459999999999998</v>
      </c>
      <c r="H18" s="65" t="s">
        <v>68</v>
      </c>
      <c r="O18" s="119"/>
      <c r="Q18" s="119"/>
    </row>
    <row r="19" spans="1:17" x14ac:dyDescent="0.35">
      <c r="A19" s="67"/>
      <c r="B19" s="67"/>
      <c r="C19" s="89"/>
      <c r="D19" s="89"/>
      <c r="E19" s="67"/>
      <c r="F19" s="74"/>
      <c r="G19" s="67"/>
      <c r="O19" s="119"/>
      <c r="Q19" s="119"/>
    </row>
    <row r="20" spans="1:17" x14ac:dyDescent="0.35">
      <c r="A20" s="68">
        <v>43368</v>
      </c>
      <c r="B20" s="8" t="s">
        <v>54</v>
      </c>
      <c r="C20" s="83">
        <v>3</v>
      </c>
      <c r="D20" s="92">
        <v>0.75</v>
      </c>
      <c r="E20" s="5">
        <v>46.5</v>
      </c>
      <c r="F20" s="75">
        <f t="shared" si="0"/>
        <v>139.5</v>
      </c>
      <c r="G20" s="58">
        <f t="shared" si="1"/>
        <v>2.25</v>
      </c>
      <c r="M20" s="110">
        <v>43368</v>
      </c>
      <c r="N20" s="111" t="s">
        <v>61</v>
      </c>
      <c r="O20" s="120" t="s">
        <v>62</v>
      </c>
      <c r="P20" s="111" t="s">
        <v>60</v>
      </c>
      <c r="Q20" s="120" t="s">
        <v>63</v>
      </c>
    </row>
    <row r="21" spans="1:17" x14ac:dyDescent="0.35">
      <c r="A21" s="68">
        <v>43368</v>
      </c>
      <c r="B21" s="8" t="s">
        <v>15</v>
      </c>
      <c r="C21" s="83">
        <v>5</v>
      </c>
      <c r="D21" s="92">
        <v>0.75</v>
      </c>
      <c r="E21" s="5">
        <v>45</v>
      </c>
      <c r="F21" s="75">
        <f t="shared" si="0"/>
        <v>225</v>
      </c>
      <c r="G21" s="58">
        <f t="shared" si="1"/>
        <v>3.75</v>
      </c>
      <c r="M21" s="58" t="s">
        <v>64</v>
      </c>
      <c r="N21" s="58" t="e">
        <f ca="1">[1]!SOMME_SI_COULEUR(G20:G30,$K$4)</f>
        <v>#NAME?</v>
      </c>
      <c r="O21" s="75" t="e">
        <f ca="1">[1]!SOMME_SI_COULEUR(F20:F30,$K$4)</f>
        <v>#NAME?</v>
      </c>
      <c r="P21" s="117">
        <v>0.45</v>
      </c>
      <c r="Q21" s="75" t="e">
        <f ca="1">O21-P21*O21</f>
        <v>#NAME?</v>
      </c>
    </row>
    <row r="22" spans="1:17" x14ac:dyDescent="0.35">
      <c r="A22" s="68">
        <v>43368</v>
      </c>
      <c r="B22" s="20" t="s">
        <v>71</v>
      </c>
      <c r="C22" s="84">
        <v>6</v>
      </c>
      <c r="D22" s="93">
        <v>1</v>
      </c>
      <c r="E22" s="51">
        <v>33.448</v>
      </c>
      <c r="F22" s="76">
        <f t="shared" si="0"/>
        <v>200.68799999999999</v>
      </c>
      <c r="G22" s="59">
        <f t="shared" si="1"/>
        <v>6</v>
      </c>
      <c r="M22" s="112" t="s">
        <v>65</v>
      </c>
      <c r="N22" s="112" t="e">
        <f ca="1">[1]!SOMME_SI_COULEUR(G20:G30,$K$5)</f>
        <v>#NAME?</v>
      </c>
      <c r="O22" s="121" t="e">
        <f ca="1">[1]!SOMME_SI_COULEUR(F20:F30,$K$5)</f>
        <v>#NAME?</v>
      </c>
      <c r="P22" s="113">
        <v>0.3</v>
      </c>
      <c r="Q22" s="121" t="e">
        <f t="shared" ref="Q22:Q25" ca="1" si="5">O22-P22*O22</f>
        <v>#NAME?</v>
      </c>
    </row>
    <row r="23" spans="1:17" x14ac:dyDescent="0.35">
      <c r="A23" s="68">
        <v>43368</v>
      </c>
      <c r="B23" s="28" t="s">
        <v>24</v>
      </c>
      <c r="C23" s="85">
        <v>5</v>
      </c>
      <c r="D23" s="94">
        <v>1</v>
      </c>
      <c r="E23" s="52">
        <v>50.284999999999997</v>
      </c>
      <c r="F23" s="77">
        <f t="shared" si="0"/>
        <v>251.42499999999998</v>
      </c>
      <c r="G23" s="60">
        <f t="shared" si="1"/>
        <v>5</v>
      </c>
      <c r="M23" s="112" t="s">
        <v>66</v>
      </c>
      <c r="N23" s="112" t="e">
        <f ca="1">[1]!SOMME_SI_COULEUR(G20:G30,$K$6)</f>
        <v>#NAME?</v>
      </c>
      <c r="O23" s="121" t="e">
        <f ca="1">[1]!SOMME_SI_COULEUR(F20:F30,$K$6)</f>
        <v>#NAME?</v>
      </c>
      <c r="P23" s="113">
        <v>0.45</v>
      </c>
      <c r="Q23" s="121" t="e">
        <f t="shared" ca="1" si="5"/>
        <v>#NAME?</v>
      </c>
    </row>
    <row r="24" spans="1:17" x14ac:dyDescent="0.35">
      <c r="A24" s="68">
        <v>43368</v>
      </c>
      <c r="B24" s="61" t="s">
        <v>55</v>
      </c>
      <c r="C24" s="86">
        <v>3</v>
      </c>
      <c r="D24" s="95">
        <v>1</v>
      </c>
      <c r="E24" s="53">
        <v>10.282999999999999</v>
      </c>
      <c r="F24" s="78">
        <f t="shared" si="0"/>
        <v>30.848999999999997</v>
      </c>
      <c r="G24" s="62">
        <f t="shared" si="1"/>
        <v>3</v>
      </c>
      <c r="M24" s="112" t="s">
        <v>67</v>
      </c>
      <c r="N24" s="112" t="e">
        <f ca="1">[1]!SOMME_SI_COULEUR(G20:G30,$K$7)</f>
        <v>#NAME?</v>
      </c>
      <c r="O24" s="121" t="e">
        <f ca="1">[1]!SOMME_SI_COULEUR(F20:F30,$K$7)</f>
        <v>#NAME?</v>
      </c>
      <c r="P24" s="113">
        <v>0.1</v>
      </c>
      <c r="Q24" s="121" t="e">
        <f t="shared" ca="1" si="5"/>
        <v>#NAME?</v>
      </c>
    </row>
    <row r="25" spans="1:17" x14ac:dyDescent="0.35">
      <c r="A25" s="68">
        <v>43368</v>
      </c>
      <c r="B25" s="61" t="s">
        <v>30</v>
      </c>
      <c r="C25" s="86">
        <v>8</v>
      </c>
      <c r="D25" s="95">
        <v>0.5</v>
      </c>
      <c r="E25" s="53">
        <v>2.4859999999999998</v>
      </c>
      <c r="F25" s="78">
        <f t="shared" si="0"/>
        <v>19.887999999999998</v>
      </c>
      <c r="G25" s="62">
        <f t="shared" si="1"/>
        <v>4</v>
      </c>
      <c r="M25" s="112" t="s">
        <v>68</v>
      </c>
      <c r="N25" s="112" t="e">
        <f ca="1">[1]!SOMME_SI_COULEUR(G20:G30,$K$8)</f>
        <v>#NAME?</v>
      </c>
      <c r="O25" s="121" t="e">
        <f ca="1">[1]!SOMME_SI_COULEUR(F20:F30,$K$8)</f>
        <v>#NAME?</v>
      </c>
      <c r="P25" s="113">
        <v>0</v>
      </c>
      <c r="Q25" s="121" t="e">
        <f t="shared" ca="1" si="5"/>
        <v>#NAME?</v>
      </c>
    </row>
    <row r="26" spans="1:17" x14ac:dyDescent="0.35">
      <c r="A26" s="68">
        <v>43368</v>
      </c>
      <c r="B26" s="61" t="s">
        <v>56</v>
      </c>
      <c r="C26" s="86">
        <v>6</v>
      </c>
      <c r="D26" s="95">
        <v>1</v>
      </c>
      <c r="E26" s="53">
        <v>4.7459999999999996</v>
      </c>
      <c r="F26" s="78">
        <f t="shared" si="0"/>
        <v>28.475999999999999</v>
      </c>
      <c r="G26" s="62">
        <f t="shared" si="1"/>
        <v>6</v>
      </c>
      <c r="M26" s="115" t="s">
        <v>70</v>
      </c>
      <c r="N26" s="112" t="e">
        <f ca="1">SUM(N21:N25)</f>
        <v>#NAME?</v>
      </c>
      <c r="O26" s="121" t="e">
        <f ca="1">SUM(O21:O25)</f>
        <v>#NAME?</v>
      </c>
      <c r="P26" s="112"/>
      <c r="Q26" s="118" t="e">
        <f ca="1">SUM(Q21:Q25)</f>
        <v>#NAME?</v>
      </c>
    </row>
    <row r="27" spans="1:17" x14ac:dyDescent="0.35">
      <c r="A27" s="68">
        <v>43368</v>
      </c>
      <c r="B27" s="61" t="s">
        <v>33</v>
      </c>
      <c r="C27" s="86">
        <v>8</v>
      </c>
      <c r="D27" s="95">
        <v>1</v>
      </c>
      <c r="E27" s="53">
        <v>3.4464999999999995</v>
      </c>
      <c r="F27" s="78">
        <f t="shared" si="0"/>
        <v>27.571999999999996</v>
      </c>
      <c r="G27" s="62">
        <f t="shared" si="1"/>
        <v>8</v>
      </c>
      <c r="O27" s="119"/>
      <c r="Q27" s="119"/>
    </row>
    <row r="28" spans="1:17" x14ac:dyDescent="0.35">
      <c r="A28" s="68">
        <v>43368</v>
      </c>
      <c r="B28" s="45" t="s">
        <v>36</v>
      </c>
      <c r="C28" s="87">
        <v>12</v>
      </c>
      <c r="D28" s="96">
        <v>0.35499999999999998</v>
      </c>
      <c r="E28" s="54">
        <v>2.2599999999999998</v>
      </c>
      <c r="F28" s="79">
        <f t="shared" si="0"/>
        <v>27.119999999999997</v>
      </c>
      <c r="G28" s="64">
        <f t="shared" si="1"/>
        <v>4.26</v>
      </c>
      <c r="O28" s="119"/>
      <c r="Q28" s="119"/>
    </row>
    <row r="29" spans="1:17" x14ac:dyDescent="0.35">
      <c r="A29" s="68">
        <v>43368</v>
      </c>
      <c r="B29" s="45" t="s">
        <v>37</v>
      </c>
      <c r="C29" s="87">
        <v>10</v>
      </c>
      <c r="D29" s="96">
        <v>0.59099999999999997</v>
      </c>
      <c r="E29" s="54">
        <v>3.6724999999999994</v>
      </c>
      <c r="F29" s="79">
        <f t="shared" si="0"/>
        <v>36.724999999999994</v>
      </c>
      <c r="G29" s="64">
        <f t="shared" si="1"/>
        <v>5.91</v>
      </c>
      <c r="O29" s="119"/>
      <c r="Q29" s="119"/>
    </row>
    <row r="30" spans="1:17" x14ac:dyDescent="0.35">
      <c r="A30" s="68">
        <v>43368</v>
      </c>
      <c r="B30" s="45" t="s">
        <v>38</v>
      </c>
      <c r="C30" s="87">
        <v>8</v>
      </c>
      <c r="D30" s="96">
        <v>0.59099999999999997</v>
      </c>
      <c r="E30" s="54">
        <v>3.6724999999999994</v>
      </c>
      <c r="F30" s="79">
        <f t="shared" si="0"/>
        <v>29.379999999999995</v>
      </c>
      <c r="G30" s="64">
        <f t="shared" si="1"/>
        <v>4.7279999999999998</v>
      </c>
      <c r="O30" s="119"/>
      <c r="Q30" s="119"/>
    </row>
    <row r="31" spans="1:17" x14ac:dyDescent="0.35">
      <c r="A31" s="67"/>
      <c r="B31" s="67"/>
      <c r="C31" s="89"/>
      <c r="D31" s="97">
        <v>0</v>
      </c>
      <c r="E31" s="67"/>
      <c r="F31" s="74"/>
      <c r="G31" s="67"/>
      <c r="O31" s="119"/>
      <c r="Q31" s="119"/>
    </row>
    <row r="32" spans="1:17" x14ac:dyDescent="0.35">
      <c r="A32" s="68">
        <v>43369</v>
      </c>
      <c r="B32" s="8" t="s">
        <v>50</v>
      </c>
      <c r="C32" s="83">
        <v>3</v>
      </c>
      <c r="D32" s="92">
        <v>0.75</v>
      </c>
      <c r="E32" s="5">
        <v>46.5</v>
      </c>
      <c r="F32" s="75">
        <f t="shared" si="0"/>
        <v>139.5</v>
      </c>
      <c r="G32" s="58">
        <f t="shared" si="1"/>
        <v>2.25</v>
      </c>
      <c r="M32" s="110">
        <v>43369</v>
      </c>
      <c r="N32" s="111" t="s">
        <v>61</v>
      </c>
      <c r="O32" s="120" t="s">
        <v>62</v>
      </c>
      <c r="P32" s="111" t="s">
        <v>60</v>
      </c>
      <c r="Q32" s="120" t="s">
        <v>63</v>
      </c>
    </row>
    <row r="33" spans="1:17" x14ac:dyDescent="0.35">
      <c r="A33" s="68">
        <v>43369</v>
      </c>
      <c r="B33" s="8" t="s">
        <v>15</v>
      </c>
      <c r="C33" s="83">
        <v>8</v>
      </c>
      <c r="D33" s="92">
        <v>0.75</v>
      </c>
      <c r="E33" s="5">
        <v>45</v>
      </c>
      <c r="F33" s="75">
        <f t="shared" si="0"/>
        <v>360</v>
      </c>
      <c r="G33" s="58">
        <f t="shared" si="1"/>
        <v>6</v>
      </c>
      <c r="M33" s="58" t="s">
        <v>64</v>
      </c>
      <c r="N33" s="58" t="e">
        <f ca="1">[1]!SOMME_SI_COULEUR(G32:G42,$K$4)</f>
        <v>#NAME?</v>
      </c>
      <c r="O33" s="75" t="e">
        <f ca="1">[1]!SOMME_SI_COULEUR(F32:F42,$K$4)</f>
        <v>#NAME?</v>
      </c>
      <c r="P33" s="117">
        <v>0.45</v>
      </c>
      <c r="Q33" s="75" t="e">
        <f ca="1">O33-P33*O33</f>
        <v>#NAME?</v>
      </c>
    </row>
    <row r="34" spans="1:17" x14ac:dyDescent="0.35">
      <c r="A34" s="68">
        <v>43369</v>
      </c>
      <c r="B34" s="20" t="s">
        <v>17</v>
      </c>
      <c r="C34" s="84">
        <v>5</v>
      </c>
      <c r="D34" s="93">
        <v>0.5</v>
      </c>
      <c r="E34" s="51">
        <v>26.555</v>
      </c>
      <c r="F34" s="76">
        <f t="shared" si="0"/>
        <v>132.77500000000001</v>
      </c>
      <c r="G34" s="59">
        <f t="shared" si="1"/>
        <v>2.5</v>
      </c>
      <c r="M34" s="112" t="s">
        <v>65</v>
      </c>
      <c r="N34" s="112" t="e">
        <f ca="1">[1]!SOMME_SI_COULEUR(G32:G42,$K$5)</f>
        <v>#NAME?</v>
      </c>
      <c r="O34" s="121" t="e">
        <f ca="1">[1]!SOMME_SI_COULEUR(E32:E42,$K$5)</f>
        <v>#NAME?</v>
      </c>
      <c r="P34" s="113">
        <v>0.3</v>
      </c>
      <c r="Q34" s="121" t="e">
        <f t="shared" ref="Q34:Q37" ca="1" si="6">O34-P34*O34</f>
        <v>#NAME?</v>
      </c>
    </row>
    <row r="35" spans="1:17" x14ac:dyDescent="0.35">
      <c r="A35" s="68">
        <v>43369</v>
      </c>
      <c r="B35" s="28" t="s">
        <v>24</v>
      </c>
      <c r="C35" s="90">
        <v>4</v>
      </c>
      <c r="D35" s="94">
        <v>1</v>
      </c>
      <c r="E35" s="52">
        <v>50.284999999999997</v>
      </c>
      <c r="F35" s="77">
        <f t="shared" si="0"/>
        <v>201.14</v>
      </c>
      <c r="G35" s="60">
        <f t="shared" si="1"/>
        <v>4</v>
      </c>
      <c r="M35" s="112" t="s">
        <v>66</v>
      </c>
      <c r="N35" s="112" t="e">
        <f ca="1">[1]!SOMME_SI_COULEUR(G32:G42,$K$6)</f>
        <v>#NAME?</v>
      </c>
      <c r="O35" s="121" t="e">
        <f ca="1">[1]!SOMME_SI_COULEUR(F32:F42,$K$6)</f>
        <v>#NAME?</v>
      </c>
      <c r="P35" s="113">
        <v>0.45</v>
      </c>
      <c r="Q35" s="121" t="e">
        <f t="shared" ca="1" si="6"/>
        <v>#NAME?</v>
      </c>
    </row>
    <row r="36" spans="1:17" x14ac:dyDescent="0.35">
      <c r="A36" s="68">
        <v>43369</v>
      </c>
      <c r="B36" s="61" t="s">
        <v>30</v>
      </c>
      <c r="C36" s="86">
        <v>15</v>
      </c>
      <c r="D36" s="95">
        <v>0.5</v>
      </c>
      <c r="E36" s="53">
        <v>2.4859999999999998</v>
      </c>
      <c r="F36" s="78">
        <f t="shared" si="0"/>
        <v>37.29</v>
      </c>
      <c r="G36" s="62">
        <f t="shared" si="1"/>
        <v>7.5</v>
      </c>
      <c r="M36" s="112" t="s">
        <v>67</v>
      </c>
      <c r="N36" s="112" t="e">
        <f ca="1">[1]!SOMME_SI_COULEUR(G32:G42,$K$7)</f>
        <v>#NAME?</v>
      </c>
      <c r="O36" s="121" t="e">
        <f ca="1">[1]!SOMME_SI_COULEUR(F32:F42,$K$7)</f>
        <v>#NAME?</v>
      </c>
      <c r="P36" s="113">
        <v>0.1</v>
      </c>
      <c r="Q36" s="121" t="e">
        <f t="shared" ca="1" si="6"/>
        <v>#NAME?</v>
      </c>
    </row>
    <row r="37" spans="1:17" x14ac:dyDescent="0.35">
      <c r="A37" s="68">
        <v>43369</v>
      </c>
      <c r="B37" s="61" t="s">
        <v>30</v>
      </c>
      <c r="C37" s="86">
        <v>10</v>
      </c>
      <c r="D37" s="95">
        <v>1</v>
      </c>
      <c r="E37" s="53">
        <v>4.3504999999999994</v>
      </c>
      <c r="F37" s="78">
        <f t="shared" si="0"/>
        <v>43.504999999999995</v>
      </c>
      <c r="G37" s="62">
        <f t="shared" si="1"/>
        <v>10</v>
      </c>
      <c r="M37" s="112" t="s">
        <v>68</v>
      </c>
      <c r="N37" s="112" t="e">
        <f ca="1">[1]!SOMME_SI_COULEUR(G32:G42,$K$8)</f>
        <v>#NAME?</v>
      </c>
      <c r="O37" s="121" t="e">
        <f ca="1">[1]!SOMME_SI_COULEUR(F32:F42,$K$8)</f>
        <v>#NAME?</v>
      </c>
      <c r="P37" s="113">
        <v>0</v>
      </c>
      <c r="Q37" s="121" t="e">
        <f t="shared" ca="1" si="6"/>
        <v>#NAME?</v>
      </c>
    </row>
    <row r="38" spans="1:17" x14ac:dyDescent="0.35">
      <c r="A38" s="68">
        <v>43369</v>
      </c>
      <c r="B38" s="61" t="s">
        <v>31</v>
      </c>
      <c r="C38" s="86">
        <v>6</v>
      </c>
      <c r="D38" s="95">
        <v>0.5</v>
      </c>
      <c r="E38" s="53">
        <v>2.8249999999999997</v>
      </c>
      <c r="F38" s="78">
        <f t="shared" si="0"/>
        <v>16.95</v>
      </c>
      <c r="G38" s="62">
        <f t="shared" si="1"/>
        <v>3</v>
      </c>
      <c r="M38" s="115" t="s">
        <v>70</v>
      </c>
      <c r="N38" s="112" t="e">
        <f ca="1">SUM(N33:N37)</f>
        <v>#NAME?</v>
      </c>
      <c r="O38" s="121" t="e">
        <f ca="1">SUM(O33:O37)</f>
        <v>#NAME?</v>
      </c>
      <c r="P38" s="112"/>
      <c r="Q38" s="118" t="e">
        <f ca="1">SUM(Q33:Q37)</f>
        <v>#NAME?</v>
      </c>
    </row>
    <row r="39" spans="1:17" x14ac:dyDescent="0.35">
      <c r="A39" s="68">
        <v>43369</v>
      </c>
      <c r="B39" s="61" t="s">
        <v>33</v>
      </c>
      <c r="C39" s="86">
        <v>15</v>
      </c>
      <c r="D39" s="95">
        <v>1</v>
      </c>
      <c r="E39" s="53">
        <v>3.4464999999999995</v>
      </c>
      <c r="F39" s="78">
        <f t="shared" si="0"/>
        <v>51.697499999999991</v>
      </c>
      <c r="G39" s="62">
        <f t="shared" si="1"/>
        <v>15</v>
      </c>
      <c r="O39" s="119"/>
      <c r="Q39" s="119"/>
    </row>
    <row r="40" spans="1:17" x14ac:dyDescent="0.35">
      <c r="A40" s="68">
        <v>43369</v>
      </c>
      <c r="B40" s="61" t="s">
        <v>34</v>
      </c>
      <c r="C40" s="86">
        <v>2</v>
      </c>
      <c r="D40" s="95">
        <v>1</v>
      </c>
      <c r="E40" s="53">
        <v>5.1979999999999995</v>
      </c>
      <c r="F40" s="78">
        <f t="shared" si="0"/>
        <v>10.395999999999999</v>
      </c>
      <c r="G40" s="62">
        <f t="shared" si="1"/>
        <v>2</v>
      </c>
      <c r="O40" s="119"/>
      <c r="Q40" s="119"/>
    </row>
    <row r="41" spans="1:17" x14ac:dyDescent="0.35">
      <c r="A41" s="68">
        <v>43369</v>
      </c>
      <c r="B41" s="63" t="s">
        <v>36</v>
      </c>
      <c r="C41" s="87">
        <v>12</v>
      </c>
      <c r="D41" s="96">
        <v>0.35499999999999998</v>
      </c>
      <c r="E41" s="54">
        <v>2.2599999999999998</v>
      </c>
      <c r="F41" s="79">
        <f t="shared" si="0"/>
        <v>27.119999999999997</v>
      </c>
      <c r="G41" s="64">
        <f t="shared" si="1"/>
        <v>4.26</v>
      </c>
      <c r="O41" s="119"/>
      <c r="Q41" s="119"/>
    </row>
    <row r="42" spans="1:17" x14ac:dyDescent="0.35">
      <c r="A42" s="68">
        <v>43369</v>
      </c>
      <c r="B42" s="63" t="s">
        <v>37</v>
      </c>
      <c r="C42" s="87">
        <v>10</v>
      </c>
      <c r="D42" s="96">
        <v>0.59099999999999997</v>
      </c>
      <c r="E42" s="54">
        <v>3.6724999999999994</v>
      </c>
      <c r="F42" s="79">
        <f t="shared" si="0"/>
        <v>36.724999999999994</v>
      </c>
      <c r="G42" s="64">
        <f t="shared" si="1"/>
        <v>5.91</v>
      </c>
      <c r="O42" s="119"/>
      <c r="Q42" s="119"/>
    </row>
    <row r="43" spans="1:17" x14ac:dyDescent="0.35">
      <c r="A43" s="67"/>
      <c r="B43" s="67"/>
      <c r="C43" s="89"/>
      <c r="D43" s="97">
        <v>0</v>
      </c>
      <c r="E43" s="67"/>
      <c r="F43" s="74"/>
      <c r="G43" s="67"/>
      <c r="O43" s="119"/>
      <c r="Q43" s="119"/>
    </row>
    <row r="44" spans="1:17" x14ac:dyDescent="0.35">
      <c r="A44" s="68">
        <v>43370</v>
      </c>
      <c r="B44" s="8" t="s">
        <v>50</v>
      </c>
      <c r="C44" s="83">
        <v>4</v>
      </c>
      <c r="D44" s="92">
        <v>0.75</v>
      </c>
      <c r="E44" s="5">
        <v>46.5</v>
      </c>
      <c r="F44" s="75">
        <f t="shared" si="0"/>
        <v>186</v>
      </c>
      <c r="G44" s="58">
        <f t="shared" si="1"/>
        <v>3</v>
      </c>
      <c r="M44" s="110">
        <v>43370</v>
      </c>
      <c r="N44" s="111" t="s">
        <v>61</v>
      </c>
      <c r="O44" s="120" t="s">
        <v>62</v>
      </c>
      <c r="P44" s="111" t="s">
        <v>60</v>
      </c>
      <c r="Q44" s="120" t="s">
        <v>63</v>
      </c>
    </row>
    <row r="45" spans="1:17" x14ac:dyDescent="0.35">
      <c r="A45" s="68">
        <v>43370</v>
      </c>
      <c r="B45" s="8" t="s">
        <v>51</v>
      </c>
      <c r="C45" s="83">
        <v>3</v>
      </c>
      <c r="D45" s="92">
        <v>0.5</v>
      </c>
      <c r="E45" s="5">
        <v>55</v>
      </c>
      <c r="F45" s="75">
        <f t="shared" si="0"/>
        <v>165</v>
      </c>
      <c r="G45" s="58">
        <f t="shared" si="1"/>
        <v>1.5</v>
      </c>
      <c r="M45" s="58" t="s">
        <v>64</v>
      </c>
      <c r="N45" s="58" t="e">
        <f ca="1">[1]!SOMME_SI_COULEUR(G44:G55,$K$4)</f>
        <v>#NAME?</v>
      </c>
      <c r="O45" s="75" t="e">
        <f ca="1">[1]!SOMME_SI_COULEUR(F44:F55,$K$4)</f>
        <v>#NAME?</v>
      </c>
      <c r="P45" s="117">
        <v>0.45</v>
      </c>
      <c r="Q45" s="75" t="e">
        <f ca="1">O45-P45*O45</f>
        <v>#NAME?</v>
      </c>
    </row>
    <row r="46" spans="1:17" x14ac:dyDescent="0.35">
      <c r="A46" s="68">
        <v>43370</v>
      </c>
      <c r="B46" s="8" t="s">
        <v>15</v>
      </c>
      <c r="C46" s="83">
        <v>4</v>
      </c>
      <c r="D46" s="92">
        <v>0.75</v>
      </c>
      <c r="E46" s="5">
        <v>45</v>
      </c>
      <c r="F46" s="75">
        <f t="shared" si="0"/>
        <v>180</v>
      </c>
      <c r="G46" s="58">
        <f t="shared" si="1"/>
        <v>3</v>
      </c>
      <c r="M46" s="112" t="s">
        <v>65</v>
      </c>
      <c r="N46" s="112" t="e">
        <f ca="1">[1]!SOMME_SI_COULEUR(G44:G55,$K$5)</f>
        <v>#NAME?</v>
      </c>
      <c r="O46" s="121" t="e">
        <f ca="1">[1]!SOMME_SI_COULEUR(F44:F55,$K$5)</f>
        <v>#NAME?</v>
      </c>
      <c r="P46" s="113">
        <v>0.3</v>
      </c>
      <c r="Q46" s="121" t="e">
        <f t="shared" ref="Q46:Q49" ca="1" si="7">O46-P46*O46</f>
        <v>#NAME?</v>
      </c>
    </row>
    <row r="47" spans="1:17" x14ac:dyDescent="0.35">
      <c r="A47" s="68">
        <v>43370</v>
      </c>
      <c r="B47" s="20" t="s">
        <v>18</v>
      </c>
      <c r="C47" s="84">
        <v>5</v>
      </c>
      <c r="D47" s="93">
        <v>0.75</v>
      </c>
      <c r="E47" s="51">
        <v>61.584999999999994</v>
      </c>
      <c r="F47" s="76">
        <f t="shared" si="0"/>
        <v>307.92499999999995</v>
      </c>
      <c r="G47" s="59">
        <f t="shared" si="1"/>
        <v>3.75</v>
      </c>
      <c r="M47" s="112" t="s">
        <v>66</v>
      </c>
      <c r="N47" s="112" t="e">
        <f ca="1">[1]!SOMME_SI_COULEUR(G44:G55,$K$6)</f>
        <v>#NAME?</v>
      </c>
      <c r="O47" s="121" t="e">
        <f ca="1">[1]!SOMME_SI_COULEUR(F44:F55,$K$6)</f>
        <v>#NAME?</v>
      </c>
      <c r="P47" s="113">
        <v>0.45</v>
      </c>
      <c r="Q47" s="121" t="e">
        <f t="shared" ca="1" si="7"/>
        <v>#NAME?</v>
      </c>
    </row>
    <row r="48" spans="1:17" x14ac:dyDescent="0.35">
      <c r="A48" s="68">
        <v>43370</v>
      </c>
      <c r="B48" s="28" t="s">
        <v>24</v>
      </c>
      <c r="C48" s="85">
        <v>4</v>
      </c>
      <c r="D48" s="94">
        <v>0.75</v>
      </c>
      <c r="E48" s="52">
        <v>38.984999999999999</v>
      </c>
      <c r="F48" s="77">
        <f t="shared" si="0"/>
        <v>155.94</v>
      </c>
      <c r="G48" s="60">
        <f t="shared" si="1"/>
        <v>3</v>
      </c>
      <c r="M48" s="112" t="s">
        <v>67</v>
      </c>
      <c r="N48" s="112" t="e">
        <f ca="1">[1]!SOMME_SI_COULEUR(G44:G55,$K$7)</f>
        <v>#NAME?</v>
      </c>
      <c r="O48" s="121" t="e">
        <f ca="1">[1]!SOMME_SI_COULEUR(F44:F55,$K$7)</f>
        <v>#NAME?</v>
      </c>
      <c r="P48" s="113">
        <v>0.1</v>
      </c>
      <c r="Q48" s="121" t="e">
        <f t="shared" ca="1" si="7"/>
        <v>#NAME?</v>
      </c>
    </row>
    <row r="49" spans="1:17" x14ac:dyDescent="0.35">
      <c r="A49" s="68">
        <v>43370</v>
      </c>
      <c r="B49" s="61" t="s">
        <v>30</v>
      </c>
      <c r="C49" s="86">
        <v>22</v>
      </c>
      <c r="D49" s="95">
        <v>0.5</v>
      </c>
      <c r="E49" s="53">
        <v>2.4859999999999998</v>
      </c>
      <c r="F49" s="78">
        <f t="shared" si="0"/>
        <v>54.691999999999993</v>
      </c>
      <c r="G49" s="62">
        <f t="shared" si="1"/>
        <v>11</v>
      </c>
      <c r="M49" s="112" t="s">
        <v>68</v>
      </c>
      <c r="N49" s="112" t="e">
        <f ca="1">[1]!SOMME_SI_COULEUR(G44:G55,$K$8)</f>
        <v>#NAME?</v>
      </c>
      <c r="O49" s="121" t="e">
        <f ca="1">[1]!SOMME_SI_COULEUR(F44:F55,$K$8)</f>
        <v>#NAME?</v>
      </c>
      <c r="P49" s="113">
        <v>0</v>
      </c>
      <c r="Q49" s="121" t="e">
        <f t="shared" ca="1" si="7"/>
        <v>#NAME?</v>
      </c>
    </row>
    <row r="50" spans="1:17" x14ac:dyDescent="0.35">
      <c r="A50" s="68">
        <v>43370</v>
      </c>
      <c r="B50" s="61" t="s">
        <v>30</v>
      </c>
      <c r="C50" s="86">
        <v>8</v>
      </c>
      <c r="D50" s="95">
        <v>1</v>
      </c>
      <c r="E50" s="53">
        <v>4.3504999999999994</v>
      </c>
      <c r="F50" s="78">
        <f t="shared" si="0"/>
        <v>34.803999999999995</v>
      </c>
      <c r="G50" s="62">
        <f t="shared" si="1"/>
        <v>8</v>
      </c>
      <c r="M50" s="115" t="s">
        <v>70</v>
      </c>
      <c r="N50" s="112" t="e">
        <f ca="1">SUM(N45:N49)</f>
        <v>#NAME?</v>
      </c>
      <c r="O50" s="121" t="e">
        <f ca="1">SUM(O45:O49)</f>
        <v>#NAME?</v>
      </c>
      <c r="P50" s="112"/>
      <c r="Q50" s="118" t="e">
        <f ca="1">SUM(Q45:Q49)</f>
        <v>#NAME?</v>
      </c>
    </row>
    <row r="51" spans="1:17" x14ac:dyDescent="0.35">
      <c r="A51" s="68">
        <v>43370</v>
      </c>
      <c r="B51" s="61" t="s">
        <v>31</v>
      </c>
      <c r="C51" s="86">
        <v>12</v>
      </c>
      <c r="D51" s="95">
        <v>1</v>
      </c>
      <c r="E51" s="53">
        <v>4.7459999999999996</v>
      </c>
      <c r="F51" s="78">
        <f t="shared" si="0"/>
        <v>56.951999999999998</v>
      </c>
      <c r="G51" s="62">
        <f t="shared" si="1"/>
        <v>12</v>
      </c>
      <c r="O51" s="119"/>
      <c r="Q51" s="119"/>
    </row>
    <row r="52" spans="1:17" x14ac:dyDescent="0.35">
      <c r="A52" s="68">
        <v>43370</v>
      </c>
      <c r="B52" s="61" t="s">
        <v>33</v>
      </c>
      <c r="C52" s="86">
        <v>10</v>
      </c>
      <c r="D52" s="95">
        <v>1</v>
      </c>
      <c r="E52" s="53">
        <v>3.4464999999999995</v>
      </c>
      <c r="F52" s="78">
        <f t="shared" si="0"/>
        <v>34.464999999999996</v>
      </c>
      <c r="G52" s="62">
        <f t="shared" si="1"/>
        <v>10</v>
      </c>
      <c r="O52" s="119"/>
      <c r="Q52" s="119"/>
    </row>
    <row r="53" spans="1:17" x14ac:dyDescent="0.35">
      <c r="A53" s="68">
        <v>43370</v>
      </c>
      <c r="B53" s="45" t="s">
        <v>36</v>
      </c>
      <c r="C53" s="91">
        <v>12</v>
      </c>
      <c r="D53" s="98">
        <v>0.35499999999999998</v>
      </c>
      <c r="E53" s="54">
        <v>2.2599999999999998</v>
      </c>
      <c r="F53" s="79">
        <f t="shared" si="0"/>
        <v>27.119999999999997</v>
      </c>
      <c r="G53" s="64">
        <f t="shared" si="1"/>
        <v>4.26</v>
      </c>
      <c r="O53" s="119"/>
      <c r="Q53" s="119"/>
    </row>
    <row r="54" spans="1:17" x14ac:dyDescent="0.35">
      <c r="A54" s="68">
        <v>43370</v>
      </c>
      <c r="B54" s="45" t="s">
        <v>37</v>
      </c>
      <c r="C54" s="91">
        <v>10</v>
      </c>
      <c r="D54" s="98">
        <v>0.59099999999999997</v>
      </c>
      <c r="E54" s="54">
        <v>3.6724999999999994</v>
      </c>
      <c r="F54" s="79">
        <f t="shared" si="0"/>
        <v>36.724999999999994</v>
      </c>
      <c r="G54" s="64">
        <f t="shared" si="1"/>
        <v>5.91</v>
      </c>
      <c r="O54" s="119"/>
      <c r="Q54" s="119"/>
    </row>
    <row r="55" spans="1:17" x14ac:dyDescent="0.35">
      <c r="A55" s="68">
        <v>43370</v>
      </c>
      <c r="B55" s="45" t="s">
        <v>38</v>
      </c>
      <c r="C55" s="91">
        <v>5</v>
      </c>
      <c r="D55" s="98">
        <v>0.59099999999999997</v>
      </c>
      <c r="E55" s="54">
        <v>3.6724999999999994</v>
      </c>
      <c r="F55" s="79">
        <f t="shared" si="0"/>
        <v>18.362499999999997</v>
      </c>
      <c r="G55" s="64">
        <f t="shared" si="1"/>
        <v>2.9550000000000001</v>
      </c>
      <c r="O55" s="119"/>
      <c r="Q55" s="119"/>
    </row>
    <row r="56" spans="1:17" x14ac:dyDescent="0.35">
      <c r="A56" s="67"/>
      <c r="B56" s="67"/>
      <c r="C56" s="89"/>
      <c r="D56" s="97">
        <v>0</v>
      </c>
      <c r="E56" s="67"/>
      <c r="F56" s="74"/>
      <c r="G56" s="67"/>
      <c r="O56" s="119"/>
      <c r="Q56" s="119"/>
    </row>
    <row r="57" spans="1:17" x14ac:dyDescent="0.35">
      <c r="A57" s="68">
        <v>43371</v>
      </c>
      <c r="B57" s="8" t="s">
        <v>50</v>
      </c>
      <c r="C57" s="83">
        <v>3</v>
      </c>
      <c r="D57" s="92">
        <v>0.75</v>
      </c>
      <c r="E57" s="5">
        <v>46.5</v>
      </c>
      <c r="F57" s="75">
        <f t="shared" si="0"/>
        <v>139.5</v>
      </c>
      <c r="G57" s="58">
        <f t="shared" si="1"/>
        <v>2.25</v>
      </c>
      <c r="M57" s="110">
        <v>43371</v>
      </c>
      <c r="N57" s="111" t="s">
        <v>61</v>
      </c>
      <c r="O57" s="120" t="s">
        <v>62</v>
      </c>
      <c r="P57" s="111" t="s">
        <v>60</v>
      </c>
      <c r="Q57" s="120" t="s">
        <v>63</v>
      </c>
    </row>
    <row r="58" spans="1:17" x14ac:dyDescent="0.35">
      <c r="A58" s="68">
        <v>43371</v>
      </c>
      <c r="B58" s="20" t="s">
        <v>18</v>
      </c>
      <c r="C58" s="84">
        <v>6</v>
      </c>
      <c r="D58" s="93">
        <v>1</v>
      </c>
      <c r="E58" s="51">
        <v>90.964999999999989</v>
      </c>
      <c r="F58" s="76">
        <f t="shared" si="0"/>
        <v>545.79</v>
      </c>
      <c r="G58" s="59">
        <f t="shared" si="1"/>
        <v>6</v>
      </c>
      <c r="M58" s="58" t="s">
        <v>64</v>
      </c>
      <c r="N58" s="58" t="e">
        <f ca="1">[1]!SOMME_SI_COULEUR(G57:G67,$K$4)</f>
        <v>#NAME?</v>
      </c>
      <c r="O58" s="75" t="e">
        <f ca="1">[1]!SOMME_SI_COULEUR(F57:F67,$K$4)</f>
        <v>#NAME?</v>
      </c>
      <c r="P58" s="117">
        <v>0.45</v>
      </c>
      <c r="Q58" s="75" t="e">
        <f ca="1">O58-P58*O58</f>
        <v>#NAME?</v>
      </c>
    </row>
    <row r="59" spans="1:17" x14ac:dyDescent="0.35">
      <c r="A59" s="68">
        <v>43371</v>
      </c>
      <c r="B59" s="20" t="s">
        <v>21</v>
      </c>
      <c r="C59" s="84">
        <v>4</v>
      </c>
      <c r="D59" s="93">
        <v>0.75</v>
      </c>
      <c r="E59" s="51">
        <v>44.917499999999997</v>
      </c>
      <c r="F59" s="76">
        <f t="shared" si="0"/>
        <v>179.67</v>
      </c>
      <c r="G59" s="59">
        <f t="shared" si="1"/>
        <v>3</v>
      </c>
      <c r="M59" s="112" t="s">
        <v>65</v>
      </c>
      <c r="N59" s="112" t="e">
        <f ca="1">[1]!SOMME_SI_COULEUR(G57:G67,$K$5)</f>
        <v>#NAME?</v>
      </c>
      <c r="O59" s="121" t="e">
        <f ca="1">[1]!SOMME_SI_COULEUR(F57:F67,$K$5)</f>
        <v>#NAME?</v>
      </c>
      <c r="P59" s="113">
        <v>0.3</v>
      </c>
      <c r="Q59" s="121" t="e">
        <f t="shared" ref="Q59:Q62" ca="1" si="8">O59-P59*O59</f>
        <v>#NAME?</v>
      </c>
    </row>
    <row r="60" spans="1:17" x14ac:dyDescent="0.35">
      <c r="A60" s="68">
        <v>43371</v>
      </c>
      <c r="B60" s="28" t="s">
        <v>23</v>
      </c>
      <c r="C60" s="85">
        <v>5</v>
      </c>
      <c r="D60" s="94">
        <v>1</v>
      </c>
      <c r="E60" s="52">
        <v>47.459999999999994</v>
      </c>
      <c r="F60" s="77">
        <f t="shared" si="0"/>
        <v>237.29999999999995</v>
      </c>
      <c r="G60" s="60">
        <f t="shared" si="1"/>
        <v>5</v>
      </c>
      <c r="M60" s="112" t="s">
        <v>66</v>
      </c>
      <c r="N60" s="112" t="e">
        <f ca="1">[1]!SOMME_SI_COULEUR(G57:G67,$K$6)</f>
        <v>#NAME?</v>
      </c>
      <c r="O60" s="121" t="e">
        <f ca="1">[1]!SOMME_SI_COULEUR(F57:F67,$K$6)</f>
        <v>#NAME?</v>
      </c>
      <c r="P60" s="113">
        <v>0.45</v>
      </c>
      <c r="Q60" s="121" t="e">
        <f t="shared" ca="1" si="8"/>
        <v>#NAME?</v>
      </c>
    </row>
    <row r="61" spans="1:17" x14ac:dyDescent="0.35">
      <c r="A61" s="68">
        <v>43371</v>
      </c>
      <c r="B61" s="61" t="s">
        <v>26</v>
      </c>
      <c r="C61" s="86">
        <v>6</v>
      </c>
      <c r="D61" s="95">
        <v>1</v>
      </c>
      <c r="E61" s="53">
        <v>7.2884999999999991</v>
      </c>
      <c r="F61" s="78">
        <f t="shared" si="0"/>
        <v>43.730999999999995</v>
      </c>
      <c r="G61" s="62">
        <f t="shared" si="1"/>
        <v>6</v>
      </c>
      <c r="M61" s="112" t="s">
        <v>67</v>
      </c>
      <c r="N61" s="112" t="e">
        <f ca="1">[1]!SOMME_SI_COULEUR(G57:G67,$K$7)</f>
        <v>#NAME?</v>
      </c>
      <c r="O61" s="121" t="e">
        <f ca="1">[1]!SOMME_SI_COULEUR(F57:F67,$K$7)</f>
        <v>#NAME?</v>
      </c>
      <c r="P61" s="113">
        <v>0.1</v>
      </c>
      <c r="Q61" s="121" t="e">
        <f t="shared" ca="1" si="8"/>
        <v>#NAME?</v>
      </c>
    </row>
    <row r="62" spans="1:17" x14ac:dyDescent="0.35">
      <c r="A62" s="68">
        <v>43371</v>
      </c>
      <c r="B62" s="61" t="s">
        <v>28</v>
      </c>
      <c r="C62" s="86">
        <v>5</v>
      </c>
      <c r="D62" s="95">
        <v>1</v>
      </c>
      <c r="E62" s="53">
        <v>10.282999999999999</v>
      </c>
      <c r="F62" s="78">
        <f t="shared" si="0"/>
        <v>51.414999999999999</v>
      </c>
      <c r="G62" s="62">
        <f t="shared" si="1"/>
        <v>5</v>
      </c>
      <c r="M62" s="112" t="s">
        <v>68</v>
      </c>
      <c r="N62" s="112" t="e">
        <f ca="1">[1]!SOMME_SI_COULEUR(G57:G67,$K$8)</f>
        <v>#NAME?</v>
      </c>
      <c r="O62" s="121" t="e">
        <f ca="1">[1]!SOMME_SI_COULEUR(F57:F67,$K$8)</f>
        <v>#NAME?</v>
      </c>
      <c r="P62" s="113">
        <v>0</v>
      </c>
      <c r="Q62" s="121" t="e">
        <f t="shared" ca="1" si="8"/>
        <v>#NAME?</v>
      </c>
    </row>
    <row r="63" spans="1:17" x14ac:dyDescent="0.35">
      <c r="A63" s="68">
        <v>43371</v>
      </c>
      <c r="B63" s="61" t="s">
        <v>30</v>
      </c>
      <c r="C63" s="86">
        <v>14</v>
      </c>
      <c r="D63" s="95">
        <v>0.5</v>
      </c>
      <c r="E63" s="53">
        <v>2.4859999999999998</v>
      </c>
      <c r="F63" s="78">
        <f t="shared" si="0"/>
        <v>34.803999999999995</v>
      </c>
      <c r="G63" s="62">
        <f t="shared" si="1"/>
        <v>7</v>
      </c>
      <c r="M63" s="115" t="s">
        <v>70</v>
      </c>
      <c r="N63" s="112" t="e">
        <f ca="1">SUM(N58:N62)</f>
        <v>#NAME?</v>
      </c>
      <c r="O63" s="121" t="e">
        <f ca="1">SUM(O58:O62)</f>
        <v>#NAME?</v>
      </c>
      <c r="P63" s="112"/>
      <c r="Q63" s="118" t="e">
        <f ca="1">SUM(Q58:Q62)</f>
        <v>#NAME?</v>
      </c>
    </row>
    <row r="64" spans="1:17" x14ac:dyDescent="0.35">
      <c r="A64" s="68">
        <v>43371</v>
      </c>
      <c r="B64" s="61" t="s">
        <v>31</v>
      </c>
      <c r="C64" s="86">
        <v>10</v>
      </c>
      <c r="D64" s="95">
        <v>1</v>
      </c>
      <c r="E64" s="53">
        <v>4.7459999999999996</v>
      </c>
      <c r="F64" s="78">
        <f t="shared" si="0"/>
        <v>47.459999999999994</v>
      </c>
      <c r="G64" s="62">
        <f t="shared" si="1"/>
        <v>10</v>
      </c>
      <c r="O64" s="119"/>
      <c r="Q64" s="119"/>
    </row>
    <row r="65" spans="1:17" x14ac:dyDescent="0.35">
      <c r="A65" s="68">
        <v>43371</v>
      </c>
      <c r="B65" s="45" t="s">
        <v>36</v>
      </c>
      <c r="C65" s="91">
        <v>15</v>
      </c>
      <c r="D65" s="98">
        <v>0.35499999999999998</v>
      </c>
      <c r="E65" s="54">
        <v>2.2599999999999998</v>
      </c>
      <c r="F65" s="79">
        <f t="shared" si="0"/>
        <v>33.9</v>
      </c>
      <c r="G65" s="64">
        <f t="shared" si="1"/>
        <v>5.3249999999999993</v>
      </c>
      <c r="O65" s="119"/>
      <c r="Q65" s="119"/>
    </row>
    <row r="66" spans="1:17" x14ac:dyDescent="0.35">
      <c r="A66" s="68">
        <v>43371</v>
      </c>
      <c r="B66" s="45" t="s">
        <v>36</v>
      </c>
      <c r="C66" s="91">
        <v>22</v>
      </c>
      <c r="D66" s="98">
        <v>0.59099999999999997</v>
      </c>
      <c r="E66" s="54">
        <v>3.1074999999999999</v>
      </c>
      <c r="F66" s="79">
        <f t="shared" si="0"/>
        <v>68.364999999999995</v>
      </c>
      <c r="G66" s="64">
        <f t="shared" si="1"/>
        <v>13.001999999999999</v>
      </c>
      <c r="O66" s="119"/>
      <c r="Q66" s="119"/>
    </row>
    <row r="67" spans="1:17" x14ac:dyDescent="0.35">
      <c r="A67" s="68">
        <v>43371</v>
      </c>
      <c r="B67" s="45" t="s">
        <v>37</v>
      </c>
      <c r="C67" s="91">
        <v>18</v>
      </c>
      <c r="D67" s="98">
        <v>0.59099999999999997</v>
      </c>
      <c r="E67" s="54">
        <v>3.6724999999999994</v>
      </c>
      <c r="F67" s="79">
        <f t="shared" ref="F67:F90" si="9">E67*C67</f>
        <v>66.10499999999999</v>
      </c>
      <c r="G67" s="64">
        <f t="shared" ref="G67:G90" si="10">D67*C67</f>
        <v>10.638</v>
      </c>
      <c r="O67" s="119"/>
      <c r="Q67" s="119"/>
    </row>
    <row r="68" spans="1:17" x14ac:dyDescent="0.35">
      <c r="A68" s="67"/>
      <c r="B68" s="67"/>
      <c r="C68" s="89"/>
      <c r="D68" s="97">
        <v>0</v>
      </c>
      <c r="E68" s="67"/>
      <c r="F68" s="74"/>
      <c r="G68" s="67"/>
      <c r="O68" s="119"/>
      <c r="Q68" s="119"/>
    </row>
    <row r="69" spans="1:17" x14ac:dyDescent="0.35">
      <c r="A69" s="68">
        <v>43372</v>
      </c>
      <c r="B69" s="8" t="s">
        <v>52</v>
      </c>
      <c r="C69" s="83">
        <v>8</v>
      </c>
      <c r="D69" s="92">
        <v>0.75</v>
      </c>
      <c r="E69" s="5">
        <v>42</v>
      </c>
      <c r="F69" s="75">
        <f t="shared" si="9"/>
        <v>336</v>
      </c>
      <c r="G69" s="58">
        <f t="shared" si="10"/>
        <v>6</v>
      </c>
      <c r="M69" s="110">
        <v>43372</v>
      </c>
      <c r="N69" s="111" t="s">
        <v>61</v>
      </c>
      <c r="O69" s="120" t="s">
        <v>62</v>
      </c>
      <c r="P69" s="111" t="s">
        <v>60</v>
      </c>
      <c r="Q69" s="120" t="s">
        <v>63</v>
      </c>
    </row>
    <row r="70" spans="1:17" x14ac:dyDescent="0.35">
      <c r="A70" s="68">
        <v>43372</v>
      </c>
      <c r="B70" s="8" t="s">
        <v>15</v>
      </c>
      <c r="C70" s="83">
        <v>10</v>
      </c>
      <c r="D70" s="92">
        <v>0.75</v>
      </c>
      <c r="E70" s="5">
        <v>45</v>
      </c>
      <c r="F70" s="75">
        <f t="shared" si="9"/>
        <v>450</v>
      </c>
      <c r="G70" s="58">
        <f t="shared" si="10"/>
        <v>7.5</v>
      </c>
      <c r="M70" s="58" t="s">
        <v>64</v>
      </c>
      <c r="N70" s="58" t="e">
        <f ca="1">[1]!SOMME_SI_COULEUR(G69:G77,$K$4)</f>
        <v>#NAME?</v>
      </c>
      <c r="O70" s="75" t="e">
        <f ca="1">[1]!SOMME_SI_COULEUR(F69:F77,$K$4)</f>
        <v>#NAME?</v>
      </c>
      <c r="P70" s="117">
        <v>0.45</v>
      </c>
      <c r="Q70" s="75" t="e">
        <f ca="1">O70-P70*O70</f>
        <v>#NAME?</v>
      </c>
    </row>
    <row r="71" spans="1:17" x14ac:dyDescent="0.35">
      <c r="A71" s="68">
        <v>43372</v>
      </c>
      <c r="B71" s="20" t="s">
        <v>18</v>
      </c>
      <c r="C71" s="84">
        <v>10</v>
      </c>
      <c r="D71" s="93">
        <v>0.5</v>
      </c>
      <c r="E71" s="51">
        <v>42.94</v>
      </c>
      <c r="F71" s="76">
        <f t="shared" si="9"/>
        <v>429.4</v>
      </c>
      <c r="G71" s="59">
        <f t="shared" si="10"/>
        <v>5</v>
      </c>
      <c r="M71" s="112" t="s">
        <v>65</v>
      </c>
      <c r="N71" s="112" t="e">
        <f ca="1">[1]!SOMME_SI_COULEUR(G69:G77,$K$5)</f>
        <v>#NAME?</v>
      </c>
      <c r="O71" s="121" t="e">
        <f ca="1">[1]!SOMME_SI_COULEUR(F69:F77,$K$5)</f>
        <v>#NAME?</v>
      </c>
      <c r="P71" s="113">
        <v>0.3</v>
      </c>
      <c r="Q71" s="121" t="e">
        <f t="shared" ref="Q71:Q74" ca="1" si="11">O71-P71*O71</f>
        <v>#NAME?</v>
      </c>
    </row>
    <row r="72" spans="1:17" x14ac:dyDescent="0.35">
      <c r="A72" s="68">
        <v>43372</v>
      </c>
      <c r="B72" s="20" t="s">
        <v>18</v>
      </c>
      <c r="C72" s="84">
        <v>6</v>
      </c>
      <c r="D72" s="93">
        <v>0.75</v>
      </c>
      <c r="E72" s="51">
        <v>61.584999999999994</v>
      </c>
      <c r="F72" s="76">
        <f t="shared" si="9"/>
        <v>369.51</v>
      </c>
      <c r="G72" s="59">
        <f t="shared" si="10"/>
        <v>4.5</v>
      </c>
      <c r="M72" s="112" t="s">
        <v>66</v>
      </c>
      <c r="N72" s="112" t="e">
        <f ca="1">[1]!SOMME_SI_COULEUR(G69:G77,$K$6)</f>
        <v>#NAME?</v>
      </c>
      <c r="O72" s="121" t="e">
        <f ca="1">[1]!SOMME_SI_COULEUR(F69:F77,$K$6)</f>
        <v>#NAME?</v>
      </c>
      <c r="P72" s="113">
        <v>0.45</v>
      </c>
      <c r="Q72" s="121" t="e">
        <f t="shared" ca="1" si="11"/>
        <v>#NAME?</v>
      </c>
    </row>
    <row r="73" spans="1:17" x14ac:dyDescent="0.35">
      <c r="A73" s="68">
        <v>43372</v>
      </c>
      <c r="B73" s="28" t="s">
        <v>24</v>
      </c>
      <c r="C73" s="85">
        <v>8</v>
      </c>
      <c r="D73" s="94">
        <v>0.75</v>
      </c>
      <c r="E73" s="52">
        <v>38.984999999999999</v>
      </c>
      <c r="F73" s="77">
        <f t="shared" si="9"/>
        <v>311.88</v>
      </c>
      <c r="G73" s="60">
        <f t="shared" si="10"/>
        <v>6</v>
      </c>
      <c r="M73" s="112" t="s">
        <v>67</v>
      </c>
      <c r="N73" s="112" t="e">
        <f ca="1">[1]!SOMME_SI_COULEUR(G69:G77,$K$7)</f>
        <v>#NAME?</v>
      </c>
      <c r="O73" s="121" t="e">
        <f ca="1">[1]!SOMME_SI_COULEUR(F69:F77,$K$7)</f>
        <v>#NAME?</v>
      </c>
      <c r="P73" s="113">
        <v>0.1</v>
      </c>
      <c r="Q73" s="121" t="e">
        <f t="shared" ca="1" si="11"/>
        <v>#NAME?</v>
      </c>
    </row>
    <row r="74" spans="1:17" x14ac:dyDescent="0.35">
      <c r="A74" s="68">
        <v>43372</v>
      </c>
      <c r="B74" s="28" t="s">
        <v>26</v>
      </c>
      <c r="C74" s="85">
        <v>12</v>
      </c>
      <c r="D74" s="94">
        <v>1</v>
      </c>
      <c r="E74" s="52">
        <v>50.284999999999997</v>
      </c>
      <c r="F74" s="77">
        <f t="shared" si="9"/>
        <v>603.41999999999996</v>
      </c>
      <c r="G74" s="60">
        <f t="shared" si="10"/>
        <v>12</v>
      </c>
      <c r="M74" s="112" t="s">
        <v>68</v>
      </c>
      <c r="N74" s="112" t="e">
        <f ca="1">[1]!SOMME_SI_COULEUR(G69:G77,$K$8)</f>
        <v>#NAME?</v>
      </c>
      <c r="O74" s="121" t="e">
        <f ca="1">[1]!SOMME_SI_COULEUR(F69:F77,$K$8)</f>
        <v>#NAME?</v>
      </c>
      <c r="P74" s="113">
        <v>0</v>
      </c>
      <c r="Q74" s="121" t="e">
        <f t="shared" ca="1" si="11"/>
        <v>#NAME?</v>
      </c>
    </row>
    <row r="75" spans="1:17" x14ac:dyDescent="0.35">
      <c r="A75" s="68">
        <v>43372</v>
      </c>
      <c r="B75" s="45" t="s">
        <v>37</v>
      </c>
      <c r="C75" s="91">
        <v>22</v>
      </c>
      <c r="D75" s="98">
        <v>0.23499999999999999</v>
      </c>
      <c r="E75" s="54">
        <v>1.9774999999999998</v>
      </c>
      <c r="F75" s="79">
        <f t="shared" si="9"/>
        <v>43.504999999999995</v>
      </c>
      <c r="G75" s="64">
        <f t="shared" si="10"/>
        <v>5.17</v>
      </c>
      <c r="M75" s="115" t="s">
        <v>70</v>
      </c>
      <c r="N75" s="112" t="e">
        <f ca="1">SUM(N70:N74)</f>
        <v>#NAME?</v>
      </c>
      <c r="O75" s="121" t="e">
        <f ca="1">SUM(O70:O74)</f>
        <v>#NAME?</v>
      </c>
      <c r="P75" s="112"/>
      <c r="Q75" s="118" t="e">
        <f ca="1">SUM(Q70:Q74)</f>
        <v>#NAME?</v>
      </c>
    </row>
    <row r="76" spans="1:17" x14ac:dyDescent="0.35">
      <c r="A76" s="68">
        <v>43372</v>
      </c>
      <c r="B76" s="45" t="s">
        <v>37</v>
      </c>
      <c r="C76" s="91">
        <v>18</v>
      </c>
      <c r="D76" s="98">
        <v>0.35499999999999998</v>
      </c>
      <c r="E76" s="54">
        <v>2.5424999999999995</v>
      </c>
      <c r="F76" s="79">
        <f t="shared" si="9"/>
        <v>45.764999999999993</v>
      </c>
      <c r="G76" s="64">
        <f t="shared" si="10"/>
        <v>6.39</v>
      </c>
      <c r="O76" s="119"/>
      <c r="Q76" s="119"/>
    </row>
    <row r="77" spans="1:17" x14ac:dyDescent="0.35">
      <c r="A77" s="68">
        <v>43372</v>
      </c>
      <c r="B77" s="45" t="s">
        <v>38</v>
      </c>
      <c r="C77" s="91">
        <v>118</v>
      </c>
      <c r="D77" s="98">
        <v>0.35499999999999998</v>
      </c>
      <c r="E77" s="54">
        <v>2.5424999999999995</v>
      </c>
      <c r="F77" s="79">
        <f t="shared" si="9"/>
        <v>300.01499999999993</v>
      </c>
      <c r="G77" s="64">
        <f t="shared" si="10"/>
        <v>6.39</v>
      </c>
      <c r="O77" s="119"/>
      <c r="Q77" s="119"/>
    </row>
    <row r="78" spans="1:17" x14ac:dyDescent="0.35">
      <c r="A78" s="67"/>
      <c r="B78" s="67"/>
      <c r="C78" s="89"/>
      <c r="D78" s="97">
        <v>0</v>
      </c>
      <c r="E78" s="67"/>
      <c r="F78" s="74"/>
      <c r="G78" s="67"/>
      <c r="O78" s="119"/>
      <c r="Q78" s="119"/>
    </row>
    <row r="79" spans="1:17" x14ac:dyDescent="0.35">
      <c r="A79" s="68">
        <v>43373</v>
      </c>
      <c r="B79" s="58" t="s">
        <v>50</v>
      </c>
      <c r="C79" s="83">
        <v>6</v>
      </c>
      <c r="D79" s="92">
        <v>0.75</v>
      </c>
      <c r="E79" s="5">
        <v>46.5</v>
      </c>
      <c r="F79" s="75">
        <f t="shared" si="9"/>
        <v>279</v>
      </c>
      <c r="G79" s="58">
        <f t="shared" si="10"/>
        <v>4.5</v>
      </c>
      <c r="M79" s="110">
        <v>43373</v>
      </c>
      <c r="N79" s="111" t="s">
        <v>61</v>
      </c>
      <c r="O79" s="120" t="s">
        <v>62</v>
      </c>
      <c r="P79" s="111" t="s">
        <v>60</v>
      </c>
      <c r="Q79" s="120" t="s">
        <v>63</v>
      </c>
    </row>
    <row r="80" spans="1:17" x14ac:dyDescent="0.35">
      <c r="A80" s="68">
        <v>43373</v>
      </c>
      <c r="B80" s="58" t="s">
        <v>51</v>
      </c>
      <c r="C80" s="83">
        <v>4</v>
      </c>
      <c r="D80" s="92">
        <v>0.75</v>
      </c>
      <c r="E80" s="7">
        <v>83.5</v>
      </c>
      <c r="F80" s="75">
        <f t="shared" si="9"/>
        <v>334</v>
      </c>
      <c r="G80" s="58">
        <f t="shared" si="10"/>
        <v>3</v>
      </c>
      <c r="M80" s="58" t="s">
        <v>64</v>
      </c>
      <c r="N80" s="58" t="e">
        <f ca="1">[1]!SOMME_SI_COULEUR(G80:G96,$K$4)</f>
        <v>#NAME?</v>
      </c>
      <c r="O80" s="75" t="e">
        <f ca="1">[1]!SOMME_SI_COULEUR(F79:F90,$K$4)</f>
        <v>#NAME?</v>
      </c>
      <c r="P80" s="117">
        <v>0.45</v>
      </c>
      <c r="Q80" s="75" t="e">
        <f ca="1">O80-P80*O80</f>
        <v>#NAME?</v>
      </c>
    </row>
    <row r="81" spans="1:17" x14ac:dyDescent="0.35">
      <c r="A81" s="68">
        <v>43373</v>
      </c>
      <c r="B81" s="59" t="s">
        <v>57</v>
      </c>
      <c r="C81" s="84">
        <v>3</v>
      </c>
      <c r="D81" s="93">
        <v>0.5</v>
      </c>
      <c r="E81" s="51">
        <v>18.645</v>
      </c>
      <c r="F81" s="76">
        <f t="shared" si="9"/>
        <v>55.935000000000002</v>
      </c>
      <c r="G81" s="59">
        <f t="shared" si="10"/>
        <v>1.5</v>
      </c>
      <c r="M81" s="112" t="s">
        <v>65</v>
      </c>
      <c r="N81" s="112" t="e">
        <f ca="1">[1]!SOMME_SI_COULEUR(G80:G96,$K$5)</f>
        <v>#NAME?</v>
      </c>
      <c r="O81" s="121" t="e">
        <f ca="1">[1]!SOMME_SI_COULEUR(F79:F90,$K$5)</f>
        <v>#NAME?</v>
      </c>
      <c r="P81" s="113">
        <v>0.3</v>
      </c>
      <c r="Q81" s="121" t="e">
        <f t="shared" ref="Q81:Q84" ca="1" si="12">O81-P81*O81</f>
        <v>#NAME?</v>
      </c>
    </row>
    <row r="82" spans="1:17" x14ac:dyDescent="0.35">
      <c r="A82" s="68">
        <v>43373</v>
      </c>
      <c r="B82" s="59" t="s">
        <v>20</v>
      </c>
      <c r="C82" s="84">
        <v>6</v>
      </c>
      <c r="D82" s="93">
        <v>1</v>
      </c>
      <c r="E82" s="51">
        <v>33.448</v>
      </c>
      <c r="F82" s="76">
        <f t="shared" si="9"/>
        <v>200.68799999999999</v>
      </c>
      <c r="G82" s="59">
        <f t="shared" si="10"/>
        <v>6</v>
      </c>
      <c r="M82" s="112" t="s">
        <v>66</v>
      </c>
      <c r="N82" s="112" t="e">
        <f ca="1">[1]!SOMME_SI_COULEUR(G80:G96,$K$6)</f>
        <v>#NAME?</v>
      </c>
      <c r="O82" s="121" t="e">
        <f ca="1">[1]!SOMME_SI_COULEUR(F79:F90,$K$6)</f>
        <v>#NAME?</v>
      </c>
      <c r="P82" s="113">
        <v>0.45</v>
      </c>
      <c r="Q82" s="121" t="e">
        <f t="shared" ca="1" si="12"/>
        <v>#NAME?</v>
      </c>
    </row>
    <row r="83" spans="1:17" x14ac:dyDescent="0.35">
      <c r="A83" s="68">
        <v>43373</v>
      </c>
      <c r="B83" s="60" t="s">
        <v>24</v>
      </c>
      <c r="C83" s="85">
        <v>4</v>
      </c>
      <c r="D83" s="94">
        <v>0.75</v>
      </c>
      <c r="E83" s="52">
        <v>38.984999999999999</v>
      </c>
      <c r="F83" s="77">
        <f t="shared" si="9"/>
        <v>155.94</v>
      </c>
      <c r="G83" s="60">
        <f t="shared" si="10"/>
        <v>3</v>
      </c>
      <c r="M83" s="112" t="s">
        <v>67</v>
      </c>
      <c r="N83" s="112" t="e">
        <f ca="1">[1]!SOMME_SI_COULEUR(G80:G96,$K$7)</f>
        <v>#NAME?</v>
      </c>
      <c r="O83" s="121" t="e">
        <f ca="1">[1]!SOMME_SI_COULEUR(F79:F90,$K$7)</f>
        <v>#NAME?</v>
      </c>
      <c r="P83" s="113">
        <v>0.1</v>
      </c>
      <c r="Q83" s="121" t="e">
        <f t="shared" ca="1" si="12"/>
        <v>#NAME?</v>
      </c>
    </row>
    <row r="84" spans="1:17" x14ac:dyDescent="0.35">
      <c r="A84" s="68">
        <v>43373</v>
      </c>
      <c r="B84" s="62" t="s">
        <v>31</v>
      </c>
      <c r="C84" s="86">
        <v>22</v>
      </c>
      <c r="D84" s="95">
        <v>1</v>
      </c>
      <c r="E84" s="53">
        <v>4.7459999999999996</v>
      </c>
      <c r="F84" s="78">
        <f t="shared" si="9"/>
        <v>104.41199999999999</v>
      </c>
      <c r="G84" s="62">
        <f t="shared" si="10"/>
        <v>22</v>
      </c>
      <c r="M84" s="112" t="s">
        <v>68</v>
      </c>
      <c r="N84" s="112" t="e">
        <f ca="1">[1]!SOMME_SI_COULEUR(G80:G96,$K$8)</f>
        <v>#NAME?</v>
      </c>
      <c r="O84" s="121" t="e">
        <f ca="1">[1]!SOMME_SI_COULEUR(F79:F90,$K$8)</f>
        <v>#NAME?</v>
      </c>
      <c r="P84" s="113">
        <v>0</v>
      </c>
      <c r="Q84" s="121" t="e">
        <f t="shared" ca="1" si="12"/>
        <v>#NAME?</v>
      </c>
    </row>
    <row r="85" spans="1:17" x14ac:dyDescent="0.35">
      <c r="A85" s="68">
        <v>43373</v>
      </c>
      <c r="B85" s="62" t="s">
        <v>30</v>
      </c>
      <c r="C85" s="86">
        <v>22</v>
      </c>
      <c r="D85" s="95">
        <v>0.5</v>
      </c>
      <c r="E85" s="53">
        <v>2.4859999999999998</v>
      </c>
      <c r="F85" s="78">
        <f t="shared" si="9"/>
        <v>54.691999999999993</v>
      </c>
      <c r="G85" s="62">
        <f t="shared" si="10"/>
        <v>11</v>
      </c>
      <c r="M85" s="115" t="s">
        <v>70</v>
      </c>
      <c r="N85" s="112" t="e">
        <f ca="1">SUM(N80:N84)</f>
        <v>#NAME?</v>
      </c>
      <c r="O85" s="121" t="e">
        <f ca="1">SUM(O80:O84)</f>
        <v>#NAME?</v>
      </c>
      <c r="P85" s="112"/>
      <c r="Q85" s="118" t="e">
        <f ca="1">SUM(Q80:Q84)</f>
        <v>#NAME?</v>
      </c>
    </row>
    <row r="86" spans="1:17" x14ac:dyDescent="0.35">
      <c r="A86" s="68">
        <v>43373</v>
      </c>
      <c r="B86" s="62" t="s">
        <v>30</v>
      </c>
      <c r="C86" s="86">
        <v>12</v>
      </c>
      <c r="D86" s="95">
        <v>1</v>
      </c>
      <c r="E86" s="53">
        <v>4.3504999999999994</v>
      </c>
      <c r="F86" s="78">
        <f t="shared" si="9"/>
        <v>52.205999999999989</v>
      </c>
      <c r="G86" s="62">
        <f t="shared" si="10"/>
        <v>12</v>
      </c>
    </row>
    <row r="87" spans="1:17" x14ac:dyDescent="0.35">
      <c r="A87" s="68">
        <v>43373</v>
      </c>
      <c r="B87" s="62" t="s">
        <v>33</v>
      </c>
      <c r="C87" s="86">
        <v>28</v>
      </c>
      <c r="D87" s="95">
        <v>1</v>
      </c>
      <c r="E87" s="53">
        <v>3.4464999999999995</v>
      </c>
      <c r="F87" s="78">
        <f t="shared" si="9"/>
        <v>96.501999999999981</v>
      </c>
      <c r="G87" s="62">
        <f t="shared" si="10"/>
        <v>28</v>
      </c>
    </row>
    <row r="88" spans="1:17" x14ac:dyDescent="0.35">
      <c r="A88" s="68">
        <v>43373</v>
      </c>
      <c r="B88" s="70" t="s">
        <v>36</v>
      </c>
      <c r="C88" s="91">
        <v>18</v>
      </c>
      <c r="D88" s="98">
        <v>0.35499999999999998</v>
      </c>
      <c r="E88" s="54">
        <v>2.2599999999999998</v>
      </c>
      <c r="F88" s="79">
        <f t="shared" si="9"/>
        <v>40.679999999999993</v>
      </c>
      <c r="G88" s="64">
        <f t="shared" si="10"/>
        <v>6.39</v>
      </c>
    </row>
    <row r="89" spans="1:17" x14ac:dyDescent="0.35">
      <c r="A89" s="68">
        <v>43373</v>
      </c>
      <c r="B89" s="70" t="s">
        <v>37</v>
      </c>
      <c r="C89" s="91">
        <v>15</v>
      </c>
      <c r="D89" s="98">
        <v>0.59099999999999997</v>
      </c>
      <c r="E89" s="54">
        <v>3.6724999999999994</v>
      </c>
      <c r="F89" s="79">
        <f t="shared" si="9"/>
        <v>55.087499999999991</v>
      </c>
      <c r="G89" s="64">
        <f t="shared" si="10"/>
        <v>8.8650000000000002</v>
      </c>
    </row>
    <row r="90" spans="1:17" x14ac:dyDescent="0.35">
      <c r="A90" s="68">
        <v>43373</v>
      </c>
      <c r="B90" s="70" t="s">
        <v>38</v>
      </c>
      <c r="C90" s="91">
        <v>7</v>
      </c>
      <c r="D90" s="98">
        <v>0.59099999999999997</v>
      </c>
      <c r="E90" s="54">
        <v>3.6724999999999994</v>
      </c>
      <c r="F90" s="79">
        <f t="shared" si="9"/>
        <v>25.707499999999996</v>
      </c>
      <c r="G90" s="64">
        <f t="shared" si="10"/>
        <v>4.1369999999999996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1"/>
  <sheetViews>
    <sheetView workbookViewId="0">
      <selection activeCell="G34" sqref="G34"/>
    </sheetView>
  </sheetViews>
  <sheetFormatPr baseColWidth="10" defaultColWidth="9" defaultRowHeight="14.5" x14ac:dyDescent="0.35"/>
  <cols>
    <col min="1" max="1" width="30" style="14" bestFit="1" customWidth="1"/>
    <col min="2" max="2" width="21.453125" style="14" bestFit="1" customWidth="1"/>
    <col min="3" max="3" width="10.90625" style="14" bestFit="1" customWidth="1"/>
    <col min="4" max="4" width="8.453125" style="14" bestFit="1" customWidth="1"/>
    <col min="5" max="5" width="9.1796875" style="14" bestFit="1" customWidth="1"/>
    <col min="6" max="6" width="5.1796875" style="14" bestFit="1" customWidth="1"/>
    <col min="7" max="7" width="16.453125" style="14" bestFit="1" customWidth="1"/>
    <col min="8" max="8" width="12.90625" style="14" bestFit="1" customWidth="1"/>
    <col min="9" max="9" width="13" style="14" bestFit="1" customWidth="1"/>
    <col min="10" max="16384" width="9" style="14"/>
  </cols>
  <sheetData>
    <row r="1" spans="1:9" x14ac:dyDescent="0.35">
      <c r="A1" s="1"/>
      <c r="B1" s="2" t="s">
        <v>4</v>
      </c>
      <c r="C1" s="2" t="s">
        <v>5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41</v>
      </c>
      <c r="I1" s="2" t="s">
        <v>42</v>
      </c>
    </row>
    <row r="2" spans="1:9" x14ac:dyDescent="0.35">
      <c r="A2" s="3" t="s">
        <v>9</v>
      </c>
      <c r="B2" s="8" t="s">
        <v>10</v>
      </c>
      <c r="C2" s="4">
        <v>50</v>
      </c>
      <c r="D2" s="5">
        <v>32</v>
      </c>
      <c r="E2" s="15">
        <v>1</v>
      </c>
      <c r="F2" s="16">
        <v>0.45</v>
      </c>
      <c r="G2" s="17">
        <f t="shared" ref="G2:G48" si="0">D2-F2*D2</f>
        <v>17.600000000000001</v>
      </c>
      <c r="H2" s="5"/>
      <c r="I2" s="17"/>
    </row>
    <row r="3" spans="1:9" x14ac:dyDescent="0.35">
      <c r="A3" s="6"/>
      <c r="B3" s="8" t="s">
        <v>10</v>
      </c>
      <c r="C3" s="4">
        <v>75</v>
      </c>
      <c r="D3" s="5">
        <v>46.5</v>
      </c>
      <c r="E3" s="15">
        <v>2</v>
      </c>
      <c r="F3" s="16">
        <v>0.45</v>
      </c>
      <c r="G3" s="17">
        <f t="shared" si="0"/>
        <v>25.574999999999999</v>
      </c>
      <c r="H3" s="5"/>
      <c r="I3" s="17"/>
    </row>
    <row r="4" spans="1:9" x14ac:dyDescent="0.35">
      <c r="B4" s="8" t="s">
        <v>11</v>
      </c>
      <c r="C4" s="4">
        <v>50</v>
      </c>
      <c r="D4" s="5">
        <v>44</v>
      </c>
      <c r="E4" s="15">
        <v>3</v>
      </c>
      <c r="F4" s="16">
        <v>0.45</v>
      </c>
      <c r="G4" s="17">
        <f t="shared" si="0"/>
        <v>24.2</v>
      </c>
      <c r="H4" s="5"/>
      <c r="I4" s="17"/>
    </row>
    <row r="5" spans="1:9" x14ac:dyDescent="0.35">
      <c r="B5" s="8" t="s">
        <v>11</v>
      </c>
      <c r="C5" s="4">
        <v>75</v>
      </c>
      <c r="D5" s="5">
        <v>60</v>
      </c>
      <c r="E5" s="15">
        <v>4</v>
      </c>
      <c r="F5" s="16">
        <v>0.45</v>
      </c>
      <c r="G5" s="17">
        <f t="shared" si="0"/>
        <v>33</v>
      </c>
      <c r="H5" s="5"/>
      <c r="I5" s="17"/>
    </row>
    <row r="6" spans="1:9" x14ac:dyDescent="0.35">
      <c r="B6" s="8" t="s">
        <v>12</v>
      </c>
      <c r="C6" s="4">
        <v>50</v>
      </c>
      <c r="D6" s="5">
        <v>55</v>
      </c>
      <c r="E6" s="15">
        <v>5</v>
      </c>
      <c r="F6" s="16">
        <v>0.45</v>
      </c>
      <c r="G6" s="17">
        <f t="shared" si="0"/>
        <v>30.25</v>
      </c>
      <c r="H6" s="5"/>
      <c r="I6" s="17"/>
    </row>
    <row r="7" spans="1:9" x14ac:dyDescent="0.35">
      <c r="B7" s="8" t="s">
        <v>12</v>
      </c>
      <c r="C7" s="4">
        <v>75</v>
      </c>
      <c r="D7" s="7">
        <v>83.5</v>
      </c>
      <c r="E7" s="15">
        <v>6</v>
      </c>
      <c r="F7" s="16">
        <v>0.45</v>
      </c>
      <c r="G7" s="17">
        <f t="shared" si="0"/>
        <v>45.924999999999997</v>
      </c>
      <c r="H7" s="7"/>
      <c r="I7" s="17"/>
    </row>
    <row r="8" spans="1:9" x14ac:dyDescent="0.35">
      <c r="A8" s="18" t="s">
        <v>13</v>
      </c>
      <c r="B8" s="8" t="s">
        <v>14</v>
      </c>
      <c r="C8" s="4">
        <v>50</v>
      </c>
      <c r="D8" s="5">
        <v>24</v>
      </c>
      <c r="E8" s="15">
        <v>7</v>
      </c>
      <c r="F8" s="16">
        <v>0.45</v>
      </c>
      <c r="G8" s="17">
        <f t="shared" si="0"/>
        <v>13.2</v>
      </c>
      <c r="H8" s="5"/>
      <c r="I8" s="17"/>
    </row>
    <row r="9" spans="1:9" x14ac:dyDescent="0.35">
      <c r="B9" s="8" t="s">
        <v>14</v>
      </c>
      <c r="C9" s="4">
        <v>75</v>
      </c>
      <c r="D9" s="5">
        <v>42</v>
      </c>
      <c r="E9" s="15">
        <v>8</v>
      </c>
      <c r="F9" s="16">
        <v>0.45</v>
      </c>
      <c r="G9" s="17">
        <f t="shared" si="0"/>
        <v>23.099999999999998</v>
      </c>
      <c r="H9" s="5"/>
      <c r="I9" s="17"/>
    </row>
    <row r="10" spans="1:9" x14ac:dyDescent="0.35">
      <c r="B10" s="8" t="s">
        <v>15</v>
      </c>
      <c r="C10" s="4">
        <v>50</v>
      </c>
      <c r="D10" s="5">
        <v>27</v>
      </c>
      <c r="E10" s="15">
        <v>9</v>
      </c>
      <c r="F10" s="16">
        <v>0.45</v>
      </c>
      <c r="G10" s="17">
        <f t="shared" si="0"/>
        <v>14.85</v>
      </c>
      <c r="H10" s="5"/>
      <c r="I10" s="17"/>
    </row>
    <row r="11" spans="1:9" x14ac:dyDescent="0.35">
      <c r="B11" s="8" t="s">
        <v>15</v>
      </c>
      <c r="C11" s="4">
        <v>75</v>
      </c>
      <c r="D11" s="5">
        <v>45</v>
      </c>
      <c r="E11" s="15">
        <v>10</v>
      </c>
      <c r="F11" s="16">
        <v>0.45</v>
      </c>
      <c r="G11" s="17">
        <f t="shared" si="0"/>
        <v>24.75</v>
      </c>
      <c r="H11" s="5"/>
      <c r="I11" s="17"/>
    </row>
    <row r="12" spans="1:9" x14ac:dyDescent="0.35">
      <c r="A12" s="19" t="s">
        <v>16</v>
      </c>
      <c r="B12" s="20" t="s">
        <v>18</v>
      </c>
      <c r="C12" s="9">
        <v>50</v>
      </c>
      <c r="D12" s="10">
        <v>38</v>
      </c>
      <c r="E12" s="22">
        <v>14</v>
      </c>
      <c r="F12" s="23">
        <v>0.3</v>
      </c>
      <c r="G12" s="24">
        <f t="shared" si="0"/>
        <v>26.6</v>
      </c>
      <c r="H12" s="51">
        <v>42.94</v>
      </c>
      <c r="I12" s="51">
        <f t="shared" ref="I12:I48" si="1">G12*$G$50</f>
        <v>30.058</v>
      </c>
    </row>
    <row r="13" spans="1:9" x14ac:dyDescent="0.35">
      <c r="A13" s="25"/>
      <c r="B13" s="20" t="s">
        <v>18</v>
      </c>
      <c r="C13" s="9">
        <v>75</v>
      </c>
      <c r="D13" s="10">
        <v>54.5</v>
      </c>
      <c r="E13" s="22">
        <v>15</v>
      </c>
      <c r="F13" s="23">
        <v>0.3</v>
      </c>
      <c r="G13" s="24">
        <f t="shared" si="0"/>
        <v>38.150000000000006</v>
      </c>
      <c r="H13" s="51">
        <v>61.584999999999994</v>
      </c>
      <c r="I13" s="51">
        <f t="shared" si="1"/>
        <v>43.109500000000004</v>
      </c>
    </row>
    <row r="14" spans="1:9" x14ac:dyDescent="0.35">
      <c r="A14" s="26"/>
      <c r="B14" s="20" t="s">
        <v>18</v>
      </c>
      <c r="C14" s="9">
        <v>100</v>
      </c>
      <c r="D14" s="11">
        <v>80.5</v>
      </c>
      <c r="E14" s="22">
        <v>16</v>
      </c>
      <c r="F14" s="23">
        <v>0.3</v>
      </c>
      <c r="G14" s="24">
        <f t="shared" si="0"/>
        <v>56.35</v>
      </c>
      <c r="H14" s="51">
        <v>90.964999999999989</v>
      </c>
      <c r="I14" s="51">
        <f t="shared" si="1"/>
        <v>63.675499999999992</v>
      </c>
    </row>
    <row r="15" spans="1:9" x14ac:dyDescent="0.35">
      <c r="B15" s="20" t="s">
        <v>17</v>
      </c>
      <c r="C15" s="9">
        <v>50</v>
      </c>
      <c r="D15" s="21">
        <v>23.5</v>
      </c>
      <c r="E15" s="22">
        <v>11</v>
      </c>
      <c r="F15" s="23">
        <v>0.3</v>
      </c>
      <c r="G15" s="24">
        <f t="shared" si="0"/>
        <v>16.45</v>
      </c>
      <c r="H15" s="51">
        <v>26.555</v>
      </c>
      <c r="I15" s="51">
        <f t="shared" si="1"/>
        <v>18.588499999999996</v>
      </c>
    </row>
    <row r="16" spans="1:9" x14ac:dyDescent="0.35">
      <c r="B16" s="20" t="s">
        <v>17</v>
      </c>
      <c r="C16" s="9">
        <v>75</v>
      </c>
      <c r="D16" s="10">
        <v>34.5</v>
      </c>
      <c r="E16" s="22">
        <v>12</v>
      </c>
      <c r="F16" s="23">
        <v>0.3</v>
      </c>
      <c r="G16" s="24">
        <f t="shared" si="0"/>
        <v>24.15</v>
      </c>
      <c r="H16" s="51">
        <v>38.984999999999999</v>
      </c>
      <c r="I16" s="51">
        <f t="shared" si="1"/>
        <v>27.289499999999997</v>
      </c>
    </row>
    <row r="17" spans="1:9" x14ac:dyDescent="0.35">
      <c r="B17" s="20" t="s">
        <v>17</v>
      </c>
      <c r="C17" s="9">
        <v>100</v>
      </c>
      <c r="D17" s="10">
        <v>50.5</v>
      </c>
      <c r="E17" s="22">
        <v>13</v>
      </c>
      <c r="F17" s="23">
        <v>0.3</v>
      </c>
      <c r="G17" s="24">
        <f t="shared" si="0"/>
        <v>35.35</v>
      </c>
      <c r="H17" s="51">
        <v>57.064999999999998</v>
      </c>
      <c r="I17" s="51">
        <f t="shared" si="1"/>
        <v>39.945499999999996</v>
      </c>
    </row>
    <row r="18" spans="1:9" x14ac:dyDescent="0.35">
      <c r="A18" s="19" t="s">
        <v>19</v>
      </c>
      <c r="B18" s="20" t="s">
        <v>21</v>
      </c>
      <c r="C18" s="9">
        <v>50</v>
      </c>
      <c r="D18" s="11">
        <v>23.5</v>
      </c>
      <c r="E18" s="22">
        <v>20</v>
      </c>
      <c r="F18" s="23">
        <v>0.3</v>
      </c>
      <c r="G18" s="24">
        <f t="shared" si="0"/>
        <v>16.45</v>
      </c>
      <c r="H18" s="51">
        <v>26.554999999999996</v>
      </c>
      <c r="I18" s="51">
        <f t="shared" si="1"/>
        <v>18.588499999999996</v>
      </c>
    </row>
    <row r="19" spans="1:9" x14ac:dyDescent="0.35">
      <c r="B19" s="20" t="s">
        <v>21</v>
      </c>
      <c r="C19" s="9">
        <v>75</v>
      </c>
      <c r="D19" s="11">
        <v>39.75</v>
      </c>
      <c r="E19" s="22">
        <v>21</v>
      </c>
      <c r="F19" s="23">
        <v>0.3</v>
      </c>
      <c r="G19" s="24">
        <f t="shared" si="0"/>
        <v>27.825000000000003</v>
      </c>
      <c r="H19" s="51">
        <v>44.917499999999997</v>
      </c>
      <c r="I19" s="51">
        <f t="shared" si="1"/>
        <v>31.442250000000001</v>
      </c>
    </row>
    <row r="20" spans="1:9" x14ac:dyDescent="0.35">
      <c r="B20" s="20" t="s">
        <v>21</v>
      </c>
      <c r="C20" s="9">
        <v>100</v>
      </c>
      <c r="D20" s="11">
        <v>45.5</v>
      </c>
      <c r="E20" s="22">
        <v>22</v>
      </c>
      <c r="F20" s="23">
        <v>0.3</v>
      </c>
      <c r="G20" s="24">
        <f t="shared" si="0"/>
        <v>31.85</v>
      </c>
      <c r="H20" s="51">
        <v>51.414999999999992</v>
      </c>
      <c r="I20" s="51">
        <f t="shared" si="1"/>
        <v>35.990499999999997</v>
      </c>
    </row>
    <row r="21" spans="1:9" x14ac:dyDescent="0.35">
      <c r="B21" s="20" t="s">
        <v>20</v>
      </c>
      <c r="C21" s="9">
        <v>50</v>
      </c>
      <c r="D21" s="11">
        <v>16.5</v>
      </c>
      <c r="E21" s="22">
        <v>17</v>
      </c>
      <c r="F21" s="23">
        <v>0.3</v>
      </c>
      <c r="G21" s="24">
        <f t="shared" si="0"/>
        <v>11.55</v>
      </c>
      <c r="H21" s="51">
        <v>18.645</v>
      </c>
      <c r="I21" s="51">
        <f t="shared" si="1"/>
        <v>13.051499999999999</v>
      </c>
    </row>
    <row r="22" spans="1:9" x14ac:dyDescent="0.35">
      <c r="B22" s="20" t="s">
        <v>20</v>
      </c>
      <c r="C22" s="9">
        <v>75</v>
      </c>
      <c r="D22" s="11">
        <v>19.25</v>
      </c>
      <c r="E22" s="22">
        <v>18</v>
      </c>
      <c r="F22" s="23">
        <v>0.3</v>
      </c>
      <c r="G22" s="24">
        <f t="shared" si="0"/>
        <v>13.475000000000001</v>
      </c>
      <c r="H22" s="51">
        <v>21.752499999999998</v>
      </c>
      <c r="I22" s="51">
        <f t="shared" si="1"/>
        <v>15.226750000000001</v>
      </c>
    </row>
    <row r="23" spans="1:9" x14ac:dyDescent="0.35">
      <c r="B23" s="20" t="s">
        <v>20</v>
      </c>
      <c r="C23" s="9">
        <v>100</v>
      </c>
      <c r="D23" s="11">
        <v>29.6</v>
      </c>
      <c r="E23" s="22">
        <v>19</v>
      </c>
      <c r="F23" s="23">
        <v>0.3</v>
      </c>
      <c r="G23" s="24">
        <f t="shared" si="0"/>
        <v>20.72</v>
      </c>
      <c r="H23" s="51">
        <v>33.448</v>
      </c>
      <c r="I23" s="51">
        <f t="shared" si="1"/>
        <v>23.413599999999995</v>
      </c>
    </row>
    <row r="24" spans="1:9" x14ac:dyDescent="0.35">
      <c r="A24" s="27" t="s">
        <v>22</v>
      </c>
      <c r="B24" s="28" t="s">
        <v>24</v>
      </c>
      <c r="C24" s="12">
        <v>75</v>
      </c>
      <c r="D24" s="29">
        <v>34.5</v>
      </c>
      <c r="E24" s="30">
        <v>25</v>
      </c>
      <c r="F24" s="31">
        <v>0.45</v>
      </c>
      <c r="G24" s="32">
        <f t="shared" si="0"/>
        <v>18.975000000000001</v>
      </c>
      <c r="H24" s="52">
        <v>38.984999999999999</v>
      </c>
      <c r="I24" s="52">
        <f t="shared" si="1"/>
        <v>21.441749999999999</v>
      </c>
    </row>
    <row r="25" spans="1:9" x14ac:dyDescent="0.35">
      <c r="B25" s="28" t="s">
        <v>24</v>
      </c>
      <c r="C25" s="12">
        <v>100</v>
      </c>
      <c r="D25" s="29">
        <v>44.5</v>
      </c>
      <c r="E25" s="30">
        <v>26</v>
      </c>
      <c r="F25" s="31">
        <v>0.45</v>
      </c>
      <c r="G25" s="32">
        <f t="shared" si="0"/>
        <v>24.474999999999998</v>
      </c>
      <c r="H25" s="52">
        <v>50.284999999999997</v>
      </c>
      <c r="I25" s="52">
        <f t="shared" si="1"/>
        <v>27.656749999999995</v>
      </c>
    </row>
    <row r="26" spans="1:9" x14ac:dyDescent="0.35">
      <c r="B26" s="28" t="s">
        <v>23</v>
      </c>
      <c r="C26" s="12">
        <v>75</v>
      </c>
      <c r="D26" s="29">
        <v>34.5</v>
      </c>
      <c r="E26" s="30">
        <v>23</v>
      </c>
      <c r="F26" s="31">
        <v>0.45</v>
      </c>
      <c r="G26" s="32">
        <f t="shared" si="0"/>
        <v>18.975000000000001</v>
      </c>
      <c r="H26" s="52">
        <v>38.984999999999999</v>
      </c>
      <c r="I26" s="52">
        <f t="shared" si="1"/>
        <v>21.441749999999999</v>
      </c>
    </row>
    <row r="27" spans="1:9" x14ac:dyDescent="0.35">
      <c r="B27" s="28" t="s">
        <v>23</v>
      </c>
      <c r="C27" s="12">
        <v>100</v>
      </c>
      <c r="D27" s="29">
        <v>42</v>
      </c>
      <c r="E27" s="30">
        <v>24</v>
      </c>
      <c r="F27" s="31">
        <v>0.45</v>
      </c>
      <c r="G27" s="32">
        <f t="shared" si="0"/>
        <v>23.099999999999998</v>
      </c>
      <c r="H27" s="52">
        <v>47.459999999999994</v>
      </c>
      <c r="I27" s="52">
        <f t="shared" si="1"/>
        <v>26.102999999999994</v>
      </c>
    </row>
    <row r="28" spans="1:9" x14ac:dyDescent="0.35">
      <c r="A28" s="33" t="s">
        <v>25</v>
      </c>
      <c r="B28" s="34" t="s">
        <v>26</v>
      </c>
      <c r="C28" s="13">
        <v>50</v>
      </c>
      <c r="D28" s="35">
        <v>3.75</v>
      </c>
      <c r="E28" s="36">
        <v>27</v>
      </c>
      <c r="F28" s="37">
        <v>0.1</v>
      </c>
      <c r="G28" s="38">
        <f t="shared" si="0"/>
        <v>3.375</v>
      </c>
      <c r="H28" s="53">
        <v>4.2374999999999998</v>
      </c>
      <c r="I28" s="53">
        <f t="shared" si="1"/>
        <v>3.8137499999999998</v>
      </c>
    </row>
    <row r="29" spans="1:9" x14ac:dyDescent="0.35">
      <c r="A29" s="39" t="s">
        <v>27</v>
      </c>
      <c r="B29" s="34" t="s">
        <v>26</v>
      </c>
      <c r="C29" s="13">
        <v>100</v>
      </c>
      <c r="D29" s="35">
        <v>6.45</v>
      </c>
      <c r="E29" s="36">
        <v>28</v>
      </c>
      <c r="F29" s="37">
        <v>0.1</v>
      </c>
      <c r="G29" s="38">
        <f t="shared" si="0"/>
        <v>5.8049999999999997</v>
      </c>
      <c r="H29" s="53">
        <v>7.2884999999999991</v>
      </c>
      <c r="I29" s="53">
        <f t="shared" si="1"/>
        <v>6.5596499999999986</v>
      </c>
    </row>
    <row r="30" spans="1:9" x14ac:dyDescent="0.35">
      <c r="B30" s="34" t="s">
        <v>28</v>
      </c>
      <c r="C30" s="13">
        <v>50</v>
      </c>
      <c r="D30" s="35">
        <v>4.05</v>
      </c>
      <c r="E30" s="36">
        <v>29</v>
      </c>
      <c r="F30" s="37">
        <v>0.1</v>
      </c>
      <c r="G30" s="38">
        <f t="shared" si="0"/>
        <v>3.6449999999999996</v>
      </c>
      <c r="H30" s="53">
        <v>4.5764999999999993</v>
      </c>
      <c r="I30" s="53">
        <f t="shared" si="1"/>
        <v>4.1188499999999992</v>
      </c>
    </row>
    <row r="31" spans="1:9" x14ac:dyDescent="0.35">
      <c r="B31" s="34" t="s">
        <v>28</v>
      </c>
      <c r="C31" s="13">
        <v>100</v>
      </c>
      <c r="D31" s="35">
        <v>9.1</v>
      </c>
      <c r="E31" s="36">
        <v>30</v>
      </c>
      <c r="F31" s="37">
        <v>0.1</v>
      </c>
      <c r="G31" s="38">
        <f t="shared" si="0"/>
        <v>8.19</v>
      </c>
      <c r="H31" s="53">
        <v>10.282999999999999</v>
      </c>
      <c r="I31" s="53">
        <f t="shared" si="1"/>
        <v>9.2546999999999979</v>
      </c>
    </row>
    <row r="32" spans="1:9" x14ac:dyDescent="0.35">
      <c r="A32" s="39" t="s">
        <v>29</v>
      </c>
      <c r="B32" s="34" t="s">
        <v>30</v>
      </c>
      <c r="C32" s="13">
        <v>50</v>
      </c>
      <c r="D32" s="35">
        <v>2.2000000000000002</v>
      </c>
      <c r="E32" s="36">
        <v>31</v>
      </c>
      <c r="F32" s="37">
        <v>0.1</v>
      </c>
      <c r="G32" s="38">
        <f t="shared" si="0"/>
        <v>1.9800000000000002</v>
      </c>
      <c r="H32" s="53">
        <v>2.4859999999999998</v>
      </c>
      <c r="I32" s="53">
        <f t="shared" si="1"/>
        <v>2.2374000000000001</v>
      </c>
    </row>
    <row r="33" spans="1:9" x14ac:dyDescent="0.35">
      <c r="B33" s="34" t="s">
        <v>30</v>
      </c>
      <c r="C33" s="13">
        <v>100</v>
      </c>
      <c r="D33" s="35">
        <v>3.85</v>
      </c>
      <c r="E33" s="36">
        <v>32</v>
      </c>
      <c r="F33" s="37">
        <v>0.1</v>
      </c>
      <c r="G33" s="38">
        <f t="shared" si="0"/>
        <v>3.4649999999999999</v>
      </c>
      <c r="H33" s="53">
        <v>4.3504999999999994</v>
      </c>
      <c r="I33" s="53">
        <f t="shared" si="1"/>
        <v>3.9154499999999994</v>
      </c>
    </row>
    <row r="34" spans="1:9" x14ac:dyDescent="0.35">
      <c r="B34" s="34" t="s">
        <v>31</v>
      </c>
      <c r="C34" s="13">
        <v>50</v>
      </c>
      <c r="D34" s="35">
        <v>2.5</v>
      </c>
      <c r="E34" s="36">
        <v>33</v>
      </c>
      <c r="F34" s="37">
        <v>0.1</v>
      </c>
      <c r="G34" s="38">
        <f t="shared" si="0"/>
        <v>2.25</v>
      </c>
      <c r="H34" s="53">
        <v>2.8249999999999997</v>
      </c>
      <c r="I34" s="53">
        <f t="shared" si="1"/>
        <v>2.5424999999999995</v>
      </c>
    </row>
    <row r="35" spans="1:9" x14ac:dyDescent="0.35">
      <c r="B35" s="34" t="s">
        <v>31</v>
      </c>
      <c r="C35" s="13">
        <v>100</v>
      </c>
      <c r="D35" s="35">
        <v>4.2</v>
      </c>
      <c r="E35" s="36">
        <v>34</v>
      </c>
      <c r="F35" s="37">
        <v>0.1</v>
      </c>
      <c r="G35" s="38">
        <f t="shared" si="0"/>
        <v>3.7800000000000002</v>
      </c>
      <c r="H35" s="53">
        <v>4.7459999999999996</v>
      </c>
      <c r="I35" s="53">
        <f t="shared" si="1"/>
        <v>4.2713999999999999</v>
      </c>
    </row>
    <row r="36" spans="1:9" x14ac:dyDescent="0.35">
      <c r="A36" s="39" t="s">
        <v>32</v>
      </c>
      <c r="B36" s="34" t="s">
        <v>34</v>
      </c>
      <c r="C36" s="13">
        <v>50</v>
      </c>
      <c r="D36" s="35">
        <v>2.9</v>
      </c>
      <c r="E36" s="36">
        <v>37</v>
      </c>
      <c r="F36" s="37">
        <v>0.1</v>
      </c>
      <c r="G36" s="38">
        <f t="shared" si="0"/>
        <v>2.61</v>
      </c>
      <c r="H36" s="53">
        <v>3.2769999999999997</v>
      </c>
      <c r="I36" s="53">
        <f t="shared" si="1"/>
        <v>2.9492999999999996</v>
      </c>
    </row>
    <row r="37" spans="1:9" x14ac:dyDescent="0.35">
      <c r="B37" s="34" t="s">
        <v>34</v>
      </c>
      <c r="C37" s="13">
        <v>100</v>
      </c>
      <c r="D37" s="35">
        <v>4.5999999999999996</v>
      </c>
      <c r="E37" s="36">
        <v>38</v>
      </c>
      <c r="F37" s="37">
        <v>0.1</v>
      </c>
      <c r="G37" s="38">
        <f t="shared" si="0"/>
        <v>4.1399999999999997</v>
      </c>
      <c r="H37" s="53">
        <v>5.1979999999999995</v>
      </c>
      <c r="I37" s="53">
        <f t="shared" si="1"/>
        <v>4.6781999999999995</v>
      </c>
    </row>
    <row r="38" spans="1:9" x14ac:dyDescent="0.35">
      <c r="B38" s="34" t="s">
        <v>33</v>
      </c>
      <c r="C38" s="13">
        <v>50</v>
      </c>
      <c r="D38" s="35">
        <v>1.6</v>
      </c>
      <c r="E38" s="36">
        <v>35</v>
      </c>
      <c r="F38" s="37">
        <v>0.1</v>
      </c>
      <c r="G38" s="38">
        <f t="shared" si="0"/>
        <v>1.44</v>
      </c>
      <c r="H38" s="53">
        <v>1.8079999999999998</v>
      </c>
      <c r="I38" s="53">
        <f t="shared" si="1"/>
        <v>1.6271999999999998</v>
      </c>
    </row>
    <row r="39" spans="1:9" x14ac:dyDescent="0.35">
      <c r="B39" s="34" t="s">
        <v>33</v>
      </c>
      <c r="C39" s="13">
        <v>100</v>
      </c>
      <c r="D39" s="35">
        <v>3.05</v>
      </c>
      <c r="E39" s="36">
        <v>36</v>
      </c>
      <c r="F39" s="37">
        <v>0.1</v>
      </c>
      <c r="G39" s="38">
        <f t="shared" si="0"/>
        <v>2.7449999999999997</v>
      </c>
      <c r="H39" s="53">
        <v>3.4464999999999995</v>
      </c>
      <c r="I39" s="53">
        <f t="shared" si="1"/>
        <v>3.1018499999999993</v>
      </c>
    </row>
    <row r="40" spans="1:9" x14ac:dyDescent="0.35">
      <c r="A40" s="69" t="s">
        <v>35</v>
      </c>
      <c r="B40" s="45" t="s">
        <v>37</v>
      </c>
      <c r="C40" s="46">
        <v>23.5</v>
      </c>
      <c r="D40" s="47">
        <v>1.75</v>
      </c>
      <c r="E40" s="48">
        <v>46</v>
      </c>
      <c r="F40" s="49">
        <v>0</v>
      </c>
      <c r="G40" s="50">
        <f t="shared" si="0"/>
        <v>1.75</v>
      </c>
      <c r="H40" s="54">
        <v>1.9774999999999998</v>
      </c>
      <c r="I40" s="54">
        <f t="shared" si="1"/>
        <v>1.9774999999999998</v>
      </c>
    </row>
    <row r="41" spans="1:9" x14ac:dyDescent="0.35">
      <c r="A41" s="25"/>
      <c r="B41" s="45" t="s">
        <v>37</v>
      </c>
      <c r="C41" s="46">
        <v>35.5</v>
      </c>
      <c r="D41" s="47">
        <v>2.25</v>
      </c>
      <c r="E41" s="48">
        <v>47</v>
      </c>
      <c r="F41" s="49">
        <v>0</v>
      </c>
      <c r="G41" s="50">
        <f t="shared" si="0"/>
        <v>2.25</v>
      </c>
      <c r="H41" s="54">
        <v>2.5424999999999995</v>
      </c>
      <c r="I41" s="54">
        <f t="shared" si="1"/>
        <v>2.5424999999999995</v>
      </c>
    </row>
    <row r="42" spans="1:9" x14ac:dyDescent="0.35">
      <c r="A42" s="26"/>
      <c r="B42" s="45" t="s">
        <v>37</v>
      </c>
      <c r="C42" s="46">
        <v>59.1</v>
      </c>
      <c r="D42" s="47">
        <v>3.25</v>
      </c>
      <c r="E42" s="48">
        <v>48</v>
      </c>
      <c r="F42" s="49">
        <v>0</v>
      </c>
      <c r="G42" s="50">
        <f t="shared" si="0"/>
        <v>3.25</v>
      </c>
      <c r="H42" s="54">
        <v>3.6724999999999994</v>
      </c>
      <c r="I42" s="54">
        <f t="shared" si="1"/>
        <v>3.6724999999999994</v>
      </c>
    </row>
    <row r="43" spans="1:9" x14ac:dyDescent="0.35">
      <c r="A43" s="26"/>
      <c r="B43" s="45" t="s">
        <v>38</v>
      </c>
      <c r="C43" s="46">
        <v>23.5</v>
      </c>
      <c r="D43" s="47">
        <v>1.75</v>
      </c>
      <c r="E43" s="48">
        <v>49</v>
      </c>
      <c r="F43" s="49">
        <v>0</v>
      </c>
      <c r="G43" s="50">
        <f t="shared" si="0"/>
        <v>1.75</v>
      </c>
      <c r="H43" s="54">
        <v>1.9774999999999998</v>
      </c>
      <c r="I43" s="54">
        <f t="shared" si="1"/>
        <v>1.9774999999999998</v>
      </c>
    </row>
    <row r="44" spans="1:9" x14ac:dyDescent="0.35">
      <c r="A44" s="26"/>
      <c r="B44" s="45" t="s">
        <v>38</v>
      </c>
      <c r="C44" s="46">
        <v>35.5</v>
      </c>
      <c r="D44" s="47">
        <v>2.25</v>
      </c>
      <c r="E44" s="48">
        <v>50</v>
      </c>
      <c r="F44" s="49">
        <v>0</v>
      </c>
      <c r="G44" s="50">
        <f t="shared" si="0"/>
        <v>2.25</v>
      </c>
      <c r="H44" s="54">
        <v>2.5424999999999995</v>
      </c>
      <c r="I44" s="54">
        <f t="shared" si="1"/>
        <v>2.5424999999999995</v>
      </c>
    </row>
    <row r="45" spans="1:9" x14ac:dyDescent="0.35">
      <c r="A45" s="40"/>
      <c r="B45" s="45" t="s">
        <v>38</v>
      </c>
      <c r="C45" s="46">
        <v>59.1</v>
      </c>
      <c r="D45" s="47">
        <v>3.25</v>
      </c>
      <c r="E45" s="48">
        <v>51</v>
      </c>
      <c r="F45" s="49">
        <v>0</v>
      </c>
      <c r="G45" s="50">
        <f t="shared" si="0"/>
        <v>3.25</v>
      </c>
      <c r="H45" s="54">
        <v>3.6724999999999994</v>
      </c>
      <c r="I45" s="54">
        <f t="shared" si="1"/>
        <v>3.6724999999999994</v>
      </c>
    </row>
    <row r="46" spans="1:9" x14ac:dyDescent="0.35">
      <c r="A46" s="26"/>
      <c r="B46" s="45" t="s">
        <v>36</v>
      </c>
      <c r="C46" s="46">
        <v>23.5</v>
      </c>
      <c r="D46" s="47">
        <v>1.45</v>
      </c>
      <c r="E46" s="48">
        <v>43</v>
      </c>
      <c r="F46" s="49">
        <v>0</v>
      </c>
      <c r="G46" s="50">
        <f t="shared" si="0"/>
        <v>1.45</v>
      </c>
      <c r="H46" s="54">
        <v>1.6384999999999998</v>
      </c>
      <c r="I46" s="54">
        <f t="shared" si="1"/>
        <v>1.6384999999999998</v>
      </c>
    </row>
    <row r="47" spans="1:9" x14ac:dyDescent="0.35">
      <c r="A47" s="26"/>
      <c r="B47" s="45" t="s">
        <v>36</v>
      </c>
      <c r="C47" s="46">
        <v>35.5</v>
      </c>
      <c r="D47" s="47">
        <v>2</v>
      </c>
      <c r="E47" s="48">
        <v>44</v>
      </c>
      <c r="F47" s="49">
        <v>0</v>
      </c>
      <c r="G47" s="50">
        <f t="shared" si="0"/>
        <v>2</v>
      </c>
      <c r="H47" s="54">
        <v>2.2599999999999998</v>
      </c>
      <c r="I47" s="54">
        <f t="shared" si="1"/>
        <v>2.2599999999999998</v>
      </c>
    </row>
    <row r="48" spans="1:9" x14ac:dyDescent="0.35">
      <c r="A48" s="26"/>
      <c r="B48" s="45" t="s">
        <v>36</v>
      </c>
      <c r="C48" s="46">
        <v>59.1</v>
      </c>
      <c r="D48" s="47">
        <v>2.75</v>
      </c>
      <c r="E48" s="48">
        <v>45</v>
      </c>
      <c r="F48" s="49">
        <v>0</v>
      </c>
      <c r="G48" s="50">
        <f t="shared" si="0"/>
        <v>2.75</v>
      </c>
      <c r="H48" s="54">
        <v>3.1074999999999999</v>
      </c>
      <c r="I48" s="54">
        <f t="shared" si="1"/>
        <v>3.1074999999999999</v>
      </c>
    </row>
    <row r="49" spans="1:7" x14ac:dyDescent="0.35">
      <c r="A49" s="55" t="s">
        <v>43</v>
      </c>
      <c r="B49" s="56" t="s">
        <v>44</v>
      </c>
      <c r="C49" s="57">
        <v>23.5</v>
      </c>
      <c r="F49" s="41" t="s">
        <v>39</v>
      </c>
      <c r="G49" s="42">
        <v>0.88</v>
      </c>
    </row>
    <row r="50" spans="1:7" x14ac:dyDescent="0.35">
      <c r="A50" s="55" t="s">
        <v>45</v>
      </c>
      <c r="B50" s="56" t="s">
        <v>46</v>
      </c>
      <c r="C50" s="57">
        <v>35.5</v>
      </c>
      <c r="F50" s="43" t="s">
        <v>40</v>
      </c>
      <c r="G50" s="44">
        <v>1.1299999999999999</v>
      </c>
    </row>
    <row r="51" spans="1:7" x14ac:dyDescent="0.35">
      <c r="A51" s="55" t="s">
        <v>47</v>
      </c>
      <c r="B51" s="56" t="s">
        <v>48</v>
      </c>
      <c r="C51" s="57">
        <v>59.1</v>
      </c>
    </row>
  </sheetData>
  <sortState ref="B40:I48">
    <sortCondition ref="B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Daily Sales</vt:lpstr>
      <vt:lpstr>Products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Manhes</dc:creator>
  <cp:lastModifiedBy>Michel</cp:lastModifiedBy>
  <dcterms:created xsi:type="dcterms:W3CDTF">2018-10-26T12:59:31Z</dcterms:created>
  <dcterms:modified xsi:type="dcterms:W3CDTF">2018-10-28T23:31:33Z</dcterms:modified>
</cp:coreProperties>
</file>