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RECHERCHE" sheetId="4" r:id="rId1"/>
    <sheet name="PU PVC" sheetId="1" r:id="rId2"/>
    <sheet name="OPTION" sheetId="3" r:id="rId3"/>
    <sheet name="menu" sheetId="2" r:id="rId4"/>
  </sheets>
  <definedNames>
    <definedName name="_xlnm._FilterDatabase" localSheetId="1" hidden="1">'PU PVC'!$A$2:$R$103</definedName>
    <definedName name="ACOU">'PU PVC'!$I:$I</definedName>
    <definedName name="_xlnm.Criteria" localSheetId="0">RECHERCHE!$B$1:$H$2</definedName>
    <definedName name="_xlnm.Extract" localSheetId="0">RECHERCHE!$A$5:$R$5</definedName>
    <definedName name="HAUTEUR">'PU PVC'!$L:$L</definedName>
    <definedName name="LARGEUR">'PU PVC'!$K:$K</definedName>
    <definedName name="Numref">'PU PVC'!$A:$A</definedName>
    <definedName name="PM_2">'PU PVC'!$O:$O</definedName>
    <definedName name="POSE">'PU PVC'!$H:$H</definedName>
    <definedName name="PU">'PU PVC'!$N:$N</definedName>
    <definedName name="SEUIL">'PU PVC'!$G:$G</definedName>
    <definedName name="SURF_MEN">'PU PVC'!$M:$M</definedName>
    <definedName name="TABLIER_VR">'PU PVC'!$F:$F</definedName>
    <definedName name="TEINTE">'PU PVC'!$J:$J</definedName>
    <definedName name="Typo1">'PU PVC'!$B:$B</definedName>
    <definedName name="typo2">'PU PVC'!$C:$C</definedName>
    <definedName name="Typologie">'PU PVC'!$B:$B</definedName>
    <definedName name="VR">'PU PVC'!$E:$E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  <c r="D2" i="4"/>
  <c r="E2" i="4"/>
  <c r="F2" i="4"/>
  <c r="G2" i="4"/>
  <c r="H2" i="4"/>
  <c r="B2" i="4"/>
  <c r="M102" i="1" l="1"/>
  <c r="O102" i="1" s="1"/>
  <c r="M103" i="1"/>
  <c r="O103" i="1" s="1"/>
  <c r="M97" i="1"/>
  <c r="O97" i="1" s="1"/>
  <c r="M98" i="1"/>
  <c r="O98" i="1" s="1"/>
  <c r="M99" i="1"/>
  <c r="O99" i="1" s="1"/>
  <c r="M100" i="1"/>
  <c r="O100" i="1" s="1"/>
  <c r="M101" i="1"/>
  <c r="O101" i="1" s="1"/>
  <c r="M96" i="1"/>
  <c r="O96" i="1" s="1"/>
  <c r="F91" i="1"/>
  <c r="M87" i="1"/>
  <c r="O87" i="1" s="1"/>
  <c r="M88" i="1"/>
  <c r="O88" i="1" s="1"/>
  <c r="M89" i="1"/>
  <c r="O89" i="1" s="1"/>
  <c r="M90" i="1"/>
  <c r="O90" i="1" s="1"/>
  <c r="M91" i="1"/>
  <c r="O91" i="1" s="1"/>
  <c r="M92" i="1"/>
  <c r="O92" i="1" s="1"/>
  <c r="M93" i="1"/>
  <c r="O93" i="1" s="1"/>
  <c r="M94" i="1"/>
  <c r="O94" i="1" s="1"/>
  <c r="M95" i="1"/>
  <c r="O95" i="1" s="1"/>
  <c r="M64" i="1"/>
  <c r="O64" i="1" s="1"/>
  <c r="M65" i="1"/>
  <c r="O65" i="1" s="1"/>
  <c r="M66" i="1"/>
  <c r="O66" i="1" s="1"/>
  <c r="M67" i="1"/>
  <c r="O67" i="1" s="1"/>
  <c r="M68" i="1"/>
  <c r="O68" i="1" s="1"/>
  <c r="M69" i="1"/>
  <c r="O69" i="1" s="1"/>
  <c r="M70" i="1"/>
  <c r="O70" i="1" s="1"/>
  <c r="M71" i="1"/>
  <c r="O71" i="1" s="1"/>
  <c r="M72" i="1"/>
  <c r="O72" i="1" s="1"/>
  <c r="M73" i="1"/>
  <c r="O73" i="1" s="1"/>
  <c r="M74" i="1"/>
  <c r="O74" i="1" s="1"/>
  <c r="M75" i="1"/>
  <c r="O75" i="1" s="1"/>
  <c r="M76" i="1"/>
  <c r="O76" i="1" s="1"/>
  <c r="M77" i="1"/>
  <c r="O77" i="1" s="1"/>
  <c r="M78" i="1"/>
  <c r="O78" i="1" s="1"/>
  <c r="M79" i="1"/>
  <c r="O79" i="1" s="1"/>
  <c r="M80" i="1"/>
  <c r="O80" i="1" s="1"/>
  <c r="M81" i="1"/>
  <c r="O81" i="1" s="1"/>
  <c r="M82" i="1"/>
  <c r="O82" i="1" s="1"/>
  <c r="M83" i="1"/>
  <c r="O83" i="1" s="1"/>
  <c r="M84" i="1"/>
  <c r="O84" i="1" s="1"/>
  <c r="M85" i="1"/>
  <c r="O85" i="1" s="1"/>
  <c r="M86" i="1"/>
  <c r="O86" i="1" s="1"/>
  <c r="M42" i="1"/>
  <c r="O42" i="1" s="1"/>
  <c r="M41" i="1"/>
  <c r="O41" i="1" s="1"/>
  <c r="M40" i="1"/>
  <c r="O40" i="1" s="1"/>
  <c r="R40" i="1" s="1"/>
  <c r="M39" i="1"/>
  <c r="O39" i="1" s="1"/>
  <c r="R39" i="1" s="1"/>
  <c r="M59" i="1"/>
  <c r="O59" i="1" s="1"/>
  <c r="R59" i="1" s="1"/>
  <c r="M58" i="1"/>
  <c r="O58" i="1" s="1"/>
  <c r="R58" i="1" s="1"/>
  <c r="M57" i="1"/>
  <c r="O57" i="1" s="1"/>
  <c r="R57" i="1" s="1"/>
  <c r="M56" i="1"/>
  <c r="O56" i="1" s="1"/>
  <c r="R56" i="1" s="1"/>
  <c r="M63" i="1"/>
  <c r="O63" i="1" s="1"/>
  <c r="R63" i="1" s="1"/>
  <c r="M62" i="1"/>
  <c r="O62" i="1" s="1"/>
  <c r="R62" i="1" s="1"/>
  <c r="M61" i="1"/>
  <c r="O61" i="1" s="1"/>
  <c r="R61" i="1" s="1"/>
  <c r="M60" i="1"/>
  <c r="O60" i="1" s="1"/>
  <c r="R60" i="1" s="1"/>
  <c r="M55" i="1"/>
  <c r="O55" i="1" s="1"/>
  <c r="R55" i="1" s="1"/>
  <c r="M54" i="1"/>
  <c r="O54" i="1" s="1"/>
  <c r="R54" i="1" s="1"/>
  <c r="M53" i="1"/>
  <c r="O53" i="1" s="1"/>
  <c r="R53" i="1" s="1"/>
  <c r="M52" i="1"/>
  <c r="O52" i="1" s="1"/>
  <c r="R52" i="1" s="1"/>
  <c r="M51" i="1"/>
  <c r="O51" i="1" s="1"/>
  <c r="R51" i="1" s="1"/>
  <c r="M50" i="1"/>
  <c r="O50" i="1" s="1"/>
  <c r="R50" i="1" s="1"/>
  <c r="M49" i="1"/>
  <c r="O49" i="1" s="1"/>
  <c r="R49" i="1" s="1"/>
  <c r="M48" i="1"/>
  <c r="O48" i="1" s="1"/>
  <c r="R48" i="1" s="1"/>
  <c r="M47" i="1"/>
  <c r="O47" i="1" s="1"/>
  <c r="R47" i="1" s="1"/>
  <c r="M46" i="1"/>
  <c r="O46" i="1" s="1"/>
  <c r="R46" i="1" s="1"/>
  <c r="M45" i="1"/>
  <c r="O45" i="1" s="1"/>
  <c r="R45" i="1" s="1"/>
  <c r="M44" i="1"/>
  <c r="O44" i="1" s="1"/>
  <c r="R44" i="1" s="1"/>
  <c r="M43" i="1"/>
  <c r="O43" i="1" s="1"/>
  <c r="R43" i="1" s="1"/>
  <c r="M38" i="1"/>
  <c r="O38" i="1" s="1"/>
  <c r="R38" i="1" s="1"/>
  <c r="M37" i="1"/>
  <c r="O37" i="1" s="1"/>
  <c r="R37" i="1" s="1"/>
  <c r="M36" i="1"/>
  <c r="O36" i="1" s="1"/>
  <c r="R36" i="1" s="1"/>
  <c r="M35" i="1"/>
  <c r="O35" i="1" s="1"/>
  <c r="R35" i="1" s="1"/>
  <c r="M34" i="1"/>
  <c r="O34" i="1" s="1"/>
  <c r="R34" i="1" s="1"/>
  <c r="M33" i="1"/>
  <c r="O33" i="1" s="1"/>
  <c r="R33" i="1" s="1"/>
  <c r="M32" i="1"/>
  <c r="O32" i="1" s="1"/>
  <c r="R32" i="1" s="1"/>
  <c r="M31" i="1"/>
  <c r="O31" i="1" s="1"/>
  <c r="R31" i="1" s="1"/>
  <c r="M30" i="1"/>
  <c r="O30" i="1" s="1"/>
  <c r="R30" i="1" s="1"/>
  <c r="M29" i="1"/>
  <c r="O29" i="1" s="1"/>
  <c r="R29" i="1" s="1"/>
  <c r="M28" i="1"/>
  <c r="O28" i="1" s="1"/>
  <c r="R28" i="1" s="1"/>
  <c r="M27" i="1"/>
  <c r="O27" i="1" s="1"/>
  <c r="R27" i="1" s="1"/>
  <c r="M26" i="1"/>
  <c r="O26" i="1" s="1"/>
  <c r="R26" i="1" s="1"/>
  <c r="M25" i="1"/>
  <c r="O25" i="1" s="1"/>
  <c r="R25" i="1" s="1"/>
  <c r="M24" i="1"/>
  <c r="O24" i="1" s="1"/>
  <c r="R24" i="1" s="1"/>
  <c r="M23" i="1"/>
  <c r="O23" i="1" s="1"/>
  <c r="R23" i="1" s="1"/>
  <c r="M22" i="1"/>
  <c r="O22" i="1" s="1"/>
  <c r="R22" i="1" s="1"/>
  <c r="M21" i="1"/>
  <c r="O21" i="1" s="1"/>
  <c r="R21" i="1" s="1"/>
  <c r="M20" i="1"/>
  <c r="O20" i="1" s="1"/>
  <c r="R20" i="1" s="1"/>
  <c r="M19" i="1"/>
  <c r="O19" i="1" s="1"/>
  <c r="R19" i="1" s="1"/>
  <c r="M18" i="1"/>
  <c r="O18" i="1" s="1"/>
  <c r="R18" i="1" s="1"/>
  <c r="M17" i="1"/>
  <c r="O17" i="1" s="1"/>
  <c r="R17" i="1" s="1"/>
  <c r="M16" i="1"/>
  <c r="O16" i="1" s="1"/>
  <c r="R16" i="1" s="1"/>
  <c r="M15" i="1"/>
  <c r="O15" i="1" s="1"/>
  <c r="R15" i="1" s="1"/>
  <c r="M14" i="1"/>
  <c r="O14" i="1" s="1"/>
  <c r="R14" i="1" s="1"/>
  <c r="M13" i="1"/>
  <c r="O13" i="1" s="1"/>
  <c r="R13" i="1" s="1"/>
  <c r="M12" i="1"/>
  <c r="O12" i="1" s="1"/>
  <c r="R12" i="1" s="1"/>
  <c r="M11" i="1"/>
  <c r="O11" i="1" s="1"/>
  <c r="R11" i="1" s="1"/>
  <c r="M10" i="1"/>
  <c r="O10" i="1" s="1"/>
  <c r="R10" i="1" s="1"/>
  <c r="M9" i="1"/>
  <c r="O9" i="1" s="1"/>
  <c r="R9" i="1" s="1"/>
  <c r="M8" i="1"/>
  <c r="O8" i="1" s="1"/>
  <c r="R8" i="1" s="1"/>
  <c r="M7" i="1"/>
  <c r="O7" i="1" s="1"/>
  <c r="R7" i="1" s="1"/>
  <c r="M6" i="1"/>
  <c r="O6" i="1" s="1"/>
  <c r="R6" i="1" s="1"/>
  <c r="M5" i="1"/>
  <c r="O5" i="1" s="1"/>
  <c r="R5" i="1" s="1"/>
  <c r="M4" i="1"/>
  <c r="O4" i="1" s="1"/>
  <c r="R4" i="1" s="1"/>
  <c r="M3" i="1"/>
  <c r="O3" i="1" s="1"/>
  <c r="R3" i="1" s="1"/>
</calcChain>
</file>

<file path=xl/sharedStrings.xml><?xml version="1.0" encoding="utf-8"?>
<sst xmlns="http://schemas.openxmlformats.org/spreadsheetml/2006/main" count="1061" uniqueCount="118">
  <si>
    <t>CALCUL RAPIDE</t>
  </si>
  <si>
    <t>Typologie</t>
  </si>
  <si>
    <t>Typologie2</t>
  </si>
  <si>
    <t>Ref chantier</t>
  </si>
  <si>
    <t>VR</t>
  </si>
  <si>
    <t>TABLIER VR</t>
  </si>
  <si>
    <t>SEUIL</t>
  </si>
  <si>
    <t>POSE</t>
  </si>
  <si>
    <t>ACOUSTIQUE</t>
  </si>
  <si>
    <t>TEINTE</t>
  </si>
  <si>
    <t>LARGEUR</t>
  </si>
  <si>
    <t>HAUTEUR</t>
  </si>
  <si>
    <t>SURF. MEN</t>
  </si>
  <si>
    <t>PRIX UNITAIRE</t>
  </si>
  <si>
    <t>PRIX AU M²</t>
  </si>
  <si>
    <t>Largeur2</t>
  </si>
  <si>
    <t>Hauteur2</t>
  </si>
  <si>
    <t>PRIX U</t>
  </si>
  <si>
    <t>F</t>
  </si>
  <si>
    <t>1 V OB</t>
  </si>
  <si>
    <t>MARSEILLE SEARIM</t>
  </si>
  <si>
    <t>MANUEL</t>
  </si>
  <si>
    <t>PVC AJOURE (lames 37x8.5) BLANC RAL 9016</t>
  </si>
  <si>
    <t>APPLIQUE DOUBLAGE 100</t>
  </si>
  <si>
    <t>35dB</t>
  </si>
  <si>
    <t>BLANC RAL 9016</t>
  </si>
  <si>
    <t>39dB</t>
  </si>
  <si>
    <t>1V OF</t>
  </si>
  <si>
    <t>LA COURONNE</t>
  </si>
  <si>
    <t>ELEC. ILMO SOLUS + inverseur</t>
  </si>
  <si>
    <t>APPLIQUE DOUBLAGE 140</t>
  </si>
  <si>
    <t>30dB</t>
  </si>
  <si>
    <t>PF</t>
  </si>
  <si>
    <t>SEUIL ALU</t>
  </si>
  <si>
    <t>APPLIQUE DOUBLAGE 120</t>
  </si>
  <si>
    <t>LE GOLDEN</t>
  </si>
  <si>
    <t>PVC AJOURE (lames 37x8.5) GRIS RAL 7035</t>
  </si>
  <si>
    <t>GRIS RAL 7035</t>
  </si>
  <si>
    <t>PAS DE VR</t>
  </si>
  <si>
    <t xml:space="preserve">1V OF </t>
  </si>
  <si>
    <t>41dB</t>
  </si>
  <si>
    <t>F/A</t>
  </si>
  <si>
    <t>1V OF SUR ALL VIT</t>
  </si>
  <si>
    <t>36dB</t>
  </si>
  <si>
    <t>COTE ROCHER</t>
  </si>
  <si>
    <t>1V OS</t>
  </si>
  <si>
    <t>2V OF</t>
  </si>
  <si>
    <t>ELEC. ILMO SOLUS</t>
  </si>
  <si>
    <t>ALU moussé (lames 43x8.8) BLANC RAL 9016</t>
  </si>
  <si>
    <t>2V OF + 1 FIXE</t>
  </si>
  <si>
    <t>2V OF + 2 FIXES</t>
  </si>
  <si>
    <t>CF</t>
  </si>
  <si>
    <t>CF 1V</t>
  </si>
  <si>
    <t>GOLF JUAN</t>
  </si>
  <si>
    <t>37dB</t>
  </si>
  <si>
    <t>34dB</t>
  </si>
  <si>
    <t>SEUIL PVC</t>
  </si>
  <si>
    <t>PVC AJOURE (lames 37x8.5)</t>
  </si>
  <si>
    <t>APPLIQUE DOUBLAGE 160</t>
  </si>
  <si>
    <t>TUNNEL</t>
  </si>
  <si>
    <t>28dB</t>
  </si>
  <si>
    <t>29dB</t>
  </si>
  <si>
    <t>31dB</t>
  </si>
  <si>
    <t>32dB</t>
  </si>
  <si>
    <t>33dB</t>
  </si>
  <si>
    <t>38dB</t>
  </si>
  <si>
    <t>40dB</t>
  </si>
  <si>
    <t>42dB</t>
  </si>
  <si>
    <t>43dB</t>
  </si>
  <si>
    <t xml:space="preserve">BLANC RAL 9016 </t>
  </si>
  <si>
    <t>TYPOLOGIE</t>
  </si>
  <si>
    <t>typo 2</t>
  </si>
  <si>
    <t>1V OB</t>
  </si>
  <si>
    <t>1V OF SUR ALL VITT</t>
  </si>
  <si>
    <t>2V inégaux OF</t>
  </si>
  <si>
    <t>2V OF SUR ALL VIT</t>
  </si>
  <si>
    <t>PLAXE</t>
  </si>
  <si>
    <t>LES VOILES</t>
  </si>
  <si>
    <t>1V OF + 1 FIXE</t>
  </si>
  <si>
    <t>PLUS VALUE MORTAISE SEULE</t>
  </si>
  <si>
    <t>PLUS VALUE SUIL ALU SUR PVC DM90</t>
  </si>
  <si>
    <t>31,00 €/ml</t>
  </si>
  <si>
    <t>PLUS VALUE SUIL ALU SUR PVC DM130</t>
  </si>
  <si>
    <t>39,00€/ml</t>
  </si>
  <si>
    <t>PLUS VALUE FERRAGE OSCILLO-BATTANT</t>
  </si>
  <si>
    <t>PLUS VALUE SUIL ALU SUR PVC DM110</t>
  </si>
  <si>
    <t>36,50 €/ml</t>
  </si>
  <si>
    <t>GRAND R</t>
  </si>
  <si>
    <t>PLUS VALUE CREMONE A BARILLET</t>
  </si>
  <si>
    <t>LOU GARGALON</t>
  </si>
  <si>
    <t>RADIO IO + télécommande SITUO 1</t>
  </si>
  <si>
    <t>PRIX TELECOMMANDE MURAL SMOOVE IO POUR 1 VR OU 1 ZONE DE GROUPAGE</t>
  </si>
  <si>
    <t>PRIX TELECOMMANDE PORTABLE SITUO 1 CANAL IO POUR 1 VR OU 1 ZONE DE GROUPAGE</t>
  </si>
  <si>
    <t>PRIX TELECOMMANDE PORTABLE SITUO 5 CANAUX IO POUR 4 VR OU 1 ZONE DE GROUPAGE</t>
  </si>
  <si>
    <t>PLUS VALUE SOLUTION ACOUSTIQUE VOLET ROULANT Dnew+Ctr = 50dB Ald / 47dB</t>
  </si>
  <si>
    <t>27,50€/ml</t>
  </si>
  <si>
    <t>PLUS VALUE POIGNEE A CLE STD POUR FEN</t>
  </si>
  <si>
    <t>PLUS VALUE VERROUS ZH</t>
  </si>
  <si>
    <t xml:space="preserve">PLUS VALUE POUR HABILLAGE SUPPLEMENTAIRE (CORNIERE OU PLAT PVC 50) </t>
  </si>
  <si>
    <t>2,60€/ml</t>
  </si>
  <si>
    <t>PLUS VALUE VERROUS HAUT ET BAS DE 120 MM DE HAUTEUR POSES SUR SEMI FIXE</t>
  </si>
  <si>
    <t>PLUS VALUE MOTEUR FILAIRE ILMO SANS INTERRUPTEUR / TREUIL LATERAL</t>
  </si>
  <si>
    <t>PRIX INTERRUPTEUR A ENCASTRER POUR ILMO</t>
  </si>
  <si>
    <t>PLUS VALUE MOTEUR RADIO IO AVEC INTERRUPTEUR / TREUIL LATERAL</t>
  </si>
  <si>
    <t>ref.</t>
  </si>
  <si>
    <t>DENOMINATION</t>
  </si>
  <si>
    <t>PRIX</t>
  </si>
  <si>
    <t>MIRAMAS</t>
  </si>
  <si>
    <t>F=1
PF=2
F/A=3
CF=4</t>
  </si>
  <si>
    <t>PAS DE VR = 0 
MANUEL = 1
ELEC FILAIRE = 2 
ELEC RADIO IO = 3</t>
  </si>
  <si>
    <t>PAS DE VR = 0
PVC = 1
ALU = 2</t>
  </si>
  <si>
    <t>SEUIL PVC = 1
SEUIL ALU = 2</t>
  </si>
  <si>
    <t>D100 = 1
D120 = 2
D140 = 3
D 160 = 4
TUNNEL = 5</t>
  </si>
  <si>
    <t>= valeur</t>
  </si>
  <si>
    <t>blanc = 1
GRIS = 2
PLAXE = 3</t>
  </si>
  <si>
    <t>1V FIXE = 0
1V OB=1
1V OF=2
1V OF / A =3
1V OS=4
2V OF=5
2V OF /A =6
2V + 1F =7
2V+2F = 8
1V OF + 1 FIXE = 9</t>
  </si>
  <si>
    <t>REF</t>
  </si>
  <si>
    <t>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</si>
</sst>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thin">
        <color theme="1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8" xfId="0" applyFont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quotePrefix="1"/>
    <xf numFmtId="164" fontId="0" fillId="0" borderId="0" xfId="0" applyNumberFormat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/>
    <xf numFmtId="0" fontId="4" fillId="5" borderId="10" xfId="0" applyFont="1" applyFill="1" applyBorder="1" applyAlignment="1"/>
    <xf numFmtId="0" fontId="2" fillId="4" borderId="10" xfId="0" quotePrefix="1" applyFont="1" applyFill="1" applyBorder="1" applyAlignment="1"/>
    <xf numFmtId="0" fontId="2" fillId="4" borderId="10" xfId="0" applyFont="1" applyFill="1" applyBorder="1" applyAlignment="1"/>
    <xf numFmtId="0" fontId="5" fillId="6" borderId="10" xfId="0" applyFont="1" applyFill="1" applyBorder="1" applyAlignment="1"/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654050</xdr:colOff>
      <xdr:row>0</xdr:row>
      <xdr:rowOff>57150</xdr:rowOff>
    </xdr:from>
    <xdr:to>
      <xdr:col>11</xdr:col>
      <xdr:colOff>558800</xdr:colOff>
      <xdr:row>3</xdr:row>
      <xdr:rowOff>25400</xdr:rowOff>
    </xdr:to>
    <xdr:sp macro="[0]!RECHERCHER" textlink="">
      <xdr:nvSpPr>
        <xdr:cNvPr id="2" name="Rectangle à coins arrondis 1"/>
        <xdr:cNvSpPr/>
      </xdr:nvSpPr>
      <xdr:spPr>
        <a:xfrm>
          <a:off x="5505450" y="57150"/>
          <a:ext cx="1663700" cy="298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R103" totalsRowShown="0" headerRowDxfId="1" dataDxfId="0" tableBorderDxfId="20">
  <sortState ref="A3:R387">
    <sortCondition ref="A2:A389"/>
  </sortState>
  <tableColumns count="18">
    <tableColumn id="1" name="REF" dataDxfId="19"/>
    <tableColumn id="2" name="Typologie" dataDxfId="18"/>
    <tableColumn id="3" name="Typologie2" dataDxfId="17"/>
    <tableColumn id="4" name="Ref chantier" dataDxfId="16"/>
    <tableColumn id="5" name="VR" dataDxfId="15"/>
    <tableColumn id="6" name="TABLIER VR" dataDxfId="14"/>
    <tableColumn id="7" name="SEUIL" dataDxfId="13"/>
    <tableColumn id="8" name="POSE" dataDxfId="12"/>
    <tableColumn id="11" name="ACOUSTIQUE" dataDxfId="11"/>
    <tableColumn id="13" name="TEINTE" dataDxfId="10"/>
    <tableColumn id="14" name="LARGEUR" dataDxfId="9"/>
    <tableColumn id="15" name="HAUTEUR" dataDxfId="8"/>
    <tableColumn id="16" name="SURF. MEN" dataDxfId="7"/>
    <tableColumn id="17" name="PRIX UNITAIRE" dataDxfId="6"/>
    <tableColumn id="18" name="PRIX AU M²" dataDxfId="5"/>
    <tableColumn id="19" name="Largeur2" dataDxfId="4"/>
    <tableColumn id="20" name="Hauteur2" dataDxfId="3"/>
    <tableColumn id="21" name="PRIX U" dataDxfId="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6"/>
  <sheetViews>
    <sheetView tabSelected="1" zoomScaleNormal="100" workbookViewId="0">
      <selection activeCell="D15" sqref="D15"/>
    </sheetView>
  </sheetViews>
  <sheetFormatPr baseColWidth="10" defaultRowHeight="13" x14ac:dyDescent="0.3"/>
  <cols>
    <col min="1" max="1" width="9" style="24" bestFit="1" customWidth="1"/>
    <col min="2" max="2" width="8.1796875" style="24" bestFit="1" customWidth="1"/>
    <col min="3" max="3" width="15.36328125" style="24" bestFit="1" customWidth="1"/>
    <col min="4" max="4" width="15.26953125" style="24" bestFit="1" customWidth="1"/>
    <col min="5" max="5" width="7.453125" style="24" bestFit="1" customWidth="1"/>
    <col min="6" max="6" width="34.6328125" style="24" bestFit="1" customWidth="1"/>
    <col min="7" max="7" width="8.26953125" style="24" bestFit="1" customWidth="1"/>
    <col min="8" max="8" width="20.26953125" style="24" bestFit="1" customWidth="1"/>
    <col min="9" max="9" width="10.90625" style="24" bestFit="1" customWidth="1"/>
    <col min="10" max="10" width="13.6328125" style="24" bestFit="1" customWidth="1"/>
    <col min="11" max="11" width="7.90625" style="24" bestFit="1" customWidth="1"/>
    <col min="12" max="12" width="8.26953125" style="24" bestFit="1" customWidth="1"/>
    <col min="13" max="13" width="9.1796875" style="24" bestFit="1" customWidth="1"/>
    <col min="14" max="14" width="13" style="24" bestFit="1" customWidth="1"/>
    <col min="15" max="15" width="10.7265625" style="24" bestFit="1" customWidth="1"/>
    <col min="16" max="16" width="7.36328125" style="24" bestFit="1" customWidth="1"/>
    <col min="17" max="17" width="8" style="24" bestFit="1" customWidth="1"/>
    <col min="18" max="18" width="8.26953125" style="24" bestFit="1" customWidth="1"/>
    <col min="19" max="19" width="10.81640625" style="24" bestFit="1" customWidth="1"/>
    <col min="20" max="16384" width="10.90625" style="24"/>
  </cols>
  <sheetData>
    <row r="1" spans="1:18" x14ac:dyDescent="0.3">
      <c r="B1" s="25" t="s">
        <v>1</v>
      </c>
      <c r="C1" s="25" t="s">
        <v>2</v>
      </c>
      <c r="D1" s="25" t="s">
        <v>4</v>
      </c>
      <c r="E1" s="25" t="s">
        <v>6</v>
      </c>
      <c r="F1" s="25" t="s">
        <v>8</v>
      </c>
      <c r="G1" s="25" t="s">
        <v>7</v>
      </c>
      <c r="H1" s="25" t="s">
        <v>9</v>
      </c>
    </row>
    <row r="2" spans="1:18" hidden="1" x14ac:dyDescent="0.3">
      <c r="B2" s="28" t="str">
        <f>"*"&amp;B3&amp;"*"</f>
        <v>*F*</v>
      </c>
      <c r="C2" s="28" t="str">
        <f t="shared" ref="C2:H2" si="0">"*"&amp;C3&amp;"*"</f>
        <v>*1V OF*</v>
      </c>
      <c r="D2" s="28" t="str">
        <f t="shared" si="0"/>
        <v>*MANUEL*</v>
      </c>
      <c r="E2" s="28" t="str">
        <f t="shared" si="0"/>
        <v>*ALU*</v>
      </c>
      <c r="F2" s="28" t="str">
        <f t="shared" si="0"/>
        <v>*35*</v>
      </c>
      <c r="G2" s="28" t="str">
        <f t="shared" si="0"/>
        <v>**</v>
      </c>
      <c r="H2" s="28" t="str">
        <f t="shared" si="0"/>
        <v>**</v>
      </c>
    </row>
    <row r="3" spans="1:18" x14ac:dyDescent="0.3">
      <c r="B3" s="26" t="s">
        <v>18</v>
      </c>
      <c r="C3" s="27" t="s">
        <v>27</v>
      </c>
      <c r="D3" s="26" t="s">
        <v>21</v>
      </c>
      <c r="E3" s="27" t="s">
        <v>117</v>
      </c>
      <c r="F3" s="27">
        <v>35</v>
      </c>
      <c r="G3" s="27"/>
      <c r="H3" s="27"/>
    </row>
    <row r="5" spans="1:18" x14ac:dyDescent="0.3">
      <c r="A5" s="19" t="s">
        <v>116</v>
      </c>
      <c r="B5" s="20" t="s">
        <v>1</v>
      </c>
      <c r="C5" s="21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11</v>
      </c>
      <c r="M5" s="19" t="s">
        <v>12</v>
      </c>
      <c r="N5" s="22" t="s">
        <v>13</v>
      </c>
      <c r="O5" s="22" t="s">
        <v>14</v>
      </c>
      <c r="P5" s="20" t="s">
        <v>15</v>
      </c>
      <c r="Q5" s="23" t="s">
        <v>16</v>
      </c>
      <c r="R5" s="21" t="s">
        <v>17</v>
      </c>
    </row>
    <row r="6" spans="1:18" x14ac:dyDescent="0.3">
      <c r="A6" s="11">
        <v>221121351</v>
      </c>
      <c r="B6" s="11" t="s">
        <v>32</v>
      </c>
      <c r="C6" s="11" t="s">
        <v>27</v>
      </c>
      <c r="D6" s="11" t="s">
        <v>20</v>
      </c>
      <c r="E6" s="11" t="s">
        <v>21</v>
      </c>
      <c r="F6" s="11" t="s">
        <v>22</v>
      </c>
      <c r="G6" s="11" t="s">
        <v>33</v>
      </c>
      <c r="H6" s="11" t="s">
        <v>23</v>
      </c>
      <c r="I6" s="11" t="s">
        <v>24</v>
      </c>
      <c r="J6" s="11" t="s">
        <v>25</v>
      </c>
      <c r="K6" s="11">
        <v>970</v>
      </c>
      <c r="L6" s="11">
        <v>2140</v>
      </c>
      <c r="M6" s="11">
        <v>2.0758000000000001</v>
      </c>
      <c r="N6" s="15">
        <v>358.35</v>
      </c>
      <c r="O6" s="15">
        <v>172.63223817323441</v>
      </c>
      <c r="P6" s="11"/>
      <c r="Q6" s="11"/>
      <c r="R6" s="15">
        <v>0</v>
      </c>
    </row>
    <row r="7" spans="1:18" x14ac:dyDescent="0.3">
      <c r="A7" s="11">
        <v>221121351</v>
      </c>
      <c r="B7" s="11" t="s">
        <v>32</v>
      </c>
      <c r="C7" s="11" t="s">
        <v>27</v>
      </c>
      <c r="D7" s="11" t="s">
        <v>20</v>
      </c>
      <c r="E7" s="11" t="s">
        <v>21</v>
      </c>
      <c r="F7" s="11" t="s">
        <v>22</v>
      </c>
      <c r="G7" s="11" t="s">
        <v>33</v>
      </c>
      <c r="H7" s="11" t="s">
        <v>23</v>
      </c>
      <c r="I7" s="11" t="s">
        <v>24</v>
      </c>
      <c r="J7" s="11" t="s">
        <v>25</v>
      </c>
      <c r="K7" s="11">
        <v>970</v>
      </c>
      <c r="L7" s="11">
        <v>2040</v>
      </c>
      <c r="M7" s="11">
        <v>1.9787999999999999</v>
      </c>
      <c r="N7" s="15">
        <v>350.67</v>
      </c>
      <c r="O7" s="15">
        <v>177.21346270466952</v>
      </c>
      <c r="P7" s="11"/>
      <c r="Q7" s="11"/>
      <c r="R7" s="15">
        <v>0</v>
      </c>
    </row>
    <row r="8" spans="1:18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5"/>
      <c r="O8" s="15"/>
      <c r="P8" s="11"/>
      <c r="Q8" s="11"/>
      <c r="R8" s="15"/>
    </row>
    <row r="9" spans="1:18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5"/>
      <c r="O9" s="15"/>
      <c r="P9" s="11"/>
      <c r="Q9" s="11"/>
      <c r="R9" s="15"/>
    </row>
    <row r="10" spans="1:18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5"/>
      <c r="O10" s="15"/>
      <c r="P10" s="11"/>
      <c r="Q10" s="11"/>
      <c r="R10" s="15"/>
    </row>
    <row r="11" spans="1:18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5"/>
      <c r="O11" s="15"/>
      <c r="P11" s="11"/>
      <c r="Q11" s="11"/>
      <c r="R11" s="15"/>
    </row>
    <row r="12" spans="1:18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5"/>
      <c r="O12" s="15"/>
      <c r="P12" s="11"/>
      <c r="Q12" s="11"/>
      <c r="R12" s="15"/>
    </row>
    <row r="13" spans="1:18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5"/>
      <c r="O13" s="15"/>
      <c r="P13" s="11"/>
      <c r="Q13" s="11"/>
      <c r="R13" s="15"/>
    </row>
    <row r="14" spans="1:18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5"/>
      <c r="O14" s="15"/>
      <c r="P14" s="11"/>
      <c r="Q14" s="11"/>
      <c r="R14" s="15"/>
    </row>
    <row r="15" spans="1:18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5"/>
      <c r="O15" s="15"/>
      <c r="P15" s="11"/>
      <c r="Q15" s="11"/>
      <c r="R15" s="15"/>
    </row>
    <row r="16" spans="1:18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5"/>
      <c r="O16" s="15"/>
      <c r="P16" s="11"/>
      <c r="Q16" s="11"/>
      <c r="R16" s="15"/>
    </row>
    <row r="17" spans="1:18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5"/>
      <c r="O17" s="15"/>
      <c r="P17" s="11"/>
      <c r="Q17" s="11"/>
      <c r="R17" s="15"/>
    </row>
    <row r="18" spans="1:18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5"/>
      <c r="O18" s="15"/>
      <c r="P18" s="11"/>
      <c r="Q18" s="11"/>
      <c r="R18" s="11"/>
    </row>
    <row r="19" spans="1:18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5"/>
      <c r="O19" s="15"/>
      <c r="P19" s="11"/>
      <c r="Q19" s="11"/>
      <c r="R19" s="11"/>
    </row>
    <row r="20" spans="1:18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5"/>
      <c r="O20" s="15"/>
      <c r="P20" s="11"/>
      <c r="Q20" s="11"/>
      <c r="R20" s="11"/>
    </row>
    <row r="21" spans="1:18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5"/>
      <c r="O21" s="15"/>
      <c r="P21" s="11"/>
      <c r="Q21" s="11"/>
      <c r="R21" s="11"/>
    </row>
    <row r="22" spans="1:18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5"/>
      <c r="O22" s="15"/>
      <c r="P22" s="11"/>
      <c r="Q22" s="11"/>
      <c r="R22" s="11"/>
    </row>
    <row r="23" spans="1:18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5"/>
      <c r="O23" s="15"/>
      <c r="P23" s="11"/>
      <c r="Q23" s="11"/>
      <c r="R23" s="11"/>
    </row>
    <row r="24" spans="1:18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5"/>
      <c r="O24" s="15"/>
      <c r="P24" s="11"/>
      <c r="Q24" s="11"/>
      <c r="R24" s="11"/>
    </row>
    <row r="25" spans="1:18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5"/>
      <c r="O25" s="15"/>
      <c r="P25" s="11"/>
      <c r="Q25" s="11"/>
      <c r="R25" s="11"/>
    </row>
    <row r="26" spans="1:18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5"/>
      <c r="O26" s="15"/>
      <c r="P26" s="11"/>
      <c r="Q26" s="11"/>
      <c r="R26" s="11"/>
    </row>
    <row r="27" spans="1:18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5"/>
      <c r="O27" s="15"/>
      <c r="P27" s="11"/>
      <c r="Q27" s="11"/>
      <c r="R27" s="11"/>
    </row>
    <row r="28" spans="1:18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5"/>
      <c r="O28" s="15"/>
      <c r="P28" s="11"/>
      <c r="Q28" s="11"/>
      <c r="R28" s="11"/>
    </row>
    <row r="29" spans="1:18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5"/>
      <c r="O29" s="15"/>
      <c r="P29" s="11"/>
      <c r="Q29" s="11"/>
      <c r="R29" s="11"/>
    </row>
    <row r="30" spans="1:18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5"/>
      <c r="O30" s="15"/>
      <c r="P30" s="11"/>
      <c r="Q30" s="11"/>
      <c r="R30" s="11"/>
    </row>
    <row r="31" spans="1:18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5"/>
      <c r="O31" s="15"/>
      <c r="P31" s="11"/>
      <c r="Q31" s="11"/>
      <c r="R31" s="11"/>
    </row>
    <row r="32" spans="1:18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5"/>
      <c r="O32" s="15"/>
      <c r="P32" s="11"/>
      <c r="Q32" s="11"/>
      <c r="R32" s="11"/>
    </row>
    <row r="33" spans="1:18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5"/>
      <c r="O33" s="15"/>
      <c r="P33" s="11"/>
      <c r="Q33" s="11"/>
      <c r="R33" s="11"/>
    </row>
    <row r="34" spans="1:18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5"/>
      <c r="O34" s="15"/>
      <c r="P34" s="11"/>
      <c r="Q34" s="11"/>
      <c r="R34" s="11"/>
    </row>
    <row r="35" spans="1:18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5"/>
      <c r="O35" s="15"/>
      <c r="P35" s="11"/>
      <c r="Q35" s="11"/>
      <c r="R35" s="11"/>
    </row>
    <row r="36" spans="1:18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5"/>
      <c r="O36" s="15"/>
      <c r="P36" s="11"/>
      <c r="Q36" s="11"/>
      <c r="R36" s="11"/>
    </row>
  </sheetData>
  <dataValidations count="7">
    <dataValidation type="list" allowBlank="1" showInputMessage="1" showErrorMessage="1" sqref="B3">
      <formula1>"F,PF,F/A,CF"</formula1>
    </dataValidation>
    <dataValidation type="list" allowBlank="1" showInputMessage="1" showErrorMessage="1" sqref="C3">
      <formula1>"1V FIXE,1V OB,1V OF,1V OF / A,1V OS,2V OF,2V OF /A,2V + 1F,2V+2F,1V OF + 1 FIXE"</formula1>
    </dataValidation>
    <dataValidation type="list" allowBlank="1" showInputMessage="1" showErrorMessage="1" sqref="E3">
      <formula1>"ALU,PVC"</formula1>
    </dataValidation>
    <dataValidation type="list" allowBlank="1" showInputMessage="1" showErrorMessage="1" sqref="G3">
      <formula1>"DOUBLAGE 100mm,DOUBLAGE 120mm,DOUBLAGE 140mm,DOUBLAGE 160mm,TUNNEL"</formula1>
    </dataValidation>
    <dataValidation type="list" allowBlank="1" showInputMessage="1" showErrorMessage="1" sqref="D3">
      <formula1>"PAS DE VR,MANUEL,ELEC FILAIRE,ELEC RADIO"</formula1>
    </dataValidation>
    <dataValidation type="list" allowBlank="1" showInputMessage="1" showErrorMessage="1" sqref="F3">
      <formula1>"28,29,30,31,32,33,34,35,36,37,38,40,41,42"</formula1>
    </dataValidation>
    <dataValidation type="list" allowBlank="1" showInputMessage="1" showErrorMessage="1" sqref="H3">
      <formula1>"BLANC,GRIS,PLAXE"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03"/>
  <sheetViews>
    <sheetView zoomScale="90" zoomScaleNormal="90" workbookViewId="0">
      <selection activeCell="A2" sqref="A2:R2"/>
    </sheetView>
  </sheetViews>
  <sheetFormatPr baseColWidth="10" defaultColWidth="11.453125" defaultRowHeight="13" outlineLevelCol="1" x14ac:dyDescent="0.35"/>
  <cols>
    <col min="1" max="1" width="15" style="11" customWidth="1"/>
    <col min="2" max="2" width="14.453125" style="11" customWidth="1"/>
    <col min="3" max="3" width="23.54296875" style="11" bestFit="1" customWidth="1"/>
    <col min="4" max="4" width="27.1796875" style="11" hidden="1" customWidth="1" outlineLevel="1"/>
    <col min="5" max="5" width="33.26953125" style="11" bestFit="1" customWidth="1" collapsed="1"/>
    <col min="6" max="6" width="48" style="11" bestFit="1" customWidth="1"/>
    <col min="7" max="7" width="16.26953125" style="11" bestFit="1" customWidth="1"/>
    <col min="8" max="8" width="28.453125" style="11" bestFit="1" customWidth="1"/>
    <col min="9" max="9" width="28.1796875" style="11" bestFit="1" customWidth="1"/>
    <col min="10" max="10" width="19.453125" style="11" bestFit="1" customWidth="1"/>
    <col min="11" max="11" width="23" style="11" bestFit="1" customWidth="1"/>
    <col min="12" max="12" width="23.26953125" style="11" bestFit="1" customWidth="1"/>
    <col min="13" max="13" width="25.26953125" style="11" bestFit="1" customWidth="1"/>
    <col min="14" max="14" width="32.26953125" style="15" bestFit="1" customWidth="1"/>
    <col min="15" max="15" width="28" style="15" bestFit="1" customWidth="1"/>
    <col min="16" max="16" width="22.7265625" style="11" bestFit="1" customWidth="1"/>
    <col min="17" max="17" width="23.54296875" style="11" bestFit="1" customWidth="1"/>
    <col min="18" max="18" width="19.1796875" style="11" bestFit="1" customWidth="1"/>
    <col min="19" max="16384" width="11.453125" style="11"/>
  </cols>
  <sheetData>
    <row r="1" spans="1:18" ht="130.5" thickBot="1" x14ac:dyDescent="0.4">
      <c r="A1" s="11">
        <v>0</v>
      </c>
      <c r="B1" s="12" t="s">
        <v>108</v>
      </c>
      <c r="C1" s="13" t="s">
        <v>115</v>
      </c>
      <c r="E1" s="13" t="s">
        <v>109</v>
      </c>
      <c r="F1" s="13" t="s">
        <v>110</v>
      </c>
      <c r="G1" s="13" t="s">
        <v>111</v>
      </c>
      <c r="H1" s="13" t="s">
        <v>112</v>
      </c>
      <c r="I1" s="14" t="s">
        <v>113</v>
      </c>
      <c r="J1" s="13" t="s">
        <v>114</v>
      </c>
      <c r="P1" s="16" t="s">
        <v>0</v>
      </c>
      <c r="Q1" s="17"/>
      <c r="R1" s="18"/>
    </row>
    <row r="2" spans="1:18" x14ac:dyDescent="0.35">
      <c r="A2" s="19" t="s">
        <v>116</v>
      </c>
      <c r="B2" s="20" t="s">
        <v>1</v>
      </c>
      <c r="C2" s="21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22" t="s">
        <v>13</v>
      </c>
      <c r="O2" s="22" t="s">
        <v>14</v>
      </c>
      <c r="P2" s="20" t="s">
        <v>15</v>
      </c>
      <c r="Q2" s="23" t="s">
        <v>16</v>
      </c>
      <c r="R2" s="21" t="s">
        <v>17</v>
      </c>
    </row>
    <row r="3" spans="1:18" x14ac:dyDescent="0.35">
      <c r="A3" s="11">
        <v>111111351</v>
      </c>
      <c r="B3" s="11" t="s">
        <v>18</v>
      </c>
      <c r="C3" s="11" t="s">
        <v>19</v>
      </c>
      <c r="D3" s="11" t="s">
        <v>20</v>
      </c>
      <c r="E3" s="11" t="s">
        <v>21</v>
      </c>
      <c r="F3" s="11" t="s">
        <v>22</v>
      </c>
      <c r="G3" s="11" t="s">
        <v>56</v>
      </c>
      <c r="H3" s="11" t="s">
        <v>23</v>
      </c>
      <c r="I3" s="11" t="s">
        <v>24</v>
      </c>
      <c r="J3" s="11" t="s">
        <v>25</v>
      </c>
      <c r="K3" s="11">
        <v>970</v>
      </c>
      <c r="L3" s="11">
        <v>1150</v>
      </c>
      <c r="M3" s="11">
        <f t="shared" ref="M3:M34" si="0">(L3*K3)/1000000</f>
        <v>1.1154999999999999</v>
      </c>
      <c r="N3" s="15">
        <v>277.81</v>
      </c>
      <c r="O3" s="15">
        <f t="shared" ref="O3:O34" si="1">N3/M3</f>
        <v>249.04527117884359</v>
      </c>
      <c r="R3" s="15">
        <f t="shared" ref="R3:R40" si="2">Q3*P3*O3</f>
        <v>0</v>
      </c>
    </row>
    <row r="4" spans="1:18" x14ac:dyDescent="0.35">
      <c r="A4" s="11">
        <v>111111391</v>
      </c>
      <c r="B4" s="11" t="s">
        <v>18</v>
      </c>
      <c r="C4" s="11" t="s">
        <v>19</v>
      </c>
      <c r="D4" s="11" t="s">
        <v>20</v>
      </c>
      <c r="E4" s="11" t="s">
        <v>21</v>
      </c>
      <c r="F4" s="11" t="s">
        <v>22</v>
      </c>
      <c r="G4" s="11" t="s">
        <v>56</v>
      </c>
      <c r="H4" s="11" t="s">
        <v>23</v>
      </c>
      <c r="I4" s="11" t="s">
        <v>26</v>
      </c>
      <c r="J4" s="11" t="s">
        <v>25</v>
      </c>
      <c r="K4" s="11">
        <v>970</v>
      </c>
      <c r="L4" s="11">
        <v>1150</v>
      </c>
      <c r="M4" s="11">
        <f t="shared" si="0"/>
        <v>1.1154999999999999</v>
      </c>
      <c r="N4" s="15">
        <v>344.1</v>
      </c>
      <c r="O4" s="15">
        <f t="shared" si="1"/>
        <v>308.47153742716273</v>
      </c>
      <c r="R4" s="15">
        <f t="shared" si="2"/>
        <v>0</v>
      </c>
    </row>
    <row r="5" spans="1:18" x14ac:dyDescent="0.35">
      <c r="A5" s="11">
        <v>122113301</v>
      </c>
      <c r="B5" s="11" t="s">
        <v>18</v>
      </c>
      <c r="C5" s="11" t="s">
        <v>27</v>
      </c>
      <c r="D5" s="11" t="s">
        <v>28</v>
      </c>
      <c r="E5" s="11" t="s">
        <v>29</v>
      </c>
      <c r="F5" s="11" t="s">
        <v>22</v>
      </c>
      <c r="G5" s="11" t="s">
        <v>56</v>
      </c>
      <c r="H5" s="11" t="s">
        <v>30</v>
      </c>
      <c r="I5" s="11" t="s">
        <v>31</v>
      </c>
      <c r="J5" s="11" t="s">
        <v>25</v>
      </c>
      <c r="K5" s="11">
        <v>970</v>
      </c>
      <c r="L5" s="11">
        <v>1010</v>
      </c>
      <c r="M5" s="11">
        <f t="shared" si="0"/>
        <v>0.97970000000000002</v>
      </c>
      <c r="N5" s="15">
        <v>283.44</v>
      </c>
      <c r="O5" s="15">
        <f t="shared" si="1"/>
        <v>289.31305501684187</v>
      </c>
      <c r="R5" s="15">
        <f t="shared" si="2"/>
        <v>0</v>
      </c>
    </row>
    <row r="6" spans="1:18" x14ac:dyDescent="0.35">
      <c r="A6" s="11">
        <v>222123301</v>
      </c>
      <c r="B6" s="11" t="s">
        <v>32</v>
      </c>
      <c r="C6" s="11" t="s">
        <v>27</v>
      </c>
      <c r="D6" s="11" t="s">
        <v>28</v>
      </c>
      <c r="E6" s="11" t="s">
        <v>29</v>
      </c>
      <c r="F6" s="11" t="s">
        <v>22</v>
      </c>
      <c r="G6" s="11" t="s">
        <v>33</v>
      </c>
      <c r="H6" s="11" t="s">
        <v>30</v>
      </c>
      <c r="I6" s="11" t="s">
        <v>31</v>
      </c>
      <c r="J6" s="11" t="s">
        <v>25</v>
      </c>
      <c r="K6" s="11">
        <v>970</v>
      </c>
      <c r="L6" s="11">
        <v>2100</v>
      </c>
      <c r="M6" s="11">
        <f t="shared" si="0"/>
        <v>2.0369999999999999</v>
      </c>
      <c r="N6" s="15">
        <v>392.51</v>
      </c>
      <c r="O6" s="15">
        <f t="shared" si="1"/>
        <v>192.69023073146784</v>
      </c>
      <c r="R6" s="15">
        <f t="shared" si="2"/>
        <v>0</v>
      </c>
    </row>
    <row r="7" spans="1:18" x14ac:dyDescent="0.35">
      <c r="A7" s="11">
        <v>121112301</v>
      </c>
      <c r="B7" s="11" t="s">
        <v>18</v>
      </c>
      <c r="C7" s="11" t="s">
        <v>27</v>
      </c>
      <c r="D7" s="11" t="s">
        <v>28</v>
      </c>
      <c r="E7" s="11" t="s">
        <v>21</v>
      </c>
      <c r="F7" s="11" t="s">
        <v>22</v>
      </c>
      <c r="G7" s="11" t="s">
        <v>56</v>
      </c>
      <c r="H7" s="11" t="s">
        <v>34</v>
      </c>
      <c r="I7" s="11" t="s">
        <v>31</v>
      </c>
      <c r="J7" s="11" t="s">
        <v>25</v>
      </c>
      <c r="K7" s="11">
        <v>970</v>
      </c>
      <c r="L7" s="11">
        <v>1000</v>
      </c>
      <c r="M7" s="11">
        <f t="shared" si="0"/>
        <v>0.97</v>
      </c>
      <c r="N7" s="15">
        <v>226.71</v>
      </c>
      <c r="O7" s="15">
        <f t="shared" si="1"/>
        <v>233.7216494845361</v>
      </c>
      <c r="P7" s="11">
        <v>1</v>
      </c>
      <c r="Q7" s="11">
        <v>1.75</v>
      </c>
      <c r="R7" s="15">
        <f t="shared" si="2"/>
        <v>409.01288659793818</v>
      </c>
    </row>
    <row r="8" spans="1:18" x14ac:dyDescent="0.35">
      <c r="A8" s="11">
        <v>121111351</v>
      </c>
      <c r="B8" s="11" t="s">
        <v>18</v>
      </c>
      <c r="C8" s="11" t="s">
        <v>27</v>
      </c>
      <c r="D8" s="11" t="s">
        <v>20</v>
      </c>
      <c r="E8" s="11" t="s">
        <v>21</v>
      </c>
      <c r="F8" s="11" t="s">
        <v>22</v>
      </c>
      <c r="G8" s="11" t="s">
        <v>56</v>
      </c>
      <c r="H8" s="11" t="s">
        <v>23</v>
      </c>
      <c r="I8" s="11" t="s">
        <v>24</v>
      </c>
      <c r="J8" s="11" t="s">
        <v>25</v>
      </c>
      <c r="K8" s="11">
        <v>970</v>
      </c>
      <c r="L8" s="11">
        <v>1150</v>
      </c>
      <c r="M8" s="11">
        <f t="shared" si="0"/>
        <v>1.1154999999999999</v>
      </c>
      <c r="N8" s="15">
        <v>259.99</v>
      </c>
      <c r="O8" s="15">
        <f t="shared" si="1"/>
        <v>233.07037203047963</v>
      </c>
      <c r="R8" s="15">
        <f t="shared" si="2"/>
        <v>0</v>
      </c>
    </row>
    <row r="9" spans="1:18" x14ac:dyDescent="0.35">
      <c r="A9" s="11">
        <v>121111351</v>
      </c>
      <c r="B9" s="11" t="s">
        <v>18</v>
      </c>
      <c r="C9" s="11" t="s">
        <v>27</v>
      </c>
      <c r="D9" s="11" t="s">
        <v>20</v>
      </c>
      <c r="E9" s="11" t="s">
        <v>21</v>
      </c>
      <c r="F9" s="11" t="s">
        <v>22</v>
      </c>
      <c r="G9" s="11" t="s">
        <v>56</v>
      </c>
      <c r="H9" s="11" t="s">
        <v>23</v>
      </c>
      <c r="I9" s="11" t="s">
        <v>24</v>
      </c>
      <c r="J9" s="11" t="s">
        <v>25</v>
      </c>
      <c r="K9" s="11">
        <v>970</v>
      </c>
      <c r="L9" s="11">
        <v>1050</v>
      </c>
      <c r="M9" s="11">
        <f t="shared" si="0"/>
        <v>1.0185</v>
      </c>
      <c r="N9" s="15">
        <v>251.33</v>
      </c>
      <c r="O9" s="15">
        <f t="shared" si="1"/>
        <v>246.76485027000493</v>
      </c>
      <c r="R9" s="15">
        <f t="shared" si="2"/>
        <v>0</v>
      </c>
    </row>
    <row r="10" spans="1:18" x14ac:dyDescent="0.35">
      <c r="A10" s="11">
        <v>221122302</v>
      </c>
      <c r="B10" s="11" t="s">
        <v>32</v>
      </c>
      <c r="C10" s="11" t="s">
        <v>27</v>
      </c>
      <c r="D10" s="11" t="s">
        <v>35</v>
      </c>
      <c r="E10" s="11" t="s">
        <v>21</v>
      </c>
      <c r="F10" s="11" t="s">
        <v>36</v>
      </c>
      <c r="G10" s="11" t="s">
        <v>33</v>
      </c>
      <c r="H10" s="11" t="s">
        <v>34</v>
      </c>
      <c r="I10" s="11" t="s">
        <v>31</v>
      </c>
      <c r="J10" s="11" t="s">
        <v>37</v>
      </c>
      <c r="K10" s="11">
        <v>970</v>
      </c>
      <c r="L10" s="11">
        <v>1650</v>
      </c>
      <c r="M10" s="11">
        <f t="shared" si="0"/>
        <v>1.6005</v>
      </c>
      <c r="N10" s="15">
        <v>263.82</v>
      </c>
      <c r="O10" s="15">
        <f t="shared" si="1"/>
        <v>164.83598875351453</v>
      </c>
      <c r="P10" s="11">
        <v>1</v>
      </c>
      <c r="Q10" s="11">
        <v>1.75</v>
      </c>
      <c r="R10" s="15">
        <f t="shared" si="2"/>
        <v>288.46298031865041</v>
      </c>
    </row>
    <row r="11" spans="1:18" x14ac:dyDescent="0.35">
      <c r="A11" s="11">
        <v>221122302</v>
      </c>
      <c r="B11" s="11" t="s">
        <v>32</v>
      </c>
      <c r="C11" s="11" t="s">
        <v>27</v>
      </c>
      <c r="D11" s="11" t="s">
        <v>35</v>
      </c>
      <c r="E11" s="11" t="s">
        <v>21</v>
      </c>
      <c r="F11" s="11" t="s">
        <v>36</v>
      </c>
      <c r="G11" s="11" t="s">
        <v>33</v>
      </c>
      <c r="H11" s="11" t="s">
        <v>34</v>
      </c>
      <c r="I11" s="11" t="s">
        <v>31</v>
      </c>
      <c r="J11" s="11" t="s">
        <v>37</v>
      </c>
      <c r="K11" s="11">
        <v>970</v>
      </c>
      <c r="L11" s="11">
        <v>2140</v>
      </c>
      <c r="M11" s="11">
        <f t="shared" si="0"/>
        <v>2.0758000000000001</v>
      </c>
      <c r="N11" s="15">
        <v>323.14999999999998</v>
      </c>
      <c r="O11" s="15">
        <f t="shared" si="1"/>
        <v>155.67492051257344</v>
      </c>
      <c r="R11" s="15">
        <f t="shared" si="2"/>
        <v>0</v>
      </c>
    </row>
    <row r="12" spans="1:18" x14ac:dyDescent="0.35">
      <c r="A12" s="11">
        <v>221122301</v>
      </c>
      <c r="B12" s="11" t="s">
        <v>32</v>
      </c>
      <c r="C12" s="11" t="s">
        <v>27</v>
      </c>
      <c r="D12" s="11" t="s">
        <v>28</v>
      </c>
      <c r="E12" s="11" t="s">
        <v>21</v>
      </c>
      <c r="F12" s="11" t="s">
        <v>22</v>
      </c>
      <c r="G12" s="11" t="s">
        <v>33</v>
      </c>
      <c r="H12" s="11" t="s">
        <v>34</v>
      </c>
      <c r="I12" s="11" t="s">
        <v>31</v>
      </c>
      <c r="J12" s="11" t="s">
        <v>25</v>
      </c>
      <c r="K12" s="11">
        <v>970</v>
      </c>
      <c r="L12" s="11">
        <v>2090</v>
      </c>
      <c r="M12" s="11">
        <f t="shared" si="0"/>
        <v>2.0272999999999999</v>
      </c>
      <c r="N12" s="15">
        <v>328.61</v>
      </c>
      <c r="O12" s="15">
        <f t="shared" si="1"/>
        <v>162.09243821831996</v>
      </c>
      <c r="R12" s="15">
        <f t="shared" si="2"/>
        <v>0</v>
      </c>
    </row>
    <row r="13" spans="1:18" x14ac:dyDescent="0.35">
      <c r="A13" s="11">
        <v>221121351</v>
      </c>
      <c r="B13" s="11" t="s">
        <v>32</v>
      </c>
      <c r="C13" s="11" t="s">
        <v>27</v>
      </c>
      <c r="D13" s="11" t="s">
        <v>20</v>
      </c>
      <c r="E13" s="11" t="s">
        <v>21</v>
      </c>
      <c r="F13" s="11" t="s">
        <v>22</v>
      </c>
      <c r="G13" s="11" t="s">
        <v>33</v>
      </c>
      <c r="H13" s="11" t="s">
        <v>23</v>
      </c>
      <c r="I13" s="11" t="s">
        <v>24</v>
      </c>
      <c r="J13" s="11" t="s">
        <v>25</v>
      </c>
      <c r="K13" s="11">
        <v>970</v>
      </c>
      <c r="L13" s="11">
        <v>2140</v>
      </c>
      <c r="M13" s="11">
        <f t="shared" si="0"/>
        <v>2.0758000000000001</v>
      </c>
      <c r="N13" s="15">
        <v>358.35</v>
      </c>
      <c r="O13" s="15">
        <f t="shared" si="1"/>
        <v>172.63223817323441</v>
      </c>
      <c r="R13" s="15">
        <f t="shared" si="2"/>
        <v>0</v>
      </c>
    </row>
    <row r="14" spans="1:18" x14ac:dyDescent="0.35">
      <c r="A14" s="11">
        <v>221121351</v>
      </c>
      <c r="B14" s="11" t="s">
        <v>32</v>
      </c>
      <c r="C14" s="11" t="s">
        <v>27</v>
      </c>
      <c r="D14" s="11" t="s">
        <v>20</v>
      </c>
      <c r="E14" s="11" t="s">
        <v>21</v>
      </c>
      <c r="F14" s="11" t="s">
        <v>22</v>
      </c>
      <c r="G14" s="11" t="s">
        <v>33</v>
      </c>
      <c r="H14" s="11" t="s">
        <v>23</v>
      </c>
      <c r="I14" s="11" t="s">
        <v>24</v>
      </c>
      <c r="J14" s="11" t="s">
        <v>25</v>
      </c>
      <c r="K14" s="11">
        <v>970</v>
      </c>
      <c r="L14" s="11">
        <v>2040</v>
      </c>
      <c r="M14" s="11">
        <f t="shared" si="0"/>
        <v>1.9787999999999999</v>
      </c>
      <c r="N14" s="15">
        <v>350.67</v>
      </c>
      <c r="O14" s="15">
        <f t="shared" si="1"/>
        <v>177.21346270466952</v>
      </c>
      <c r="R14" s="15">
        <f t="shared" si="2"/>
        <v>0</v>
      </c>
    </row>
    <row r="15" spans="1:18" x14ac:dyDescent="0.35">
      <c r="A15" s="11">
        <v>221121391</v>
      </c>
      <c r="B15" s="11" t="s">
        <v>32</v>
      </c>
      <c r="C15" s="11" t="s">
        <v>27</v>
      </c>
      <c r="D15" s="11" t="s">
        <v>20</v>
      </c>
      <c r="E15" s="11" t="s">
        <v>21</v>
      </c>
      <c r="F15" s="11" t="s">
        <v>22</v>
      </c>
      <c r="G15" s="11" t="s">
        <v>33</v>
      </c>
      <c r="H15" s="11" t="s">
        <v>23</v>
      </c>
      <c r="I15" s="11" t="s">
        <v>26</v>
      </c>
      <c r="J15" s="11" t="s">
        <v>25</v>
      </c>
      <c r="K15" s="11">
        <v>970</v>
      </c>
      <c r="L15" s="11">
        <v>2140</v>
      </c>
      <c r="M15" s="11">
        <f t="shared" si="0"/>
        <v>2.0758000000000001</v>
      </c>
      <c r="N15" s="15">
        <v>553.54999999999995</v>
      </c>
      <c r="O15" s="15">
        <f t="shared" si="1"/>
        <v>266.6682724732633</v>
      </c>
      <c r="R15" s="15">
        <f t="shared" si="2"/>
        <v>0</v>
      </c>
    </row>
    <row r="16" spans="1:18" x14ac:dyDescent="0.35">
      <c r="A16" s="11">
        <v>221121391</v>
      </c>
      <c r="B16" s="11" t="s">
        <v>32</v>
      </c>
      <c r="C16" s="11" t="s">
        <v>27</v>
      </c>
      <c r="D16" s="11" t="s">
        <v>20</v>
      </c>
      <c r="E16" s="11" t="s">
        <v>21</v>
      </c>
      <c r="F16" s="11" t="s">
        <v>22</v>
      </c>
      <c r="G16" s="11" t="s">
        <v>33</v>
      </c>
      <c r="H16" s="11" t="s">
        <v>23</v>
      </c>
      <c r="I16" s="11" t="s">
        <v>26</v>
      </c>
      <c r="J16" s="11" t="s">
        <v>25</v>
      </c>
      <c r="K16" s="11">
        <v>970</v>
      </c>
      <c r="L16" s="11">
        <v>2040</v>
      </c>
      <c r="M16" s="11">
        <f t="shared" si="0"/>
        <v>1.9787999999999999</v>
      </c>
      <c r="N16" s="15">
        <v>538.74</v>
      </c>
      <c r="O16" s="15">
        <f t="shared" si="1"/>
        <v>272.25591267434811</v>
      </c>
      <c r="R16" s="15">
        <f t="shared" si="2"/>
        <v>0</v>
      </c>
    </row>
    <row r="17" spans="1:18" x14ac:dyDescent="0.35">
      <c r="A17" s="11">
        <v>120013301</v>
      </c>
      <c r="B17" s="11" t="s">
        <v>18</v>
      </c>
      <c r="C17" s="11" t="s">
        <v>27</v>
      </c>
      <c r="D17" s="11" t="s">
        <v>28</v>
      </c>
      <c r="E17" s="11" t="s">
        <v>38</v>
      </c>
      <c r="F17" s="11" t="s">
        <v>38</v>
      </c>
      <c r="G17" s="11" t="s">
        <v>56</v>
      </c>
      <c r="H17" s="11" t="s">
        <v>30</v>
      </c>
      <c r="I17" s="11" t="s">
        <v>31</v>
      </c>
      <c r="J17" s="11" t="s">
        <v>25</v>
      </c>
      <c r="K17" s="11">
        <v>970</v>
      </c>
      <c r="L17" s="11">
        <v>1045</v>
      </c>
      <c r="M17" s="11">
        <f t="shared" si="0"/>
        <v>1.0136499999999999</v>
      </c>
      <c r="N17" s="15">
        <v>127.56</v>
      </c>
      <c r="O17" s="15">
        <f t="shared" si="1"/>
        <v>125.84225324322992</v>
      </c>
      <c r="R17" s="15">
        <f t="shared" si="2"/>
        <v>0</v>
      </c>
    </row>
    <row r="18" spans="1:18" x14ac:dyDescent="0.35">
      <c r="A18" s="11">
        <v>220023301</v>
      </c>
      <c r="B18" s="11" t="s">
        <v>32</v>
      </c>
      <c r="C18" s="11" t="s">
        <v>27</v>
      </c>
      <c r="D18" s="11" t="s">
        <v>28</v>
      </c>
      <c r="E18" s="11" t="s">
        <v>38</v>
      </c>
      <c r="F18" s="11" t="s">
        <v>38</v>
      </c>
      <c r="G18" s="11" t="s">
        <v>33</v>
      </c>
      <c r="H18" s="11" t="s">
        <v>30</v>
      </c>
      <c r="I18" s="11" t="s">
        <v>31</v>
      </c>
      <c r="J18" s="11" t="s">
        <v>25</v>
      </c>
      <c r="K18" s="11">
        <v>970</v>
      </c>
      <c r="L18" s="11">
        <v>2135</v>
      </c>
      <c r="M18" s="11">
        <f t="shared" si="0"/>
        <v>2.0709499999999998</v>
      </c>
      <c r="N18" s="15">
        <v>218.12</v>
      </c>
      <c r="O18" s="15">
        <f t="shared" si="1"/>
        <v>105.32364373838095</v>
      </c>
      <c r="R18" s="15">
        <f t="shared" si="2"/>
        <v>0</v>
      </c>
    </row>
    <row r="19" spans="1:18" x14ac:dyDescent="0.35">
      <c r="A19" s="11">
        <v>220022301</v>
      </c>
      <c r="B19" s="11" t="s">
        <v>32</v>
      </c>
      <c r="C19" s="11" t="s">
        <v>27</v>
      </c>
      <c r="D19" s="11" t="s">
        <v>28</v>
      </c>
      <c r="E19" s="11" t="s">
        <v>38</v>
      </c>
      <c r="F19" s="11" t="s">
        <v>38</v>
      </c>
      <c r="G19" s="11" t="s">
        <v>33</v>
      </c>
      <c r="H19" s="11" t="s">
        <v>34</v>
      </c>
      <c r="I19" s="11" t="s">
        <v>31</v>
      </c>
      <c r="J19" s="11" t="s">
        <v>25</v>
      </c>
      <c r="K19" s="11">
        <v>970</v>
      </c>
      <c r="L19" s="11">
        <v>2135</v>
      </c>
      <c r="M19" s="11">
        <f t="shared" si="0"/>
        <v>2.0709499999999998</v>
      </c>
      <c r="N19" s="15">
        <v>206.91</v>
      </c>
      <c r="O19" s="15">
        <f t="shared" si="1"/>
        <v>99.910669016634884</v>
      </c>
      <c r="R19" s="15">
        <f t="shared" si="2"/>
        <v>0</v>
      </c>
    </row>
    <row r="20" spans="1:18" x14ac:dyDescent="0.35">
      <c r="A20" s="11">
        <v>121111391</v>
      </c>
      <c r="B20" s="11" t="s">
        <v>18</v>
      </c>
      <c r="C20" s="11" t="s">
        <v>39</v>
      </c>
      <c r="D20" s="11" t="s">
        <v>20</v>
      </c>
      <c r="E20" s="11" t="s">
        <v>21</v>
      </c>
      <c r="F20" s="11" t="s">
        <v>22</v>
      </c>
      <c r="G20" s="11" t="s">
        <v>56</v>
      </c>
      <c r="H20" s="11" t="s">
        <v>23</v>
      </c>
      <c r="I20" s="11" t="s">
        <v>26</v>
      </c>
      <c r="J20" s="11" t="s">
        <v>25</v>
      </c>
      <c r="K20" s="11">
        <v>970</v>
      </c>
      <c r="L20" s="11">
        <v>1150</v>
      </c>
      <c r="M20" s="11">
        <f t="shared" si="0"/>
        <v>1.1154999999999999</v>
      </c>
      <c r="N20" s="15">
        <v>324.95999999999998</v>
      </c>
      <c r="O20" s="15">
        <f t="shared" si="1"/>
        <v>291.31331241595694</v>
      </c>
      <c r="R20" s="15">
        <f t="shared" si="2"/>
        <v>0</v>
      </c>
    </row>
    <row r="21" spans="1:18" x14ac:dyDescent="0.35">
      <c r="A21" s="11">
        <v>121111411</v>
      </c>
      <c r="B21" s="11" t="s">
        <v>18</v>
      </c>
      <c r="C21" s="11" t="s">
        <v>39</v>
      </c>
      <c r="D21" s="11" t="s">
        <v>20</v>
      </c>
      <c r="E21" s="11" t="s">
        <v>21</v>
      </c>
      <c r="F21" s="11" t="s">
        <v>22</v>
      </c>
      <c r="G21" s="11" t="s">
        <v>56</v>
      </c>
      <c r="H21" s="11" t="s">
        <v>23</v>
      </c>
      <c r="I21" s="11" t="s">
        <v>40</v>
      </c>
      <c r="J21" s="11" t="s">
        <v>25</v>
      </c>
      <c r="K21" s="11">
        <v>970</v>
      </c>
      <c r="L21" s="11">
        <v>1150</v>
      </c>
      <c r="M21" s="11">
        <f t="shared" si="0"/>
        <v>1.1154999999999999</v>
      </c>
      <c r="N21" s="15">
        <v>368.72</v>
      </c>
      <c r="O21" s="15">
        <f t="shared" si="1"/>
        <v>330.54235768713585</v>
      </c>
      <c r="R21" s="15">
        <f t="shared" si="2"/>
        <v>0</v>
      </c>
    </row>
    <row r="22" spans="1:18" x14ac:dyDescent="0.35">
      <c r="A22" s="11">
        <v>121111411</v>
      </c>
      <c r="B22" s="11" t="s">
        <v>18</v>
      </c>
      <c r="C22" s="11" t="s">
        <v>39</v>
      </c>
      <c r="D22" s="11" t="s">
        <v>20</v>
      </c>
      <c r="E22" s="11" t="s">
        <v>21</v>
      </c>
      <c r="F22" s="11" t="s">
        <v>22</v>
      </c>
      <c r="G22" s="11" t="s">
        <v>56</v>
      </c>
      <c r="H22" s="11" t="s">
        <v>23</v>
      </c>
      <c r="I22" s="11" t="s">
        <v>40</v>
      </c>
      <c r="J22" s="11" t="s">
        <v>25</v>
      </c>
      <c r="K22" s="11">
        <v>970</v>
      </c>
      <c r="L22" s="11">
        <v>1050</v>
      </c>
      <c r="M22" s="11">
        <f t="shared" si="0"/>
        <v>1.0185</v>
      </c>
      <c r="N22" s="15">
        <v>353.43</v>
      </c>
      <c r="O22" s="15">
        <f t="shared" si="1"/>
        <v>347.01030927835052</v>
      </c>
      <c r="R22" s="15">
        <f t="shared" si="2"/>
        <v>0</v>
      </c>
    </row>
    <row r="23" spans="1:18" x14ac:dyDescent="0.35">
      <c r="A23" s="11">
        <v>331111351</v>
      </c>
      <c r="B23" s="11" t="s">
        <v>41</v>
      </c>
      <c r="C23" s="11" t="s">
        <v>42</v>
      </c>
      <c r="D23" s="11" t="s">
        <v>20</v>
      </c>
      <c r="E23" s="11" t="s">
        <v>21</v>
      </c>
      <c r="F23" s="11" t="s">
        <v>22</v>
      </c>
      <c r="G23" s="11" t="s">
        <v>56</v>
      </c>
      <c r="H23" s="11" t="s">
        <v>23</v>
      </c>
      <c r="I23" s="11" t="s">
        <v>24</v>
      </c>
      <c r="J23" s="11" t="s">
        <v>25</v>
      </c>
      <c r="K23" s="11">
        <v>970</v>
      </c>
      <c r="L23" s="11">
        <v>1750</v>
      </c>
      <c r="M23" s="11">
        <f t="shared" si="0"/>
        <v>1.6975</v>
      </c>
      <c r="N23" s="15">
        <v>322.81</v>
      </c>
      <c r="O23" s="15">
        <f t="shared" si="1"/>
        <v>190.16789396170839</v>
      </c>
      <c r="R23" s="15">
        <f t="shared" si="2"/>
        <v>0</v>
      </c>
    </row>
    <row r="24" spans="1:18" x14ac:dyDescent="0.35">
      <c r="A24" s="11">
        <v>331111361</v>
      </c>
      <c r="B24" s="11" t="s">
        <v>41</v>
      </c>
      <c r="C24" s="11" t="s">
        <v>42</v>
      </c>
      <c r="D24" s="11" t="s">
        <v>20</v>
      </c>
      <c r="E24" s="11" t="s">
        <v>21</v>
      </c>
      <c r="F24" s="11" t="s">
        <v>22</v>
      </c>
      <c r="G24" s="11" t="s">
        <v>56</v>
      </c>
      <c r="H24" s="11" t="s">
        <v>23</v>
      </c>
      <c r="I24" s="11" t="s">
        <v>43</v>
      </c>
      <c r="J24" s="11" t="s">
        <v>25</v>
      </c>
      <c r="K24" s="11">
        <v>970</v>
      </c>
      <c r="L24" s="11">
        <v>1750</v>
      </c>
      <c r="M24" s="11">
        <f t="shared" si="0"/>
        <v>1.6975</v>
      </c>
      <c r="N24" s="15">
        <v>348.84</v>
      </c>
      <c r="O24" s="15">
        <f t="shared" si="1"/>
        <v>205.50220913107509</v>
      </c>
      <c r="R24" s="15">
        <f t="shared" si="2"/>
        <v>0</v>
      </c>
    </row>
    <row r="25" spans="1:18" x14ac:dyDescent="0.35">
      <c r="A25" s="11">
        <v>331111391</v>
      </c>
      <c r="B25" s="11" t="s">
        <v>41</v>
      </c>
      <c r="C25" s="11" t="s">
        <v>42</v>
      </c>
      <c r="D25" s="11" t="s">
        <v>20</v>
      </c>
      <c r="E25" s="11" t="s">
        <v>21</v>
      </c>
      <c r="F25" s="11" t="s">
        <v>22</v>
      </c>
      <c r="G25" s="11" t="s">
        <v>56</v>
      </c>
      <c r="H25" s="11" t="s">
        <v>23</v>
      </c>
      <c r="I25" s="11" t="s">
        <v>26</v>
      </c>
      <c r="J25" s="11" t="s">
        <v>25</v>
      </c>
      <c r="K25" s="11">
        <v>970</v>
      </c>
      <c r="L25" s="11">
        <v>1750</v>
      </c>
      <c r="M25" s="11">
        <f t="shared" si="0"/>
        <v>1.6975</v>
      </c>
      <c r="N25" s="15">
        <v>402.74</v>
      </c>
      <c r="O25" s="15">
        <f t="shared" si="1"/>
        <v>237.25478645066275</v>
      </c>
      <c r="R25" s="15">
        <f t="shared" si="2"/>
        <v>0</v>
      </c>
    </row>
    <row r="26" spans="1:18" x14ac:dyDescent="0.35">
      <c r="A26" s="11">
        <v>331111411</v>
      </c>
      <c r="B26" s="11" t="s">
        <v>41</v>
      </c>
      <c r="C26" s="11" t="s">
        <v>42</v>
      </c>
      <c r="D26" s="11" t="s">
        <v>20</v>
      </c>
      <c r="E26" s="11" t="s">
        <v>21</v>
      </c>
      <c r="F26" s="11" t="s">
        <v>22</v>
      </c>
      <c r="G26" s="11" t="s">
        <v>56</v>
      </c>
      <c r="H26" s="11" t="s">
        <v>23</v>
      </c>
      <c r="I26" s="11" t="s">
        <v>40</v>
      </c>
      <c r="J26" s="11" t="s">
        <v>25</v>
      </c>
      <c r="K26" s="11">
        <v>970</v>
      </c>
      <c r="L26" s="11">
        <v>1750</v>
      </c>
      <c r="M26" s="11">
        <f t="shared" si="0"/>
        <v>1.6975</v>
      </c>
      <c r="N26" s="15">
        <v>470.26</v>
      </c>
      <c r="O26" s="15">
        <f t="shared" si="1"/>
        <v>277.03092783505156</v>
      </c>
      <c r="R26" s="15">
        <f t="shared" si="2"/>
        <v>0</v>
      </c>
    </row>
    <row r="27" spans="1:18" x14ac:dyDescent="0.35">
      <c r="A27" s="11">
        <v>331111302</v>
      </c>
      <c r="B27" s="11" t="s">
        <v>41</v>
      </c>
      <c r="C27" s="11" t="s">
        <v>42</v>
      </c>
      <c r="D27" s="11" t="s">
        <v>44</v>
      </c>
      <c r="E27" s="11" t="s">
        <v>21</v>
      </c>
      <c r="F27" s="11" t="s">
        <v>22</v>
      </c>
      <c r="G27" s="11" t="s">
        <v>56</v>
      </c>
      <c r="H27" s="11" t="s">
        <v>23</v>
      </c>
      <c r="I27" s="11" t="s">
        <v>31</v>
      </c>
      <c r="J27" s="11" t="s">
        <v>37</v>
      </c>
      <c r="K27" s="11">
        <v>970</v>
      </c>
      <c r="L27" s="11">
        <v>2100</v>
      </c>
      <c r="M27" s="11">
        <f t="shared" si="0"/>
        <v>2.0369999999999999</v>
      </c>
      <c r="N27" s="15">
        <v>322.43</v>
      </c>
      <c r="O27" s="15">
        <f t="shared" si="1"/>
        <v>158.28669612174767</v>
      </c>
      <c r="R27" s="15">
        <f t="shared" si="2"/>
        <v>0</v>
      </c>
    </row>
    <row r="28" spans="1:18" x14ac:dyDescent="0.35">
      <c r="A28" s="11">
        <v>140011302</v>
      </c>
      <c r="B28" s="11" t="s">
        <v>18</v>
      </c>
      <c r="C28" s="11" t="s">
        <v>45</v>
      </c>
      <c r="D28" s="11" t="s">
        <v>44</v>
      </c>
      <c r="E28" s="11" t="s">
        <v>38</v>
      </c>
      <c r="F28" s="11" t="s">
        <v>38</v>
      </c>
      <c r="G28" s="11" t="s">
        <v>56</v>
      </c>
      <c r="H28" s="11" t="s">
        <v>23</v>
      </c>
      <c r="I28" s="11" t="s">
        <v>31</v>
      </c>
      <c r="J28" s="11" t="s">
        <v>37</v>
      </c>
      <c r="K28" s="11">
        <v>870</v>
      </c>
      <c r="L28" s="11">
        <v>690</v>
      </c>
      <c r="M28" s="11">
        <f t="shared" si="0"/>
        <v>0.60029999999999994</v>
      </c>
      <c r="N28" s="15">
        <v>112.76</v>
      </c>
      <c r="O28" s="15">
        <f t="shared" si="1"/>
        <v>187.8394136265201</v>
      </c>
      <c r="R28" s="15">
        <f t="shared" si="2"/>
        <v>0</v>
      </c>
    </row>
    <row r="29" spans="1:18" x14ac:dyDescent="0.35">
      <c r="A29" s="11">
        <v>140011302</v>
      </c>
      <c r="B29" s="11" t="s">
        <v>18</v>
      </c>
      <c r="C29" s="11" t="s">
        <v>45</v>
      </c>
      <c r="D29" s="11" t="s">
        <v>44</v>
      </c>
      <c r="E29" s="11" t="s">
        <v>38</v>
      </c>
      <c r="F29" s="11" t="s">
        <v>38</v>
      </c>
      <c r="G29" s="11" t="s">
        <v>56</v>
      </c>
      <c r="H29" s="11" t="s">
        <v>23</v>
      </c>
      <c r="I29" s="11" t="s">
        <v>31</v>
      </c>
      <c r="J29" s="11" t="s">
        <v>37</v>
      </c>
      <c r="K29" s="11">
        <v>570</v>
      </c>
      <c r="L29" s="11">
        <v>540</v>
      </c>
      <c r="M29" s="11">
        <f t="shared" si="0"/>
        <v>0.30780000000000002</v>
      </c>
      <c r="N29" s="15">
        <v>102.52</v>
      </c>
      <c r="O29" s="15">
        <f t="shared" si="1"/>
        <v>333.07342430149447</v>
      </c>
      <c r="R29" s="15">
        <f t="shared" si="2"/>
        <v>0</v>
      </c>
    </row>
    <row r="30" spans="1:18" x14ac:dyDescent="0.35">
      <c r="A30" s="11">
        <v>140011302</v>
      </c>
      <c r="B30" s="11" t="s">
        <v>18</v>
      </c>
      <c r="C30" s="11" t="s">
        <v>45</v>
      </c>
      <c r="D30" s="11" t="s">
        <v>44</v>
      </c>
      <c r="E30" s="11" t="s">
        <v>38</v>
      </c>
      <c r="F30" s="11" t="s">
        <v>38</v>
      </c>
      <c r="G30" s="11" t="s">
        <v>56</v>
      </c>
      <c r="H30" s="11" t="s">
        <v>23</v>
      </c>
      <c r="I30" s="11" t="s">
        <v>31</v>
      </c>
      <c r="J30" s="11" t="s">
        <v>37</v>
      </c>
      <c r="K30" s="11">
        <v>1770</v>
      </c>
      <c r="L30" s="11">
        <v>490</v>
      </c>
      <c r="M30" s="11">
        <f t="shared" si="0"/>
        <v>0.86729999999999996</v>
      </c>
      <c r="N30" s="15">
        <v>140.13</v>
      </c>
      <c r="O30" s="15">
        <f t="shared" si="1"/>
        <v>161.57039086821169</v>
      </c>
      <c r="R30" s="15">
        <f t="shared" si="2"/>
        <v>0</v>
      </c>
    </row>
    <row r="31" spans="1:18" x14ac:dyDescent="0.35">
      <c r="A31" s="11">
        <v>252121351</v>
      </c>
      <c r="B31" s="11" t="s">
        <v>32</v>
      </c>
      <c r="C31" s="11" t="s">
        <v>46</v>
      </c>
      <c r="D31" s="11" t="s">
        <v>20</v>
      </c>
      <c r="E31" s="11" t="s">
        <v>29</v>
      </c>
      <c r="F31" s="11" t="s">
        <v>22</v>
      </c>
      <c r="G31" s="11" t="s">
        <v>33</v>
      </c>
      <c r="H31" s="11" t="s">
        <v>23</v>
      </c>
      <c r="I31" s="11" t="s">
        <v>24</v>
      </c>
      <c r="J31" s="11" t="s">
        <v>25</v>
      </c>
      <c r="K31" s="11">
        <v>1620</v>
      </c>
      <c r="L31" s="11">
        <v>2040</v>
      </c>
      <c r="M31" s="11">
        <f t="shared" si="0"/>
        <v>3.3048000000000002</v>
      </c>
      <c r="N31" s="15">
        <v>592.91</v>
      </c>
      <c r="O31" s="15">
        <f t="shared" si="1"/>
        <v>179.40873880416362</v>
      </c>
      <c r="R31" s="15">
        <f t="shared" si="2"/>
        <v>0</v>
      </c>
    </row>
    <row r="32" spans="1:18" x14ac:dyDescent="0.35">
      <c r="A32" s="11">
        <v>252121302</v>
      </c>
      <c r="B32" s="11" t="s">
        <v>32</v>
      </c>
      <c r="C32" s="11" t="s">
        <v>46</v>
      </c>
      <c r="D32" s="11" t="s">
        <v>44</v>
      </c>
      <c r="E32" s="11" t="s">
        <v>47</v>
      </c>
      <c r="F32" s="11" t="s">
        <v>22</v>
      </c>
      <c r="G32" s="11" t="s">
        <v>33</v>
      </c>
      <c r="H32" s="11" t="s">
        <v>23</v>
      </c>
      <c r="I32" s="11" t="s">
        <v>31</v>
      </c>
      <c r="J32" s="11" t="s">
        <v>37</v>
      </c>
      <c r="K32" s="11">
        <v>1960</v>
      </c>
      <c r="L32" s="11">
        <v>2210</v>
      </c>
      <c r="M32" s="11">
        <f t="shared" si="0"/>
        <v>4.3315999999999999</v>
      </c>
      <c r="N32" s="15">
        <v>638.25</v>
      </c>
      <c r="O32" s="15">
        <f t="shared" si="1"/>
        <v>147.34740049866102</v>
      </c>
      <c r="R32" s="15">
        <f t="shared" si="2"/>
        <v>0</v>
      </c>
    </row>
    <row r="33" spans="1:18" x14ac:dyDescent="0.35">
      <c r="A33" s="11">
        <v>252223301</v>
      </c>
      <c r="B33" s="11" t="s">
        <v>32</v>
      </c>
      <c r="C33" s="11" t="s">
        <v>46</v>
      </c>
      <c r="D33" s="11" t="s">
        <v>28</v>
      </c>
      <c r="E33" s="11" t="s">
        <v>29</v>
      </c>
      <c r="F33" s="11" t="s">
        <v>48</v>
      </c>
      <c r="G33" s="11" t="s">
        <v>33</v>
      </c>
      <c r="H33" s="11" t="s">
        <v>30</v>
      </c>
      <c r="I33" s="11" t="s">
        <v>31</v>
      </c>
      <c r="J33" s="11" t="s">
        <v>25</v>
      </c>
      <c r="K33" s="11">
        <v>1960</v>
      </c>
      <c r="L33" s="11">
        <v>2100</v>
      </c>
      <c r="M33" s="11">
        <f t="shared" si="0"/>
        <v>4.1159999999999997</v>
      </c>
      <c r="N33" s="15">
        <v>648.9</v>
      </c>
      <c r="O33" s="15">
        <f t="shared" si="1"/>
        <v>157.65306122448979</v>
      </c>
      <c r="R33" s="15">
        <f t="shared" si="2"/>
        <v>0</v>
      </c>
    </row>
    <row r="34" spans="1:18" x14ac:dyDescent="0.35">
      <c r="A34" s="11">
        <v>252222301</v>
      </c>
      <c r="B34" s="11" t="s">
        <v>32</v>
      </c>
      <c r="C34" s="11" t="s">
        <v>46</v>
      </c>
      <c r="D34" s="11" t="s">
        <v>28</v>
      </c>
      <c r="E34" s="11" t="s">
        <v>29</v>
      </c>
      <c r="F34" s="11" t="s">
        <v>48</v>
      </c>
      <c r="G34" s="11" t="s">
        <v>33</v>
      </c>
      <c r="H34" s="11" t="s">
        <v>34</v>
      </c>
      <c r="I34" s="11" t="s">
        <v>31</v>
      </c>
      <c r="J34" s="11" t="s">
        <v>25</v>
      </c>
      <c r="K34" s="11">
        <v>1960</v>
      </c>
      <c r="L34" s="11">
        <v>2090</v>
      </c>
      <c r="M34" s="11">
        <f t="shared" si="0"/>
        <v>4.0964</v>
      </c>
      <c r="N34" s="15">
        <v>622.03</v>
      </c>
      <c r="O34" s="15">
        <f t="shared" si="1"/>
        <v>151.84796406600918</v>
      </c>
      <c r="R34" s="15">
        <f t="shared" si="2"/>
        <v>0</v>
      </c>
    </row>
    <row r="35" spans="1:18" x14ac:dyDescent="0.35">
      <c r="A35" s="11">
        <v>252121391</v>
      </c>
      <c r="B35" s="11" t="s">
        <v>32</v>
      </c>
      <c r="C35" s="11" t="s">
        <v>46</v>
      </c>
      <c r="D35" s="11" t="s">
        <v>20</v>
      </c>
      <c r="E35" s="11" t="s">
        <v>29</v>
      </c>
      <c r="F35" s="11" t="s">
        <v>22</v>
      </c>
      <c r="G35" s="11" t="s">
        <v>33</v>
      </c>
      <c r="H35" s="11" t="s">
        <v>23</v>
      </c>
      <c r="I35" s="11" t="s">
        <v>26</v>
      </c>
      <c r="J35" s="11" t="s">
        <v>25</v>
      </c>
      <c r="K35" s="11">
        <v>1620</v>
      </c>
      <c r="L35" s="11">
        <v>2040</v>
      </c>
      <c r="M35" s="11">
        <f t="shared" ref="M35:M66" si="3">(L35*K35)/1000000</f>
        <v>3.3048000000000002</v>
      </c>
      <c r="N35" s="15">
        <v>867.66</v>
      </c>
      <c r="O35" s="15">
        <f t="shared" ref="O35:O66" si="4">N35/M35</f>
        <v>262.54538852578065</v>
      </c>
      <c r="R35" s="15">
        <f t="shared" si="2"/>
        <v>0</v>
      </c>
    </row>
    <row r="36" spans="1:18" x14ac:dyDescent="0.35">
      <c r="A36" s="11">
        <v>251122302</v>
      </c>
      <c r="B36" s="11" t="s">
        <v>32</v>
      </c>
      <c r="C36" s="11" t="s">
        <v>46</v>
      </c>
      <c r="D36" s="11" t="s">
        <v>35</v>
      </c>
      <c r="E36" s="11" t="s">
        <v>21</v>
      </c>
      <c r="F36" s="11" t="s">
        <v>36</v>
      </c>
      <c r="G36" s="11" t="s">
        <v>33</v>
      </c>
      <c r="H36" s="11" t="s">
        <v>34</v>
      </c>
      <c r="I36" s="11" t="s">
        <v>31</v>
      </c>
      <c r="J36" s="11" t="s">
        <v>37</v>
      </c>
      <c r="K36" s="11">
        <v>1070</v>
      </c>
      <c r="L36" s="11">
        <v>1750</v>
      </c>
      <c r="M36" s="11">
        <f t="shared" si="3"/>
        <v>1.8725000000000001</v>
      </c>
      <c r="N36" s="15">
        <v>323.70999999999998</v>
      </c>
      <c r="O36" s="15">
        <f t="shared" si="4"/>
        <v>172.87583444592789</v>
      </c>
      <c r="R36" s="15">
        <f t="shared" si="2"/>
        <v>0</v>
      </c>
    </row>
    <row r="37" spans="1:18" x14ac:dyDescent="0.35">
      <c r="A37" s="11">
        <v>250023301</v>
      </c>
      <c r="B37" s="11" t="s">
        <v>32</v>
      </c>
      <c r="C37" s="11" t="s">
        <v>46</v>
      </c>
      <c r="D37" s="11" t="s">
        <v>28</v>
      </c>
      <c r="E37" s="11" t="s">
        <v>38</v>
      </c>
      <c r="F37" s="11" t="s">
        <v>38</v>
      </c>
      <c r="G37" s="11" t="s">
        <v>33</v>
      </c>
      <c r="H37" s="11" t="s">
        <v>30</v>
      </c>
      <c r="I37" s="11" t="s">
        <v>31</v>
      </c>
      <c r="J37" s="11" t="s">
        <v>25</v>
      </c>
      <c r="K37" s="11">
        <v>1960</v>
      </c>
      <c r="L37" s="11">
        <v>2135</v>
      </c>
      <c r="M37" s="11">
        <f t="shared" si="3"/>
        <v>4.1845999999999997</v>
      </c>
      <c r="N37" s="15">
        <v>372.04</v>
      </c>
      <c r="O37" s="15">
        <f t="shared" si="4"/>
        <v>88.906944510825426</v>
      </c>
      <c r="R37" s="15">
        <f t="shared" si="2"/>
        <v>0</v>
      </c>
    </row>
    <row r="38" spans="1:18" x14ac:dyDescent="0.35">
      <c r="A38" s="11">
        <v>250022341</v>
      </c>
      <c r="B38" s="11" t="s">
        <v>32</v>
      </c>
      <c r="C38" s="11" t="s">
        <v>46</v>
      </c>
      <c r="D38" s="11" t="s">
        <v>28</v>
      </c>
      <c r="E38" s="11" t="s">
        <v>38</v>
      </c>
      <c r="F38" s="11" t="s">
        <v>38</v>
      </c>
      <c r="G38" s="11" t="s">
        <v>33</v>
      </c>
      <c r="H38" s="11" t="s">
        <v>34</v>
      </c>
      <c r="I38" s="11" t="s">
        <v>31</v>
      </c>
      <c r="J38" s="11" t="s">
        <v>25</v>
      </c>
      <c r="K38" s="11">
        <v>1960</v>
      </c>
      <c r="L38" s="11">
        <v>2135</v>
      </c>
      <c r="M38" s="11">
        <f t="shared" si="3"/>
        <v>4.1845999999999997</v>
      </c>
      <c r="N38" s="15">
        <v>358.74</v>
      </c>
      <c r="O38" s="15">
        <f t="shared" si="4"/>
        <v>85.72862400229414</v>
      </c>
      <c r="R38" s="15">
        <f t="shared" si="2"/>
        <v>0</v>
      </c>
    </row>
    <row r="39" spans="1:18" x14ac:dyDescent="0.35">
      <c r="A39" s="11">
        <v>250022341</v>
      </c>
      <c r="B39" s="11" t="s">
        <v>32</v>
      </c>
      <c r="C39" s="11" t="s">
        <v>46</v>
      </c>
      <c r="D39" s="11" t="s">
        <v>53</v>
      </c>
      <c r="E39" s="11" t="s">
        <v>38</v>
      </c>
      <c r="F39" s="11" t="s">
        <v>38</v>
      </c>
      <c r="G39" s="11" t="s">
        <v>33</v>
      </c>
      <c r="H39" s="11" t="s">
        <v>34</v>
      </c>
      <c r="I39" s="11" t="s">
        <v>55</v>
      </c>
      <c r="J39" s="11" t="s">
        <v>25</v>
      </c>
      <c r="K39" s="11">
        <v>1270</v>
      </c>
      <c r="L39" s="11">
        <v>2235</v>
      </c>
      <c r="M39" s="11">
        <f t="shared" si="3"/>
        <v>2.8384499999999999</v>
      </c>
      <c r="N39" s="15">
        <v>317.41000000000003</v>
      </c>
      <c r="O39" s="15">
        <f t="shared" si="4"/>
        <v>111.82511582025403</v>
      </c>
      <c r="R39" s="15">
        <f t="shared" si="2"/>
        <v>0</v>
      </c>
    </row>
    <row r="40" spans="1:18" x14ac:dyDescent="0.35">
      <c r="A40" s="11">
        <v>250022361</v>
      </c>
      <c r="B40" s="11" t="s">
        <v>32</v>
      </c>
      <c r="C40" s="11" t="s">
        <v>46</v>
      </c>
      <c r="D40" s="11" t="s">
        <v>53</v>
      </c>
      <c r="E40" s="11" t="s">
        <v>38</v>
      </c>
      <c r="F40" s="11" t="s">
        <v>38</v>
      </c>
      <c r="G40" s="11" t="s">
        <v>33</v>
      </c>
      <c r="H40" s="11" t="s">
        <v>34</v>
      </c>
      <c r="I40" s="11" t="s">
        <v>43</v>
      </c>
      <c r="J40" s="11" t="s">
        <v>25</v>
      </c>
      <c r="K40" s="11">
        <v>1270</v>
      </c>
      <c r="L40" s="11">
        <v>2235</v>
      </c>
      <c r="M40" s="11">
        <f t="shared" si="3"/>
        <v>2.8384499999999999</v>
      </c>
      <c r="N40" s="15">
        <v>327.56</v>
      </c>
      <c r="O40" s="15">
        <f t="shared" si="4"/>
        <v>115.40101111522134</v>
      </c>
      <c r="R40" s="15">
        <f t="shared" si="2"/>
        <v>0</v>
      </c>
    </row>
    <row r="41" spans="1:18" x14ac:dyDescent="0.35">
      <c r="A41" s="11">
        <v>250022371</v>
      </c>
      <c r="B41" s="11" t="s">
        <v>32</v>
      </c>
      <c r="C41" s="11" t="s">
        <v>46</v>
      </c>
      <c r="D41" s="11" t="s">
        <v>53</v>
      </c>
      <c r="E41" s="11" t="s">
        <v>38</v>
      </c>
      <c r="F41" s="11" t="s">
        <v>38</v>
      </c>
      <c r="G41" s="11" t="s">
        <v>33</v>
      </c>
      <c r="H41" s="11" t="s">
        <v>34</v>
      </c>
      <c r="I41" s="11" t="s">
        <v>54</v>
      </c>
      <c r="J41" s="11" t="s">
        <v>25</v>
      </c>
      <c r="K41" s="11">
        <v>1270</v>
      </c>
      <c r="L41" s="11">
        <v>2235</v>
      </c>
      <c r="M41" s="11">
        <f t="shared" si="3"/>
        <v>2.8384499999999999</v>
      </c>
      <c r="N41" s="15">
        <v>395.18</v>
      </c>
      <c r="O41" s="15">
        <f t="shared" si="4"/>
        <v>139.22387218376227</v>
      </c>
    </row>
    <row r="42" spans="1:18" x14ac:dyDescent="0.35">
      <c r="A42" s="11">
        <v>250022411</v>
      </c>
      <c r="B42" s="11" t="s">
        <v>32</v>
      </c>
      <c r="C42" s="11" t="s">
        <v>46</v>
      </c>
      <c r="D42" s="11" t="s">
        <v>53</v>
      </c>
      <c r="E42" s="11" t="s">
        <v>38</v>
      </c>
      <c r="F42" s="11" t="s">
        <v>38</v>
      </c>
      <c r="G42" s="11" t="s">
        <v>33</v>
      </c>
      <c r="H42" s="11" t="s">
        <v>34</v>
      </c>
      <c r="I42" s="11" t="s">
        <v>40</v>
      </c>
      <c r="J42" s="11" t="s">
        <v>25</v>
      </c>
      <c r="K42" s="11">
        <v>1270</v>
      </c>
      <c r="L42" s="11">
        <v>2235</v>
      </c>
      <c r="M42" s="11">
        <f t="shared" si="3"/>
        <v>2.8384499999999999</v>
      </c>
      <c r="N42" s="15">
        <v>445.69</v>
      </c>
      <c r="O42" s="15">
        <f t="shared" si="4"/>
        <v>157.01879546935828</v>
      </c>
    </row>
    <row r="43" spans="1:18" x14ac:dyDescent="0.35">
      <c r="A43" s="11">
        <v>272121302</v>
      </c>
      <c r="B43" s="11" t="s">
        <v>32</v>
      </c>
      <c r="C43" s="11" t="s">
        <v>49</v>
      </c>
      <c r="D43" s="11" t="s">
        <v>44</v>
      </c>
      <c r="E43" s="11" t="s">
        <v>47</v>
      </c>
      <c r="F43" s="11" t="s">
        <v>22</v>
      </c>
      <c r="G43" s="11" t="s">
        <v>33</v>
      </c>
      <c r="H43" s="11" t="s">
        <v>23</v>
      </c>
      <c r="I43" s="11" t="s">
        <v>31</v>
      </c>
      <c r="J43" s="11" t="s">
        <v>37</v>
      </c>
      <c r="K43" s="11">
        <v>2470</v>
      </c>
      <c r="L43" s="11">
        <v>2210</v>
      </c>
      <c r="M43" s="11">
        <f t="shared" si="3"/>
        <v>5.4587000000000003</v>
      </c>
      <c r="N43" s="15">
        <v>799.56</v>
      </c>
      <c r="O43" s="15">
        <f t="shared" si="4"/>
        <v>146.47443530510927</v>
      </c>
      <c r="R43" s="15">
        <f t="shared" ref="R43:R63" si="5">Q43*P43*O43</f>
        <v>0</v>
      </c>
    </row>
    <row r="44" spans="1:18" x14ac:dyDescent="0.35">
      <c r="A44" s="11">
        <v>272111302</v>
      </c>
      <c r="B44" s="11" t="s">
        <v>32</v>
      </c>
      <c r="C44" s="11" t="s">
        <v>49</v>
      </c>
      <c r="D44" s="11" t="s">
        <v>44</v>
      </c>
      <c r="E44" s="11" t="s">
        <v>47</v>
      </c>
      <c r="F44" s="11" t="s">
        <v>22</v>
      </c>
      <c r="G44" s="11" t="s">
        <v>56</v>
      </c>
      <c r="H44" s="11" t="s">
        <v>23</v>
      </c>
      <c r="I44" s="11" t="s">
        <v>31</v>
      </c>
      <c r="J44" s="11" t="s">
        <v>37</v>
      </c>
      <c r="K44" s="11">
        <v>2470</v>
      </c>
      <c r="L44" s="11">
        <v>2100</v>
      </c>
      <c r="M44" s="11">
        <f t="shared" si="3"/>
        <v>5.1870000000000003</v>
      </c>
      <c r="N44" s="15">
        <v>708.55</v>
      </c>
      <c r="O44" s="15">
        <f t="shared" si="4"/>
        <v>136.60111818006553</v>
      </c>
      <c r="R44" s="15">
        <f t="shared" si="5"/>
        <v>0</v>
      </c>
    </row>
    <row r="45" spans="1:18" x14ac:dyDescent="0.35">
      <c r="A45" s="11">
        <v>272121302</v>
      </c>
      <c r="B45" s="11" t="s">
        <v>32</v>
      </c>
      <c r="C45" s="11" t="s">
        <v>49</v>
      </c>
      <c r="D45" s="11" t="s">
        <v>44</v>
      </c>
      <c r="E45" s="11" t="s">
        <v>47</v>
      </c>
      <c r="F45" s="11" t="s">
        <v>22</v>
      </c>
      <c r="G45" s="11" t="s">
        <v>33</v>
      </c>
      <c r="H45" s="11" t="s">
        <v>23</v>
      </c>
      <c r="I45" s="11" t="s">
        <v>31</v>
      </c>
      <c r="J45" s="11" t="s">
        <v>37</v>
      </c>
      <c r="K45" s="11">
        <v>2470</v>
      </c>
      <c r="L45" s="11">
        <v>2080</v>
      </c>
      <c r="M45" s="11">
        <f t="shared" si="3"/>
        <v>5.1375999999999999</v>
      </c>
      <c r="N45" s="15">
        <v>782.42</v>
      </c>
      <c r="O45" s="15">
        <f t="shared" si="4"/>
        <v>152.29289940828403</v>
      </c>
      <c r="R45" s="15">
        <f t="shared" si="5"/>
        <v>0</v>
      </c>
    </row>
    <row r="46" spans="1:18" x14ac:dyDescent="0.35">
      <c r="A46" s="11">
        <v>272223301</v>
      </c>
      <c r="B46" s="11" t="s">
        <v>32</v>
      </c>
      <c r="C46" s="11" t="s">
        <v>49</v>
      </c>
      <c r="D46" s="11" t="s">
        <v>28</v>
      </c>
      <c r="E46" s="11" t="s">
        <v>29</v>
      </c>
      <c r="F46" s="11" t="s">
        <v>48</v>
      </c>
      <c r="G46" s="11" t="s">
        <v>33</v>
      </c>
      <c r="H46" s="11" t="s">
        <v>30</v>
      </c>
      <c r="I46" s="11" t="s">
        <v>31</v>
      </c>
      <c r="J46" s="11" t="s">
        <v>25</v>
      </c>
      <c r="K46" s="11">
        <v>2470</v>
      </c>
      <c r="L46" s="11">
        <v>2100</v>
      </c>
      <c r="M46" s="11">
        <f t="shared" si="3"/>
        <v>5.1870000000000003</v>
      </c>
      <c r="N46" s="15">
        <v>816.4</v>
      </c>
      <c r="O46" s="15">
        <f t="shared" si="4"/>
        <v>157.39348370927317</v>
      </c>
      <c r="R46" s="15">
        <f t="shared" si="5"/>
        <v>0</v>
      </c>
    </row>
    <row r="47" spans="1:18" x14ac:dyDescent="0.35">
      <c r="A47" s="11">
        <v>272222301</v>
      </c>
      <c r="B47" s="11" t="s">
        <v>32</v>
      </c>
      <c r="C47" s="11" t="s">
        <v>49</v>
      </c>
      <c r="D47" s="11" t="s">
        <v>28</v>
      </c>
      <c r="E47" s="11" t="s">
        <v>29</v>
      </c>
      <c r="F47" s="11" t="s">
        <v>48</v>
      </c>
      <c r="G47" s="11" t="s">
        <v>33</v>
      </c>
      <c r="H47" s="11" t="s">
        <v>34</v>
      </c>
      <c r="I47" s="11" t="s">
        <v>31</v>
      </c>
      <c r="J47" s="11" t="s">
        <v>25</v>
      </c>
      <c r="K47" s="11">
        <v>2470</v>
      </c>
      <c r="L47" s="11">
        <v>2090</v>
      </c>
      <c r="M47" s="11">
        <f t="shared" si="3"/>
        <v>5.1623000000000001</v>
      </c>
      <c r="N47" s="15">
        <v>782.52</v>
      </c>
      <c r="O47" s="15">
        <f t="shared" si="4"/>
        <v>151.58359645894271</v>
      </c>
      <c r="R47" s="15">
        <f t="shared" si="5"/>
        <v>0</v>
      </c>
    </row>
    <row r="48" spans="1:18" x14ac:dyDescent="0.35">
      <c r="A48" s="11">
        <v>272121351</v>
      </c>
      <c r="B48" s="11" t="s">
        <v>32</v>
      </c>
      <c r="C48" s="11" t="s">
        <v>49</v>
      </c>
      <c r="D48" s="11" t="s">
        <v>20</v>
      </c>
      <c r="E48" s="11" t="s">
        <v>29</v>
      </c>
      <c r="F48" s="11" t="s">
        <v>22</v>
      </c>
      <c r="G48" s="11" t="s">
        <v>33</v>
      </c>
      <c r="H48" s="11" t="s">
        <v>23</v>
      </c>
      <c r="I48" s="11" t="s">
        <v>24</v>
      </c>
      <c r="J48" s="11" t="s">
        <v>25</v>
      </c>
      <c r="K48" s="11">
        <v>2370</v>
      </c>
      <c r="L48" s="11">
        <v>2140</v>
      </c>
      <c r="M48" s="11">
        <f t="shared" si="3"/>
        <v>5.0717999999999996</v>
      </c>
      <c r="N48" s="15">
        <v>788.89</v>
      </c>
      <c r="O48" s="15">
        <f t="shared" si="4"/>
        <v>155.54438266493159</v>
      </c>
      <c r="R48" s="15">
        <f t="shared" si="5"/>
        <v>0</v>
      </c>
    </row>
    <row r="49" spans="1:18" x14ac:dyDescent="0.35">
      <c r="A49" s="11">
        <v>272121351</v>
      </c>
      <c r="B49" s="11" t="s">
        <v>32</v>
      </c>
      <c r="C49" s="11" t="s">
        <v>49</v>
      </c>
      <c r="D49" s="11" t="s">
        <v>20</v>
      </c>
      <c r="E49" s="11" t="s">
        <v>29</v>
      </c>
      <c r="F49" s="11" t="s">
        <v>22</v>
      </c>
      <c r="G49" s="11" t="s">
        <v>33</v>
      </c>
      <c r="H49" s="11" t="s">
        <v>23</v>
      </c>
      <c r="I49" s="11" t="s">
        <v>24</v>
      </c>
      <c r="J49" s="11" t="s">
        <v>25</v>
      </c>
      <c r="K49" s="11">
        <v>2370</v>
      </c>
      <c r="L49" s="11">
        <v>2040</v>
      </c>
      <c r="M49" s="11">
        <f t="shared" si="3"/>
        <v>4.8348000000000004</v>
      </c>
      <c r="N49" s="15">
        <v>770.64</v>
      </c>
      <c r="O49" s="15">
        <f t="shared" si="4"/>
        <v>159.39439066765945</v>
      </c>
      <c r="R49" s="15">
        <f t="shared" si="5"/>
        <v>0</v>
      </c>
    </row>
    <row r="50" spans="1:18" x14ac:dyDescent="0.35">
      <c r="A50" s="11">
        <v>272121391</v>
      </c>
      <c r="B50" s="11" t="s">
        <v>32</v>
      </c>
      <c r="C50" s="11" t="s">
        <v>49</v>
      </c>
      <c r="D50" s="11" t="s">
        <v>20</v>
      </c>
      <c r="E50" s="11" t="s">
        <v>29</v>
      </c>
      <c r="F50" s="11" t="s">
        <v>22</v>
      </c>
      <c r="G50" s="11" t="s">
        <v>33</v>
      </c>
      <c r="H50" s="11" t="s">
        <v>23</v>
      </c>
      <c r="I50" s="11" t="s">
        <v>26</v>
      </c>
      <c r="J50" s="11" t="s">
        <v>25</v>
      </c>
      <c r="K50" s="11">
        <v>2370</v>
      </c>
      <c r="L50" s="11">
        <v>2140</v>
      </c>
      <c r="M50" s="11">
        <f t="shared" si="3"/>
        <v>5.0717999999999996</v>
      </c>
      <c r="N50" s="15">
        <v>1284.4100000000001</v>
      </c>
      <c r="O50" s="15">
        <f t="shared" si="4"/>
        <v>253.24539611183408</v>
      </c>
      <c r="R50" s="15">
        <f t="shared" si="5"/>
        <v>0</v>
      </c>
    </row>
    <row r="51" spans="1:18" x14ac:dyDescent="0.35">
      <c r="A51" s="11">
        <v>272121391</v>
      </c>
      <c r="B51" s="11" t="s">
        <v>32</v>
      </c>
      <c r="C51" s="11" t="s">
        <v>49</v>
      </c>
      <c r="D51" s="11" t="s">
        <v>20</v>
      </c>
      <c r="E51" s="11" t="s">
        <v>29</v>
      </c>
      <c r="F51" s="11" t="s">
        <v>22</v>
      </c>
      <c r="G51" s="11" t="s">
        <v>33</v>
      </c>
      <c r="H51" s="11" t="s">
        <v>23</v>
      </c>
      <c r="I51" s="11" t="s">
        <v>26</v>
      </c>
      <c r="J51" s="11" t="s">
        <v>25</v>
      </c>
      <c r="K51" s="11">
        <v>2370</v>
      </c>
      <c r="L51" s="11">
        <v>2040</v>
      </c>
      <c r="M51" s="11">
        <f t="shared" si="3"/>
        <v>4.8348000000000004</v>
      </c>
      <c r="N51" s="15">
        <v>1246.6400000000001</v>
      </c>
      <c r="O51" s="15">
        <f t="shared" si="4"/>
        <v>257.8472739306693</v>
      </c>
      <c r="R51" s="15">
        <f t="shared" si="5"/>
        <v>0</v>
      </c>
    </row>
    <row r="52" spans="1:18" x14ac:dyDescent="0.35">
      <c r="A52" s="11">
        <v>270023301</v>
      </c>
      <c r="B52" s="11" t="s">
        <v>32</v>
      </c>
      <c r="C52" s="11" t="s">
        <v>49</v>
      </c>
      <c r="D52" s="11" t="s">
        <v>28</v>
      </c>
      <c r="E52" s="11" t="s">
        <v>38</v>
      </c>
      <c r="F52" s="11" t="s">
        <v>38</v>
      </c>
      <c r="G52" s="11" t="s">
        <v>33</v>
      </c>
      <c r="H52" s="11" t="s">
        <v>30</v>
      </c>
      <c r="I52" s="11" t="s">
        <v>31</v>
      </c>
      <c r="J52" s="11" t="s">
        <v>25</v>
      </c>
      <c r="K52" s="11">
        <v>2470</v>
      </c>
      <c r="L52" s="11">
        <v>2135</v>
      </c>
      <c r="M52" s="11">
        <f t="shared" si="3"/>
        <v>5.2734500000000004</v>
      </c>
      <c r="N52" s="15">
        <v>463.49</v>
      </c>
      <c r="O52" s="15">
        <f t="shared" si="4"/>
        <v>87.891228702272699</v>
      </c>
      <c r="R52" s="15">
        <f t="shared" si="5"/>
        <v>0</v>
      </c>
    </row>
    <row r="53" spans="1:18" x14ac:dyDescent="0.35">
      <c r="A53" s="11">
        <v>270023301</v>
      </c>
      <c r="B53" s="11" t="s">
        <v>32</v>
      </c>
      <c r="C53" s="11" t="s">
        <v>49</v>
      </c>
      <c r="D53" s="11" t="s">
        <v>28</v>
      </c>
      <c r="E53" s="11" t="s">
        <v>38</v>
      </c>
      <c r="F53" s="11" t="s">
        <v>38</v>
      </c>
      <c r="G53" s="11" t="s">
        <v>33</v>
      </c>
      <c r="H53" s="11" t="s">
        <v>30</v>
      </c>
      <c r="I53" s="11" t="s">
        <v>31</v>
      </c>
      <c r="J53" s="11" t="s">
        <v>25</v>
      </c>
      <c r="K53" s="11">
        <v>2070</v>
      </c>
      <c r="L53" s="11">
        <v>2135</v>
      </c>
      <c r="M53" s="11">
        <f t="shared" si="3"/>
        <v>4.4194500000000003</v>
      </c>
      <c r="N53" s="15">
        <v>422.31</v>
      </c>
      <c r="O53" s="15">
        <f t="shared" si="4"/>
        <v>95.55713946305535</v>
      </c>
      <c r="R53" s="15">
        <f t="shared" si="5"/>
        <v>0</v>
      </c>
    </row>
    <row r="54" spans="1:18" x14ac:dyDescent="0.35">
      <c r="A54" s="11">
        <v>270022301</v>
      </c>
      <c r="B54" s="11" t="s">
        <v>32</v>
      </c>
      <c r="C54" s="11" t="s">
        <v>49</v>
      </c>
      <c r="D54" s="11" t="s">
        <v>28</v>
      </c>
      <c r="E54" s="11" t="s">
        <v>38</v>
      </c>
      <c r="F54" s="11" t="s">
        <v>38</v>
      </c>
      <c r="G54" s="11" t="s">
        <v>33</v>
      </c>
      <c r="H54" s="11" t="s">
        <v>34</v>
      </c>
      <c r="I54" s="11" t="s">
        <v>31</v>
      </c>
      <c r="J54" s="11" t="s">
        <v>25</v>
      </c>
      <c r="K54" s="11">
        <v>2070</v>
      </c>
      <c r="L54" s="11">
        <v>2135</v>
      </c>
      <c r="M54" s="11">
        <f t="shared" si="3"/>
        <v>4.4194500000000003</v>
      </c>
      <c r="N54" s="15">
        <v>408.79</v>
      </c>
      <c r="O54" s="15">
        <f t="shared" si="4"/>
        <v>92.497935263437753</v>
      </c>
      <c r="R54" s="15">
        <f t="shared" si="5"/>
        <v>0</v>
      </c>
    </row>
    <row r="55" spans="1:18" x14ac:dyDescent="0.35">
      <c r="A55" s="11">
        <v>270022301</v>
      </c>
      <c r="B55" s="11" t="s">
        <v>32</v>
      </c>
      <c r="C55" s="11" t="s">
        <v>49</v>
      </c>
      <c r="D55" s="11" t="s">
        <v>28</v>
      </c>
      <c r="E55" s="11" t="s">
        <v>38</v>
      </c>
      <c r="F55" s="11" t="s">
        <v>38</v>
      </c>
      <c r="G55" s="11" t="s">
        <v>33</v>
      </c>
      <c r="H55" s="11" t="s">
        <v>34</v>
      </c>
      <c r="I55" s="11" t="s">
        <v>31</v>
      </c>
      <c r="J55" s="11" t="s">
        <v>25</v>
      </c>
      <c r="K55" s="11">
        <v>2470</v>
      </c>
      <c r="L55" s="11">
        <v>2135</v>
      </c>
      <c r="M55" s="11">
        <f t="shared" si="3"/>
        <v>5.2734500000000004</v>
      </c>
      <c r="N55" s="15">
        <v>449.06</v>
      </c>
      <c r="O55" s="15">
        <f t="shared" si="4"/>
        <v>85.154879632877908</v>
      </c>
      <c r="R55" s="15">
        <f t="shared" si="5"/>
        <v>0</v>
      </c>
    </row>
    <row r="56" spans="1:18" x14ac:dyDescent="0.35">
      <c r="A56" s="11">
        <v>270022371</v>
      </c>
      <c r="B56" s="11" t="s">
        <v>32</v>
      </c>
      <c r="C56" s="11" t="s">
        <v>49</v>
      </c>
      <c r="D56" s="11" t="s">
        <v>53</v>
      </c>
      <c r="E56" s="11" t="s">
        <v>38</v>
      </c>
      <c r="F56" s="11" t="s">
        <v>38</v>
      </c>
      <c r="G56" s="11" t="s">
        <v>33</v>
      </c>
      <c r="H56" s="11" t="s">
        <v>34</v>
      </c>
      <c r="I56" s="11" t="s">
        <v>54</v>
      </c>
      <c r="J56" s="11" t="s">
        <v>25</v>
      </c>
      <c r="K56" s="11">
        <v>2670</v>
      </c>
      <c r="L56" s="11">
        <v>2235</v>
      </c>
      <c r="M56" s="11">
        <f t="shared" si="3"/>
        <v>5.9674500000000004</v>
      </c>
      <c r="N56" s="15">
        <v>715.16</v>
      </c>
      <c r="O56" s="15">
        <f t="shared" si="4"/>
        <v>119.84348423530987</v>
      </c>
      <c r="R56" s="15">
        <f t="shared" si="5"/>
        <v>0</v>
      </c>
    </row>
    <row r="57" spans="1:18" x14ac:dyDescent="0.35">
      <c r="A57" s="11">
        <v>270022371</v>
      </c>
      <c r="B57" s="11" t="s">
        <v>32</v>
      </c>
      <c r="C57" s="11" t="s">
        <v>49</v>
      </c>
      <c r="D57" s="11" t="s">
        <v>53</v>
      </c>
      <c r="E57" s="11" t="s">
        <v>38</v>
      </c>
      <c r="F57" s="11" t="s">
        <v>38</v>
      </c>
      <c r="G57" s="11" t="s">
        <v>33</v>
      </c>
      <c r="H57" s="11" t="s">
        <v>34</v>
      </c>
      <c r="I57" s="11" t="s">
        <v>54</v>
      </c>
      <c r="J57" s="11" t="s">
        <v>25</v>
      </c>
      <c r="K57" s="11">
        <v>2670</v>
      </c>
      <c r="L57" s="11">
        <v>2235</v>
      </c>
      <c r="M57" s="11">
        <f t="shared" si="3"/>
        <v>5.9674500000000004</v>
      </c>
      <c r="N57" s="15">
        <v>843.87</v>
      </c>
      <c r="O57" s="15">
        <f t="shared" si="4"/>
        <v>141.41216097328004</v>
      </c>
      <c r="R57" s="15">
        <f t="shared" si="5"/>
        <v>0</v>
      </c>
    </row>
    <row r="58" spans="1:18" x14ac:dyDescent="0.35">
      <c r="A58" s="11">
        <v>270022351</v>
      </c>
      <c r="B58" s="11" t="s">
        <v>32</v>
      </c>
      <c r="C58" s="11" t="s">
        <v>49</v>
      </c>
      <c r="D58" s="11" t="s">
        <v>53</v>
      </c>
      <c r="E58" s="11" t="s">
        <v>38</v>
      </c>
      <c r="F58" s="11" t="s">
        <v>38</v>
      </c>
      <c r="G58" s="11" t="s">
        <v>33</v>
      </c>
      <c r="H58" s="11" t="s">
        <v>34</v>
      </c>
      <c r="I58" s="11" t="s">
        <v>24</v>
      </c>
      <c r="J58" s="11" t="s">
        <v>25</v>
      </c>
      <c r="K58" s="11">
        <v>2670</v>
      </c>
      <c r="L58" s="11">
        <v>2235</v>
      </c>
      <c r="M58" s="11">
        <f t="shared" si="3"/>
        <v>5.9674500000000004</v>
      </c>
      <c r="N58" s="15">
        <v>540.79999999999995</v>
      </c>
      <c r="O58" s="15">
        <f t="shared" si="4"/>
        <v>90.624973816286669</v>
      </c>
      <c r="R58" s="15">
        <f t="shared" si="5"/>
        <v>0</v>
      </c>
    </row>
    <row r="59" spans="1:18" x14ac:dyDescent="0.35">
      <c r="A59" s="11">
        <v>270022361</v>
      </c>
      <c r="B59" s="11" t="s">
        <v>32</v>
      </c>
      <c r="C59" s="11" t="s">
        <v>49</v>
      </c>
      <c r="D59" s="11" t="s">
        <v>53</v>
      </c>
      <c r="E59" s="11" t="s">
        <v>38</v>
      </c>
      <c r="F59" s="11" t="s">
        <v>38</v>
      </c>
      <c r="G59" s="11" t="s">
        <v>33</v>
      </c>
      <c r="H59" s="11" t="s">
        <v>34</v>
      </c>
      <c r="I59" s="11" t="s">
        <v>43</v>
      </c>
      <c r="J59" s="11" t="s">
        <v>25</v>
      </c>
      <c r="K59" s="11">
        <v>2670</v>
      </c>
      <c r="L59" s="11">
        <v>2235</v>
      </c>
      <c r="M59" s="11">
        <f t="shared" si="3"/>
        <v>5.9674500000000004</v>
      </c>
      <c r="N59" s="15">
        <v>563.54</v>
      </c>
      <c r="O59" s="15">
        <f t="shared" si="4"/>
        <v>94.435646716771814</v>
      </c>
      <c r="R59" s="15">
        <f t="shared" si="5"/>
        <v>0</v>
      </c>
    </row>
    <row r="60" spans="1:18" x14ac:dyDescent="0.35">
      <c r="A60" s="11">
        <v>281122302</v>
      </c>
      <c r="B60" s="11" t="s">
        <v>32</v>
      </c>
      <c r="C60" s="11" t="s">
        <v>50</v>
      </c>
      <c r="D60" s="11" t="s">
        <v>35</v>
      </c>
      <c r="E60" s="11" t="s">
        <v>21</v>
      </c>
      <c r="F60" s="11" t="s">
        <v>36</v>
      </c>
      <c r="G60" s="11" t="s">
        <v>33</v>
      </c>
      <c r="H60" s="11" t="s">
        <v>34</v>
      </c>
      <c r="I60" s="11" t="s">
        <v>31</v>
      </c>
      <c r="J60" s="11" t="s">
        <v>37</v>
      </c>
      <c r="K60" s="11">
        <v>3270</v>
      </c>
      <c r="L60" s="11">
        <v>2140</v>
      </c>
      <c r="M60" s="11">
        <f t="shared" si="3"/>
        <v>6.9977999999999998</v>
      </c>
      <c r="N60" s="15">
        <v>962.34</v>
      </c>
      <c r="O60" s="15">
        <f t="shared" si="4"/>
        <v>137.52036354282777</v>
      </c>
      <c r="R60" s="15">
        <f t="shared" si="5"/>
        <v>0</v>
      </c>
    </row>
    <row r="61" spans="1:18" x14ac:dyDescent="0.35">
      <c r="A61" s="11">
        <v>400011351</v>
      </c>
      <c r="B61" s="11" t="s">
        <v>51</v>
      </c>
      <c r="C61" s="11" t="s">
        <v>52</v>
      </c>
      <c r="D61" s="11" t="s">
        <v>20</v>
      </c>
      <c r="E61" s="11" t="s">
        <v>38</v>
      </c>
      <c r="F61" s="11" t="s">
        <v>38</v>
      </c>
      <c r="G61" s="11" t="s">
        <v>56</v>
      </c>
      <c r="H61" s="11" t="s">
        <v>23</v>
      </c>
      <c r="I61" s="11" t="s">
        <v>24</v>
      </c>
      <c r="J61" s="11" t="s">
        <v>25</v>
      </c>
      <c r="K61" s="11">
        <v>970</v>
      </c>
      <c r="L61" s="11">
        <v>1195</v>
      </c>
      <c r="M61" s="11">
        <f t="shared" si="3"/>
        <v>1.1591499999999999</v>
      </c>
      <c r="N61" s="15">
        <v>169.62</v>
      </c>
      <c r="O61" s="15">
        <f t="shared" si="4"/>
        <v>146.33136349911575</v>
      </c>
      <c r="R61" s="15">
        <f t="shared" si="5"/>
        <v>0</v>
      </c>
    </row>
    <row r="62" spans="1:18" x14ac:dyDescent="0.35">
      <c r="A62" s="11">
        <v>400011351</v>
      </c>
      <c r="B62" s="11" t="s">
        <v>51</v>
      </c>
      <c r="C62" s="11" t="s">
        <v>52</v>
      </c>
      <c r="D62" s="11" t="s">
        <v>20</v>
      </c>
      <c r="E62" s="11" t="s">
        <v>38</v>
      </c>
      <c r="F62" s="11" t="s">
        <v>38</v>
      </c>
      <c r="G62" s="11" t="s">
        <v>56</v>
      </c>
      <c r="H62" s="11" t="s">
        <v>23</v>
      </c>
      <c r="I62" s="11" t="s">
        <v>24</v>
      </c>
      <c r="J62" s="11" t="s">
        <v>25</v>
      </c>
      <c r="K62" s="11">
        <v>970</v>
      </c>
      <c r="L62" s="11">
        <v>1195</v>
      </c>
      <c r="M62" s="11">
        <f t="shared" si="3"/>
        <v>1.1591499999999999</v>
      </c>
      <c r="N62" s="15">
        <v>113.79</v>
      </c>
      <c r="O62" s="15">
        <f t="shared" si="4"/>
        <v>98.166760125954383</v>
      </c>
      <c r="R62" s="15">
        <f t="shared" si="5"/>
        <v>0</v>
      </c>
    </row>
    <row r="63" spans="1:18" x14ac:dyDescent="0.35">
      <c r="A63" s="11">
        <v>400011351</v>
      </c>
      <c r="B63" s="11" t="s">
        <v>51</v>
      </c>
      <c r="C63" s="11" t="s">
        <v>52</v>
      </c>
      <c r="D63" s="11" t="s">
        <v>20</v>
      </c>
      <c r="E63" s="11" t="s">
        <v>38</v>
      </c>
      <c r="F63" s="11" t="s">
        <v>38</v>
      </c>
      <c r="G63" s="11" t="s">
        <v>56</v>
      </c>
      <c r="H63" s="11" t="s">
        <v>23</v>
      </c>
      <c r="I63" s="11" t="s">
        <v>24</v>
      </c>
      <c r="J63" s="11" t="s">
        <v>25</v>
      </c>
      <c r="K63" s="11">
        <v>970</v>
      </c>
      <c r="L63" s="11">
        <v>745</v>
      </c>
      <c r="M63" s="11">
        <f t="shared" si="3"/>
        <v>0.72265000000000001</v>
      </c>
      <c r="N63" s="15">
        <v>125.21</v>
      </c>
      <c r="O63" s="15">
        <f t="shared" si="4"/>
        <v>173.26506607624714</v>
      </c>
      <c r="R63" s="15">
        <f t="shared" si="5"/>
        <v>0</v>
      </c>
    </row>
    <row r="64" spans="1:18" x14ac:dyDescent="0.35">
      <c r="A64" s="11">
        <v>221111321</v>
      </c>
      <c r="B64" s="11" t="s">
        <v>32</v>
      </c>
      <c r="C64" s="11" t="s">
        <v>27</v>
      </c>
      <c r="D64" s="11" t="s">
        <v>77</v>
      </c>
      <c r="E64" s="11" t="s">
        <v>21</v>
      </c>
      <c r="F64" s="11" t="s">
        <v>57</v>
      </c>
      <c r="G64" s="11" t="s">
        <v>56</v>
      </c>
      <c r="H64" s="11" t="s">
        <v>23</v>
      </c>
      <c r="I64" s="11" t="s">
        <v>63</v>
      </c>
      <c r="J64" s="11" t="s">
        <v>69</v>
      </c>
      <c r="K64" s="11">
        <v>970</v>
      </c>
      <c r="L64" s="11">
        <v>2200</v>
      </c>
      <c r="M64" s="11">
        <f t="shared" si="3"/>
        <v>2.1339999999999999</v>
      </c>
      <c r="N64" s="15">
        <v>329.76</v>
      </c>
      <c r="O64" s="15">
        <f t="shared" si="4"/>
        <v>154.52671040299907</v>
      </c>
    </row>
    <row r="65" spans="1:15" x14ac:dyDescent="0.35">
      <c r="A65" s="11">
        <v>271211321</v>
      </c>
      <c r="B65" s="11" t="s">
        <v>32</v>
      </c>
      <c r="C65" s="11" t="s">
        <v>49</v>
      </c>
      <c r="D65" s="11" t="s">
        <v>77</v>
      </c>
      <c r="E65" s="11" t="s">
        <v>21</v>
      </c>
      <c r="F65" s="11" t="s">
        <v>48</v>
      </c>
      <c r="G65" s="11" t="s">
        <v>56</v>
      </c>
      <c r="H65" s="11" t="s">
        <v>23</v>
      </c>
      <c r="I65" s="11" t="s">
        <v>63</v>
      </c>
      <c r="J65" s="11" t="s">
        <v>69</v>
      </c>
      <c r="K65" s="11">
        <v>2270</v>
      </c>
      <c r="L65" s="11">
        <v>2200</v>
      </c>
      <c r="M65" s="11">
        <f t="shared" si="3"/>
        <v>4.9939999999999998</v>
      </c>
      <c r="N65" s="15">
        <v>718</v>
      </c>
      <c r="O65" s="15">
        <f t="shared" si="4"/>
        <v>143.77252703243894</v>
      </c>
    </row>
    <row r="66" spans="1:15" x14ac:dyDescent="0.35">
      <c r="A66" s="11">
        <v>251111321</v>
      </c>
      <c r="B66" s="11" t="s">
        <v>32</v>
      </c>
      <c r="C66" s="11" t="s">
        <v>46</v>
      </c>
      <c r="D66" s="11" t="s">
        <v>77</v>
      </c>
      <c r="E66" s="11" t="s">
        <v>21</v>
      </c>
      <c r="F66" s="11" t="s">
        <v>22</v>
      </c>
      <c r="G66" s="11" t="s">
        <v>56</v>
      </c>
      <c r="H66" s="11" t="s">
        <v>23</v>
      </c>
      <c r="I66" s="11" t="s">
        <v>63</v>
      </c>
      <c r="J66" s="11" t="s">
        <v>69</v>
      </c>
      <c r="K66" s="11">
        <v>1870</v>
      </c>
      <c r="L66" s="11">
        <v>2200</v>
      </c>
      <c r="M66" s="11">
        <f t="shared" si="3"/>
        <v>4.1139999999999999</v>
      </c>
      <c r="N66" s="15">
        <v>543.16</v>
      </c>
      <c r="O66" s="15">
        <f t="shared" si="4"/>
        <v>132.0272241127856</v>
      </c>
    </row>
    <row r="67" spans="1:15" x14ac:dyDescent="0.35">
      <c r="A67" s="11">
        <v>251111361</v>
      </c>
      <c r="B67" s="11" t="s">
        <v>32</v>
      </c>
      <c r="C67" s="11" t="s">
        <v>46</v>
      </c>
      <c r="D67" s="11" t="s">
        <v>77</v>
      </c>
      <c r="E67" s="11" t="s">
        <v>21</v>
      </c>
      <c r="F67" s="11" t="s">
        <v>22</v>
      </c>
      <c r="G67" s="11" t="s">
        <v>56</v>
      </c>
      <c r="H67" s="11" t="s">
        <v>23</v>
      </c>
      <c r="I67" s="11" t="s">
        <v>43</v>
      </c>
      <c r="J67" s="11" t="s">
        <v>69</v>
      </c>
      <c r="K67" s="11">
        <v>1870</v>
      </c>
      <c r="L67" s="11">
        <v>2100</v>
      </c>
      <c r="M67" s="11">
        <f t="shared" ref="M67:M98" si="6">(L67*K67)/1000000</f>
        <v>3.927</v>
      </c>
      <c r="N67" s="15">
        <v>605.27</v>
      </c>
      <c r="O67" s="15">
        <f t="shared" ref="O67:O98" si="7">N67/M67</f>
        <v>154.13037942449708</v>
      </c>
    </row>
    <row r="68" spans="1:15" x14ac:dyDescent="0.35">
      <c r="A68" s="11">
        <v>221111361</v>
      </c>
      <c r="B68" s="11" t="s">
        <v>32</v>
      </c>
      <c r="C68" s="11" t="s">
        <v>27</v>
      </c>
      <c r="D68" s="11" t="s">
        <v>77</v>
      </c>
      <c r="E68" s="11" t="s">
        <v>21</v>
      </c>
      <c r="F68" s="11" t="s">
        <v>22</v>
      </c>
      <c r="G68" s="11" t="s">
        <v>56</v>
      </c>
      <c r="H68" s="11" t="s">
        <v>23</v>
      </c>
      <c r="I68" s="11" t="s">
        <v>43</v>
      </c>
      <c r="J68" s="11" t="s">
        <v>69</v>
      </c>
      <c r="K68" s="11">
        <v>970</v>
      </c>
      <c r="L68" s="11">
        <v>2100</v>
      </c>
      <c r="M68" s="11">
        <f t="shared" si="6"/>
        <v>2.0369999999999999</v>
      </c>
      <c r="N68" s="15">
        <v>366.05</v>
      </c>
      <c r="O68" s="15">
        <f t="shared" si="7"/>
        <v>179.70054000981838</v>
      </c>
    </row>
    <row r="69" spans="1:15" x14ac:dyDescent="0.35">
      <c r="A69" s="11">
        <v>221111361</v>
      </c>
      <c r="B69" s="11" t="s">
        <v>32</v>
      </c>
      <c r="C69" s="11" t="s">
        <v>27</v>
      </c>
      <c r="D69" s="11" t="s">
        <v>77</v>
      </c>
      <c r="E69" s="11" t="s">
        <v>21</v>
      </c>
      <c r="F69" s="11" t="s">
        <v>22</v>
      </c>
      <c r="G69" s="11" t="s">
        <v>56</v>
      </c>
      <c r="H69" s="11" t="s">
        <v>23</v>
      </c>
      <c r="I69" s="11" t="s">
        <v>43</v>
      </c>
      <c r="J69" s="11" t="s">
        <v>69</v>
      </c>
      <c r="K69" s="11">
        <v>970</v>
      </c>
      <c r="L69" s="11">
        <v>2200</v>
      </c>
      <c r="M69" s="11">
        <f t="shared" si="6"/>
        <v>2.1339999999999999</v>
      </c>
      <c r="N69" s="15">
        <v>357.77</v>
      </c>
      <c r="O69" s="15">
        <f t="shared" si="7"/>
        <v>167.65229615745079</v>
      </c>
    </row>
    <row r="70" spans="1:15" x14ac:dyDescent="0.35">
      <c r="A70" s="11">
        <v>221111361</v>
      </c>
      <c r="B70" s="11" t="s">
        <v>32</v>
      </c>
      <c r="C70" s="11" t="s">
        <v>27</v>
      </c>
      <c r="D70" s="11" t="s">
        <v>77</v>
      </c>
      <c r="E70" s="11" t="s">
        <v>21</v>
      </c>
      <c r="F70" s="11" t="s">
        <v>22</v>
      </c>
      <c r="G70" s="11" t="s">
        <v>56</v>
      </c>
      <c r="H70" s="11" t="s">
        <v>23</v>
      </c>
      <c r="I70" s="11" t="s">
        <v>43</v>
      </c>
      <c r="J70" s="11" t="s">
        <v>69</v>
      </c>
      <c r="K70" s="11">
        <v>1000</v>
      </c>
      <c r="L70" s="11">
        <v>2040</v>
      </c>
      <c r="M70" s="11">
        <f t="shared" si="6"/>
        <v>2.04</v>
      </c>
      <c r="N70" s="15">
        <v>350.48</v>
      </c>
      <c r="O70" s="15">
        <f t="shared" si="7"/>
        <v>171.80392156862746</v>
      </c>
    </row>
    <row r="71" spans="1:15" x14ac:dyDescent="0.35">
      <c r="A71" s="11">
        <v>251111361</v>
      </c>
      <c r="B71" s="11" t="s">
        <v>32</v>
      </c>
      <c r="C71" s="11" t="s">
        <v>46</v>
      </c>
      <c r="D71" s="11" t="s">
        <v>77</v>
      </c>
      <c r="E71" s="11" t="s">
        <v>21</v>
      </c>
      <c r="F71" s="11" t="s">
        <v>22</v>
      </c>
      <c r="G71" s="11" t="s">
        <v>56</v>
      </c>
      <c r="H71" s="11" t="s">
        <v>23</v>
      </c>
      <c r="I71" s="11" t="s">
        <v>43</v>
      </c>
      <c r="J71" s="11" t="s">
        <v>69</v>
      </c>
      <c r="K71" s="11">
        <v>1870</v>
      </c>
      <c r="L71" s="11">
        <v>2200</v>
      </c>
      <c r="M71" s="11">
        <f t="shared" si="6"/>
        <v>4.1139999999999999</v>
      </c>
      <c r="N71" s="15">
        <v>594.71</v>
      </c>
      <c r="O71" s="15">
        <f t="shared" si="7"/>
        <v>144.55760816723384</v>
      </c>
    </row>
    <row r="72" spans="1:15" x14ac:dyDescent="0.35">
      <c r="A72" s="11">
        <v>191113391</v>
      </c>
      <c r="B72" s="11" t="s">
        <v>18</v>
      </c>
      <c r="C72" s="11" t="s">
        <v>78</v>
      </c>
      <c r="D72" s="11" t="s">
        <v>77</v>
      </c>
      <c r="E72" s="11" t="s">
        <v>21</v>
      </c>
      <c r="F72" s="11" t="s">
        <v>22</v>
      </c>
      <c r="G72" s="11" t="s">
        <v>56</v>
      </c>
      <c r="H72" s="11" t="s">
        <v>30</v>
      </c>
      <c r="I72" s="11" t="s">
        <v>26</v>
      </c>
      <c r="J72" s="11" t="s">
        <v>69</v>
      </c>
      <c r="K72" s="11">
        <v>1970</v>
      </c>
      <c r="L72" s="11">
        <v>1210</v>
      </c>
      <c r="M72" s="11">
        <f t="shared" si="6"/>
        <v>2.3837000000000002</v>
      </c>
      <c r="N72" s="15">
        <v>611.83000000000004</v>
      </c>
      <c r="O72" s="15">
        <f t="shared" si="7"/>
        <v>256.67240005034188</v>
      </c>
    </row>
    <row r="73" spans="1:15" x14ac:dyDescent="0.35">
      <c r="A73" s="11">
        <v>121113391</v>
      </c>
      <c r="B73" s="11" t="s">
        <v>18</v>
      </c>
      <c r="C73" s="11" t="s">
        <v>27</v>
      </c>
      <c r="D73" s="11" t="s">
        <v>77</v>
      </c>
      <c r="E73" s="11" t="s">
        <v>21</v>
      </c>
      <c r="F73" s="11" t="s">
        <v>22</v>
      </c>
      <c r="G73" s="11" t="s">
        <v>56</v>
      </c>
      <c r="H73" s="11" t="s">
        <v>30</v>
      </c>
      <c r="I73" s="11" t="s">
        <v>26</v>
      </c>
      <c r="J73" s="11" t="s">
        <v>69</v>
      </c>
      <c r="K73" s="11">
        <v>970</v>
      </c>
      <c r="L73" s="11">
        <v>1210</v>
      </c>
      <c r="M73" s="11">
        <f t="shared" si="6"/>
        <v>1.1737</v>
      </c>
      <c r="N73" s="15">
        <v>354.22</v>
      </c>
      <c r="O73" s="15">
        <f t="shared" si="7"/>
        <v>301.7977336627759</v>
      </c>
    </row>
    <row r="74" spans="1:15" x14ac:dyDescent="0.35">
      <c r="A74" s="11">
        <v>191113391</v>
      </c>
      <c r="B74" s="11" t="s">
        <v>18</v>
      </c>
      <c r="C74" s="11" t="s">
        <v>78</v>
      </c>
      <c r="D74" s="11" t="s">
        <v>77</v>
      </c>
      <c r="E74" s="11" t="s">
        <v>21</v>
      </c>
      <c r="F74" s="11" t="s">
        <v>22</v>
      </c>
      <c r="G74" s="11" t="s">
        <v>56</v>
      </c>
      <c r="H74" s="11" t="s">
        <v>30</v>
      </c>
      <c r="I74" s="11" t="s">
        <v>26</v>
      </c>
      <c r="J74" s="11" t="s">
        <v>69</v>
      </c>
      <c r="K74" s="11">
        <v>1870</v>
      </c>
      <c r="L74" s="11">
        <v>1810</v>
      </c>
      <c r="M74" s="11">
        <f t="shared" si="6"/>
        <v>3.3847</v>
      </c>
      <c r="N74" s="15">
        <v>700.97</v>
      </c>
      <c r="O74" s="15">
        <f t="shared" si="7"/>
        <v>207.09959523739181</v>
      </c>
    </row>
    <row r="75" spans="1:15" x14ac:dyDescent="0.35">
      <c r="A75" s="11">
        <v>221113391</v>
      </c>
      <c r="B75" s="11" t="s">
        <v>32</v>
      </c>
      <c r="C75" s="11" t="s">
        <v>27</v>
      </c>
      <c r="D75" s="11" t="s">
        <v>77</v>
      </c>
      <c r="E75" s="11" t="s">
        <v>21</v>
      </c>
      <c r="F75" s="11" t="s">
        <v>22</v>
      </c>
      <c r="G75" s="11" t="s">
        <v>56</v>
      </c>
      <c r="H75" s="11" t="s">
        <v>30</v>
      </c>
      <c r="I75" s="11" t="s">
        <v>26</v>
      </c>
      <c r="J75" s="11" t="s">
        <v>69</v>
      </c>
      <c r="K75" s="11">
        <v>970</v>
      </c>
      <c r="L75" s="11">
        <v>2210</v>
      </c>
      <c r="M75" s="11">
        <f t="shared" si="6"/>
        <v>2.1436999999999999</v>
      </c>
      <c r="N75" s="15">
        <v>502.49</v>
      </c>
      <c r="O75" s="15">
        <f t="shared" si="7"/>
        <v>234.40313476699166</v>
      </c>
    </row>
    <row r="76" spans="1:15" x14ac:dyDescent="0.35">
      <c r="A76" s="11">
        <v>221113371</v>
      </c>
      <c r="B76" s="11" t="s">
        <v>32</v>
      </c>
      <c r="C76" s="11" t="s">
        <v>27</v>
      </c>
      <c r="D76" s="11" t="s">
        <v>77</v>
      </c>
      <c r="E76" s="11" t="s">
        <v>21</v>
      </c>
      <c r="F76" s="11" t="s">
        <v>22</v>
      </c>
      <c r="G76" s="11" t="s">
        <v>56</v>
      </c>
      <c r="H76" s="11" t="s">
        <v>30</v>
      </c>
      <c r="I76" s="11" t="s">
        <v>54</v>
      </c>
      <c r="J76" s="11" t="s">
        <v>69</v>
      </c>
      <c r="K76" s="11">
        <v>970</v>
      </c>
      <c r="L76" s="11">
        <v>2210</v>
      </c>
      <c r="M76" s="11">
        <f t="shared" si="6"/>
        <v>2.1436999999999999</v>
      </c>
      <c r="N76" s="15">
        <v>492.45</v>
      </c>
      <c r="O76" s="15">
        <f t="shared" si="7"/>
        <v>229.71964360684797</v>
      </c>
    </row>
    <row r="77" spans="1:15" x14ac:dyDescent="0.35">
      <c r="A77" s="11">
        <v>251113371</v>
      </c>
      <c r="B77" s="11" t="s">
        <v>32</v>
      </c>
      <c r="C77" s="11" t="s">
        <v>46</v>
      </c>
      <c r="D77" s="11" t="s">
        <v>77</v>
      </c>
      <c r="E77" s="11" t="s">
        <v>21</v>
      </c>
      <c r="F77" s="11" t="s">
        <v>22</v>
      </c>
      <c r="G77" s="11" t="s">
        <v>56</v>
      </c>
      <c r="H77" s="11" t="s">
        <v>30</v>
      </c>
      <c r="I77" s="11" t="s">
        <v>54</v>
      </c>
      <c r="J77" s="11" t="s">
        <v>69</v>
      </c>
      <c r="K77" s="11">
        <v>1870</v>
      </c>
      <c r="L77" s="11">
        <v>2210</v>
      </c>
      <c r="M77" s="11">
        <f t="shared" si="6"/>
        <v>4.1326999999999998</v>
      </c>
      <c r="N77" s="15">
        <v>783.51</v>
      </c>
      <c r="O77" s="15">
        <f t="shared" si="7"/>
        <v>189.58792072978926</v>
      </c>
    </row>
    <row r="78" spans="1:15" x14ac:dyDescent="0.35">
      <c r="A78" s="11">
        <v>271213341</v>
      </c>
      <c r="B78" s="11" t="s">
        <v>32</v>
      </c>
      <c r="C78" s="11" t="s">
        <v>49</v>
      </c>
      <c r="D78" s="11" t="s">
        <v>77</v>
      </c>
      <c r="E78" s="11" t="s">
        <v>21</v>
      </c>
      <c r="F78" s="11" t="s">
        <v>48</v>
      </c>
      <c r="G78" s="11" t="s">
        <v>56</v>
      </c>
      <c r="H78" s="11" t="s">
        <v>30</v>
      </c>
      <c r="I78" s="11" t="s">
        <v>55</v>
      </c>
      <c r="J78" s="11" t="s">
        <v>69</v>
      </c>
      <c r="K78" s="11">
        <v>2270</v>
      </c>
      <c r="L78" s="11">
        <v>2210</v>
      </c>
      <c r="M78" s="11">
        <f t="shared" si="6"/>
        <v>5.0167000000000002</v>
      </c>
      <c r="N78" s="15">
        <v>791.28</v>
      </c>
      <c r="O78" s="15">
        <f t="shared" si="7"/>
        <v>157.72918452369086</v>
      </c>
    </row>
    <row r="79" spans="1:15" x14ac:dyDescent="0.35">
      <c r="A79" s="11">
        <v>221113341</v>
      </c>
      <c r="B79" s="11" t="s">
        <v>32</v>
      </c>
      <c r="C79" s="11" t="s">
        <v>27</v>
      </c>
      <c r="D79" s="11" t="s">
        <v>77</v>
      </c>
      <c r="E79" s="11" t="s">
        <v>21</v>
      </c>
      <c r="F79" s="11" t="s">
        <v>22</v>
      </c>
      <c r="G79" s="11" t="s">
        <v>56</v>
      </c>
      <c r="H79" s="11" t="s">
        <v>30</v>
      </c>
      <c r="I79" s="11" t="s">
        <v>55</v>
      </c>
      <c r="J79" s="11" t="s">
        <v>69</v>
      </c>
      <c r="K79" s="11">
        <v>970</v>
      </c>
      <c r="L79" s="11">
        <v>2210</v>
      </c>
      <c r="M79" s="11">
        <f t="shared" si="6"/>
        <v>2.1436999999999999</v>
      </c>
      <c r="N79" s="15">
        <v>381.16</v>
      </c>
      <c r="O79" s="15">
        <f t="shared" si="7"/>
        <v>177.80473013947849</v>
      </c>
    </row>
    <row r="80" spans="1:15" x14ac:dyDescent="0.35">
      <c r="A80" s="11">
        <v>271213321</v>
      </c>
      <c r="B80" s="11" t="s">
        <v>32</v>
      </c>
      <c r="C80" s="11" t="s">
        <v>49</v>
      </c>
      <c r="D80" s="11" t="s">
        <v>77</v>
      </c>
      <c r="E80" s="11" t="s">
        <v>21</v>
      </c>
      <c r="F80" s="11" t="s">
        <v>48</v>
      </c>
      <c r="G80" s="11" t="s">
        <v>56</v>
      </c>
      <c r="H80" s="11" t="s">
        <v>30</v>
      </c>
      <c r="I80" s="11" t="s">
        <v>63</v>
      </c>
      <c r="J80" s="11" t="s">
        <v>69</v>
      </c>
      <c r="K80" s="11">
        <v>2270</v>
      </c>
      <c r="L80" s="11">
        <v>2210</v>
      </c>
      <c r="M80" s="11">
        <f t="shared" si="6"/>
        <v>5.0167000000000002</v>
      </c>
      <c r="N80" s="15">
        <v>743.43</v>
      </c>
      <c r="O80" s="15">
        <f t="shared" si="7"/>
        <v>148.19104191998721</v>
      </c>
    </row>
    <row r="81" spans="1:15" x14ac:dyDescent="0.35">
      <c r="A81" s="11">
        <v>221113321</v>
      </c>
      <c r="B81" s="11" t="s">
        <v>32</v>
      </c>
      <c r="C81" s="11" t="s">
        <v>27</v>
      </c>
      <c r="D81" s="11" t="s">
        <v>77</v>
      </c>
      <c r="E81" s="11" t="s">
        <v>21</v>
      </c>
      <c r="F81" s="11" t="s">
        <v>22</v>
      </c>
      <c r="G81" s="11" t="s">
        <v>56</v>
      </c>
      <c r="H81" s="11" t="s">
        <v>30</v>
      </c>
      <c r="I81" s="11" t="s">
        <v>63</v>
      </c>
      <c r="J81" s="11" t="s">
        <v>69</v>
      </c>
      <c r="K81" s="11">
        <v>970</v>
      </c>
      <c r="L81" s="11">
        <v>2210</v>
      </c>
      <c r="M81" s="11">
        <f t="shared" si="6"/>
        <v>2.1436999999999999</v>
      </c>
      <c r="N81" s="15">
        <v>357</v>
      </c>
      <c r="O81" s="15">
        <f t="shared" si="7"/>
        <v>166.53449643140365</v>
      </c>
    </row>
    <row r="82" spans="1:15" x14ac:dyDescent="0.35">
      <c r="A82" s="11">
        <v>332112302</v>
      </c>
      <c r="B82" s="11" t="s">
        <v>41</v>
      </c>
      <c r="C82" s="11" t="s">
        <v>73</v>
      </c>
      <c r="D82" s="11" t="s">
        <v>87</v>
      </c>
      <c r="E82" s="11" t="s">
        <v>29</v>
      </c>
      <c r="F82" s="11" t="s">
        <v>36</v>
      </c>
      <c r="G82" s="11" t="s">
        <v>56</v>
      </c>
      <c r="H82" s="11" t="s">
        <v>34</v>
      </c>
      <c r="I82" s="11" t="s">
        <v>31</v>
      </c>
      <c r="J82" s="11" t="s">
        <v>37</v>
      </c>
      <c r="K82" s="11">
        <v>800</v>
      </c>
      <c r="L82" s="11">
        <v>2050</v>
      </c>
      <c r="M82" s="11">
        <f t="shared" si="6"/>
        <v>1.64</v>
      </c>
      <c r="N82" s="15">
        <v>335.83</v>
      </c>
      <c r="O82" s="15">
        <f t="shared" si="7"/>
        <v>204.77439024390245</v>
      </c>
    </row>
    <row r="83" spans="1:15" x14ac:dyDescent="0.35">
      <c r="A83" s="11">
        <v>222122301</v>
      </c>
      <c r="B83" s="11" t="s">
        <v>32</v>
      </c>
      <c r="C83" s="11" t="s">
        <v>27</v>
      </c>
      <c r="D83" s="11" t="s">
        <v>87</v>
      </c>
      <c r="E83" s="11" t="s">
        <v>29</v>
      </c>
      <c r="F83" s="11" t="s">
        <v>36</v>
      </c>
      <c r="G83" s="11" t="s">
        <v>33</v>
      </c>
      <c r="H83" s="11" t="s">
        <v>34</v>
      </c>
      <c r="I83" s="11" t="s">
        <v>31</v>
      </c>
      <c r="J83" s="11" t="s">
        <v>37</v>
      </c>
      <c r="K83" s="11">
        <v>800</v>
      </c>
      <c r="L83" s="11">
        <v>2050</v>
      </c>
      <c r="M83" s="11">
        <f t="shared" si="6"/>
        <v>1.64</v>
      </c>
      <c r="N83" s="15">
        <v>331.49</v>
      </c>
      <c r="O83" s="15">
        <f t="shared" si="7"/>
        <v>202.12804878048783</v>
      </c>
    </row>
    <row r="84" spans="1:15" x14ac:dyDescent="0.35">
      <c r="A84" s="11">
        <v>221122301</v>
      </c>
      <c r="B84" s="11" t="s">
        <v>32</v>
      </c>
      <c r="C84" s="11" t="s">
        <v>27</v>
      </c>
      <c r="D84" s="11" t="s">
        <v>89</v>
      </c>
      <c r="E84" s="11" t="s">
        <v>21</v>
      </c>
      <c r="F84" s="11" t="s">
        <v>22</v>
      </c>
      <c r="G84" s="11" t="s">
        <v>33</v>
      </c>
      <c r="H84" s="11" t="s">
        <v>34</v>
      </c>
      <c r="I84" s="11" t="s">
        <v>31</v>
      </c>
      <c r="J84" s="11" t="s">
        <v>69</v>
      </c>
      <c r="K84" s="11">
        <v>1070</v>
      </c>
      <c r="L84" s="11">
        <v>2040</v>
      </c>
      <c r="M84" s="11">
        <f t="shared" si="6"/>
        <v>2.1827999999999999</v>
      </c>
      <c r="N84" s="15">
        <v>317.68</v>
      </c>
      <c r="O84" s="15">
        <f t="shared" si="7"/>
        <v>145.53784130474622</v>
      </c>
    </row>
    <row r="85" spans="1:15" x14ac:dyDescent="0.35">
      <c r="A85" s="11">
        <v>223122301</v>
      </c>
      <c r="B85" s="11" t="s">
        <v>32</v>
      </c>
      <c r="C85" s="11" t="s">
        <v>27</v>
      </c>
      <c r="D85" s="11" t="s">
        <v>89</v>
      </c>
      <c r="E85" s="11" t="s">
        <v>90</v>
      </c>
      <c r="F85" s="11" t="s">
        <v>22</v>
      </c>
      <c r="G85" s="11" t="s">
        <v>33</v>
      </c>
      <c r="H85" s="11" t="s">
        <v>34</v>
      </c>
      <c r="I85" s="11" t="s">
        <v>31</v>
      </c>
      <c r="J85" s="11" t="s">
        <v>69</v>
      </c>
      <c r="K85" s="11">
        <v>1070</v>
      </c>
      <c r="L85" s="11">
        <v>2040</v>
      </c>
      <c r="M85" s="11">
        <f t="shared" si="6"/>
        <v>2.1827999999999999</v>
      </c>
      <c r="N85" s="15">
        <v>437.32</v>
      </c>
      <c r="O85" s="15">
        <f t="shared" si="7"/>
        <v>200.34817665383912</v>
      </c>
    </row>
    <row r="86" spans="1:15" x14ac:dyDescent="0.35">
      <c r="A86" s="11">
        <v>221122301</v>
      </c>
      <c r="B86" s="11" t="s">
        <v>32</v>
      </c>
      <c r="C86" s="11" t="s">
        <v>27</v>
      </c>
      <c r="D86" s="11" t="s">
        <v>89</v>
      </c>
      <c r="E86" s="11" t="s">
        <v>21</v>
      </c>
      <c r="F86" s="11" t="s">
        <v>22</v>
      </c>
      <c r="G86" s="11" t="s">
        <v>33</v>
      </c>
      <c r="H86" s="11" t="s">
        <v>34</v>
      </c>
      <c r="I86" s="11" t="s">
        <v>31</v>
      </c>
      <c r="J86" s="11" t="s">
        <v>69</v>
      </c>
      <c r="K86" s="11">
        <v>1070</v>
      </c>
      <c r="L86" s="11">
        <v>2190</v>
      </c>
      <c r="M86" s="11">
        <f t="shared" si="6"/>
        <v>2.3433000000000002</v>
      </c>
      <c r="N86" s="15">
        <v>327.75</v>
      </c>
      <c r="O86" s="15">
        <f t="shared" si="7"/>
        <v>139.86685443605171</v>
      </c>
    </row>
    <row r="87" spans="1:15" x14ac:dyDescent="0.35">
      <c r="A87" s="11">
        <v>220022301</v>
      </c>
      <c r="B87" s="11" t="s">
        <v>32</v>
      </c>
      <c r="C87" s="11" t="s">
        <v>27</v>
      </c>
      <c r="D87" s="11" t="s">
        <v>89</v>
      </c>
      <c r="E87" s="11" t="s">
        <v>38</v>
      </c>
      <c r="F87" s="11" t="s">
        <v>38</v>
      </c>
      <c r="G87" s="11" t="s">
        <v>33</v>
      </c>
      <c r="H87" s="11" t="s">
        <v>34</v>
      </c>
      <c r="I87" s="11" t="s">
        <v>31</v>
      </c>
      <c r="J87" s="11" t="s">
        <v>69</v>
      </c>
      <c r="K87" s="11">
        <v>1070</v>
      </c>
      <c r="L87" s="11">
        <v>2235</v>
      </c>
      <c r="M87" s="11">
        <f t="shared" si="6"/>
        <v>2.3914499999999999</v>
      </c>
      <c r="N87" s="15">
        <v>209.74</v>
      </c>
      <c r="O87" s="15">
        <f t="shared" si="7"/>
        <v>87.704112567689066</v>
      </c>
    </row>
    <row r="88" spans="1:15" x14ac:dyDescent="0.35">
      <c r="A88" s="11">
        <v>121112301</v>
      </c>
      <c r="B88" s="11" t="s">
        <v>18</v>
      </c>
      <c r="C88" s="11" t="s">
        <v>27</v>
      </c>
      <c r="D88" s="11" t="s">
        <v>89</v>
      </c>
      <c r="E88" s="11" t="s">
        <v>21</v>
      </c>
      <c r="F88" s="11" t="s">
        <v>22</v>
      </c>
      <c r="G88" s="11" t="s">
        <v>56</v>
      </c>
      <c r="H88" s="11" t="s">
        <v>34</v>
      </c>
      <c r="I88" s="11" t="s">
        <v>31</v>
      </c>
      <c r="J88" s="11" t="s">
        <v>69</v>
      </c>
      <c r="K88" s="11">
        <v>1070</v>
      </c>
      <c r="L88" s="11">
        <v>1500</v>
      </c>
      <c r="M88" s="11">
        <f t="shared" si="6"/>
        <v>1.605</v>
      </c>
      <c r="N88" s="15">
        <v>255.56</v>
      </c>
      <c r="O88" s="15">
        <f t="shared" si="7"/>
        <v>159.22741433021807</v>
      </c>
    </row>
    <row r="89" spans="1:15" x14ac:dyDescent="0.35">
      <c r="A89" s="11">
        <v>121112301</v>
      </c>
      <c r="B89" s="11" t="s">
        <v>18</v>
      </c>
      <c r="C89" s="11" t="s">
        <v>27</v>
      </c>
      <c r="D89" s="11" t="s">
        <v>89</v>
      </c>
      <c r="E89" s="11" t="s">
        <v>21</v>
      </c>
      <c r="F89" s="11" t="s">
        <v>22</v>
      </c>
      <c r="G89" s="11" t="s">
        <v>56</v>
      </c>
      <c r="H89" s="11" t="s">
        <v>34</v>
      </c>
      <c r="I89" s="11" t="s">
        <v>31</v>
      </c>
      <c r="J89" s="11" t="s">
        <v>69</v>
      </c>
      <c r="K89" s="11">
        <v>1070</v>
      </c>
      <c r="L89" s="11">
        <v>1200</v>
      </c>
      <c r="M89" s="11">
        <f t="shared" si="6"/>
        <v>1.284</v>
      </c>
      <c r="N89" s="15">
        <v>236.53</v>
      </c>
      <c r="O89" s="15">
        <f t="shared" si="7"/>
        <v>184.21339563862929</v>
      </c>
    </row>
    <row r="90" spans="1:15" x14ac:dyDescent="0.35">
      <c r="A90" s="11">
        <v>120012301</v>
      </c>
      <c r="B90" s="11" t="s">
        <v>18</v>
      </c>
      <c r="C90" s="11" t="s">
        <v>27</v>
      </c>
      <c r="D90" s="11" t="s">
        <v>89</v>
      </c>
      <c r="E90" s="11" t="s">
        <v>38</v>
      </c>
      <c r="F90" s="11" t="s">
        <v>38</v>
      </c>
      <c r="G90" s="11" t="s">
        <v>56</v>
      </c>
      <c r="H90" s="11" t="s">
        <v>34</v>
      </c>
      <c r="I90" s="11" t="s">
        <v>31</v>
      </c>
      <c r="J90" s="11" t="s">
        <v>69</v>
      </c>
      <c r="K90" s="11">
        <v>770</v>
      </c>
      <c r="L90" s="11">
        <v>1245</v>
      </c>
      <c r="M90" s="11">
        <f t="shared" si="6"/>
        <v>0.95865</v>
      </c>
      <c r="N90" s="15">
        <v>122.07</v>
      </c>
      <c r="O90" s="15">
        <f t="shared" si="7"/>
        <v>127.33531528712251</v>
      </c>
    </row>
    <row r="91" spans="1:15" x14ac:dyDescent="0.35">
      <c r="A91" s="11">
        <v>120012301</v>
      </c>
      <c r="B91" s="11" t="s">
        <v>18</v>
      </c>
      <c r="C91" s="11" t="s">
        <v>27</v>
      </c>
      <c r="D91" s="11" t="s">
        <v>89</v>
      </c>
      <c r="E91" s="11" t="s">
        <v>38</v>
      </c>
      <c r="F91" s="11" t="str">
        <f>IF(Tableau1[[#This Row],[VR]]="PAS DE VR","PAS DE VR","")</f>
        <v>PAS DE VR</v>
      </c>
      <c r="G91" s="11" t="s">
        <v>56</v>
      </c>
      <c r="H91" s="11" t="s">
        <v>34</v>
      </c>
      <c r="I91" s="11" t="s">
        <v>31</v>
      </c>
      <c r="J91" s="11" t="s">
        <v>69</v>
      </c>
      <c r="K91" s="11">
        <v>670</v>
      </c>
      <c r="L91" s="11">
        <v>645</v>
      </c>
      <c r="M91" s="11">
        <f t="shared" si="6"/>
        <v>0.43214999999999998</v>
      </c>
      <c r="N91" s="15">
        <v>92.66</v>
      </c>
      <c r="O91" s="15">
        <f t="shared" si="7"/>
        <v>214.41629063982413</v>
      </c>
    </row>
    <row r="92" spans="1:15" x14ac:dyDescent="0.35">
      <c r="A92" s="11">
        <v>223122391</v>
      </c>
      <c r="B92" s="11" t="s">
        <v>32</v>
      </c>
      <c r="C92" s="11" t="s">
        <v>27</v>
      </c>
      <c r="D92" s="11" t="s">
        <v>89</v>
      </c>
      <c r="E92" s="11" t="s">
        <v>90</v>
      </c>
      <c r="F92" s="11" t="s">
        <v>22</v>
      </c>
      <c r="G92" s="11" t="s">
        <v>33</v>
      </c>
      <c r="H92" s="11" t="s">
        <v>34</v>
      </c>
      <c r="I92" s="11" t="s">
        <v>26</v>
      </c>
      <c r="J92" s="11" t="s">
        <v>69</v>
      </c>
      <c r="K92" s="11">
        <v>980</v>
      </c>
      <c r="L92" s="11">
        <v>2190</v>
      </c>
      <c r="M92" s="11">
        <f t="shared" si="6"/>
        <v>2.1461999999999999</v>
      </c>
      <c r="N92" s="15">
        <v>587.95000000000005</v>
      </c>
      <c r="O92" s="15">
        <f t="shared" si="7"/>
        <v>273.9493057496972</v>
      </c>
    </row>
    <row r="93" spans="1:15" x14ac:dyDescent="0.35">
      <c r="A93" s="11">
        <v>123112391</v>
      </c>
      <c r="B93" s="11" t="s">
        <v>18</v>
      </c>
      <c r="C93" s="11" t="s">
        <v>27</v>
      </c>
      <c r="D93" s="11" t="s">
        <v>89</v>
      </c>
      <c r="E93" s="11" t="s">
        <v>90</v>
      </c>
      <c r="F93" s="11" t="s">
        <v>22</v>
      </c>
      <c r="G93" s="11" t="s">
        <v>56</v>
      </c>
      <c r="H93" s="11" t="s">
        <v>34</v>
      </c>
      <c r="I93" s="11" t="s">
        <v>26</v>
      </c>
      <c r="J93" s="11" t="s">
        <v>69</v>
      </c>
      <c r="K93" s="11">
        <v>1070</v>
      </c>
      <c r="L93" s="11">
        <v>1500</v>
      </c>
      <c r="M93" s="11">
        <f t="shared" si="6"/>
        <v>1.605</v>
      </c>
      <c r="N93" s="15">
        <v>484.2</v>
      </c>
      <c r="O93" s="15">
        <f t="shared" si="7"/>
        <v>301.68224299065417</v>
      </c>
    </row>
    <row r="94" spans="1:15" x14ac:dyDescent="0.35">
      <c r="A94" s="11">
        <v>271212351</v>
      </c>
      <c r="B94" s="11" t="s">
        <v>32</v>
      </c>
      <c r="C94" s="11" t="s">
        <v>49</v>
      </c>
      <c r="D94" s="11" t="s">
        <v>107</v>
      </c>
      <c r="E94" s="11" t="s">
        <v>21</v>
      </c>
      <c r="F94" s="11" t="s">
        <v>48</v>
      </c>
      <c r="G94" s="11" t="s">
        <v>56</v>
      </c>
      <c r="H94" s="11" t="s">
        <v>34</v>
      </c>
      <c r="I94" s="11" t="s">
        <v>24</v>
      </c>
      <c r="J94" s="11" t="s">
        <v>69</v>
      </c>
      <c r="K94" s="11">
        <v>2470</v>
      </c>
      <c r="L94" s="11">
        <v>2150</v>
      </c>
      <c r="M94" s="11">
        <f t="shared" si="6"/>
        <v>5.3105000000000002</v>
      </c>
      <c r="N94" s="15">
        <v>685.89</v>
      </c>
      <c r="O94" s="15">
        <f t="shared" si="7"/>
        <v>129.15732981828452</v>
      </c>
    </row>
    <row r="95" spans="1:15" x14ac:dyDescent="0.35">
      <c r="A95" s="11">
        <v>221112351</v>
      </c>
      <c r="B95" s="11" t="s">
        <v>32</v>
      </c>
      <c r="C95" s="11" t="s">
        <v>27</v>
      </c>
      <c r="D95" s="11" t="s">
        <v>107</v>
      </c>
      <c r="E95" s="11" t="s">
        <v>21</v>
      </c>
      <c r="F95" s="11" t="s">
        <v>22</v>
      </c>
      <c r="G95" s="11" t="s">
        <v>56</v>
      </c>
      <c r="H95" s="11" t="s">
        <v>34</v>
      </c>
      <c r="I95" s="11" t="s">
        <v>24</v>
      </c>
      <c r="J95" s="11" t="s">
        <v>69</v>
      </c>
      <c r="K95" s="11">
        <v>1070</v>
      </c>
      <c r="L95" s="11">
        <v>2150</v>
      </c>
      <c r="M95" s="11">
        <f t="shared" si="6"/>
        <v>2.3005</v>
      </c>
      <c r="N95" s="15">
        <v>327.85</v>
      </c>
      <c r="O95" s="15">
        <f t="shared" si="7"/>
        <v>142.51249728319931</v>
      </c>
    </row>
    <row r="96" spans="1:15" x14ac:dyDescent="0.35">
      <c r="A96" s="11">
        <v>331112351</v>
      </c>
      <c r="B96" s="11" t="s">
        <v>41</v>
      </c>
      <c r="C96" s="11" t="s">
        <v>73</v>
      </c>
      <c r="D96" s="11" t="s">
        <v>107</v>
      </c>
      <c r="E96" s="11" t="s">
        <v>21</v>
      </c>
      <c r="F96" s="11" t="s">
        <v>22</v>
      </c>
      <c r="G96" s="11" t="s">
        <v>56</v>
      </c>
      <c r="H96" s="11" t="s">
        <v>34</v>
      </c>
      <c r="I96" s="11" t="s">
        <v>24</v>
      </c>
      <c r="J96" s="11" t="s">
        <v>69</v>
      </c>
      <c r="K96" s="11">
        <v>1070</v>
      </c>
      <c r="L96" s="11">
        <v>1610</v>
      </c>
      <c r="M96" s="11">
        <f t="shared" si="6"/>
        <v>1.7226999999999999</v>
      </c>
      <c r="N96" s="15">
        <v>294.61</v>
      </c>
      <c r="O96" s="15">
        <f t="shared" ref="O96:O103" si="8">N96/M96</f>
        <v>171.01642770070239</v>
      </c>
    </row>
    <row r="97" spans="1:15" x14ac:dyDescent="0.35">
      <c r="A97" s="11">
        <v>361112351</v>
      </c>
      <c r="B97" s="11" t="s">
        <v>41</v>
      </c>
      <c r="C97" s="11" t="s">
        <v>75</v>
      </c>
      <c r="D97" s="11" t="s">
        <v>107</v>
      </c>
      <c r="E97" s="11" t="s">
        <v>21</v>
      </c>
      <c r="F97" s="11" t="s">
        <v>22</v>
      </c>
      <c r="G97" s="11" t="s">
        <v>56</v>
      </c>
      <c r="H97" s="11" t="s">
        <v>34</v>
      </c>
      <c r="I97" s="11" t="s">
        <v>24</v>
      </c>
      <c r="J97" s="11" t="s">
        <v>69</v>
      </c>
      <c r="K97" s="11">
        <v>1270</v>
      </c>
      <c r="L97" s="11">
        <v>1500</v>
      </c>
      <c r="M97" s="11">
        <f t="shared" ref="M97:M103" si="9">(L97*K97)/1000000</f>
        <v>1.905</v>
      </c>
      <c r="N97" s="15">
        <v>344.45</v>
      </c>
      <c r="O97" s="15">
        <f t="shared" si="8"/>
        <v>180.81364829396324</v>
      </c>
    </row>
    <row r="98" spans="1:15" x14ac:dyDescent="0.35">
      <c r="A98" s="11">
        <v>271212351</v>
      </c>
      <c r="B98" s="11" t="s">
        <v>32</v>
      </c>
      <c r="C98" s="11" t="s">
        <v>49</v>
      </c>
      <c r="D98" s="11" t="s">
        <v>107</v>
      </c>
      <c r="E98" s="11" t="s">
        <v>21</v>
      </c>
      <c r="F98" s="11" t="s">
        <v>48</v>
      </c>
      <c r="G98" s="11" t="s">
        <v>56</v>
      </c>
      <c r="H98" s="11" t="s">
        <v>34</v>
      </c>
      <c r="I98" s="11" t="s">
        <v>24</v>
      </c>
      <c r="J98" s="11" t="s">
        <v>69</v>
      </c>
      <c r="K98" s="11">
        <v>2470</v>
      </c>
      <c r="L98" s="11">
        <v>2100</v>
      </c>
      <c r="M98" s="11">
        <f t="shared" si="9"/>
        <v>5.1870000000000003</v>
      </c>
      <c r="N98" s="15">
        <v>672.93</v>
      </c>
      <c r="O98" s="15">
        <f t="shared" si="8"/>
        <v>129.73395026026603</v>
      </c>
    </row>
    <row r="99" spans="1:15" x14ac:dyDescent="0.35">
      <c r="A99" s="11">
        <v>271212351</v>
      </c>
      <c r="B99" s="11" t="s">
        <v>32</v>
      </c>
      <c r="C99" s="11" t="s">
        <v>49</v>
      </c>
      <c r="D99" s="11" t="s">
        <v>107</v>
      </c>
      <c r="E99" s="11" t="s">
        <v>21</v>
      </c>
      <c r="F99" s="11" t="s">
        <v>48</v>
      </c>
      <c r="G99" s="11" t="s">
        <v>56</v>
      </c>
      <c r="H99" s="11" t="s">
        <v>34</v>
      </c>
      <c r="I99" s="11" t="s">
        <v>24</v>
      </c>
      <c r="J99" s="11" t="s">
        <v>69</v>
      </c>
      <c r="K99" s="11">
        <v>2270</v>
      </c>
      <c r="L99" s="11">
        <v>2100</v>
      </c>
      <c r="M99" s="11">
        <f t="shared" si="9"/>
        <v>4.7670000000000003</v>
      </c>
      <c r="N99" s="15">
        <v>638.17999999999995</v>
      </c>
      <c r="O99" s="15">
        <f t="shared" si="8"/>
        <v>133.87455422697712</v>
      </c>
    </row>
    <row r="100" spans="1:15" x14ac:dyDescent="0.35">
      <c r="A100" s="11">
        <v>221112351</v>
      </c>
      <c r="B100" s="11" t="s">
        <v>32</v>
      </c>
      <c r="C100" s="11" t="s">
        <v>27</v>
      </c>
      <c r="D100" s="11" t="s">
        <v>107</v>
      </c>
      <c r="E100" s="11" t="s">
        <v>21</v>
      </c>
      <c r="F100" s="11" t="s">
        <v>22</v>
      </c>
      <c r="G100" s="11" t="s">
        <v>56</v>
      </c>
      <c r="H100" s="11" t="s">
        <v>34</v>
      </c>
      <c r="I100" s="11" t="s">
        <v>24</v>
      </c>
      <c r="J100" s="11" t="s">
        <v>69</v>
      </c>
      <c r="K100" s="11">
        <v>1070</v>
      </c>
      <c r="L100" s="11">
        <v>2100</v>
      </c>
      <c r="M100" s="11">
        <f t="shared" si="9"/>
        <v>2.2469999999999999</v>
      </c>
      <c r="N100" s="15">
        <v>324.12</v>
      </c>
      <c r="O100" s="15">
        <f t="shared" si="8"/>
        <v>144.2456608811749</v>
      </c>
    </row>
    <row r="101" spans="1:15" x14ac:dyDescent="0.35">
      <c r="A101" s="11">
        <v>271212351</v>
      </c>
      <c r="B101" s="11" t="s">
        <v>32</v>
      </c>
      <c r="C101" s="11" t="s">
        <v>49</v>
      </c>
      <c r="D101" s="11" t="s">
        <v>107</v>
      </c>
      <c r="E101" s="11" t="s">
        <v>21</v>
      </c>
      <c r="F101" s="11" t="s">
        <v>48</v>
      </c>
      <c r="G101" s="11" t="s">
        <v>56</v>
      </c>
      <c r="H101" s="11" t="s">
        <v>34</v>
      </c>
      <c r="I101" s="11" t="s">
        <v>24</v>
      </c>
      <c r="J101" s="11" t="s">
        <v>69</v>
      </c>
      <c r="K101" s="11">
        <v>2470</v>
      </c>
      <c r="L101" s="11">
        <v>2150</v>
      </c>
      <c r="M101" s="11">
        <f t="shared" si="9"/>
        <v>5.3105000000000002</v>
      </c>
      <c r="N101" s="15">
        <v>685.89</v>
      </c>
      <c r="O101" s="15">
        <f t="shared" si="8"/>
        <v>129.15732981828452</v>
      </c>
    </row>
    <row r="102" spans="1:15" x14ac:dyDescent="0.35">
      <c r="A102" s="11">
        <v>221112351</v>
      </c>
      <c r="B102" s="11" t="s">
        <v>32</v>
      </c>
      <c r="C102" s="11" t="s">
        <v>27</v>
      </c>
      <c r="D102" s="11" t="s">
        <v>107</v>
      </c>
      <c r="E102" s="11" t="s">
        <v>21</v>
      </c>
      <c r="F102" s="11" t="s">
        <v>22</v>
      </c>
      <c r="G102" s="11" t="s">
        <v>56</v>
      </c>
      <c r="H102" s="11" t="s">
        <v>34</v>
      </c>
      <c r="I102" s="11" t="s">
        <v>24</v>
      </c>
      <c r="J102" s="11" t="s">
        <v>69</v>
      </c>
      <c r="K102" s="11">
        <v>1070</v>
      </c>
      <c r="L102" s="11">
        <v>2150</v>
      </c>
      <c r="M102" s="11">
        <f>(L102*K102)/1000000</f>
        <v>2.3005</v>
      </c>
      <c r="N102" s="15">
        <v>327.85</v>
      </c>
      <c r="O102" s="15">
        <f t="shared" si="8"/>
        <v>142.51249728319931</v>
      </c>
    </row>
    <row r="103" spans="1:15" x14ac:dyDescent="0.35">
      <c r="A103" s="11">
        <v>331112351</v>
      </c>
      <c r="B103" s="11" t="s">
        <v>41</v>
      </c>
      <c r="C103" s="11" t="s">
        <v>73</v>
      </c>
      <c r="D103" s="11" t="s">
        <v>107</v>
      </c>
      <c r="E103" s="11" t="s">
        <v>21</v>
      </c>
      <c r="F103" s="11" t="s">
        <v>22</v>
      </c>
      <c r="G103" s="11" t="s">
        <v>56</v>
      </c>
      <c r="H103" s="11" t="s">
        <v>34</v>
      </c>
      <c r="I103" s="11" t="s">
        <v>24</v>
      </c>
      <c r="J103" s="11" t="s">
        <v>69</v>
      </c>
      <c r="K103" s="11">
        <v>1070</v>
      </c>
      <c r="L103" s="11">
        <v>2150</v>
      </c>
      <c r="M103" s="11">
        <f t="shared" si="9"/>
        <v>2.3005</v>
      </c>
      <c r="N103" s="15">
        <v>335.64</v>
      </c>
      <c r="O103" s="15">
        <f t="shared" si="8"/>
        <v>145.8987176700717</v>
      </c>
    </row>
  </sheetData>
  <mergeCells count="1">
    <mergeCell ref="P1:R1"/>
  </mergeCells>
  <dataValidations disablePrompts="1" count="1">
    <dataValidation type="list" allowBlank="1" showInputMessage="1" showErrorMessage="1" sqref="G64:G103">
      <formula1>"SEUIL ALU,SEUIL PVC"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8">
        <x14:dataValidation type="list" allowBlank="1" showInputMessage="1" showErrorMessage="1">
          <x14:formula1>
            <xm:f>menu!$F$2:$F$10</xm:f>
          </x14:formula1>
          <xm:sqref>H64:H103</xm:sqref>
        </x14:dataValidation>
        <x14:dataValidation type="list" allowBlank="1" showInputMessage="1" showErrorMessage="1">
          <x14:formula1>
            <xm:f>menu!$G$2:$G$19</xm:f>
          </x14:formula1>
          <xm:sqref>I64:I103</xm:sqref>
        </x14:dataValidation>
        <x14:dataValidation type="list" allowBlank="1" showInputMessage="1" showErrorMessage="1">
          <x14:formula1>
            <xm:f>menu!$H$2:$H$7</xm:f>
          </x14:formula1>
          <xm:sqref>J64:J103</xm:sqref>
        </x14:dataValidation>
        <x14:dataValidation type="list" allowBlank="1" showInputMessage="1" showErrorMessage="1">
          <x14:formula1>
            <xm:f>menu!$B$2:$B$16</xm:f>
          </x14:formula1>
          <xm:sqref>C64:C103</xm:sqref>
        </x14:dataValidation>
        <x14:dataValidation type="list" allowBlank="1" showInputMessage="1" showErrorMessage="1">
          <x14:formula1>
            <xm:f>menu!$A$2:$A$9</xm:f>
          </x14:formula1>
          <xm:sqref>B65:B103</xm:sqref>
        </x14:dataValidation>
        <x14:dataValidation type="list" allowBlank="1" showInputMessage="1" showErrorMessage="1">
          <x14:formula1>
            <xm:f>menu!$C$2:$C$8</xm:f>
          </x14:formula1>
          <xm:sqref>E65:E103</xm:sqref>
        </x14:dataValidation>
        <x14:dataValidation type="list" allowBlank="1" showInputMessage="1" showErrorMessage="1">
          <x14:formula1>
            <xm:f>menu!$D$2:$D$7</xm:f>
          </x14:formula1>
          <xm:sqref>F65:F90 F92</xm:sqref>
        </x14:dataValidation>
        <x14:dataValidation type="list" allowBlank="1" showInputMessage="1">
          <x14:formula1>
            <xm:f>menu!$D$2:$D$7</xm:f>
          </x14:formula1>
          <xm:sqref>F91 F93:F103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8"/>
  <sheetViews>
    <sheetView workbookViewId="0">
      <selection activeCell="F7" sqref="F7"/>
    </sheetView>
  </sheetViews>
  <sheetFormatPr baseColWidth="10" defaultRowHeight="14.5" x14ac:dyDescent="0.35"/>
  <cols>
    <col min="2" max="2" width="81.7265625" bestFit="1" customWidth="1"/>
    <col min="3" max="3" width="11.453125" style="8"/>
  </cols>
  <sheetData>
    <row r="1" spans="1:3" x14ac:dyDescent="0.35">
      <c r="A1" t="s">
        <v>104</v>
      </c>
      <c r="B1" t="s">
        <v>105</v>
      </c>
      <c r="C1" s="8" t="s">
        <v>106</v>
      </c>
    </row>
    <row r="2" spans="1:3" ht="27.75" customHeight="1" x14ac:dyDescent="0.35">
      <c r="B2" t="s">
        <v>79</v>
      </c>
      <c r="C2" s="10">
        <v>1</v>
      </c>
    </row>
    <row r="3" spans="1:3" ht="27.75" customHeight="1" x14ac:dyDescent="0.35">
      <c r="B3" t="s">
        <v>80</v>
      </c>
      <c r="C3" s="10" t="s">
        <v>81</v>
      </c>
    </row>
    <row r="4" spans="1:3" ht="27.75" customHeight="1" x14ac:dyDescent="0.35">
      <c r="B4" t="s">
        <v>85</v>
      </c>
      <c r="C4" s="10" t="s">
        <v>86</v>
      </c>
    </row>
    <row r="5" spans="1:3" ht="27.75" customHeight="1" x14ac:dyDescent="0.35">
      <c r="B5" t="s">
        <v>82</v>
      </c>
      <c r="C5" s="10" t="s">
        <v>83</v>
      </c>
    </row>
    <row r="6" spans="1:3" ht="27.75" customHeight="1" x14ac:dyDescent="0.35">
      <c r="B6" t="s">
        <v>84</v>
      </c>
      <c r="C6" s="10">
        <v>24</v>
      </c>
    </row>
    <row r="7" spans="1:3" ht="27.75" customHeight="1" x14ac:dyDescent="0.35">
      <c r="B7" t="s">
        <v>88</v>
      </c>
      <c r="C7" s="10">
        <v>40</v>
      </c>
    </row>
    <row r="8" spans="1:3" ht="27.75" customHeight="1" x14ac:dyDescent="0.35">
      <c r="B8" t="s">
        <v>96</v>
      </c>
      <c r="C8" s="10">
        <v>6.05</v>
      </c>
    </row>
    <row r="9" spans="1:3" ht="27.75" customHeight="1" x14ac:dyDescent="0.35">
      <c r="B9" t="s">
        <v>97</v>
      </c>
      <c r="C9" s="10">
        <v>9.5</v>
      </c>
    </row>
    <row r="10" spans="1:3" ht="27.75" customHeight="1" x14ac:dyDescent="0.35">
      <c r="B10" t="s">
        <v>91</v>
      </c>
      <c r="C10" s="10">
        <v>31</v>
      </c>
    </row>
    <row r="11" spans="1:3" ht="27.75" customHeight="1" x14ac:dyDescent="0.35">
      <c r="B11" t="s">
        <v>92</v>
      </c>
      <c r="C11" s="10">
        <v>37</v>
      </c>
    </row>
    <row r="12" spans="1:3" ht="27.75" customHeight="1" x14ac:dyDescent="0.35">
      <c r="B12" t="s">
        <v>93</v>
      </c>
      <c r="C12" s="10">
        <v>50</v>
      </c>
    </row>
    <row r="13" spans="1:3" ht="27.75" customHeight="1" x14ac:dyDescent="0.35">
      <c r="B13" t="s">
        <v>94</v>
      </c>
      <c r="C13" s="10" t="s">
        <v>95</v>
      </c>
    </row>
    <row r="14" spans="1:3" ht="27.75" customHeight="1" x14ac:dyDescent="0.35">
      <c r="B14" t="s">
        <v>98</v>
      </c>
      <c r="C14" s="10" t="s">
        <v>99</v>
      </c>
    </row>
    <row r="15" spans="1:3" ht="27.75" customHeight="1" x14ac:dyDescent="0.35">
      <c r="B15" t="s">
        <v>100</v>
      </c>
      <c r="C15" s="8">
        <v>5.59</v>
      </c>
    </row>
    <row r="16" spans="1:3" ht="27.75" customHeight="1" x14ac:dyDescent="0.35">
      <c r="B16" t="s">
        <v>101</v>
      </c>
      <c r="C16" s="8">
        <v>57.5</v>
      </c>
    </row>
    <row r="17" spans="2:3" ht="27.75" customHeight="1" x14ac:dyDescent="0.35">
      <c r="B17" t="s">
        <v>102</v>
      </c>
      <c r="C17" s="8">
        <v>15.61</v>
      </c>
    </row>
    <row r="18" spans="2:3" ht="27.75" customHeight="1" x14ac:dyDescent="0.35">
      <c r="B18" t="s">
        <v>103</v>
      </c>
      <c r="C18" s="8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7"/>
  <sheetViews>
    <sheetView workbookViewId="0">
      <selection activeCell="C2" sqref="C2"/>
    </sheetView>
  </sheetViews>
  <sheetFormatPr baseColWidth="10" defaultRowHeight="14.5" x14ac:dyDescent="0.35"/>
  <cols>
    <col min="1" max="1" width="17.453125" bestFit="1" customWidth="1"/>
    <col min="2" max="2" width="17.81640625" bestFit="1" customWidth="1"/>
    <col min="3" max="3" width="32.1796875" bestFit="1" customWidth="1"/>
    <col min="4" max="4" width="40.1796875" bestFit="1" customWidth="1"/>
    <col min="5" max="5" width="9.1796875" bestFit="1" customWidth="1"/>
    <col min="6" max="6" width="23.453125" bestFit="1" customWidth="1"/>
    <col min="7" max="7" width="20.453125" bestFit="1" customWidth="1"/>
    <col min="8" max="8" width="15.453125" bestFit="1" customWidth="1"/>
  </cols>
  <sheetData>
    <row r="1" spans="1:8" ht="24" thickBot="1" x14ac:dyDescent="0.4">
      <c r="A1" s="3" t="s">
        <v>70</v>
      </c>
      <c r="B1" s="3" t="s">
        <v>71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</row>
    <row r="2" spans="1:8" x14ac:dyDescent="0.35">
      <c r="A2" t="s">
        <v>18</v>
      </c>
      <c r="B2" t="s">
        <v>27</v>
      </c>
      <c r="C2" s="2" t="s">
        <v>29</v>
      </c>
      <c r="D2" s="2" t="s">
        <v>22</v>
      </c>
      <c r="F2" s="2" t="s">
        <v>23</v>
      </c>
      <c r="G2" s="5" t="s">
        <v>60</v>
      </c>
      <c r="H2" s="5" t="s">
        <v>69</v>
      </c>
    </row>
    <row r="3" spans="1:8" x14ac:dyDescent="0.35">
      <c r="A3" t="s">
        <v>32</v>
      </c>
      <c r="B3" t="s">
        <v>72</v>
      </c>
      <c r="C3" s="1" t="s">
        <v>21</v>
      </c>
      <c r="D3" s="1" t="s">
        <v>36</v>
      </c>
      <c r="F3" s="1" t="s">
        <v>34</v>
      </c>
      <c r="G3" s="6" t="s">
        <v>61</v>
      </c>
      <c r="H3" s="6" t="s">
        <v>37</v>
      </c>
    </row>
    <row r="4" spans="1:8" x14ac:dyDescent="0.35">
      <c r="A4" t="s">
        <v>41</v>
      </c>
      <c r="B4" t="s">
        <v>73</v>
      </c>
      <c r="C4" s="2" t="s">
        <v>38</v>
      </c>
      <c r="D4" s="2" t="s">
        <v>48</v>
      </c>
      <c r="F4" s="1" t="s">
        <v>30</v>
      </c>
      <c r="G4" s="7" t="s">
        <v>31</v>
      </c>
      <c r="H4" t="s">
        <v>76</v>
      </c>
    </row>
    <row r="5" spans="1:8" x14ac:dyDescent="0.35">
      <c r="A5" t="s">
        <v>51</v>
      </c>
      <c r="B5" t="s">
        <v>45</v>
      </c>
      <c r="C5" t="s">
        <v>90</v>
      </c>
      <c r="D5" t="s">
        <v>38</v>
      </c>
      <c r="F5" s="1" t="s">
        <v>58</v>
      </c>
      <c r="G5" s="7" t="s">
        <v>62</v>
      </c>
    </row>
    <row r="6" spans="1:8" x14ac:dyDescent="0.35">
      <c r="B6" t="s">
        <v>46</v>
      </c>
      <c r="D6" s="9"/>
      <c r="F6" s="4" t="s">
        <v>59</v>
      </c>
      <c r="G6" s="7" t="s">
        <v>63</v>
      </c>
    </row>
    <row r="7" spans="1:8" x14ac:dyDescent="0.35">
      <c r="B7" t="s">
        <v>74</v>
      </c>
      <c r="G7" s="7" t="s">
        <v>64</v>
      </c>
    </row>
    <row r="8" spans="1:8" x14ac:dyDescent="0.35">
      <c r="B8" t="s">
        <v>49</v>
      </c>
      <c r="G8" s="7" t="s">
        <v>55</v>
      </c>
    </row>
    <row r="9" spans="1:8" x14ac:dyDescent="0.35">
      <c r="B9" t="s">
        <v>50</v>
      </c>
      <c r="G9" s="7" t="s">
        <v>24</v>
      </c>
    </row>
    <row r="10" spans="1:8" x14ac:dyDescent="0.35">
      <c r="B10" t="s">
        <v>75</v>
      </c>
      <c r="G10" s="7" t="s">
        <v>43</v>
      </c>
    </row>
    <row r="11" spans="1:8" x14ac:dyDescent="0.35">
      <c r="B11" t="s">
        <v>78</v>
      </c>
      <c r="G11" s="7" t="s">
        <v>54</v>
      </c>
    </row>
    <row r="12" spans="1:8" x14ac:dyDescent="0.35">
      <c r="G12" s="7" t="s">
        <v>65</v>
      </c>
    </row>
    <row r="13" spans="1:8" x14ac:dyDescent="0.35">
      <c r="G13" s="7" t="s">
        <v>26</v>
      </c>
    </row>
    <row r="14" spans="1:8" x14ac:dyDescent="0.35">
      <c r="G14" s="7" t="s">
        <v>66</v>
      </c>
    </row>
    <row r="15" spans="1:8" x14ac:dyDescent="0.35">
      <c r="G15" s="7" t="s">
        <v>40</v>
      </c>
    </row>
    <row r="16" spans="1:8" x14ac:dyDescent="0.35">
      <c r="G16" s="7" t="s">
        <v>67</v>
      </c>
    </row>
    <row r="17" spans="7:7" x14ac:dyDescent="0.35">
      <c r="G17" s="7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RECHERCHE</vt:lpstr>
      <vt:lpstr>PU PVC</vt:lpstr>
      <vt:lpstr>OPTION</vt:lpstr>
      <vt:lpstr>menu</vt:lpstr>
      <vt:lpstr>ACOU</vt:lpstr>
      <vt:lpstr>RECHERCHE!Criteres</vt:lpstr>
      <vt:lpstr>RECHERCHE!Extraire</vt:lpstr>
      <vt:lpstr>HAUTEUR</vt:lpstr>
      <vt:lpstr>LARGEUR</vt:lpstr>
      <vt:lpstr>Numref</vt:lpstr>
      <vt:lpstr>PM_2</vt:lpstr>
      <vt:lpstr>POSE</vt:lpstr>
      <vt:lpstr>PU</vt:lpstr>
      <vt:lpstr>SEUIL</vt:lpstr>
      <vt:lpstr>SURF_MEN</vt:lpstr>
      <vt:lpstr>TABLIER_VR</vt:lpstr>
      <vt:lpstr>TEINTE</vt:lpstr>
      <vt:lpstr>Typo1</vt:lpstr>
      <vt:lpstr>typo2</vt:lpstr>
      <vt:lpstr>Typologie</vt:lpstr>
      <vt:lpstr>VR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cp:lastPrinted>2019-02-25T14:45:01Z</cp:lastPrinted>
  <dcterms:created xsi:type="dcterms:W3CDTF">2019-02-25T12:17:27Z</dcterms:created>
  <dcterms:modified xsi:type="dcterms:W3CDTF">2019-02-26T16:39:38Z</dcterms:modified>
</cp:coreProperties>
</file>