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4" sheetId="4" r:id="rId1"/>
    <sheet name="Feuil1" sheetId="1" r:id="rId2"/>
    <sheet name="Feuil2" sheetId="2" r:id="rId3"/>
    <sheet name="Feuil3" sheetId="3" r:id="rId4"/>
  </sheets>
  <calcPr calcId="152511" iterate="1"/>
  <pivotCaches>
    <pivotCache cacheId="2" r:id="rId5"/>
  </pivotCaches>
</workbook>
</file>

<file path=xl/calcChain.xml><?xml version="1.0" encoding="utf-8"?>
<calcChain xmlns="http://schemas.openxmlformats.org/spreadsheetml/2006/main">
  <c r="J338" i="1" l="1"/>
  <c r="J337" i="1"/>
  <c r="W337" i="1" s="1"/>
  <c r="J336" i="1"/>
  <c r="W336" i="1" s="1"/>
  <c r="J335" i="1"/>
  <c r="W335" i="1" s="1"/>
  <c r="J334" i="1"/>
  <c r="J333" i="1"/>
  <c r="W333" i="1" s="1"/>
  <c r="J332" i="1"/>
  <c r="W332" i="1" s="1"/>
  <c r="J331" i="1"/>
  <c r="W331" i="1" s="1"/>
  <c r="J330" i="1"/>
  <c r="J329" i="1"/>
  <c r="W329" i="1" s="1"/>
  <c r="J328" i="1"/>
  <c r="W328" i="1" s="1"/>
  <c r="J327" i="1"/>
  <c r="W327" i="1" s="1"/>
  <c r="J326" i="1"/>
  <c r="J325" i="1"/>
  <c r="W325" i="1" s="1"/>
  <c r="J324" i="1"/>
  <c r="W324" i="1" s="1"/>
  <c r="J323" i="1"/>
  <c r="W323" i="1" s="1"/>
  <c r="J322" i="1"/>
  <c r="J321" i="1"/>
  <c r="W321" i="1" s="1"/>
  <c r="J320" i="1"/>
  <c r="W320" i="1" s="1"/>
  <c r="J319" i="1"/>
  <c r="J318" i="1"/>
  <c r="V318" i="1" s="1"/>
  <c r="J317" i="1"/>
  <c r="V317" i="1" s="1"/>
  <c r="U316" i="1"/>
  <c r="J316" i="1"/>
  <c r="V316" i="1" s="1"/>
  <c r="U315" i="1"/>
  <c r="J315" i="1"/>
  <c r="V315" i="1" s="1"/>
  <c r="U314" i="1"/>
  <c r="T314" i="1"/>
  <c r="S314" i="1"/>
  <c r="R314" i="1"/>
  <c r="Q314" i="1"/>
  <c r="P314" i="1"/>
  <c r="O314" i="1"/>
  <c r="N314" i="1"/>
  <c r="M314" i="1"/>
  <c r="L314" i="1"/>
  <c r="K314" i="1"/>
  <c r="J314" i="1"/>
  <c r="V314" i="1" s="1"/>
  <c r="R44" i="1"/>
  <c r="J44" i="1"/>
  <c r="R43" i="1"/>
  <c r="J43" i="1"/>
  <c r="R42" i="1"/>
  <c r="J42" i="1"/>
  <c r="R41" i="1"/>
  <c r="J41" i="1"/>
  <c r="R40" i="1"/>
  <c r="J40" i="1"/>
  <c r="R39" i="1"/>
  <c r="J39" i="1"/>
  <c r="R38" i="1"/>
  <c r="J38" i="1"/>
  <c r="R37" i="1"/>
  <c r="J37" i="1"/>
  <c r="R36" i="1"/>
  <c r="J36" i="1"/>
  <c r="R35" i="1"/>
  <c r="J35" i="1"/>
  <c r="R34" i="1"/>
  <c r="J34" i="1"/>
  <c r="R33" i="1"/>
  <c r="J33" i="1"/>
  <c r="R32" i="1"/>
  <c r="J32" i="1"/>
  <c r="R31" i="1"/>
  <c r="J31" i="1"/>
  <c r="R30" i="1"/>
  <c r="J30" i="1"/>
  <c r="R29" i="1"/>
  <c r="J29" i="1"/>
  <c r="R28" i="1"/>
  <c r="J28" i="1"/>
  <c r="R27" i="1"/>
  <c r="J27" i="1"/>
  <c r="R26" i="1"/>
  <c r="J26" i="1"/>
  <c r="R25" i="1"/>
  <c r="J25" i="1"/>
  <c r="R24" i="1"/>
  <c r="J24" i="1"/>
  <c r="R23" i="1"/>
  <c r="J23" i="1"/>
  <c r="R22" i="1"/>
  <c r="J22" i="1"/>
  <c r="R21" i="1"/>
  <c r="J21" i="1"/>
  <c r="R20" i="1"/>
  <c r="J20" i="1"/>
  <c r="J10" i="1"/>
  <c r="J6" i="1"/>
  <c r="V329" i="1" l="1"/>
  <c r="V332" i="1"/>
  <c r="W318" i="1"/>
  <c r="V321" i="1"/>
  <c r="V324" i="1"/>
  <c r="V333" i="1"/>
  <c r="W317" i="1"/>
  <c r="V325" i="1"/>
  <c r="V336" i="1"/>
  <c r="V327" i="1"/>
  <c r="V335" i="1"/>
  <c r="W322" i="1"/>
  <c r="V322" i="1"/>
  <c r="W314" i="1"/>
  <c r="W315" i="1"/>
  <c r="W316" i="1"/>
  <c r="V319" i="1"/>
  <c r="W319" i="1"/>
  <c r="V328" i="1"/>
  <c r="V331" i="1"/>
  <c r="W334" i="1"/>
  <c r="V334" i="1"/>
  <c r="W330" i="1"/>
  <c r="V330" i="1"/>
  <c r="V323" i="1"/>
  <c r="W326" i="1"/>
  <c r="V326" i="1"/>
  <c r="W338" i="1"/>
  <c r="V338" i="1"/>
  <c r="V337" i="1"/>
  <c r="V320" i="1"/>
  <c r="B4" i="1" l="1"/>
  <c r="B5" i="1"/>
  <c r="B6" i="1"/>
  <c r="B7" i="1"/>
  <c r="B8" i="1"/>
  <c r="C8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J143" i="1"/>
  <c r="K143" i="1"/>
  <c r="L143" i="1"/>
  <c r="M143" i="1"/>
  <c r="N143" i="1"/>
  <c r="O143" i="1"/>
  <c r="P143" i="1"/>
  <c r="Q143" i="1"/>
  <c r="R143" i="1"/>
  <c r="S143" i="1"/>
  <c r="T143" i="1"/>
  <c r="U143" i="1"/>
  <c r="V143" i="1"/>
  <c r="W143" i="1"/>
  <c r="J144" i="1"/>
  <c r="K144" i="1"/>
  <c r="L144" i="1"/>
  <c r="M144" i="1"/>
  <c r="N144" i="1"/>
  <c r="O144" i="1"/>
  <c r="P144" i="1"/>
  <c r="Q144" i="1"/>
  <c r="R144" i="1"/>
  <c r="S144" i="1"/>
  <c r="T144" i="1"/>
  <c r="U144" i="1"/>
  <c r="V144" i="1"/>
  <c r="W144" i="1"/>
  <c r="J145" i="1"/>
  <c r="K145" i="1"/>
  <c r="L145" i="1"/>
  <c r="M145" i="1"/>
  <c r="N145" i="1"/>
  <c r="O145" i="1"/>
  <c r="P145" i="1"/>
  <c r="Q145" i="1"/>
  <c r="R145" i="1"/>
  <c r="S145" i="1"/>
  <c r="T145" i="1"/>
  <c r="U145" i="1"/>
  <c r="V145" i="1"/>
  <c r="W145" i="1"/>
  <c r="J146" i="1"/>
  <c r="K146" i="1"/>
  <c r="L146" i="1"/>
  <c r="M146" i="1"/>
  <c r="N146" i="1"/>
  <c r="O146" i="1"/>
  <c r="P146" i="1"/>
  <c r="Q146" i="1"/>
  <c r="R146" i="1"/>
  <c r="S146" i="1"/>
  <c r="T146" i="1"/>
  <c r="U146" i="1"/>
  <c r="V146" i="1"/>
  <c r="W146" i="1"/>
  <c r="J147" i="1"/>
  <c r="K147" i="1"/>
  <c r="L147" i="1"/>
  <c r="M147" i="1"/>
  <c r="N147" i="1"/>
  <c r="O147" i="1"/>
  <c r="P147" i="1"/>
  <c r="Q147" i="1"/>
  <c r="R147" i="1"/>
  <c r="S147" i="1"/>
  <c r="T147" i="1"/>
  <c r="U147" i="1"/>
  <c r="V147" i="1"/>
  <c r="W147" i="1"/>
  <c r="J148" i="1"/>
  <c r="K148" i="1"/>
  <c r="L148" i="1"/>
  <c r="M148" i="1"/>
  <c r="N148" i="1"/>
  <c r="O148" i="1"/>
  <c r="P148" i="1"/>
  <c r="Q148" i="1"/>
  <c r="R148" i="1"/>
  <c r="S148" i="1"/>
  <c r="T148" i="1"/>
  <c r="U148" i="1"/>
  <c r="V148" i="1"/>
  <c r="W148" i="1"/>
  <c r="J149" i="1"/>
  <c r="K149" i="1"/>
  <c r="L149" i="1"/>
  <c r="M149" i="1"/>
  <c r="N149" i="1"/>
  <c r="O149" i="1"/>
  <c r="P149" i="1"/>
  <c r="Q149" i="1"/>
  <c r="R149" i="1"/>
  <c r="S149" i="1"/>
  <c r="T149" i="1"/>
  <c r="U149" i="1"/>
  <c r="V149" i="1"/>
  <c r="W149" i="1"/>
  <c r="J150" i="1"/>
  <c r="K150" i="1"/>
  <c r="L150" i="1"/>
  <c r="M150" i="1"/>
  <c r="N150" i="1"/>
  <c r="O150" i="1"/>
  <c r="P150" i="1"/>
  <c r="Q150" i="1"/>
  <c r="R150" i="1"/>
  <c r="S150" i="1"/>
  <c r="T150" i="1"/>
  <c r="U150" i="1"/>
  <c r="V150" i="1"/>
  <c r="W150" i="1"/>
  <c r="J151" i="1"/>
  <c r="K151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J152" i="1"/>
  <c r="K152" i="1"/>
  <c r="L152" i="1"/>
  <c r="M152" i="1"/>
  <c r="N152" i="1"/>
  <c r="O152" i="1"/>
  <c r="P152" i="1"/>
  <c r="Q152" i="1"/>
  <c r="R152" i="1"/>
  <c r="S152" i="1"/>
  <c r="T152" i="1"/>
  <c r="U152" i="1"/>
  <c r="V152" i="1"/>
  <c r="W152" i="1"/>
  <c r="J153" i="1"/>
  <c r="K153" i="1"/>
  <c r="L153" i="1"/>
  <c r="M153" i="1"/>
  <c r="N153" i="1"/>
  <c r="O153" i="1"/>
  <c r="P153" i="1"/>
  <c r="Q153" i="1"/>
  <c r="R153" i="1"/>
  <c r="S153" i="1"/>
  <c r="T153" i="1"/>
  <c r="U153" i="1"/>
  <c r="V153" i="1"/>
  <c r="W153" i="1"/>
  <c r="J154" i="1"/>
  <c r="K154" i="1"/>
  <c r="L154" i="1"/>
  <c r="M154" i="1"/>
  <c r="N154" i="1"/>
  <c r="O154" i="1"/>
  <c r="P154" i="1"/>
  <c r="Q154" i="1"/>
  <c r="R154" i="1"/>
  <c r="S154" i="1"/>
  <c r="T154" i="1"/>
  <c r="U154" i="1"/>
  <c r="V154" i="1"/>
  <c r="W154" i="1"/>
  <c r="J155" i="1"/>
  <c r="K155" i="1"/>
  <c r="L155" i="1"/>
  <c r="M155" i="1"/>
  <c r="N155" i="1"/>
  <c r="O155" i="1"/>
  <c r="P155" i="1"/>
  <c r="Q155" i="1"/>
  <c r="R155" i="1"/>
  <c r="S155" i="1"/>
  <c r="T155" i="1"/>
  <c r="U155" i="1"/>
  <c r="V155" i="1"/>
  <c r="W155" i="1"/>
  <c r="J156" i="1"/>
  <c r="K156" i="1"/>
  <c r="L156" i="1"/>
  <c r="M156" i="1"/>
  <c r="N156" i="1"/>
  <c r="O156" i="1"/>
  <c r="P156" i="1"/>
  <c r="Q156" i="1"/>
  <c r="R156" i="1"/>
  <c r="S156" i="1"/>
  <c r="T156" i="1"/>
  <c r="U156" i="1"/>
  <c r="V156" i="1"/>
  <c r="W156" i="1"/>
  <c r="J157" i="1"/>
  <c r="K157" i="1"/>
  <c r="L157" i="1"/>
  <c r="M157" i="1"/>
  <c r="N157" i="1"/>
  <c r="O157" i="1"/>
  <c r="P157" i="1"/>
  <c r="Q157" i="1"/>
  <c r="R157" i="1"/>
  <c r="S157" i="1"/>
  <c r="T157" i="1"/>
  <c r="U157" i="1"/>
  <c r="V157" i="1"/>
  <c r="W157" i="1"/>
  <c r="J158" i="1"/>
  <c r="K158" i="1"/>
  <c r="L158" i="1"/>
  <c r="M158" i="1"/>
  <c r="N158" i="1"/>
  <c r="O158" i="1"/>
  <c r="P158" i="1"/>
  <c r="Q158" i="1"/>
  <c r="R158" i="1"/>
  <c r="S158" i="1"/>
  <c r="T158" i="1"/>
  <c r="U158" i="1"/>
  <c r="V158" i="1"/>
  <c r="W158" i="1"/>
  <c r="J159" i="1"/>
  <c r="K159" i="1"/>
  <c r="L159" i="1"/>
  <c r="M159" i="1"/>
  <c r="N159" i="1"/>
  <c r="O159" i="1"/>
  <c r="P159" i="1"/>
  <c r="Q159" i="1"/>
  <c r="R159" i="1"/>
  <c r="S159" i="1"/>
  <c r="T159" i="1"/>
  <c r="U159" i="1"/>
  <c r="V159" i="1"/>
  <c r="W159" i="1"/>
  <c r="J160" i="1"/>
  <c r="K160" i="1"/>
  <c r="L160" i="1"/>
  <c r="M160" i="1"/>
  <c r="N160" i="1"/>
  <c r="O160" i="1"/>
  <c r="P160" i="1"/>
  <c r="Q160" i="1"/>
  <c r="R160" i="1"/>
  <c r="S160" i="1"/>
  <c r="T160" i="1"/>
  <c r="U160" i="1"/>
  <c r="V160" i="1"/>
  <c r="W160" i="1"/>
  <c r="J161" i="1"/>
  <c r="K161" i="1"/>
  <c r="L161" i="1"/>
  <c r="M161" i="1"/>
  <c r="N161" i="1"/>
  <c r="O161" i="1"/>
  <c r="P161" i="1"/>
  <c r="Q161" i="1"/>
  <c r="R161" i="1"/>
  <c r="S161" i="1"/>
  <c r="T161" i="1"/>
  <c r="U161" i="1"/>
  <c r="V161" i="1"/>
  <c r="W161" i="1"/>
  <c r="J162" i="1"/>
  <c r="K162" i="1"/>
  <c r="L162" i="1"/>
  <c r="M162" i="1"/>
  <c r="N162" i="1"/>
  <c r="O162" i="1"/>
  <c r="P162" i="1"/>
  <c r="Q162" i="1"/>
  <c r="R162" i="1"/>
  <c r="S162" i="1"/>
  <c r="T162" i="1"/>
  <c r="U162" i="1"/>
  <c r="V162" i="1"/>
  <c r="W162" i="1"/>
  <c r="J163" i="1"/>
  <c r="K163" i="1"/>
  <c r="L163" i="1"/>
  <c r="M163" i="1"/>
  <c r="N163" i="1"/>
  <c r="O163" i="1"/>
  <c r="P163" i="1"/>
  <c r="Q163" i="1"/>
  <c r="R163" i="1"/>
  <c r="S163" i="1"/>
  <c r="T163" i="1"/>
  <c r="U163" i="1"/>
  <c r="V163" i="1"/>
  <c r="W163" i="1"/>
  <c r="J164" i="1"/>
  <c r="K164" i="1"/>
  <c r="L164" i="1"/>
  <c r="M164" i="1"/>
  <c r="N164" i="1"/>
  <c r="O164" i="1"/>
  <c r="P164" i="1"/>
  <c r="Q164" i="1"/>
  <c r="R164" i="1"/>
  <c r="S164" i="1"/>
  <c r="T164" i="1"/>
  <c r="U164" i="1"/>
  <c r="V164" i="1"/>
  <c r="W164" i="1"/>
  <c r="J165" i="1"/>
  <c r="K165" i="1"/>
  <c r="L165" i="1"/>
  <c r="M165" i="1"/>
  <c r="N165" i="1"/>
  <c r="O165" i="1"/>
  <c r="P165" i="1"/>
  <c r="Q165" i="1"/>
  <c r="R165" i="1"/>
  <c r="S165" i="1"/>
  <c r="T165" i="1"/>
  <c r="U165" i="1"/>
  <c r="V165" i="1"/>
  <c r="W165" i="1"/>
  <c r="J166" i="1"/>
  <c r="K166" i="1"/>
  <c r="L166" i="1"/>
  <c r="M166" i="1"/>
  <c r="N166" i="1"/>
  <c r="O166" i="1"/>
  <c r="P166" i="1"/>
  <c r="Q166" i="1"/>
  <c r="R166" i="1"/>
  <c r="S166" i="1"/>
  <c r="T166" i="1"/>
  <c r="U166" i="1"/>
  <c r="V166" i="1"/>
  <c r="W166" i="1"/>
  <c r="J167" i="1"/>
  <c r="K167" i="1"/>
  <c r="L167" i="1"/>
  <c r="M167" i="1"/>
  <c r="N167" i="1"/>
  <c r="O167" i="1"/>
  <c r="P167" i="1"/>
  <c r="Q167" i="1"/>
  <c r="R167" i="1"/>
  <c r="S167" i="1"/>
  <c r="T167" i="1"/>
  <c r="U167" i="1"/>
  <c r="V167" i="1"/>
  <c r="W167" i="1"/>
  <c r="K315" i="1"/>
  <c r="L315" i="1"/>
  <c r="M315" i="1"/>
  <c r="N315" i="1"/>
  <c r="O315" i="1"/>
  <c r="P315" i="1"/>
  <c r="Q315" i="1"/>
  <c r="R315" i="1"/>
  <c r="S315" i="1"/>
  <c r="T315" i="1"/>
  <c r="K316" i="1"/>
  <c r="L316" i="1"/>
  <c r="M316" i="1"/>
  <c r="N316" i="1"/>
  <c r="O316" i="1"/>
  <c r="P316" i="1"/>
  <c r="Q316" i="1"/>
  <c r="R316" i="1"/>
  <c r="S316" i="1"/>
  <c r="T316" i="1"/>
  <c r="K317" i="1"/>
  <c r="L317" i="1"/>
  <c r="M317" i="1"/>
  <c r="N317" i="1"/>
  <c r="O317" i="1"/>
  <c r="P317" i="1"/>
  <c r="Q317" i="1"/>
  <c r="R317" i="1"/>
  <c r="S317" i="1"/>
  <c r="T317" i="1"/>
  <c r="U317" i="1"/>
  <c r="K318" i="1"/>
  <c r="L318" i="1"/>
  <c r="M318" i="1"/>
  <c r="N318" i="1"/>
  <c r="O318" i="1"/>
  <c r="P318" i="1"/>
  <c r="Q318" i="1"/>
  <c r="R318" i="1"/>
  <c r="S318" i="1"/>
  <c r="T318" i="1"/>
  <c r="U318" i="1"/>
  <c r="K319" i="1"/>
  <c r="L319" i="1"/>
  <c r="M319" i="1"/>
  <c r="N319" i="1"/>
  <c r="O319" i="1"/>
  <c r="P319" i="1"/>
  <c r="Q319" i="1"/>
  <c r="R319" i="1"/>
  <c r="S319" i="1"/>
  <c r="T319" i="1"/>
  <c r="U319" i="1"/>
  <c r="K320" i="1"/>
  <c r="L320" i="1"/>
  <c r="M320" i="1"/>
  <c r="N320" i="1"/>
  <c r="O320" i="1"/>
  <c r="P320" i="1"/>
  <c r="Q320" i="1"/>
  <c r="R320" i="1"/>
  <c r="S320" i="1"/>
  <c r="T320" i="1"/>
  <c r="U320" i="1"/>
  <c r="K321" i="1"/>
  <c r="L321" i="1"/>
  <c r="M321" i="1"/>
  <c r="N321" i="1"/>
  <c r="O321" i="1"/>
  <c r="P321" i="1"/>
  <c r="Q321" i="1"/>
  <c r="R321" i="1"/>
  <c r="S321" i="1"/>
  <c r="T321" i="1"/>
  <c r="U321" i="1"/>
  <c r="K322" i="1"/>
  <c r="L322" i="1"/>
  <c r="M322" i="1"/>
  <c r="N322" i="1"/>
  <c r="O322" i="1"/>
  <c r="P322" i="1"/>
  <c r="Q322" i="1"/>
  <c r="R322" i="1"/>
  <c r="S322" i="1"/>
  <c r="T322" i="1"/>
  <c r="U322" i="1"/>
  <c r="K323" i="1"/>
  <c r="L323" i="1"/>
  <c r="M323" i="1"/>
  <c r="N323" i="1"/>
  <c r="O323" i="1"/>
  <c r="P323" i="1"/>
  <c r="Q323" i="1"/>
  <c r="R323" i="1"/>
  <c r="S323" i="1"/>
  <c r="T323" i="1"/>
  <c r="U323" i="1"/>
  <c r="K324" i="1"/>
  <c r="L324" i="1"/>
  <c r="M324" i="1"/>
  <c r="N324" i="1"/>
  <c r="O324" i="1"/>
  <c r="P324" i="1"/>
  <c r="Q324" i="1"/>
  <c r="R324" i="1"/>
  <c r="S324" i="1"/>
  <c r="T324" i="1"/>
  <c r="U324" i="1"/>
  <c r="K325" i="1"/>
  <c r="L325" i="1"/>
  <c r="M325" i="1"/>
  <c r="N325" i="1"/>
  <c r="O325" i="1"/>
  <c r="P325" i="1"/>
  <c r="Q325" i="1"/>
  <c r="R325" i="1"/>
  <c r="S325" i="1"/>
  <c r="T325" i="1"/>
  <c r="U325" i="1"/>
  <c r="K326" i="1"/>
  <c r="L326" i="1"/>
  <c r="M326" i="1"/>
  <c r="N326" i="1"/>
  <c r="O326" i="1"/>
  <c r="P326" i="1"/>
  <c r="Q326" i="1"/>
  <c r="R326" i="1"/>
  <c r="S326" i="1"/>
  <c r="T326" i="1"/>
  <c r="U326" i="1"/>
  <c r="K327" i="1"/>
  <c r="L327" i="1"/>
  <c r="M327" i="1"/>
  <c r="N327" i="1"/>
  <c r="O327" i="1"/>
  <c r="P327" i="1"/>
  <c r="Q327" i="1"/>
  <c r="R327" i="1"/>
  <c r="S327" i="1"/>
  <c r="T327" i="1"/>
  <c r="U327" i="1"/>
  <c r="K328" i="1"/>
  <c r="L328" i="1"/>
  <c r="M328" i="1"/>
  <c r="N328" i="1"/>
  <c r="O328" i="1"/>
  <c r="P328" i="1"/>
  <c r="Q328" i="1"/>
  <c r="R328" i="1"/>
  <c r="S328" i="1"/>
  <c r="T328" i="1"/>
  <c r="U328" i="1"/>
  <c r="K329" i="1"/>
  <c r="L329" i="1"/>
  <c r="M329" i="1"/>
  <c r="N329" i="1"/>
  <c r="O329" i="1"/>
  <c r="P329" i="1"/>
  <c r="Q329" i="1"/>
  <c r="R329" i="1"/>
  <c r="S329" i="1"/>
  <c r="T329" i="1"/>
  <c r="U329" i="1"/>
  <c r="K330" i="1"/>
  <c r="L330" i="1"/>
  <c r="M330" i="1"/>
  <c r="N330" i="1"/>
  <c r="O330" i="1"/>
  <c r="P330" i="1"/>
  <c r="Q330" i="1"/>
  <c r="R330" i="1"/>
  <c r="S330" i="1"/>
  <c r="T330" i="1"/>
  <c r="U330" i="1"/>
  <c r="K331" i="1"/>
  <c r="L331" i="1"/>
  <c r="M331" i="1"/>
  <c r="N331" i="1"/>
  <c r="O331" i="1"/>
  <c r="P331" i="1"/>
  <c r="Q331" i="1"/>
  <c r="R331" i="1"/>
  <c r="S331" i="1"/>
  <c r="T331" i="1"/>
  <c r="U331" i="1"/>
  <c r="K332" i="1"/>
  <c r="L332" i="1"/>
  <c r="M332" i="1"/>
  <c r="N332" i="1"/>
  <c r="O332" i="1"/>
  <c r="P332" i="1"/>
  <c r="Q332" i="1"/>
  <c r="R332" i="1"/>
  <c r="S332" i="1"/>
  <c r="T332" i="1"/>
  <c r="U332" i="1"/>
  <c r="K333" i="1"/>
  <c r="L333" i="1"/>
  <c r="M333" i="1"/>
  <c r="N333" i="1"/>
  <c r="O333" i="1"/>
  <c r="P333" i="1"/>
  <c r="Q333" i="1"/>
  <c r="R333" i="1"/>
  <c r="S333" i="1"/>
  <c r="T333" i="1"/>
  <c r="U333" i="1"/>
  <c r="K334" i="1"/>
  <c r="L334" i="1"/>
  <c r="M334" i="1"/>
  <c r="N334" i="1"/>
  <c r="O334" i="1"/>
  <c r="P334" i="1"/>
  <c r="Q334" i="1"/>
  <c r="R334" i="1"/>
  <c r="S334" i="1"/>
  <c r="T334" i="1"/>
  <c r="U334" i="1"/>
  <c r="K335" i="1"/>
  <c r="L335" i="1"/>
  <c r="M335" i="1"/>
  <c r="N335" i="1"/>
  <c r="O335" i="1"/>
  <c r="P335" i="1"/>
  <c r="Q335" i="1"/>
  <c r="R335" i="1"/>
  <c r="S335" i="1"/>
  <c r="T335" i="1"/>
  <c r="U335" i="1"/>
  <c r="K336" i="1"/>
  <c r="L336" i="1"/>
  <c r="M336" i="1"/>
  <c r="N336" i="1"/>
  <c r="O336" i="1"/>
  <c r="P336" i="1"/>
  <c r="Q336" i="1"/>
  <c r="R336" i="1"/>
  <c r="S336" i="1"/>
  <c r="T336" i="1"/>
  <c r="U336" i="1"/>
  <c r="K337" i="1"/>
  <c r="L337" i="1"/>
  <c r="M337" i="1"/>
  <c r="N337" i="1"/>
  <c r="O337" i="1"/>
  <c r="P337" i="1"/>
  <c r="Q337" i="1"/>
  <c r="R337" i="1"/>
  <c r="S337" i="1"/>
  <c r="T337" i="1"/>
  <c r="U337" i="1"/>
  <c r="K338" i="1"/>
  <c r="L338" i="1"/>
  <c r="M338" i="1"/>
  <c r="N338" i="1"/>
  <c r="O338" i="1"/>
  <c r="P338" i="1"/>
  <c r="Q338" i="1"/>
  <c r="R338" i="1"/>
  <c r="S338" i="1"/>
  <c r="T338" i="1"/>
  <c r="U338" i="1"/>
</calcChain>
</file>

<file path=xl/sharedStrings.xml><?xml version="1.0" encoding="utf-8"?>
<sst xmlns="http://schemas.openxmlformats.org/spreadsheetml/2006/main" count="231" uniqueCount="69">
  <si>
    <t xml:space="preserve">Activité journaliere </t>
  </si>
  <si>
    <t xml:space="preserve">tableau annuelle par Nombre d'activité </t>
  </si>
  <si>
    <t xml:space="preserve">heure par activité </t>
  </si>
  <si>
    <t xml:space="preserve">Dates </t>
  </si>
  <si>
    <t>mois</t>
  </si>
  <si>
    <t xml:space="preserve">quoi </t>
  </si>
  <si>
    <t xml:space="preserve">TEMPS </t>
  </si>
  <si>
    <t xml:space="preserve">commentaire </t>
  </si>
  <si>
    <t xml:space="preserve">Hotline </t>
  </si>
  <si>
    <t xml:space="preserve">colis </t>
  </si>
  <si>
    <t xml:space="preserve">plan de prevention trigo </t>
  </si>
  <si>
    <t xml:space="preserve">TYPE DE TACHE </t>
  </si>
  <si>
    <t xml:space="preserve">NOMBRE </t>
  </si>
  <si>
    <t xml:space="preserve">creation document </t>
  </si>
  <si>
    <t xml:space="preserve">trigo </t>
  </si>
  <si>
    <t xml:space="preserve">aip </t>
  </si>
  <si>
    <t xml:space="preserve">securisation accompagnement </t>
  </si>
  <si>
    <t xml:space="preserve">rapport trigo </t>
  </si>
  <si>
    <t xml:space="preserve">step 1 fournisseur </t>
  </si>
  <si>
    <t>0.50</t>
  </si>
  <si>
    <t xml:space="preserve">management des zones </t>
  </si>
  <si>
    <t xml:space="preserve">creation dac </t>
  </si>
  <si>
    <t xml:space="preserve">securisation stock </t>
  </si>
  <si>
    <t xml:space="preserve">creation indicateur </t>
  </si>
  <si>
    <t xml:space="preserve">ecme </t>
  </si>
  <si>
    <t xml:space="preserve">securisation machine </t>
  </si>
  <si>
    <t>010/17</t>
  </si>
  <si>
    <t xml:space="preserve">Nombre de type de tache à l'année </t>
  </si>
  <si>
    <t xml:space="preserve">Heure par type d'activité à l'année </t>
  </si>
  <si>
    <t>011/17</t>
  </si>
  <si>
    <t xml:space="preserve">spie </t>
  </si>
  <si>
    <t xml:space="preserve">step 1 FLC </t>
  </si>
  <si>
    <t xml:space="preserve">step 1 projet </t>
  </si>
  <si>
    <t xml:space="preserve">step 2 FLC </t>
  </si>
  <si>
    <t xml:space="preserve">step 2 fournisseur </t>
  </si>
  <si>
    <t xml:space="preserve">step 2 projet </t>
  </si>
  <si>
    <t xml:space="preserve">Aide SAV </t>
  </si>
  <si>
    <t xml:space="preserve">Formation </t>
  </si>
  <si>
    <t xml:space="preserve">DIVERS </t>
  </si>
  <si>
    <t>012/17</t>
  </si>
  <si>
    <t>Vacance</t>
  </si>
  <si>
    <t xml:space="preserve">projet </t>
  </si>
  <si>
    <t>RTT</t>
  </si>
  <si>
    <t xml:space="preserve">Maladie </t>
  </si>
  <si>
    <t xml:space="preserve">RETOUR </t>
  </si>
  <si>
    <t xml:space="preserve">Nombres par activité </t>
  </si>
  <si>
    <t xml:space="preserve">TACHES </t>
  </si>
  <si>
    <t xml:space="preserve">JANVIER </t>
  </si>
  <si>
    <t xml:space="preserve">FEVRIER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</si>
  <si>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</si>
  <si>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</si>
  <si>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</si>
  <si>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</si>
  <si>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</si>
  <si>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</si>
  <si>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</si>
  <si>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</si>
  <si>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</si>
  <si>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</si>
  <si>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MOYENNE </t>
  </si>
  <si>
    <t xml:space="preserve">TOTAL </t>
  </si>
  <si>
    <t>=SOMME.SI.ENS(A2:A9, B2:B9, "=A*", C2:C9, "David")</t>
  </si>
  <si>
    <t xml:space="preserve">heures par activité </t>
  </si>
  <si>
    <t>Étiquettes de lignes</t>
  </si>
  <si>
    <t>Total général</t>
  </si>
  <si>
    <t>Étiquettes de colonnes</t>
  </si>
  <si>
    <t xml:space="preserve">Somme de TEMPS </t>
  </si>
  <si>
    <t>2017</t>
  </si>
  <si>
    <t>sept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</si>
</sst>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40C]d\-mmm;@"/>
    <numFmt numFmtId="165" formatCode="_-* #,##0\ _€_-;\-* #,##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80">
    <xf numFmtId="0" fontId="0" fillId="0" borderId="0" xfId="0"/>
    <xf numFmtId="165" fontId="0" fillId="0" borderId="13" xfId="1" applyNumberFormat="1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43" fontId="0" fillId="0" borderId="15" xfId="1" applyFont="1" applyBorder="1" applyAlignment="1">
      <alignment horizontal="center" vertical="center"/>
    </xf>
    <xf numFmtId="43" fontId="0" fillId="0" borderId="16" xfId="1" applyFont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2" fillId="6" borderId="17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7" borderId="17" xfId="0" applyFont="1" applyFill="1" applyBorder="1" applyAlignment="1">
      <alignment horizontal="center" vertical="center"/>
    </xf>
    <xf numFmtId="0" fontId="0" fillId="0" borderId="17" xfId="0" applyBorder="1" applyAlignment="1">
      <alignment horizontal="right"/>
    </xf>
    <xf numFmtId="0" fontId="0" fillId="0" borderId="17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2" fillId="7" borderId="23" xfId="0" applyFont="1" applyFill="1" applyBorder="1" applyAlignment="1">
      <alignment horizontal="center" vertical="center"/>
    </xf>
    <xf numFmtId="0" fontId="0" fillId="0" borderId="18" xfId="0" applyBorder="1"/>
    <xf numFmtId="0" fontId="2" fillId="5" borderId="24" xfId="0" applyFont="1" applyFill="1" applyBorder="1" applyAlignment="1">
      <alignment horizontal="center" vertical="center"/>
    </xf>
    <xf numFmtId="0" fontId="0" fillId="0" borderId="12" xfId="0" applyBorder="1"/>
    <xf numFmtId="0" fontId="0" fillId="8" borderId="25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43" fontId="0" fillId="0" borderId="17" xfId="1" applyFont="1" applyBorder="1" applyAlignment="1">
      <alignment vertical="center"/>
    </xf>
    <xf numFmtId="0" fontId="7" fillId="8" borderId="17" xfId="0" applyFont="1" applyFill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4" fontId="0" fillId="0" borderId="29" xfId="0" applyNumberFormat="1" applyBorder="1" applyAlignment="1">
      <alignment horizontal="center" vertical="center"/>
    </xf>
    <xf numFmtId="165" fontId="0" fillId="0" borderId="29" xfId="1" applyNumberFormat="1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43" fontId="0" fillId="0" borderId="31" xfId="1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2" fillId="0" borderId="27" xfId="0" applyFont="1" applyFill="1" applyBorder="1" applyAlignment="1">
      <alignment horizontal="center" vertical="center"/>
    </xf>
    <xf numFmtId="0" fontId="2" fillId="0" borderId="28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8" fillId="2" borderId="1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0" fontId="8" fillId="2" borderId="8" xfId="0" applyFont="1" applyFill="1" applyBorder="1" applyAlignment="1">
      <alignment horizontal="center"/>
    </xf>
    <xf numFmtId="0" fontId="8" fillId="2" borderId="9" xfId="0" applyFont="1" applyFill="1" applyBorder="1" applyAlignment="1">
      <alignment horizontal="center"/>
    </xf>
    <xf numFmtId="0" fontId="6" fillId="8" borderId="21" xfId="0" applyFont="1" applyFill="1" applyBorder="1" applyAlignment="1">
      <alignment horizontal="center" vertical="center"/>
    </xf>
    <xf numFmtId="0" fontId="6" fillId="8" borderId="22" xfId="0" applyFont="1" applyFill="1" applyBorder="1" applyAlignment="1">
      <alignment horizontal="center" vertical="center"/>
    </xf>
    <xf numFmtId="0" fontId="6" fillId="8" borderId="17" xfId="0" applyFont="1" applyFill="1" applyBorder="1" applyAlignment="1">
      <alignment horizontal="center"/>
    </xf>
    <xf numFmtId="0" fontId="4" fillId="2" borderId="1" xfId="2" applyFill="1" applyBorder="1" applyAlignment="1" applyProtection="1">
      <alignment horizontal="center" vertical="center"/>
    </xf>
    <xf numFmtId="0" fontId="4" fillId="2" borderId="3" xfId="2" applyFill="1" applyBorder="1" applyAlignment="1" applyProtection="1">
      <alignment horizontal="center" vertical="center"/>
    </xf>
    <xf numFmtId="0" fontId="4" fillId="2" borderId="7" xfId="2" applyFill="1" applyBorder="1" applyAlignment="1" applyProtection="1">
      <alignment horizontal="center" vertical="center"/>
    </xf>
    <xf numFmtId="0" fontId="4" fillId="2" borderId="9" xfId="2" applyFill="1" applyBorder="1" applyAlignment="1" applyProtection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4" fillId="2" borderId="6" xfId="2" applyFill="1" applyBorder="1" applyAlignment="1" applyProtection="1">
      <alignment horizontal="center" vertical="center"/>
    </xf>
    <xf numFmtId="0" fontId="4" fillId="2" borderId="12" xfId="2" applyFill="1" applyBorder="1" applyAlignment="1" applyProtection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4" fillId="3" borderId="4" xfId="2" applyFill="1" applyBorder="1" applyAlignment="1" applyProtection="1">
      <alignment horizontal="center" vertical="center" wrapText="1"/>
    </xf>
    <xf numFmtId="0" fontId="4" fillId="3" borderId="5" xfId="2" applyFill="1" applyBorder="1" applyAlignment="1" applyProtection="1">
      <alignment horizontal="center" vertical="center" wrapText="1"/>
    </xf>
    <xf numFmtId="0" fontId="4" fillId="3" borderId="10" xfId="2" applyFill="1" applyBorder="1" applyAlignment="1" applyProtection="1">
      <alignment horizontal="center" vertical="center" wrapText="1"/>
    </xf>
    <xf numFmtId="0" fontId="4" fillId="3" borderId="11" xfId="2" applyFill="1" applyBorder="1" applyAlignment="1" applyProtection="1">
      <alignment horizontal="center" vertical="center" wrapText="1"/>
    </xf>
    <xf numFmtId="0" fontId="4" fillId="4" borderId="6" xfId="2" applyFill="1" applyBorder="1" applyAlignment="1" applyProtection="1">
      <alignment horizontal="center" vertical="center"/>
    </xf>
    <xf numFmtId="0" fontId="4" fillId="4" borderId="12" xfId="2" applyFill="1" applyBorder="1" applyAlignment="1" applyProtection="1">
      <alignment horizontal="center" vertical="center"/>
    </xf>
    <xf numFmtId="43" fontId="5" fillId="2" borderId="6" xfId="0" applyNumberFormat="1" applyFont="1" applyFill="1" applyBorder="1" applyAlignment="1">
      <alignment horizontal="center" vertical="center"/>
    </xf>
    <xf numFmtId="43" fontId="5" fillId="2" borderId="18" xfId="0" applyNumberFormat="1" applyFont="1" applyFill="1" applyBorder="1" applyAlignment="1">
      <alignment horizontal="center" vertical="center"/>
    </xf>
    <xf numFmtId="43" fontId="5" fillId="2" borderId="12" xfId="0" applyNumberFormat="1" applyFont="1" applyFill="1" applyBorder="1" applyAlignment="1">
      <alignment horizontal="center" vertical="center"/>
    </xf>
    <xf numFmtId="164" fontId="0" fillId="0" borderId="0" xfId="0" applyNumberFormat="1"/>
  </cellXfs>
  <cellStyles count="3">
    <cellStyle name="Lien hypertexte" xfId="2" builtinId="8"/>
    <cellStyle name="Milliers" xfId="1" builtinId="3"/>
    <cellStyle name="Normal" xfId="0" builtinId="0"/>
  </cellStyles>
  <dxfs count="15"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numFmt numFmtId="164" formatCode="[$-40C]d\-mmm;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999.153102546297" createdVersion="5" refreshedVersion="5" minRefreshableVersion="3" recordCount="30">
  <cacheSource type="worksheet">
    <worksheetSource name="Tableau1"/>
  </cacheSource>
  <cacheFields count="6">
    <cacheField name="Dates " numFmtId="164">
      <sharedItems containsSemiMixedTypes="0" containsNonDate="0" containsDate="1" containsString="0" minDate="2017-09-12T13:07:22" maxDate="2017-09-20T06:49:50" count="27">
        <d v="2017-09-12T13:07:22"/>
        <d v="2017-09-12T13:07:27"/>
        <d v="2017-09-12T13:07:33"/>
        <d v="2017-09-12T13:08:17"/>
        <d v="2017-09-12T13:09:20"/>
        <d v="2017-09-12T13:09:25"/>
        <d v="2017-09-12T13:09:39"/>
        <d v="2017-09-12T13:10:11"/>
        <d v="2017-09-13T11:44:10"/>
        <d v="2017-09-13T11:44:20"/>
        <d v="2017-09-13T11:44:31"/>
        <d v="2017-09-13T12:04:41"/>
        <d v="2017-09-14T09:36:25"/>
        <d v="2017-09-14T09:36:55"/>
        <d v="2017-09-14T09:37:22"/>
        <d v="2017-09-14T14:19:38"/>
        <d v="2017-09-14T14:19:54"/>
        <d v="2017-09-15T14:01:48"/>
        <d v="2017-09-15T14:02:04"/>
        <d v="2017-09-18T08:59:24"/>
        <d v="2017-09-15T14:02:46"/>
        <d v="2017-09-19T07:01:55"/>
        <d v="2017-09-19T09:12:37"/>
        <d v="2017-09-19T09:12:54"/>
        <d v="2017-09-19T11:35:04"/>
        <d v="2017-09-19T14:18:32"/>
        <d v="2017-09-20T06:49:50"/>
      </sharedItems>
      <fieldGroup par="5" base="0">
        <rangePr groupBy="months" startDate="2017-09-12T13:07:22" endDate="2017-09-20T06:49:50"/>
        <groupItems count="14">
          <s v="&lt;12/09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09/2017"/>
        </groupItems>
      </fieldGroup>
    </cacheField>
    <cacheField name="mois" numFmtId="165">
      <sharedItems containsSemiMixedTypes="0" containsString="0" containsNumber="1" containsInteger="1" minValue="9" maxValue="9" count="1">
        <n v="9"/>
      </sharedItems>
    </cacheField>
    <cacheField name="quoi " numFmtId="0">
      <sharedItems count="13">
        <s v="Hotline "/>
        <s v="colis "/>
        <s v="creation document "/>
        <s v="securisation accompagnement "/>
        <s v="step 1 fournisseur "/>
        <s v="management des zones "/>
        <s v="securisation stock "/>
        <s v="aip "/>
        <s v="securisation machine "/>
        <s v="ecme "/>
        <s v="step 2 fournisseur "/>
        <s v="Aide SAV "/>
        <s v="step 1 FLC "/>
      </sharedItems>
    </cacheField>
    <cacheField name="TEMPS " numFmtId="43">
      <sharedItems containsMixedTypes="1" containsNumber="1" containsInteger="1" minValue="1" maxValue="4"/>
    </cacheField>
    <cacheField name="commentaire " numFmtId="0">
      <sharedItems containsBlank="1"/>
    </cacheField>
    <cacheField name="Années" numFmtId="0" databaseField="0">
      <fieldGroup base="0">
        <rangePr groupBy="years" startDate="2017-09-12T13:07:22" endDate="2017-09-20T06:49:50"/>
        <groupItems count="3">
          <s v="&lt;12/09/2017"/>
          <s v="2017"/>
          <s v="&gt;20/09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x v="0"/>
    <x v="0"/>
    <x v="0"/>
    <n v="1"/>
    <m/>
  </r>
  <r>
    <x v="1"/>
    <x v="0"/>
    <x v="1"/>
    <n v="1"/>
    <s v="plan de prevention trigo "/>
  </r>
  <r>
    <x v="2"/>
    <x v="0"/>
    <x v="2"/>
    <n v="1"/>
    <s v="trigo "/>
  </r>
  <r>
    <x v="3"/>
    <x v="0"/>
    <x v="3"/>
    <n v="4"/>
    <s v="rapport trigo "/>
  </r>
  <r>
    <x v="4"/>
    <x v="0"/>
    <x v="0"/>
    <n v="1"/>
    <m/>
  </r>
  <r>
    <x v="5"/>
    <x v="0"/>
    <x v="1"/>
    <n v="3"/>
    <m/>
  </r>
  <r>
    <x v="6"/>
    <x v="0"/>
    <x v="4"/>
    <s v="0.50"/>
    <m/>
  </r>
  <r>
    <x v="7"/>
    <x v="0"/>
    <x v="5"/>
    <n v="2"/>
    <m/>
  </r>
  <r>
    <x v="8"/>
    <x v="0"/>
    <x v="0"/>
    <n v="1"/>
    <m/>
  </r>
  <r>
    <x v="9"/>
    <x v="0"/>
    <x v="6"/>
    <n v="2"/>
    <m/>
  </r>
  <r>
    <x v="10"/>
    <x v="0"/>
    <x v="7"/>
    <s v="0.50"/>
    <m/>
  </r>
  <r>
    <x v="11"/>
    <x v="0"/>
    <x v="0"/>
    <n v="1"/>
    <m/>
  </r>
  <r>
    <x v="12"/>
    <x v="0"/>
    <x v="0"/>
    <n v="1"/>
    <m/>
  </r>
  <r>
    <x v="13"/>
    <x v="0"/>
    <x v="1"/>
    <n v="1"/>
    <m/>
  </r>
  <r>
    <x v="14"/>
    <x v="0"/>
    <x v="6"/>
    <n v="2"/>
    <s v="010/17"/>
  </r>
  <r>
    <x v="15"/>
    <x v="0"/>
    <x v="8"/>
    <n v="1"/>
    <s v="011/17"/>
  </r>
  <r>
    <x v="16"/>
    <x v="0"/>
    <x v="0"/>
    <n v="1"/>
    <m/>
  </r>
  <r>
    <x v="17"/>
    <x v="0"/>
    <x v="0"/>
    <n v="1"/>
    <m/>
  </r>
  <r>
    <x v="18"/>
    <x v="0"/>
    <x v="6"/>
    <n v="1"/>
    <m/>
  </r>
  <r>
    <x v="19"/>
    <x v="0"/>
    <x v="1"/>
    <n v="1"/>
    <m/>
  </r>
  <r>
    <x v="20"/>
    <x v="0"/>
    <x v="1"/>
    <n v="3"/>
    <m/>
  </r>
  <r>
    <x v="19"/>
    <x v="0"/>
    <x v="0"/>
    <n v="1"/>
    <m/>
  </r>
  <r>
    <x v="19"/>
    <x v="0"/>
    <x v="9"/>
    <n v="2"/>
    <m/>
  </r>
  <r>
    <x v="19"/>
    <x v="0"/>
    <x v="1"/>
    <n v="2"/>
    <m/>
  </r>
  <r>
    <x v="21"/>
    <x v="0"/>
    <x v="0"/>
    <n v="4"/>
    <m/>
  </r>
  <r>
    <x v="22"/>
    <x v="0"/>
    <x v="6"/>
    <n v="1"/>
    <s v="012/17"/>
  </r>
  <r>
    <x v="23"/>
    <x v="0"/>
    <x v="10"/>
    <n v="1"/>
    <m/>
  </r>
  <r>
    <x v="24"/>
    <x v="0"/>
    <x v="11"/>
    <n v="1"/>
    <m/>
  </r>
  <r>
    <x v="25"/>
    <x v="0"/>
    <x v="12"/>
    <n v="1"/>
    <m/>
  </r>
  <r>
    <x v="26"/>
    <x v="0"/>
    <x v="0"/>
    <n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19" firstHeaderRow="1" firstDataRow="3" firstDataCol="1"/>
  <pivotFields count="6">
    <pivotField axis="axisCol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5" showAll="0">
      <items count="2">
        <item x="0"/>
        <item t="default"/>
      </items>
    </pivotField>
    <pivotField axis="axisRow" showAll="0">
      <items count="14">
        <item x="11"/>
        <item x="7"/>
        <item x="1"/>
        <item x="2"/>
        <item x="9"/>
        <item x="0"/>
        <item x="5"/>
        <item x="3"/>
        <item x="8"/>
        <item x="6"/>
        <item x="12"/>
        <item x="4"/>
        <item x="10"/>
        <item t="default"/>
      </items>
    </pivotField>
    <pivotField dataField="1" showAll="0"/>
    <pivotField showAll="0"/>
    <pivotField axis="axisCol" showAll="0" defaultSubtotal="0">
      <items count="3">
        <item x="0"/>
        <item x="1"/>
        <item x="2"/>
      </items>
    </pivotField>
  </pivotFields>
  <rowFields count="1">
    <field x="2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2">
    <field x="5"/>
    <field x="0"/>
  </colFields>
  <colItems count="2">
    <i>
      <x v="1"/>
      <x v="9"/>
    </i>
    <i t="grand">
      <x/>
    </i>
  </colItems>
  <dataFields count="1">
    <dataField name="Somme de TEMPS " fld="3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F33" totalsRowShown="0" headerRowDxfId="6" tableBorderDxfId="5">
  <autoFilter ref="B3:F33"/>
  <tableColumns count="5">
    <tableColumn id="1" name="Dates " dataDxfId="4">
      <calculatedColumnFormula>IF(D4&lt;&gt;"",IF(LEN(B4)&gt;1,B4,NOW()),"")</calculatedColumnFormula>
    </tableColumn>
    <tableColumn id="2" name="mois" dataDxfId="3" dataCellStyle="Milliers">
      <calculatedColumnFormula>MONTH(B4)</calculatedColumnFormula>
    </tableColumn>
    <tableColumn id="3" name="quoi " dataDxfId="2"/>
    <tableColumn id="4" name="TEMPS " dataDxfId="1" dataCellStyle="Milliers"/>
    <tableColumn id="5" name="commentaire 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9"/>
  <sheetViews>
    <sheetView tabSelected="1" workbookViewId="0">
      <selection activeCell="B4" sqref="B4"/>
    </sheetView>
  </sheetViews>
  <sheetFormatPr baseColWidth="10" defaultRowHeight="14.5" x14ac:dyDescent="0.35"/>
  <cols>
    <col min="1" max="1" width="26.81640625" customWidth="1"/>
    <col min="2" max="2" width="22.26953125" bestFit="1" customWidth="1"/>
    <col min="3" max="3" width="11.7265625" bestFit="1" customWidth="1"/>
    <col min="4" max="28" width="7.6328125" bestFit="1" customWidth="1"/>
    <col min="29" max="29" width="11.7265625" bestFit="1" customWidth="1"/>
  </cols>
  <sheetData>
    <row r="3" spans="1:3" x14ac:dyDescent="0.35">
      <c r="A3" s="34" t="s">
        <v>66</v>
      </c>
      <c r="B3" s="34" t="s">
        <v>65</v>
      </c>
    </row>
    <row r="4" spans="1:3" x14ac:dyDescent="0.35">
      <c r="B4" t="s">
        <v>67</v>
      </c>
      <c r="C4" t="s">
        <v>64</v>
      </c>
    </row>
    <row r="5" spans="1:3" x14ac:dyDescent="0.35">
      <c r="A5" s="34" t="s">
        <v>63</v>
      </c>
      <c r="B5" s="79" t="s">
        <v>68</v>
      </c>
    </row>
    <row r="6" spans="1:3" x14ac:dyDescent="0.35">
      <c r="A6" s="36" t="s">
        <v>36</v>
      </c>
      <c r="B6" s="35">
        <v>1</v>
      </c>
      <c r="C6" s="35">
        <v>1</v>
      </c>
    </row>
    <row r="7" spans="1:3" x14ac:dyDescent="0.35">
      <c r="A7" s="36" t="s">
        <v>15</v>
      </c>
      <c r="B7" s="35">
        <v>0</v>
      </c>
      <c r="C7" s="35">
        <v>0</v>
      </c>
    </row>
    <row r="8" spans="1:3" x14ac:dyDescent="0.35">
      <c r="A8" s="36" t="s">
        <v>9</v>
      </c>
      <c r="B8" s="35">
        <v>11</v>
      </c>
      <c r="C8" s="35">
        <v>11</v>
      </c>
    </row>
    <row r="9" spans="1:3" x14ac:dyDescent="0.35">
      <c r="A9" s="36" t="s">
        <v>13</v>
      </c>
      <c r="B9" s="35">
        <v>1</v>
      </c>
      <c r="C9" s="35">
        <v>1</v>
      </c>
    </row>
    <row r="10" spans="1:3" x14ac:dyDescent="0.35">
      <c r="A10" s="36" t="s">
        <v>24</v>
      </c>
      <c r="B10" s="35">
        <v>2</v>
      </c>
      <c r="C10" s="35">
        <v>2</v>
      </c>
    </row>
    <row r="11" spans="1:3" x14ac:dyDescent="0.35">
      <c r="A11" s="36" t="s">
        <v>8</v>
      </c>
      <c r="B11" s="35">
        <v>13</v>
      </c>
      <c r="C11" s="35">
        <v>13</v>
      </c>
    </row>
    <row r="12" spans="1:3" x14ac:dyDescent="0.35">
      <c r="A12" s="36" t="s">
        <v>20</v>
      </c>
      <c r="B12" s="35">
        <v>2</v>
      </c>
      <c r="C12" s="35">
        <v>2</v>
      </c>
    </row>
    <row r="13" spans="1:3" x14ac:dyDescent="0.35">
      <c r="A13" s="36" t="s">
        <v>16</v>
      </c>
      <c r="B13" s="35">
        <v>4</v>
      </c>
      <c r="C13" s="35">
        <v>4</v>
      </c>
    </row>
    <row r="14" spans="1:3" x14ac:dyDescent="0.35">
      <c r="A14" s="36" t="s">
        <v>25</v>
      </c>
      <c r="B14" s="35">
        <v>1</v>
      </c>
      <c r="C14" s="35">
        <v>1</v>
      </c>
    </row>
    <row r="15" spans="1:3" x14ac:dyDescent="0.35">
      <c r="A15" s="36" t="s">
        <v>22</v>
      </c>
      <c r="B15" s="35">
        <v>6</v>
      </c>
      <c r="C15" s="35">
        <v>6</v>
      </c>
    </row>
    <row r="16" spans="1:3" x14ac:dyDescent="0.35">
      <c r="A16" s="36" t="s">
        <v>31</v>
      </c>
      <c r="B16" s="35">
        <v>1</v>
      </c>
      <c r="C16" s="35">
        <v>1</v>
      </c>
    </row>
    <row r="17" spans="1:3" x14ac:dyDescent="0.35">
      <c r="A17" s="36" t="s">
        <v>18</v>
      </c>
      <c r="B17" s="35">
        <v>0</v>
      </c>
      <c r="C17" s="35">
        <v>0</v>
      </c>
    </row>
    <row r="18" spans="1:3" x14ac:dyDescent="0.35">
      <c r="A18" s="36" t="s">
        <v>34</v>
      </c>
      <c r="B18" s="35">
        <v>1</v>
      </c>
      <c r="C18" s="35">
        <v>1</v>
      </c>
    </row>
    <row r="19" spans="1:3" x14ac:dyDescent="0.35">
      <c r="A19" s="36" t="s">
        <v>64</v>
      </c>
      <c r="B19" s="35">
        <v>43</v>
      </c>
      <c r="C19" s="35"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A338"/>
  <sheetViews>
    <sheetView topLeftCell="A4" workbookViewId="0">
      <selection activeCell="C13" sqref="C13"/>
    </sheetView>
  </sheetViews>
  <sheetFormatPr baseColWidth="10" defaultRowHeight="14.5" x14ac:dyDescent="0.35"/>
  <cols>
    <col min="2" max="3" width="15.54296875" customWidth="1"/>
    <col min="4" max="4" width="29.453125" customWidth="1"/>
    <col min="5" max="5" width="11.90625" customWidth="1"/>
    <col min="6" max="6" width="34.36328125" customWidth="1"/>
    <col min="9" max="9" width="31.36328125" customWidth="1"/>
    <col min="10" max="10" width="16.36328125" customWidth="1"/>
    <col min="16" max="16" width="15.54296875" customWidth="1"/>
    <col min="17" max="17" width="27.54296875" customWidth="1"/>
    <col min="23" max="23" width="30.1796875" customWidth="1"/>
  </cols>
  <sheetData>
    <row r="1" spans="2:27" x14ac:dyDescent="0.35">
      <c r="B1" s="64" t="s">
        <v>0</v>
      </c>
      <c r="C1" s="65"/>
      <c r="D1" s="65"/>
      <c r="E1" s="65"/>
      <c r="F1" s="66"/>
      <c r="G1" s="70" t="s">
        <v>1</v>
      </c>
      <c r="H1" s="71"/>
      <c r="J1" s="74" t="s">
        <v>2</v>
      </c>
    </row>
    <row r="2" spans="2:27" ht="15" thickBot="1" x14ac:dyDescent="0.4">
      <c r="B2" s="67"/>
      <c r="C2" s="68"/>
      <c r="D2" s="68"/>
      <c r="E2" s="68"/>
      <c r="F2" s="69"/>
      <c r="G2" s="72"/>
      <c r="H2" s="73"/>
      <c r="J2" s="75"/>
    </row>
    <row r="3" spans="2:27" ht="15" thickBot="1" x14ac:dyDescent="0.4">
      <c r="B3" s="30" t="s">
        <v>3</v>
      </c>
      <c r="C3" s="30" t="s">
        <v>4</v>
      </c>
      <c r="D3" s="31" t="s">
        <v>5</v>
      </c>
      <c r="E3" s="32" t="s">
        <v>6</v>
      </c>
      <c r="F3" s="33" t="s">
        <v>7</v>
      </c>
    </row>
    <row r="4" spans="2:27" ht="15" thickBot="1" x14ac:dyDescent="0.4">
      <c r="B4" s="22">
        <f ca="1">IF(D4&lt;&gt;"",IF(LEN(B4)&gt;1,B4,NOW()),"")</f>
        <v>42990.54677951389</v>
      </c>
      <c r="C4" s="1">
        <v>9</v>
      </c>
      <c r="D4" s="2" t="s">
        <v>8</v>
      </c>
      <c r="E4" s="3">
        <v>1</v>
      </c>
      <c r="F4" s="23"/>
    </row>
    <row r="5" spans="2:27" ht="15" thickBot="1" x14ac:dyDescent="0.4">
      <c r="B5" s="22">
        <f t="shared" ref="B5:B33" ca="1" si="0">IF(D5&lt;&gt;"",IF(LEN(B5)&gt;1,B5,NOW()),"")</f>
        <v>42990.54683958333</v>
      </c>
      <c r="C5" s="1">
        <v>9</v>
      </c>
      <c r="D5" s="2" t="s">
        <v>9</v>
      </c>
      <c r="E5" s="4">
        <v>1</v>
      </c>
      <c r="F5" s="24" t="s">
        <v>10</v>
      </c>
      <c r="I5" s="5" t="s">
        <v>11</v>
      </c>
      <c r="J5" s="6" t="s">
        <v>12</v>
      </c>
    </row>
    <row r="6" spans="2:27" ht="15" thickBot="1" x14ac:dyDescent="0.4">
      <c r="B6" s="22">
        <f t="shared" ca="1" si="0"/>
        <v>42990.546910648147</v>
      </c>
      <c r="C6" s="1">
        <v>9</v>
      </c>
      <c r="D6" s="2" t="s">
        <v>13</v>
      </c>
      <c r="E6" s="4">
        <v>1</v>
      </c>
      <c r="F6" s="24" t="s">
        <v>14</v>
      </c>
      <c r="I6" s="7" t="s">
        <v>15</v>
      </c>
      <c r="J6" s="8">
        <f>COUNTIF($D$4:$D$2420,$I$6)</f>
        <v>1</v>
      </c>
    </row>
    <row r="7" spans="2:27" ht="15" thickBot="1" x14ac:dyDescent="0.4">
      <c r="B7" s="22">
        <f t="shared" ca="1" si="0"/>
        <v>42990.547420254632</v>
      </c>
      <c r="C7" s="1">
        <v>9</v>
      </c>
      <c r="D7" s="2" t="s">
        <v>16</v>
      </c>
      <c r="E7" s="4">
        <v>4</v>
      </c>
      <c r="F7" s="24" t="s">
        <v>17</v>
      </c>
    </row>
    <row r="8" spans="2:27" ht="15" thickBot="1" x14ac:dyDescent="0.4">
      <c r="B8" s="22">
        <f t="shared" ca="1" si="0"/>
        <v>42990.548153240743</v>
      </c>
      <c r="C8" s="1">
        <f t="shared" ref="C8:C33" ca="1" si="1">MONTH(B8)</f>
        <v>9</v>
      </c>
      <c r="D8" s="2" t="s">
        <v>8</v>
      </c>
      <c r="E8" s="4">
        <v>1</v>
      </c>
      <c r="F8" s="24"/>
    </row>
    <row r="9" spans="2:27" ht="15" thickBot="1" x14ac:dyDescent="0.4">
      <c r="B9" s="22">
        <f t="shared" ca="1" si="0"/>
        <v>42990.548202430553</v>
      </c>
      <c r="C9" s="1">
        <f t="shared" ca="1" si="1"/>
        <v>9</v>
      </c>
      <c r="D9" s="2" t="s">
        <v>9</v>
      </c>
      <c r="E9" s="4">
        <v>3</v>
      </c>
      <c r="F9" s="24"/>
      <c r="W9" s="9" t="s">
        <v>15</v>
      </c>
      <c r="Y9" s="10">
        <v>1</v>
      </c>
      <c r="AA9" s="11">
        <v>1</v>
      </c>
    </row>
    <row r="10" spans="2:27" ht="15" customHeight="1" thickBot="1" x14ac:dyDescent="0.4">
      <c r="B10" s="22">
        <f t="shared" ca="1" si="0"/>
        <v>42990.548372569443</v>
      </c>
      <c r="C10" s="1">
        <f t="shared" ca="1" si="1"/>
        <v>9</v>
      </c>
      <c r="D10" s="2" t="s">
        <v>18</v>
      </c>
      <c r="E10" s="4" t="s">
        <v>19</v>
      </c>
      <c r="F10" s="24"/>
      <c r="J10" s="76">
        <f>SUM(E4:E2420)</f>
        <v>43</v>
      </c>
      <c r="W10" s="9" t="s">
        <v>9</v>
      </c>
      <c r="Y10" s="10">
        <v>2</v>
      </c>
      <c r="AA10" s="12">
        <v>2</v>
      </c>
    </row>
    <row r="11" spans="2:27" ht="15" customHeight="1" thickBot="1" x14ac:dyDescent="0.4">
      <c r="B11" s="22">
        <f t="shared" ca="1" si="0"/>
        <v>42990.548735995369</v>
      </c>
      <c r="C11" s="1">
        <f t="shared" ca="1" si="1"/>
        <v>9</v>
      </c>
      <c r="D11" s="2" t="s">
        <v>20</v>
      </c>
      <c r="E11" s="4">
        <v>2</v>
      </c>
      <c r="F11" s="24"/>
      <c r="J11" s="77"/>
      <c r="W11" s="9" t="s">
        <v>21</v>
      </c>
      <c r="Y11" s="10">
        <v>3</v>
      </c>
      <c r="AA11" s="11">
        <v>3</v>
      </c>
    </row>
    <row r="12" spans="2:27" ht="15" customHeight="1" thickBot="1" x14ac:dyDescent="0.4">
      <c r="B12" s="22">
        <f t="shared" ca="1" si="0"/>
        <v>42991.489010185185</v>
      </c>
      <c r="C12" s="1">
        <f t="shared" ca="1" si="1"/>
        <v>9</v>
      </c>
      <c r="D12" s="2" t="s">
        <v>8</v>
      </c>
      <c r="E12" s="4">
        <v>1</v>
      </c>
      <c r="F12" s="24"/>
      <c r="J12" s="78"/>
      <c r="W12" s="9" t="s">
        <v>13</v>
      </c>
      <c r="Y12" s="10">
        <v>4</v>
      </c>
      <c r="AA12" s="12">
        <v>4</v>
      </c>
    </row>
    <row r="13" spans="2:27" ht="15" thickBot="1" x14ac:dyDescent="0.4">
      <c r="B13" s="22">
        <f t="shared" ca="1" si="0"/>
        <v>42991.489116087963</v>
      </c>
      <c r="C13" s="1">
        <f t="shared" ca="1" si="1"/>
        <v>9</v>
      </c>
      <c r="D13" s="2" t="s">
        <v>22</v>
      </c>
      <c r="E13" s="4">
        <v>2</v>
      </c>
      <c r="F13" s="24"/>
      <c r="W13" s="9" t="s">
        <v>23</v>
      </c>
      <c r="Y13" s="10">
        <v>5</v>
      </c>
      <c r="AA13" s="11">
        <v>5</v>
      </c>
    </row>
    <row r="14" spans="2:27" ht="15" thickBot="1" x14ac:dyDescent="0.4">
      <c r="B14" s="22">
        <f t="shared" ca="1" si="0"/>
        <v>42991.489243518517</v>
      </c>
      <c r="C14" s="1">
        <f t="shared" ca="1" si="1"/>
        <v>9</v>
      </c>
      <c r="D14" s="2" t="s">
        <v>15</v>
      </c>
      <c r="E14" s="4" t="s">
        <v>19</v>
      </c>
      <c r="F14" s="24"/>
      <c r="W14" s="9" t="s">
        <v>24</v>
      </c>
      <c r="Y14" s="10">
        <v>6</v>
      </c>
      <c r="AA14" s="12">
        <v>6</v>
      </c>
    </row>
    <row r="15" spans="2:27" ht="15" thickBot="1" x14ac:dyDescent="0.4">
      <c r="B15" s="22">
        <f t="shared" ca="1" si="0"/>
        <v>42991.503246875</v>
      </c>
      <c r="C15" s="1">
        <f t="shared" ca="1" si="1"/>
        <v>9</v>
      </c>
      <c r="D15" s="2" t="s">
        <v>8</v>
      </c>
      <c r="E15" s="4">
        <v>1</v>
      </c>
      <c r="F15" s="24"/>
      <c r="W15" s="9" t="s">
        <v>20</v>
      </c>
      <c r="Y15" s="10">
        <v>7</v>
      </c>
      <c r="AA15" s="11">
        <v>7</v>
      </c>
    </row>
    <row r="16" spans="2:27" ht="15" thickBot="1" x14ac:dyDescent="0.4">
      <c r="B16" s="22">
        <f t="shared" ca="1" si="0"/>
        <v>42992.400293749997</v>
      </c>
      <c r="C16" s="1">
        <f t="shared" ca="1" si="1"/>
        <v>9</v>
      </c>
      <c r="D16" s="2" t="s">
        <v>8</v>
      </c>
      <c r="E16" s="4">
        <v>1</v>
      </c>
      <c r="F16" s="24"/>
      <c r="W16" s="9" t="s">
        <v>16</v>
      </c>
      <c r="Y16" s="10">
        <v>8</v>
      </c>
      <c r="AA16" s="12">
        <v>8</v>
      </c>
    </row>
    <row r="17" spans="2:27" ht="15" thickBot="1" x14ac:dyDescent="0.4">
      <c r="B17" s="22">
        <f t="shared" ca="1" si="0"/>
        <v>42992.400634143516</v>
      </c>
      <c r="C17" s="1">
        <f t="shared" ca="1" si="1"/>
        <v>9</v>
      </c>
      <c r="D17" s="2" t="s">
        <v>9</v>
      </c>
      <c r="E17" s="4">
        <v>1</v>
      </c>
      <c r="F17" s="24"/>
      <c r="W17" s="9" t="s">
        <v>25</v>
      </c>
      <c r="Y17" s="10">
        <v>9</v>
      </c>
      <c r="AA17" s="11">
        <v>9</v>
      </c>
    </row>
    <row r="18" spans="2:27" ht="16.25" customHeight="1" thickBot="1" x14ac:dyDescent="0.4">
      <c r="B18" s="22">
        <f t="shared" ca="1" si="0"/>
        <v>42992.400944907407</v>
      </c>
      <c r="C18" s="1">
        <f t="shared" ca="1" si="1"/>
        <v>9</v>
      </c>
      <c r="D18" s="2" t="s">
        <v>22</v>
      </c>
      <c r="E18" s="4">
        <v>2</v>
      </c>
      <c r="F18" s="24" t="s">
        <v>26</v>
      </c>
      <c r="I18" s="58" t="s">
        <v>27</v>
      </c>
      <c r="J18" s="59"/>
      <c r="K18" s="60"/>
      <c r="Q18" s="58" t="s">
        <v>28</v>
      </c>
      <c r="R18" s="59"/>
      <c r="S18" s="60"/>
      <c r="W18" s="9" t="s">
        <v>22</v>
      </c>
      <c r="Y18" s="10">
        <v>10</v>
      </c>
      <c r="AA18" s="12">
        <v>10</v>
      </c>
    </row>
    <row r="19" spans="2:27" ht="16.25" customHeight="1" thickBot="1" x14ac:dyDescent="0.4">
      <c r="B19" s="22">
        <f t="shared" ca="1" si="0"/>
        <v>42992.596970023151</v>
      </c>
      <c r="C19" s="1">
        <f t="shared" ca="1" si="1"/>
        <v>9</v>
      </c>
      <c r="D19" s="2" t="s">
        <v>25</v>
      </c>
      <c r="E19" s="4">
        <v>1</v>
      </c>
      <c r="F19" s="24" t="s">
        <v>29</v>
      </c>
      <c r="I19" s="61"/>
      <c r="J19" s="62"/>
      <c r="K19" s="63"/>
      <c r="Q19" s="61"/>
      <c r="R19" s="62"/>
      <c r="S19" s="63"/>
      <c r="W19" s="9" t="s">
        <v>30</v>
      </c>
      <c r="Y19" s="10">
        <v>11</v>
      </c>
      <c r="AA19" s="11">
        <v>11</v>
      </c>
    </row>
    <row r="20" spans="2:27" ht="16" thickBot="1" x14ac:dyDescent="0.4">
      <c r="B20" s="22">
        <f t="shared" ca="1" si="0"/>
        <v>42992.597157291668</v>
      </c>
      <c r="C20" s="1">
        <f t="shared" ca="1" si="1"/>
        <v>9</v>
      </c>
      <c r="D20" s="2" t="s">
        <v>8</v>
      </c>
      <c r="E20" s="4">
        <v>1</v>
      </c>
      <c r="F20" s="24"/>
      <c r="I20" s="8" t="s">
        <v>15</v>
      </c>
      <c r="J20" s="43">
        <f>COUNTIF($D$4:$D$2420,I20)</f>
        <v>1</v>
      </c>
      <c r="K20" s="44"/>
      <c r="Q20" s="8" t="s">
        <v>15</v>
      </c>
      <c r="R20" s="45">
        <f ca="1">SUMIF($D$4:$D$32,W9,$E$4:$E$29)</f>
        <v>0</v>
      </c>
      <c r="S20" s="45"/>
      <c r="W20" s="9" t="s">
        <v>31</v>
      </c>
      <c r="Y20" s="10">
        <v>12</v>
      </c>
      <c r="AA20" s="12">
        <v>12</v>
      </c>
    </row>
    <row r="21" spans="2:27" ht="16" thickBot="1" x14ac:dyDescent="0.4">
      <c r="B21" s="22">
        <f t="shared" ca="1" si="0"/>
        <v>42993.584580208335</v>
      </c>
      <c r="C21" s="1">
        <f t="shared" ca="1" si="1"/>
        <v>9</v>
      </c>
      <c r="D21" s="2" t="s">
        <v>8</v>
      </c>
      <c r="E21" s="4">
        <v>1</v>
      </c>
      <c r="F21" s="24"/>
      <c r="I21" s="8" t="s">
        <v>9</v>
      </c>
      <c r="J21" s="43">
        <f t="shared" ref="J21:J44" si="2">COUNTIF($D$4:$D$2420,I21)</f>
        <v>6</v>
      </c>
      <c r="K21" s="44"/>
      <c r="Q21" s="8" t="s">
        <v>9</v>
      </c>
      <c r="R21" s="45">
        <f t="shared" ref="R21:R44" ca="1" si="3">SUMIF($D$4:$D$32,W10,$E$4:$E$29)</f>
        <v>11</v>
      </c>
      <c r="S21" s="45"/>
      <c r="W21" s="9" t="s">
        <v>18</v>
      </c>
    </row>
    <row r="22" spans="2:27" ht="16" thickBot="1" x14ac:dyDescent="0.4">
      <c r="B22" s="22">
        <f t="shared" ca="1" si="0"/>
        <v>42993.584767129629</v>
      </c>
      <c r="C22" s="1">
        <f t="shared" ca="1" si="1"/>
        <v>9</v>
      </c>
      <c r="D22" s="2" t="s">
        <v>22</v>
      </c>
      <c r="E22" s="4">
        <v>1</v>
      </c>
      <c r="F22" s="24"/>
      <c r="I22" s="8" t="s">
        <v>21</v>
      </c>
      <c r="J22" s="43">
        <f t="shared" si="2"/>
        <v>0</v>
      </c>
      <c r="K22" s="44"/>
      <c r="Q22" s="8" t="s">
        <v>21</v>
      </c>
      <c r="R22" s="45">
        <f t="shared" ca="1" si="3"/>
        <v>0</v>
      </c>
      <c r="S22" s="45"/>
      <c r="W22" s="9" t="s">
        <v>32</v>
      </c>
    </row>
    <row r="23" spans="2:27" ht="16" thickBot="1" x14ac:dyDescent="0.4">
      <c r="B23" s="22">
        <f t="shared" ca="1" si="0"/>
        <v>42996.37458009259</v>
      </c>
      <c r="C23" s="1">
        <f t="shared" ca="1" si="1"/>
        <v>9</v>
      </c>
      <c r="D23" s="2" t="s">
        <v>9</v>
      </c>
      <c r="E23" s="4">
        <v>1</v>
      </c>
      <c r="F23" s="24"/>
      <c r="I23" s="8" t="s">
        <v>13</v>
      </c>
      <c r="J23" s="43">
        <f t="shared" si="2"/>
        <v>1</v>
      </c>
      <c r="K23" s="44"/>
      <c r="Q23" s="8" t="s">
        <v>13</v>
      </c>
      <c r="R23" s="45">
        <f t="shared" ca="1" si="3"/>
        <v>1</v>
      </c>
      <c r="S23" s="45"/>
      <c r="W23" s="9" t="s">
        <v>33</v>
      </c>
    </row>
    <row r="24" spans="2:27" ht="16" thickBot="1" x14ac:dyDescent="0.4">
      <c r="B24" s="22">
        <f t="shared" ca="1" si="0"/>
        <v>42993.58525300926</v>
      </c>
      <c r="C24" s="1">
        <f t="shared" ca="1" si="1"/>
        <v>9</v>
      </c>
      <c r="D24" s="2" t="s">
        <v>9</v>
      </c>
      <c r="E24" s="4">
        <v>3</v>
      </c>
      <c r="F24" s="24"/>
      <c r="I24" s="8" t="s">
        <v>23</v>
      </c>
      <c r="J24" s="43">
        <f t="shared" si="2"/>
        <v>0</v>
      </c>
      <c r="K24" s="44"/>
      <c r="Q24" s="8" t="s">
        <v>23</v>
      </c>
      <c r="R24" s="45">
        <f t="shared" ca="1" si="3"/>
        <v>0</v>
      </c>
      <c r="S24" s="45"/>
      <c r="W24" s="9" t="s">
        <v>34</v>
      </c>
    </row>
    <row r="25" spans="2:27" ht="16" thickBot="1" x14ac:dyDescent="0.4">
      <c r="B25" s="22">
        <f t="shared" ca="1" si="0"/>
        <v>42996.37458009259</v>
      </c>
      <c r="C25" s="1">
        <f t="shared" ca="1" si="1"/>
        <v>9</v>
      </c>
      <c r="D25" s="2" t="s">
        <v>8</v>
      </c>
      <c r="E25" s="4">
        <v>1</v>
      </c>
      <c r="F25" s="24"/>
      <c r="I25" s="8" t="s">
        <v>24</v>
      </c>
      <c r="J25" s="43">
        <f t="shared" si="2"/>
        <v>1</v>
      </c>
      <c r="K25" s="44"/>
      <c r="Q25" s="8" t="s">
        <v>24</v>
      </c>
      <c r="R25" s="45">
        <f t="shared" ca="1" si="3"/>
        <v>2</v>
      </c>
      <c r="S25" s="45"/>
      <c r="W25" s="9" t="s">
        <v>35</v>
      </c>
    </row>
    <row r="26" spans="2:27" ht="16" thickBot="1" x14ac:dyDescent="0.4">
      <c r="B26" s="22">
        <f t="shared" ca="1" si="0"/>
        <v>42996.37458009259</v>
      </c>
      <c r="C26" s="1">
        <f t="shared" ca="1" si="1"/>
        <v>9</v>
      </c>
      <c r="D26" s="2" t="s">
        <v>24</v>
      </c>
      <c r="E26" s="4">
        <v>2</v>
      </c>
      <c r="F26" s="24"/>
      <c r="I26" s="8" t="s">
        <v>20</v>
      </c>
      <c r="J26" s="43">
        <f t="shared" si="2"/>
        <v>1</v>
      </c>
      <c r="K26" s="44"/>
      <c r="Q26" s="8" t="s">
        <v>20</v>
      </c>
      <c r="R26" s="45">
        <f t="shared" ca="1" si="3"/>
        <v>2</v>
      </c>
      <c r="S26" s="45"/>
      <c r="W26" s="9" t="s">
        <v>36</v>
      </c>
    </row>
    <row r="27" spans="2:27" ht="16" thickBot="1" x14ac:dyDescent="0.4">
      <c r="B27" s="22">
        <f t="shared" ca="1" si="0"/>
        <v>42996.37458009259</v>
      </c>
      <c r="C27" s="1">
        <f t="shared" ca="1" si="1"/>
        <v>9</v>
      </c>
      <c r="D27" s="2" t="s">
        <v>9</v>
      </c>
      <c r="E27" s="4">
        <v>2</v>
      </c>
      <c r="F27" s="24"/>
      <c r="I27" s="8" t="s">
        <v>16</v>
      </c>
      <c r="J27" s="43">
        <f t="shared" si="2"/>
        <v>1</v>
      </c>
      <c r="K27" s="44"/>
      <c r="Q27" s="8" t="s">
        <v>16</v>
      </c>
      <c r="R27" s="45">
        <f t="shared" ca="1" si="3"/>
        <v>4</v>
      </c>
      <c r="S27" s="45"/>
      <c r="W27" s="9" t="s">
        <v>37</v>
      </c>
    </row>
    <row r="28" spans="2:27" ht="16" thickBot="1" x14ac:dyDescent="0.4">
      <c r="B28" s="22">
        <f t="shared" ca="1" si="0"/>
        <v>42997.292996180557</v>
      </c>
      <c r="C28" s="1">
        <f t="shared" ca="1" si="1"/>
        <v>9</v>
      </c>
      <c r="D28" s="2" t="s">
        <v>8</v>
      </c>
      <c r="E28" s="4">
        <v>4</v>
      </c>
      <c r="F28" s="24"/>
      <c r="I28" s="8" t="s">
        <v>25</v>
      </c>
      <c r="J28" s="43">
        <f t="shared" si="2"/>
        <v>1</v>
      </c>
      <c r="K28" s="44"/>
      <c r="Q28" s="8" t="s">
        <v>25</v>
      </c>
      <c r="R28" s="45">
        <f t="shared" ca="1" si="3"/>
        <v>1</v>
      </c>
      <c r="S28" s="45"/>
      <c r="W28" s="9" t="s">
        <v>38</v>
      </c>
    </row>
    <row r="29" spans="2:27" ht="16" thickBot="1" x14ac:dyDescent="0.4">
      <c r="B29" s="22">
        <f t="shared" ca="1" si="0"/>
        <v>42997.383758796299</v>
      </c>
      <c r="C29" s="1">
        <f t="shared" ca="1" si="1"/>
        <v>9</v>
      </c>
      <c r="D29" s="2" t="s">
        <v>22</v>
      </c>
      <c r="E29" s="4">
        <v>1</v>
      </c>
      <c r="F29" s="24" t="s">
        <v>39</v>
      </c>
      <c r="I29" s="8" t="s">
        <v>22</v>
      </c>
      <c r="J29" s="43">
        <f t="shared" si="2"/>
        <v>4</v>
      </c>
      <c r="K29" s="44"/>
      <c r="Q29" s="8" t="s">
        <v>22</v>
      </c>
      <c r="R29" s="45">
        <f t="shared" ca="1" si="3"/>
        <v>6</v>
      </c>
      <c r="S29" s="45"/>
      <c r="W29" s="13" t="s">
        <v>40</v>
      </c>
    </row>
    <row r="30" spans="2:27" ht="16" thickBot="1" x14ac:dyDescent="0.4">
      <c r="B30" s="22">
        <f t="shared" ca="1" si="0"/>
        <v>42997.38395891204</v>
      </c>
      <c r="C30" s="1">
        <f t="shared" ca="1" si="1"/>
        <v>9</v>
      </c>
      <c r="D30" s="2" t="s">
        <v>34</v>
      </c>
      <c r="E30" s="4">
        <v>1</v>
      </c>
      <c r="F30" s="24"/>
      <c r="I30" s="8" t="s">
        <v>30</v>
      </c>
      <c r="J30" s="43">
        <f t="shared" si="2"/>
        <v>0</v>
      </c>
      <c r="K30" s="44"/>
      <c r="Q30" s="8" t="s">
        <v>30</v>
      </c>
      <c r="R30" s="45">
        <f t="shared" ca="1" si="3"/>
        <v>0</v>
      </c>
      <c r="S30" s="45"/>
      <c r="W30" s="9" t="s">
        <v>41</v>
      </c>
    </row>
    <row r="31" spans="2:27" ht="16" thickBot="1" x14ac:dyDescent="0.4">
      <c r="B31" s="22">
        <f t="shared" ca="1" si="0"/>
        <v>42997.482689930555</v>
      </c>
      <c r="C31" s="1">
        <f t="shared" ca="1" si="1"/>
        <v>9</v>
      </c>
      <c r="D31" s="2" t="s">
        <v>36</v>
      </c>
      <c r="E31" s="4">
        <v>1</v>
      </c>
      <c r="F31" s="24"/>
      <c r="I31" s="8" t="s">
        <v>31</v>
      </c>
      <c r="J31" s="43">
        <f t="shared" si="2"/>
        <v>1</v>
      </c>
      <c r="K31" s="44"/>
      <c r="Q31" s="8" t="s">
        <v>31</v>
      </c>
      <c r="R31" s="45">
        <f t="shared" ca="1" si="3"/>
        <v>1</v>
      </c>
      <c r="S31" s="45"/>
      <c r="W31" s="9" t="s">
        <v>42</v>
      </c>
    </row>
    <row r="32" spans="2:27" ht="16" thickBot="1" x14ac:dyDescent="0.4">
      <c r="B32" s="22">
        <f t="shared" ca="1" si="0"/>
        <v>42997.596200810185</v>
      </c>
      <c r="C32" s="1">
        <f t="shared" ca="1" si="1"/>
        <v>9</v>
      </c>
      <c r="D32" s="2" t="s">
        <v>31</v>
      </c>
      <c r="E32" s="4">
        <v>1</v>
      </c>
      <c r="F32" s="24"/>
      <c r="I32" s="8" t="s">
        <v>18</v>
      </c>
      <c r="J32" s="43">
        <f t="shared" si="2"/>
        <v>1</v>
      </c>
      <c r="K32" s="44"/>
      <c r="Q32" s="8" t="s">
        <v>18</v>
      </c>
      <c r="R32" s="45">
        <f t="shared" ca="1" si="3"/>
        <v>0</v>
      </c>
      <c r="S32" s="45"/>
      <c r="W32" s="9" t="s">
        <v>43</v>
      </c>
    </row>
    <row r="33" spans="2:23" ht="15.5" x14ac:dyDescent="0.35">
      <c r="B33" s="25">
        <f t="shared" ca="1" si="0"/>
        <v>42998.284607060188</v>
      </c>
      <c r="C33" s="26">
        <f t="shared" ca="1" si="1"/>
        <v>9</v>
      </c>
      <c r="D33" s="27" t="s">
        <v>8</v>
      </c>
      <c r="E33" s="28">
        <v>1</v>
      </c>
      <c r="F33" s="29"/>
      <c r="I33" s="8" t="s">
        <v>32</v>
      </c>
      <c r="J33" s="43">
        <f t="shared" si="2"/>
        <v>0</v>
      </c>
      <c r="K33" s="44"/>
      <c r="Q33" s="8" t="s">
        <v>32</v>
      </c>
      <c r="R33" s="45">
        <f t="shared" ca="1" si="3"/>
        <v>0</v>
      </c>
      <c r="S33" s="45"/>
      <c r="W33" s="9" t="s">
        <v>8</v>
      </c>
    </row>
    <row r="34" spans="2:23" ht="15.5" x14ac:dyDescent="0.35">
      <c r="I34" s="8" t="s">
        <v>33</v>
      </c>
      <c r="J34" s="43">
        <f t="shared" si="2"/>
        <v>0</v>
      </c>
      <c r="K34" s="44"/>
      <c r="Q34" s="8" t="s">
        <v>33</v>
      </c>
      <c r="R34" s="45">
        <f t="shared" ca="1" si="3"/>
        <v>0</v>
      </c>
      <c r="S34" s="45"/>
      <c r="W34" s="14"/>
    </row>
    <row r="35" spans="2:23" ht="15.5" x14ac:dyDescent="0.35">
      <c r="I35" s="8" t="s">
        <v>34</v>
      </c>
      <c r="J35" s="43">
        <f t="shared" si="2"/>
        <v>1</v>
      </c>
      <c r="K35" s="44"/>
      <c r="Q35" s="8" t="s">
        <v>34</v>
      </c>
      <c r="R35" s="45">
        <f t="shared" ca="1" si="3"/>
        <v>1</v>
      </c>
      <c r="S35" s="45"/>
      <c r="W35" s="14"/>
    </row>
    <row r="36" spans="2:23" ht="15.5" x14ac:dyDescent="0.35">
      <c r="I36" s="8" t="s">
        <v>35</v>
      </c>
      <c r="J36" s="43">
        <f t="shared" si="2"/>
        <v>0</v>
      </c>
      <c r="K36" s="44"/>
      <c r="Q36" s="8" t="s">
        <v>35</v>
      </c>
      <c r="R36" s="45">
        <f t="shared" ca="1" si="3"/>
        <v>0</v>
      </c>
      <c r="S36" s="45"/>
      <c r="W36" s="14"/>
    </row>
    <row r="37" spans="2:23" ht="15.5" x14ac:dyDescent="0.35">
      <c r="I37" s="15" t="s">
        <v>36</v>
      </c>
      <c r="J37" s="43">
        <f t="shared" si="2"/>
        <v>1</v>
      </c>
      <c r="K37" s="44"/>
      <c r="Q37" s="15" t="s">
        <v>36</v>
      </c>
      <c r="R37" s="45">
        <f t="shared" ca="1" si="3"/>
        <v>1</v>
      </c>
      <c r="S37" s="45"/>
      <c r="W37" s="14"/>
    </row>
    <row r="38" spans="2:23" ht="15.5" x14ac:dyDescent="0.35">
      <c r="I38" s="8" t="s">
        <v>37</v>
      </c>
      <c r="J38" s="43">
        <f t="shared" si="2"/>
        <v>0</v>
      </c>
      <c r="K38" s="44"/>
      <c r="Q38" s="8" t="s">
        <v>37</v>
      </c>
      <c r="R38" s="45">
        <f t="shared" ca="1" si="3"/>
        <v>0</v>
      </c>
      <c r="S38" s="45"/>
      <c r="W38" s="14"/>
    </row>
    <row r="39" spans="2:23" ht="15.5" x14ac:dyDescent="0.35">
      <c r="I39" s="8" t="s">
        <v>38</v>
      </c>
      <c r="J39" s="43">
        <f t="shared" si="2"/>
        <v>0</v>
      </c>
      <c r="K39" s="44"/>
      <c r="Q39" s="8" t="s">
        <v>38</v>
      </c>
      <c r="R39" s="45">
        <f t="shared" ca="1" si="3"/>
        <v>0</v>
      </c>
      <c r="S39" s="45"/>
      <c r="W39" s="14"/>
    </row>
    <row r="40" spans="2:23" ht="15.5" x14ac:dyDescent="0.35">
      <c r="I40" s="8" t="s">
        <v>40</v>
      </c>
      <c r="J40" s="43">
        <f t="shared" si="2"/>
        <v>0</v>
      </c>
      <c r="K40" s="44"/>
      <c r="Q40" s="8" t="s">
        <v>40</v>
      </c>
      <c r="R40" s="45">
        <f t="shared" ca="1" si="3"/>
        <v>0</v>
      </c>
      <c r="S40" s="45"/>
      <c r="W40" s="14"/>
    </row>
    <row r="41" spans="2:23" ht="15.5" x14ac:dyDescent="0.35">
      <c r="I41" s="8" t="s">
        <v>41</v>
      </c>
      <c r="J41" s="43">
        <f t="shared" si="2"/>
        <v>0</v>
      </c>
      <c r="K41" s="44"/>
      <c r="Q41" s="8" t="s">
        <v>41</v>
      </c>
      <c r="R41" s="45">
        <f t="shared" ca="1" si="3"/>
        <v>0</v>
      </c>
      <c r="S41" s="45"/>
      <c r="W41" s="14"/>
    </row>
    <row r="42" spans="2:23" ht="15.5" x14ac:dyDescent="0.35">
      <c r="I42" s="8" t="s">
        <v>42</v>
      </c>
      <c r="J42" s="43">
        <f t="shared" si="2"/>
        <v>0</v>
      </c>
      <c r="K42" s="44"/>
      <c r="Q42" s="8" t="s">
        <v>42</v>
      </c>
      <c r="R42" s="45">
        <f t="shared" ca="1" si="3"/>
        <v>0</v>
      </c>
      <c r="S42" s="45"/>
      <c r="W42" s="14"/>
    </row>
    <row r="43" spans="2:23" ht="15.5" x14ac:dyDescent="0.35">
      <c r="I43" s="8" t="s">
        <v>43</v>
      </c>
      <c r="J43" s="43">
        <f t="shared" si="2"/>
        <v>0</v>
      </c>
      <c r="K43" s="44"/>
      <c r="Q43" s="8" t="s">
        <v>43</v>
      </c>
      <c r="R43" s="45">
        <f t="shared" ca="1" si="3"/>
        <v>0</v>
      </c>
      <c r="S43" s="45"/>
      <c r="W43" s="14"/>
    </row>
    <row r="44" spans="2:23" ht="15.5" x14ac:dyDescent="0.35">
      <c r="I44" s="8" t="s">
        <v>8</v>
      </c>
      <c r="J44" s="43">
        <f t="shared" si="2"/>
        <v>10</v>
      </c>
      <c r="K44" s="44"/>
      <c r="Q44" s="8" t="s">
        <v>8</v>
      </c>
      <c r="R44" s="45">
        <f t="shared" ca="1" si="3"/>
        <v>12</v>
      </c>
      <c r="S44" s="45"/>
      <c r="W44" s="14"/>
    </row>
    <row r="45" spans="2:23" x14ac:dyDescent="0.35">
      <c r="W45" s="14"/>
    </row>
    <row r="46" spans="2:23" x14ac:dyDescent="0.35">
      <c r="W46" s="14"/>
    </row>
    <row r="47" spans="2:23" x14ac:dyDescent="0.35">
      <c r="W47" s="14"/>
    </row>
    <row r="48" spans="2:23" x14ac:dyDescent="0.35">
      <c r="W48" s="14"/>
    </row>
    <row r="49" spans="23:23" x14ac:dyDescent="0.35">
      <c r="W49" s="14"/>
    </row>
    <row r="50" spans="23:23" x14ac:dyDescent="0.35">
      <c r="W50" s="14"/>
    </row>
    <row r="51" spans="23:23" x14ac:dyDescent="0.35">
      <c r="W51" s="14"/>
    </row>
    <row r="52" spans="23:23" x14ac:dyDescent="0.35">
      <c r="W52" s="14"/>
    </row>
    <row r="53" spans="23:23" x14ac:dyDescent="0.35">
      <c r="W53" s="14"/>
    </row>
    <row r="54" spans="23:23" x14ac:dyDescent="0.35">
      <c r="W54" s="14"/>
    </row>
    <row r="55" spans="23:23" ht="15" thickBot="1" x14ac:dyDescent="0.4">
      <c r="W55" s="16"/>
    </row>
    <row r="134" spans="9:23" ht="15" thickBot="1" x14ac:dyDescent="0.4"/>
    <row r="135" spans="9:23" x14ac:dyDescent="0.35">
      <c r="J135" s="46" t="s">
        <v>44</v>
      </c>
      <c r="K135" s="47"/>
    </row>
    <row r="136" spans="9:23" ht="15" thickBot="1" x14ac:dyDescent="0.4">
      <c r="J136" s="48"/>
      <c r="K136" s="49"/>
    </row>
    <row r="139" spans="9:23" ht="15" thickBot="1" x14ac:dyDescent="0.4"/>
    <row r="140" spans="9:23" x14ac:dyDescent="0.35">
      <c r="I140" s="50" t="s">
        <v>45</v>
      </c>
      <c r="J140" s="51"/>
      <c r="K140" s="51"/>
      <c r="L140" s="51"/>
      <c r="M140" s="51"/>
      <c r="N140" s="51"/>
      <c r="O140" s="51"/>
      <c r="P140" s="51"/>
      <c r="Q140" s="51"/>
      <c r="R140" s="51"/>
      <c r="S140" s="51"/>
      <c r="T140" s="51"/>
      <c r="U140" s="51"/>
      <c r="V140" s="51"/>
      <c r="W140" s="52"/>
    </row>
    <row r="141" spans="9:23" ht="15" thickBot="1" x14ac:dyDescent="0.4">
      <c r="I141" s="53"/>
      <c r="J141" s="54"/>
      <c r="K141" s="54"/>
      <c r="L141" s="54"/>
      <c r="M141" s="54"/>
      <c r="N141" s="54"/>
      <c r="O141" s="54"/>
      <c r="P141" s="54"/>
      <c r="Q141" s="54"/>
      <c r="R141" s="54"/>
      <c r="S141" s="54"/>
      <c r="T141" s="54"/>
      <c r="U141" s="54"/>
      <c r="V141" s="54"/>
      <c r="W141" s="55"/>
    </row>
    <row r="142" spans="9:23" x14ac:dyDescent="0.35">
      <c r="I142" s="17" t="s">
        <v>46</v>
      </c>
      <c r="J142" s="17" t="s">
        <v>47</v>
      </c>
      <c r="K142" s="17" t="s">
        <v>48</v>
      </c>
      <c r="L142" s="17" t="s">
        <v>49</v>
      </c>
      <c r="M142" s="17" t="s">
        <v>50</v>
      </c>
      <c r="N142" s="17" t="s">
        <v>51</v>
      </c>
      <c r="O142" s="17" t="s">
        <v>52</v>
      </c>
      <c r="P142" s="17" t="s">
        <v>53</v>
      </c>
      <c r="Q142" s="17" t="s">
        <v>54</v>
      </c>
      <c r="R142" s="17" t="s">
        <v>55</v>
      </c>
      <c r="S142" s="17" t="s">
        <v>56</v>
      </c>
      <c r="T142" s="17" t="s">
        <v>57</v>
      </c>
      <c r="U142" s="17" t="s">
        <v>58</v>
      </c>
      <c r="V142" s="18" t="s">
        <v>59</v>
      </c>
      <c r="W142" s="18" t="s">
        <v>60</v>
      </c>
    </row>
    <row r="143" spans="9:23" ht="18.5" x14ac:dyDescent="0.35">
      <c r="I143" s="9" t="s">
        <v>15</v>
      </c>
      <c r="J143" s="19">
        <f ca="1">COUNTIFS($C$4:$C$2500,1,$D$4:$D$2500,$W9)</f>
        <v>0</v>
      </c>
      <c r="K143" s="9">
        <f ca="1">COUNTIFS($C$4:$C$2500,2,$D$4:$D$2500,$W9)</f>
        <v>0</v>
      </c>
      <c r="L143" s="19">
        <f ca="1">COUNTIFS($C$4:$C$2500,3,$D$4:$D$2500,$W9)</f>
        <v>0</v>
      </c>
      <c r="M143" s="9">
        <f ca="1">COUNTIFS($C$4:$C$2500,4,$D$4:$D$2500,$W9)</f>
        <v>0</v>
      </c>
      <c r="N143" s="19">
        <f ca="1">COUNTIFS($C$4:$C$2500,5,$D$4:$D$2500,$W9)</f>
        <v>0</v>
      </c>
      <c r="O143" s="9">
        <f ca="1">COUNTIFS($C$4:$C$2500,6,$D$4:$D$2500,$W9)</f>
        <v>0</v>
      </c>
      <c r="P143" s="19">
        <f ca="1">COUNTIFS($C$4:$C$2500,7,$D$4:$D$2500,$W9)</f>
        <v>0</v>
      </c>
      <c r="Q143" s="9">
        <f ca="1">COUNTIFS($C$4:$C$2500,8,$D$4:$D$2500,$W9)</f>
        <v>0</v>
      </c>
      <c r="R143" s="19">
        <f ca="1">COUNTIFS($C$4:$C$2500,9,$D$4:$D$2500,$W9)</f>
        <v>1</v>
      </c>
      <c r="S143" s="9">
        <f ca="1">COUNTIFS($C$4:$C$2500,10,$D$4:$D$2500,$W9)</f>
        <v>0</v>
      </c>
      <c r="T143" s="19">
        <f ca="1">COUNTIFS($C$4:$C$2500,11,$D$4:$D$2500,$W9)</f>
        <v>0</v>
      </c>
      <c r="U143" s="9">
        <f ca="1">COUNTIFS($C$4:$C$2500,12,$D$4:$D$2500,$W9)</f>
        <v>0</v>
      </c>
      <c r="V143" s="20">
        <f ca="1">AVERAGE(J143:U143)</f>
        <v>8.3333333333333329E-2</v>
      </c>
      <c r="W143" s="21">
        <f ca="1">SUM(J143:U143)</f>
        <v>1</v>
      </c>
    </row>
    <row r="144" spans="9:23" ht="18.5" x14ac:dyDescent="0.35">
      <c r="I144" s="9" t="s">
        <v>9</v>
      </c>
      <c r="J144" s="19">
        <f ca="1">COUNTIFS($C$4:$C$2500,1,$D$4:$D$2500,$W10)</f>
        <v>0</v>
      </c>
      <c r="K144" s="9">
        <f t="shared" ref="K144:K167" ca="1" si="4">COUNTIFS($C$4:$C$2500,2,$D$4:$D$2500,$W10)</f>
        <v>0</v>
      </c>
      <c r="L144" s="19">
        <f t="shared" ref="L144:L167" ca="1" si="5">COUNTIFS($C$4:$C$2500,3,$D$4:$D$2500,$W10)</f>
        <v>0</v>
      </c>
      <c r="M144" s="9">
        <f t="shared" ref="M144:M167" ca="1" si="6">COUNTIFS($C$4:$C$2500,4,$D$4:$D$2500,$W10)</f>
        <v>0</v>
      </c>
      <c r="N144" s="19">
        <f t="shared" ref="N144:N167" ca="1" si="7">COUNTIFS($C$4:$C$2500,5,$D$4:$D$2500,$W10)</f>
        <v>0</v>
      </c>
      <c r="O144" s="9">
        <f t="shared" ref="O144:O167" ca="1" si="8">COUNTIFS($C$4:$C$2500,6,$D$4:$D$2500,$W10)</f>
        <v>0</v>
      </c>
      <c r="P144" s="19">
        <f t="shared" ref="P144:P167" ca="1" si="9">COUNTIFS($C$4:$C$2500,7,$D$4:$D$2500,$W10)</f>
        <v>0</v>
      </c>
      <c r="Q144" s="9">
        <f t="shared" ref="Q144:Q167" ca="1" si="10">COUNTIFS($C$4:$C$2500,8,$D$4:$D$2500,$W10)</f>
        <v>0</v>
      </c>
      <c r="R144" s="19">
        <f t="shared" ref="R144:R167" ca="1" si="11">COUNTIFS($C$4:$C$2500,9,$D$4:$D$2500,$W10)</f>
        <v>6</v>
      </c>
      <c r="S144" s="9">
        <f t="shared" ref="S144:S167" ca="1" si="12">COUNTIFS($C$4:$C$2500,10,$D$4:$D$2500,$W10)</f>
        <v>0</v>
      </c>
      <c r="T144" s="19">
        <f t="shared" ref="T144:T167" ca="1" si="13">COUNTIFS($C$4:$C$2500,11,$D$4:$D$2500,$W10)</f>
        <v>0</v>
      </c>
      <c r="U144" s="9">
        <f t="shared" ref="U144:U167" ca="1" si="14">COUNTIFS($C$4:$C$2500,12,$D$4:$D$2500,$W10)</f>
        <v>0</v>
      </c>
      <c r="V144" s="20">
        <f t="shared" ref="V144:V167" ca="1" si="15">AVERAGE(J144:U144)</f>
        <v>0.5</v>
      </c>
      <c r="W144" s="21">
        <f t="shared" ref="W144:W167" ca="1" si="16">SUM(J144:U144)</f>
        <v>6</v>
      </c>
    </row>
    <row r="145" spans="9:23" ht="18.5" x14ac:dyDescent="0.35">
      <c r="I145" s="9" t="s">
        <v>21</v>
      </c>
      <c r="J145" s="19">
        <f t="shared" ref="J145:J167" ca="1" si="17">COUNTIFS($C$4:$C$2500,1,$D$4:$D$2500,$W11)</f>
        <v>0</v>
      </c>
      <c r="K145" s="9">
        <f t="shared" ca="1" si="4"/>
        <v>0</v>
      </c>
      <c r="L145" s="19">
        <f t="shared" ca="1" si="5"/>
        <v>0</v>
      </c>
      <c r="M145" s="9">
        <f t="shared" ca="1" si="6"/>
        <v>0</v>
      </c>
      <c r="N145" s="19">
        <f t="shared" ca="1" si="7"/>
        <v>0</v>
      </c>
      <c r="O145" s="9">
        <f t="shared" ca="1" si="8"/>
        <v>0</v>
      </c>
      <c r="P145" s="19">
        <f t="shared" ca="1" si="9"/>
        <v>0</v>
      </c>
      <c r="Q145" s="9">
        <f t="shared" ca="1" si="10"/>
        <v>0</v>
      </c>
      <c r="R145" s="19">
        <f t="shared" ca="1" si="11"/>
        <v>0</v>
      </c>
      <c r="S145" s="9">
        <f t="shared" ca="1" si="12"/>
        <v>0</v>
      </c>
      <c r="T145" s="19">
        <f t="shared" ca="1" si="13"/>
        <v>0</v>
      </c>
      <c r="U145" s="9">
        <f t="shared" ca="1" si="14"/>
        <v>0</v>
      </c>
      <c r="V145" s="20">
        <f t="shared" ca="1" si="15"/>
        <v>0</v>
      </c>
      <c r="W145" s="21">
        <f t="shared" ca="1" si="16"/>
        <v>0</v>
      </c>
    </row>
    <row r="146" spans="9:23" ht="18.5" x14ac:dyDescent="0.35">
      <c r="I146" s="9" t="s">
        <v>13</v>
      </c>
      <c r="J146" s="19">
        <f t="shared" ca="1" si="17"/>
        <v>0</v>
      </c>
      <c r="K146" s="9">
        <f t="shared" ca="1" si="4"/>
        <v>0</v>
      </c>
      <c r="L146" s="19">
        <f t="shared" ca="1" si="5"/>
        <v>0</v>
      </c>
      <c r="M146" s="9">
        <f t="shared" ca="1" si="6"/>
        <v>0</v>
      </c>
      <c r="N146" s="19">
        <f t="shared" ca="1" si="7"/>
        <v>0</v>
      </c>
      <c r="O146" s="9">
        <f t="shared" ca="1" si="8"/>
        <v>0</v>
      </c>
      <c r="P146" s="19">
        <f t="shared" ca="1" si="9"/>
        <v>0</v>
      </c>
      <c r="Q146" s="9">
        <f t="shared" ca="1" si="10"/>
        <v>0</v>
      </c>
      <c r="R146" s="19">
        <f t="shared" ca="1" si="11"/>
        <v>1</v>
      </c>
      <c r="S146" s="9">
        <f t="shared" ca="1" si="12"/>
        <v>0</v>
      </c>
      <c r="T146" s="19">
        <f t="shared" ca="1" si="13"/>
        <v>0</v>
      </c>
      <c r="U146" s="9">
        <f t="shared" ca="1" si="14"/>
        <v>0</v>
      </c>
      <c r="V146" s="20">
        <f t="shared" ca="1" si="15"/>
        <v>8.3333333333333329E-2</v>
      </c>
      <c r="W146" s="21">
        <f t="shared" ca="1" si="16"/>
        <v>1</v>
      </c>
    </row>
    <row r="147" spans="9:23" ht="18.5" x14ac:dyDescent="0.35">
      <c r="I147" s="9" t="s">
        <v>23</v>
      </c>
      <c r="J147" s="19">
        <f t="shared" ca="1" si="17"/>
        <v>0</v>
      </c>
      <c r="K147" s="9">
        <f t="shared" ca="1" si="4"/>
        <v>0</v>
      </c>
      <c r="L147" s="19">
        <f t="shared" ca="1" si="5"/>
        <v>0</v>
      </c>
      <c r="M147" s="9">
        <f t="shared" ca="1" si="6"/>
        <v>0</v>
      </c>
      <c r="N147" s="19">
        <f t="shared" ca="1" si="7"/>
        <v>0</v>
      </c>
      <c r="O147" s="9">
        <f t="shared" ca="1" si="8"/>
        <v>0</v>
      </c>
      <c r="P147" s="19">
        <f t="shared" ca="1" si="9"/>
        <v>0</v>
      </c>
      <c r="Q147" s="9">
        <f t="shared" ca="1" si="10"/>
        <v>0</v>
      </c>
      <c r="R147" s="19">
        <f t="shared" ca="1" si="11"/>
        <v>0</v>
      </c>
      <c r="S147" s="9">
        <f t="shared" ca="1" si="12"/>
        <v>0</v>
      </c>
      <c r="T147" s="19">
        <f t="shared" ca="1" si="13"/>
        <v>0</v>
      </c>
      <c r="U147" s="9">
        <f t="shared" ca="1" si="14"/>
        <v>0</v>
      </c>
      <c r="V147" s="20">
        <f t="shared" ca="1" si="15"/>
        <v>0</v>
      </c>
      <c r="W147" s="21">
        <f t="shared" ca="1" si="16"/>
        <v>0</v>
      </c>
    </row>
    <row r="148" spans="9:23" ht="18.5" x14ac:dyDescent="0.35">
      <c r="I148" s="9" t="s">
        <v>24</v>
      </c>
      <c r="J148" s="19">
        <f t="shared" ca="1" si="17"/>
        <v>0</v>
      </c>
      <c r="K148" s="9">
        <f t="shared" ca="1" si="4"/>
        <v>0</v>
      </c>
      <c r="L148" s="19">
        <f t="shared" ca="1" si="5"/>
        <v>0</v>
      </c>
      <c r="M148" s="9">
        <f t="shared" ca="1" si="6"/>
        <v>0</v>
      </c>
      <c r="N148" s="19">
        <f t="shared" ca="1" si="7"/>
        <v>0</v>
      </c>
      <c r="O148" s="9">
        <f t="shared" ca="1" si="8"/>
        <v>0</v>
      </c>
      <c r="P148" s="19">
        <f t="shared" ca="1" si="9"/>
        <v>0</v>
      </c>
      <c r="Q148" s="9">
        <f t="shared" ca="1" si="10"/>
        <v>0</v>
      </c>
      <c r="R148" s="19">
        <f t="shared" ca="1" si="11"/>
        <v>1</v>
      </c>
      <c r="S148" s="9">
        <f t="shared" ca="1" si="12"/>
        <v>0</v>
      </c>
      <c r="T148" s="19">
        <f t="shared" ca="1" si="13"/>
        <v>0</v>
      </c>
      <c r="U148" s="9">
        <f t="shared" ca="1" si="14"/>
        <v>0</v>
      </c>
      <c r="V148" s="20">
        <f t="shared" ca="1" si="15"/>
        <v>8.3333333333333329E-2</v>
      </c>
      <c r="W148" s="21">
        <f t="shared" ca="1" si="16"/>
        <v>1</v>
      </c>
    </row>
    <row r="149" spans="9:23" ht="18.5" x14ac:dyDescent="0.35">
      <c r="I149" s="9" t="s">
        <v>20</v>
      </c>
      <c r="J149" s="19">
        <f t="shared" ca="1" si="17"/>
        <v>0</v>
      </c>
      <c r="K149" s="9">
        <f t="shared" ca="1" si="4"/>
        <v>0</v>
      </c>
      <c r="L149" s="19">
        <f t="shared" ca="1" si="5"/>
        <v>0</v>
      </c>
      <c r="M149" s="9">
        <f t="shared" ca="1" si="6"/>
        <v>0</v>
      </c>
      <c r="N149" s="19">
        <f t="shared" ca="1" si="7"/>
        <v>0</v>
      </c>
      <c r="O149" s="9">
        <f t="shared" ca="1" si="8"/>
        <v>0</v>
      </c>
      <c r="P149" s="19">
        <f t="shared" ca="1" si="9"/>
        <v>0</v>
      </c>
      <c r="Q149" s="9">
        <f t="shared" ca="1" si="10"/>
        <v>0</v>
      </c>
      <c r="R149" s="19">
        <f t="shared" ca="1" si="11"/>
        <v>1</v>
      </c>
      <c r="S149" s="9">
        <f t="shared" ca="1" si="12"/>
        <v>0</v>
      </c>
      <c r="T149" s="19">
        <f t="shared" ca="1" si="13"/>
        <v>0</v>
      </c>
      <c r="U149" s="9">
        <f t="shared" ca="1" si="14"/>
        <v>0</v>
      </c>
      <c r="V149" s="20">
        <f t="shared" ca="1" si="15"/>
        <v>8.3333333333333329E-2</v>
      </c>
      <c r="W149" s="21">
        <f t="shared" ca="1" si="16"/>
        <v>1</v>
      </c>
    </row>
    <row r="150" spans="9:23" ht="18.5" x14ac:dyDescent="0.35">
      <c r="I150" s="9" t="s">
        <v>16</v>
      </c>
      <c r="J150" s="19">
        <f t="shared" ca="1" si="17"/>
        <v>0</v>
      </c>
      <c r="K150" s="9">
        <f t="shared" ca="1" si="4"/>
        <v>0</v>
      </c>
      <c r="L150" s="19">
        <f t="shared" ca="1" si="5"/>
        <v>0</v>
      </c>
      <c r="M150" s="9">
        <f t="shared" ca="1" si="6"/>
        <v>0</v>
      </c>
      <c r="N150" s="19">
        <f t="shared" ca="1" si="7"/>
        <v>0</v>
      </c>
      <c r="O150" s="9">
        <f t="shared" ca="1" si="8"/>
        <v>0</v>
      </c>
      <c r="P150" s="19">
        <f t="shared" ca="1" si="9"/>
        <v>0</v>
      </c>
      <c r="Q150" s="9">
        <f t="shared" ca="1" si="10"/>
        <v>0</v>
      </c>
      <c r="R150" s="19">
        <f t="shared" ca="1" si="11"/>
        <v>1</v>
      </c>
      <c r="S150" s="9">
        <f t="shared" ca="1" si="12"/>
        <v>0</v>
      </c>
      <c r="T150" s="19">
        <f t="shared" ca="1" si="13"/>
        <v>0</v>
      </c>
      <c r="U150" s="9">
        <f t="shared" ca="1" si="14"/>
        <v>0</v>
      </c>
      <c r="V150" s="20">
        <f t="shared" ca="1" si="15"/>
        <v>8.3333333333333329E-2</v>
      </c>
      <c r="W150" s="21">
        <f t="shared" ca="1" si="16"/>
        <v>1</v>
      </c>
    </row>
    <row r="151" spans="9:23" ht="18.5" x14ac:dyDescent="0.35">
      <c r="I151" s="9" t="s">
        <v>25</v>
      </c>
      <c r="J151" s="19">
        <f t="shared" ca="1" si="17"/>
        <v>0</v>
      </c>
      <c r="K151" s="9">
        <f t="shared" ca="1" si="4"/>
        <v>0</v>
      </c>
      <c r="L151" s="19">
        <f t="shared" ca="1" si="5"/>
        <v>0</v>
      </c>
      <c r="M151" s="9">
        <f t="shared" ca="1" si="6"/>
        <v>0</v>
      </c>
      <c r="N151" s="19">
        <f t="shared" ca="1" si="7"/>
        <v>0</v>
      </c>
      <c r="O151" s="9">
        <f t="shared" ca="1" si="8"/>
        <v>0</v>
      </c>
      <c r="P151" s="19">
        <f t="shared" ca="1" si="9"/>
        <v>0</v>
      </c>
      <c r="Q151" s="9">
        <f t="shared" ca="1" si="10"/>
        <v>0</v>
      </c>
      <c r="R151" s="19">
        <f t="shared" ca="1" si="11"/>
        <v>1</v>
      </c>
      <c r="S151" s="9">
        <f t="shared" ca="1" si="12"/>
        <v>0</v>
      </c>
      <c r="T151" s="19">
        <f t="shared" ca="1" si="13"/>
        <v>0</v>
      </c>
      <c r="U151" s="9">
        <f t="shared" ca="1" si="14"/>
        <v>0</v>
      </c>
      <c r="V151" s="20">
        <f t="shared" ca="1" si="15"/>
        <v>8.3333333333333329E-2</v>
      </c>
      <c r="W151" s="21">
        <f t="shared" ca="1" si="16"/>
        <v>1</v>
      </c>
    </row>
    <row r="152" spans="9:23" ht="18.5" x14ac:dyDescent="0.35">
      <c r="I152" s="9" t="s">
        <v>22</v>
      </c>
      <c r="J152" s="19">
        <f t="shared" ca="1" si="17"/>
        <v>0</v>
      </c>
      <c r="K152" s="9">
        <f t="shared" ca="1" si="4"/>
        <v>0</v>
      </c>
      <c r="L152" s="19">
        <f t="shared" ca="1" si="5"/>
        <v>0</v>
      </c>
      <c r="M152" s="9">
        <f t="shared" ca="1" si="6"/>
        <v>0</v>
      </c>
      <c r="N152" s="19">
        <f t="shared" ca="1" si="7"/>
        <v>0</v>
      </c>
      <c r="O152" s="9">
        <f t="shared" ca="1" si="8"/>
        <v>0</v>
      </c>
      <c r="P152" s="19">
        <f t="shared" ca="1" si="9"/>
        <v>0</v>
      </c>
      <c r="Q152" s="9">
        <f t="shared" ca="1" si="10"/>
        <v>0</v>
      </c>
      <c r="R152" s="19">
        <f t="shared" ca="1" si="11"/>
        <v>4</v>
      </c>
      <c r="S152" s="9">
        <f t="shared" ca="1" si="12"/>
        <v>0</v>
      </c>
      <c r="T152" s="19">
        <f t="shared" ca="1" si="13"/>
        <v>0</v>
      </c>
      <c r="U152" s="9">
        <f t="shared" ca="1" si="14"/>
        <v>0</v>
      </c>
      <c r="V152" s="20">
        <f t="shared" ca="1" si="15"/>
        <v>0.33333333333333331</v>
      </c>
      <c r="W152" s="21">
        <f t="shared" ca="1" si="16"/>
        <v>4</v>
      </c>
    </row>
    <row r="153" spans="9:23" ht="18.5" x14ac:dyDescent="0.35">
      <c r="I153" s="9" t="s">
        <v>30</v>
      </c>
      <c r="J153" s="19">
        <f t="shared" ca="1" si="17"/>
        <v>0</v>
      </c>
      <c r="K153" s="9">
        <f t="shared" ca="1" si="4"/>
        <v>0</v>
      </c>
      <c r="L153" s="19">
        <f t="shared" ca="1" si="5"/>
        <v>0</v>
      </c>
      <c r="M153" s="9">
        <f t="shared" ca="1" si="6"/>
        <v>0</v>
      </c>
      <c r="N153" s="19">
        <f t="shared" ca="1" si="7"/>
        <v>0</v>
      </c>
      <c r="O153" s="9">
        <f t="shared" ca="1" si="8"/>
        <v>0</v>
      </c>
      <c r="P153" s="19">
        <f t="shared" ca="1" si="9"/>
        <v>0</v>
      </c>
      <c r="Q153" s="9">
        <f t="shared" ca="1" si="10"/>
        <v>0</v>
      </c>
      <c r="R153" s="19">
        <f t="shared" ca="1" si="11"/>
        <v>0</v>
      </c>
      <c r="S153" s="9">
        <f t="shared" ca="1" si="12"/>
        <v>0</v>
      </c>
      <c r="T153" s="19">
        <f t="shared" ca="1" si="13"/>
        <v>0</v>
      </c>
      <c r="U153" s="9">
        <f t="shared" ca="1" si="14"/>
        <v>0</v>
      </c>
      <c r="V153" s="20">
        <f t="shared" ca="1" si="15"/>
        <v>0</v>
      </c>
      <c r="W153" s="21">
        <f t="shared" ca="1" si="16"/>
        <v>0</v>
      </c>
    </row>
    <row r="154" spans="9:23" ht="18.5" x14ac:dyDescent="0.35">
      <c r="I154" s="9" t="s">
        <v>31</v>
      </c>
      <c r="J154" s="19">
        <f t="shared" ca="1" si="17"/>
        <v>0</v>
      </c>
      <c r="K154" s="9">
        <f t="shared" ca="1" si="4"/>
        <v>0</v>
      </c>
      <c r="L154" s="19">
        <f t="shared" ca="1" si="5"/>
        <v>0</v>
      </c>
      <c r="M154" s="9">
        <f t="shared" ca="1" si="6"/>
        <v>0</v>
      </c>
      <c r="N154" s="19">
        <f t="shared" ca="1" si="7"/>
        <v>0</v>
      </c>
      <c r="O154" s="9">
        <f t="shared" ca="1" si="8"/>
        <v>0</v>
      </c>
      <c r="P154" s="19">
        <f t="shared" ca="1" si="9"/>
        <v>0</v>
      </c>
      <c r="Q154" s="9">
        <f t="shared" ca="1" si="10"/>
        <v>0</v>
      </c>
      <c r="R154" s="19">
        <f t="shared" ca="1" si="11"/>
        <v>1</v>
      </c>
      <c r="S154" s="9">
        <f t="shared" ca="1" si="12"/>
        <v>0</v>
      </c>
      <c r="T154" s="19">
        <f t="shared" ca="1" si="13"/>
        <v>0</v>
      </c>
      <c r="U154" s="9">
        <f t="shared" ca="1" si="14"/>
        <v>0</v>
      </c>
      <c r="V154" s="20">
        <f t="shared" ca="1" si="15"/>
        <v>8.3333333333333329E-2</v>
      </c>
      <c r="W154" s="21">
        <f t="shared" ca="1" si="16"/>
        <v>1</v>
      </c>
    </row>
    <row r="155" spans="9:23" ht="18.5" x14ac:dyDescent="0.35">
      <c r="I155" s="9" t="s">
        <v>18</v>
      </c>
      <c r="J155" s="19">
        <f t="shared" ca="1" si="17"/>
        <v>0</v>
      </c>
      <c r="K155" s="9">
        <f t="shared" ca="1" si="4"/>
        <v>0</v>
      </c>
      <c r="L155" s="19">
        <f t="shared" ca="1" si="5"/>
        <v>0</v>
      </c>
      <c r="M155" s="9">
        <f t="shared" ca="1" si="6"/>
        <v>0</v>
      </c>
      <c r="N155" s="19">
        <f t="shared" ca="1" si="7"/>
        <v>0</v>
      </c>
      <c r="O155" s="9">
        <f t="shared" ca="1" si="8"/>
        <v>0</v>
      </c>
      <c r="P155" s="19">
        <f t="shared" ca="1" si="9"/>
        <v>0</v>
      </c>
      <c r="Q155" s="9">
        <f t="shared" ca="1" si="10"/>
        <v>0</v>
      </c>
      <c r="R155" s="19">
        <f t="shared" ca="1" si="11"/>
        <v>1</v>
      </c>
      <c r="S155" s="9">
        <f t="shared" ca="1" si="12"/>
        <v>0</v>
      </c>
      <c r="T155" s="19">
        <f t="shared" ca="1" si="13"/>
        <v>0</v>
      </c>
      <c r="U155" s="9">
        <f t="shared" ca="1" si="14"/>
        <v>0</v>
      </c>
      <c r="V155" s="20">
        <f t="shared" ca="1" si="15"/>
        <v>8.3333333333333329E-2</v>
      </c>
      <c r="W155" s="21">
        <f t="shared" ca="1" si="16"/>
        <v>1</v>
      </c>
    </row>
    <row r="156" spans="9:23" ht="18.5" x14ac:dyDescent="0.35">
      <c r="I156" s="9" t="s">
        <v>32</v>
      </c>
      <c r="J156" s="19">
        <f t="shared" ca="1" si="17"/>
        <v>0</v>
      </c>
      <c r="K156" s="9">
        <f t="shared" ca="1" si="4"/>
        <v>0</v>
      </c>
      <c r="L156" s="19">
        <f t="shared" ca="1" si="5"/>
        <v>0</v>
      </c>
      <c r="M156" s="9">
        <f t="shared" ca="1" si="6"/>
        <v>0</v>
      </c>
      <c r="N156" s="19">
        <f t="shared" ca="1" si="7"/>
        <v>0</v>
      </c>
      <c r="O156" s="9">
        <f t="shared" ca="1" si="8"/>
        <v>0</v>
      </c>
      <c r="P156" s="19">
        <f t="shared" ca="1" si="9"/>
        <v>0</v>
      </c>
      <c r="Q156" s="9">
        <f t="shared" ca="1" si="10"/>
        <v>0</v>
      </c>
      <c r="R156" s="19">
        <f t="shared" ca="1" si="11"/>
        <v>0</v>
      </c>
      <c r="S156" s="9">
        <f t="shared" ca="1" si="12"/>
        <v>0</v>
      </c>
      <c r="T156" s="19">
        <f t="shared" ca="1" si="13"/>
        <v>0</v>
      </c>
      <c r="U156" s="9">
        <f t="shared" ca="1" si="14"/>
        <v>0</v>
      </c>
      <c r="V156" s="20">
        <f t="shared" ca="1" si="15"/>
        <v>0</v>
      </c>
      <c r="W156" s="21">
        <f t="shared" ca="1" si="16"/>
        <v>0</v>
      </c>
    </row>
    <row r="157" spans="9:23" ht="18.5" x14ac:dyDescent="0.35">
      <c r="I157" s="9" t="s">
        <v>33</v>
      </c>
      <c r="J157" s="19">
        <f t="shared" ca="1" si="17"/>
        <v>0</v>
      </c>
      <c r="K157" s="9">
        <f t="shared" ca="1" si="4"/>
        <v>0</v>
      </c>
      <c r="L157" s="19">
        <f t="shared" ca="1" si="5"/>
        <v>0</v>
      </c>
      <c r="M157" s="9">
        <f t="shared" ca="1" si="6"/>
        <v>0</v>
      </c>
      <c r="N157" s="19">
        <f t="shared" ca="1" si="7"/>
        <v>0</v>
      </c>
      <c r="O157" s="9">
        <f t="shared" ca="1" si="8"/>
        <v>0</v>
      </c>
      <c r="P157" s="19">
        <f t="shared" ca="1" si="9"/>
        <v>0</v>
      </c>
      <c r="Q157" s="9">
        <f t="shared" ca="1" si="10"/>
        <v>0</v>
      </c>
      <c r="R157" s="19">
        <f t="shared" ca="1" si="11"/>
        <v>0</v>
      </c>
      <c r="S157" s="9">
        <f t="shared" ca="1" si="12"/>
        <v>0</v>
      </c>
      <c r="T157" s="19">
        <f t="shared" ca="1" si="13"/>
        <v>0</v>
      </c>
      <c r="U157" s="9">
        <f t="shared" ca="1" si="14"/>
        <v>0</v>
      </c>
      <c r="V157" s="20">
        <f t="shared" ca="1" si="15"/>
        <v>0</v>
      </c>
      <c r="W157" s="21">
        <f t="shared" ca="1" si="16"/>
        <v>0</v>
      </c>
    </row>
    <row r="158" spans="9:23" ht="18.5" x14ac:dyDescent="0.35">
      <c r="I158" s="9" t="s">
        <v>34</v>
      </c>
      <c r="J158" s="19">
        <f t="shared" ca="1" si="17"/>
        <v>0</v>
      </c>
      <c r="K158" s="9">
        <f t="shared" ca="1" si="4"/>
        <v>0</v>
      </c>
      <c r="L158" s="19">
        <f t="shared" ca="1" si="5"/>
        <v>0</v>
      </c>
      <c r="M158" s="9">
        <f t="shared" ca="1" si="6"/>
        <v>0</v>
      </c>
      <c r="N158" s="19">
        <f t="shared" ca="1" si="7"/>
        <v>0</v>
      </c>
      <c r="O158" s="9">
        <f t="shared" ca="1" si="8"/>
        <v>0</v>
      </c>
      <c r="P158" s="19">
        <f t="shared" ca="1" si="9"/>
        <v>0</v>
      </c>
      <c r="Q158" s="9">
        <f t="shared" ca="1" si="10"/>
        <v>0</v>
      </c>
      <c r="R158" s="19">
        <f t="shared" ca="1" si="11"/>
        <v>1</v>
      </c>
      <c r="S158" s="9">
        <f t="shared" ca="1" si="12"/>
        <v>0</v>
      </c>
      <c r="T158" s="19">
        <f t="shared" ca="1" si="13"/>
        <v>0</v>
      </c>
      <c r="U158" s="9">
        <f t="shared" ca="1" si="14"/>
        <v>0</v>
      </c>
      <c r="V158" s="20">
        <f t="shared" ca="1" si="15"/>
        <v>8.3333333333333329E-2</v>
      </c>
      <c r="W158" s="21">
        <f t="shared" ca="1" si="16"/>
        <v>1</v>
      </c>
    </row>
    <row r="159" spans="9:23" ht="18.5" x14ac:dyDescent="0.35">
      <c r="I159" s="9" t="s">
        <v>35</v>
      </c>
      <c r="J159" s="19">
        <f t="shared" ca="1" si="17"/>
        <v>0</v>
      </c>
      <c r="K159" s="9">
        <f t="shared" ca="1" si="4"/>
        <v>0</v>
      </c>
      <c r="L159" s="19">
        <f t="shared" ca="1" si="5"/>
        <v>0</v>
      </c>
      <c r="M159" s="9">
        <f t="shared" ca="1" si="6"/>
        <v>0</v>
      </c>
      <c r="N159" s="19">
        <f t="shared" ca="1" si="7"/>
        <v>0</v>
      </c>
      <c r="O159" s="9">
        <f t="shared" ca="1" si="8"/>
        <v>0</v>
      </c>
      <c r="P159" s="19">
        <f t="shared" ca="1" si="9"/>
        <v>0</v>
      </c>
      <c r="Q159" s="9">
        <f t="shared" ca="1" si="10"/>
        <v>0</v>
      </c>
      <c r="R159" s="19">
        <f t="shared" ca="1" si="11"/>
        <v>0</v>
      </c>
      <c r="S159" s="9">
        <f t="shared" ca="1" si="12"/>
        <v>0</v>
      </c>
      <c r="T159" s="19">
        <f t="shared" ca="1" si="13"/>
        <v>0</v>
      </c>
      <c r="U159" s="9">
        <f t="shared" ca="1" si="14"/>
        <v>0</v>
      </c>
      <c r="V159" s="20">
        <f t="shared" ca="1" si="15"/>
        <v>0</v>
      </c>
      <c r="W159" s="21">
        <f t="shared" ca="1" si="16"/>
        <v>0</v>
      </c>
    </row>
    <row r="160" spans="9:23" ht="18.5" x14ac:dyDescent="0.35">
      <c r="I160" s="9" t="s">
        <v>36</v>
      </c>
      <c r="J160" s="19">
        <f t="shared" ca="1" si="17"/>
        <v>0</v>
      </c>
      <c r="K160" s="9">
        <f t="shared" ca="1" si="4"/>
        <v>0</v>
      </c>
      <c r="L160" s="19">
        <f t="shared" ca="1" si="5"/>
        <v>0</v>
      </c>
      <c r="M160" s="9">
        <f t="shared" ca="1" si="6"/>
        <v>0</v>
      </c>
      <c r="N160" s="19">
        <f t="shared" ca="1" si="7"/>
        <v>0</v>
      </c>
      <c r="O160" s="9">
        <f t="shared" ca="1" si="8"/>
        <v>0</v>
      </c>
      <c r="P160" s="19">
        <f t="shared" ca="1" si="9"/>
        <v>0</v>
      </c>
      <c r="Q160" s="9">
        <f t="shared" ca="1" si="10"/>
        <v>0</v>
      </c>
      <c r="R160" s="19">
        <f t="shared" ca="1" si="11"/>
        <v>1</v>
      </c>
      <c r="S160" s="9">
        <f t="shared" ca="1" si="12"/>
        <v>0</v>
      </c>
      <c r="T160" s="19">
        <f t="shared" ca="1" si="13"/>
        <v>0</v>
      </c>
      <c r="U160" s="9">
        <f t="shared" ca="1" si="14"/>
        <v>0</v>
      </c>
      <c r="V160" s="20">
        <f t="shared" ca="1" si="15"/>
        <v>8.3333333333333329E-2</v>
      </c>
      <c r="W160" s="21">
        <f t="shared" ca="1" si="16"/>
        <v>1</v>
      </c>
    </row>
    <row r="161" spans="9:23" ht="18.5" x14ac:dyDescent="0.35">
      <c r="I161" s="9" t="s">
        <v>37</v>
      </c>
      <c r="J161" s="19">
        <f t="shared" ca="1" si="17"/>
        <v>0</v>
      </c>
      <c r="K161" s="9">
        <f t="shared" ca="1" si="4"/>
        <v>0</v>
      </c>
      <c r="L161" s="19">
        <f t="shared" ca="1" si="5"/>
        <v>0</v>
      </c>
      <c r="M161" s="9">
        <f t="shared" ca="1" si="6"/>
        <v>0</v>
      </c>
      <c r="N161" s="19">
        <f t="shared" ca="1" si="7"/>
        <v>0</v>
      </c>
      <c r="O161" s="9">
        <f t="shared" ca="1" si="8"/>
        <v>0</v>
      </c>
      <c r="P161" s="19">
        <f t="shared" ca="1" si="9"/>
        <v>0</v>
      </c>
      <c r="Q161" s="9">
        <f t="shared" ca="1" si="10"/>
        <v>0</v>
      </c>
      <c r="R161" s="19">
        <f t="shared" ca="1" si="11"/>
        <v>0</v>
      </c>
      <c r="S161" s="9">
        <f t="shared" ca="1" si="12"/>
        <v>0</v>
      </c>
      <c r="T161" s="19">
        <f t="shared" ca="1" si="13"/>
        <v>0</v>
      </c>
      <c r="U161" s="9">
        <f t="shared" ca="1" si="14"/>
        <v>0</v>
      </c>
      <c r="V161" s="20">
        <f t="shared" ca="1" si="15"/>
        <v>0</v>
      </c>
      <c r="W161" s="21">
        <f t="shared" ca="1" si="16"/>
        <v>0</v>
      </c>
    </row>
    <row r="162" spans="9:23" ht="18.5" x14ac:dyDescent="0.35">
      <c r="I162" s="9" t="s">
        <v>38</v>
      </c>
      <c r="J162" s="19">
        <f t="shared" ca="1" si="17"/>
        <v>0</v>
      </c>
      <c r="K162" s="9">
        <f t="shared" ca="1" si="4"/>
        <v>0</v>
      </c>
      <c r="L162" s="19">
        <f t="shared" ca="1" si="5"/>
        <v>0</v>
      </c>
      <c r="M162" s="9">
        <f t="shared" ca="1" si="6"/>
        <v>0</v>
      </c>
      <c r="N162" s="19">
        <f t="shared" ca="1" si="7"/>
        <v>0</v>
      </c>
      <c r="O162" s="9">
        <f t="shared" ca="1" si="8"/>
        <v>0</v>
      </c>
      <c r="P162" s="19">
        <f t="shared" ca="1" si="9"/>
        <v>0</v>
      </c>
      <c r="Q162" s="9">
        <f t="shared" ca="1" si="10"/>
        <v>0</v>
      </c>
      <c r="R162" s="19">
        <f t="shared" ca="1" si="11"/>
        <v>0</v>
      </c>
      <c r="S162" s="9">
        <f t="shared" ca="1" si="12"/>
        <v>0</v>
      </c>
      <c r="T162" s="19">
        <f t="shared" ca="1" si="13"/>
        <v>0</v>
      </c>
      <c r="U162" s="9">
        <f t="shared" ca="1" si="14"/>
        <v>0</v>
      </c>
      <c r="V162" s="20">
        <f t="shared" ca="1" si="15"/>
        <v>0</v>
      </c>
      <c r="W162" s="21">
        <f t="shared" ca="1" si="16"/>
        <v>0</v>
      </c>
    </row>
    <row r="163" spans="9:23" ht="18.5" x14ac:dyDescent="0.35">
      <c r="I163" s="13" t="s">
        <v>40</v>
      </c>
      <c r="J163" s="19">
        <f t="shared" ca="1" si="17"/>
        <v>0</v>
      </c>
      <c r="K163" s="9">
        <f t="shared" ca="1" si="4"/>
        <v>0</v>
      </c>
      <c r="L163" s="19">
        <f t="shared" ca="1" si="5"/>
        <v>0</v>
      </c>
      <c r="M163" s="9">
        <f t="shared" ca="1" si="6"/>
        <v>0</v>
      </c>
      <c r="N163" s="19">
        <f t="shared" ca="1" si="7"/>
        <v>0</v>
      </c>
      <c r="O163" s="9">
        <f t="shared" ca="1" si="8"/>
        <v>0</v>
      </c>
      <c r="P163" s="19">
        <f t="shared" ca="1" si="9"/>
        <v>0</v>
      </c>
      <c r="Q163" s="9">
        <f t="shared" ca="1" si="10"/>
        <v>0</v>
      </c>
      <c r="R163" s="19">
        <f t="shared" ca="1" si="11"/>
        <v>0</v>
      </c>
      <c r="S163" s="9">
        <f t="shared" ca="1" si="12"/>
        <v>0</v>
      </c>
      <c r="T163" s="19">
        <f t="shared" ca="1" si="13"/>
        <v>0</v>
      </c>
      <c r="U163" s="9">
        <f t="shared" ca="1" si="14"/>
        <v>0</v>
      </c>
      <c r="V163" s="20">
        <f t="shared" ca="1" si="15"/>
        <v>0</v>
      </c>
      <c r="W163" s="21">
        <f t="shared" ca="1" si="16"/>
        <v>0</v>
      </c>
    </row>
    <row r="164" spans="9:23" ht="18.5" x14ac:dyDescent="0.35">
      <c r="I164" s="9" t="s">
        <v>41</v>
      </c>
      <c r="J164" s="19">
        <f t="shared" ca="1" si="17"/>
        <v>0</v>
      </c>
      <c r="K164" s="9">
        <f t="shared" ca="1" si="4"/>
        <v>0</v>
      </c>
      <c r="L164" s="19">
        <f t="shared" ca="1" si="5"/>
        <v>0</v>
      </c>
      <c r="M164" s="9">
        <f t="shared" ca="1" si="6"/>
        <v>0</v>
      </c>
      <c r="N164" s="19">
        <f t="shared" ca="1" si="7"/>
        <v>0</v>
      </c>
      <c r="O164" s="9">
        <f t="shared" ca="1" si="8"/>
        <v>0</v>
      </c>
      <c r="P164" s="19">
        <f t="shared" ca="1" si="9"/>
        <v>0</v>
      </c>
      <c r="Q164" s="9">
        <f t="shared" ca="1" si="10"/>
        <v>0</v>
      </c>
      <c r="R164" s="19">
        <f t="shared" ca="1" si="11"/>
        <v>0</v>
      </c>
      <c r="S164" s="9">
        <f t="shared" ca="1" si="12"/>
        <v>0</v>
      </c>
      <c r="T164" s="19">
        <f t="shared" ca="1" si="13"/>
        <v>0</v>
      </c>
      <c r="U164" s="9">
        <f t="shared" ca="1" si="14"/>
        <v>0</v>
      </c>
      <c r="V164" s="20">
        <f t="shared" ca="1" si="15"/>
        <v>0</v>
      </c>
      <c r="W164" s="21">
        <f t="shared" ca="1" si="16"/>
        <v>0</v>
      </c>
    </row>
    <row r="165" spans="9:23" ht="18.5" x14ac:dyDescent="0.35">
      <c r="I165" s="9" t="s">
        <v>42</v>
      </c>
      <c r="J165" s="19">
        <f t="shared" ca="1" si="17"/>
        <v>0</v>
      </c>
      <c r="K165" s="9">
        <f t="shared" ca="1" si="4"/>
        <v>0</v>
      </c>
      <c r="L165" s="19">
        <f t="shared" ca="1" si="5"/>
        <v>0</v>
      </c>
      <c r="M165" s="9">
        <f t="shared" ca="1" si="6"/>
        <v>0</v>
      </c>
      <c r="N165" s="19">
        <f t="shared" ca="1" si="7"/>
        <v>0</v>
      </c>
      <c r="O165" s="9">
        <f t="shared" ca="1" si="8"/>
        <v>0</v>
      </c>
      <c r="P165" s="19">
        <f t="shared" ca="1" si="9"/>
        <v>0</v>
      </c>
      <c r="Q165" s="9">
        <f t="shared" ca="1" si="10"/>
        <v>0</v>
      </c>
      <c r="R165" s="19">
        <f t="shared" ca="1" si="11"/>
        <v>0</v>
      </c>
      <c r="S165" s="9">
        <f t="shared" ca="1" si="12"/>
        <v>0</v>
      </c>
      <c r="T165" s="19">
        <f t="shared" ca="1" si="13"/>
        <v>0</v>
      </c>
      <c r="U165" s="9">
        <f t="shared" ca="1" si="14"/>
        <v>0</v>
      </c>
      <c r="V165" s="20">
        <f t="shared" ca="1" si="15"/>
        <v>0</v>
      </c>
      <c r="W165" s="21">
        <f t="shared" ca="1" si="16"/>
        <v>0</v>
      </c>
    </row>
    <row r="166" spans="9:23" ht="18.5" x14ac:dyDescent="0.35">
      <c r="I166" s="9" t="s">
        <v>43</v>
      </c>
      <c r="J166" s="19">
        <f t="shared" ca="1" si="17"/>
        <v>0</v>
      </c>
      <c r="K166" s="9">
        <f t="shared" ca="1" si="4"/>
        <v>0</v>
      </c>
      <c r="L166" s="19">
        <f t="shared" ca="1" si="5"/>
        <v>0</v>
      </c>
      <c r="M166" s="9">
        <f t="shared" ca="1" si="6"/>
        <v>0</v>
      </c>
      <c r="N166" s="19">
        <f t="shared" ca="1" si="7"/>
        <v>0</v>
      </c>
      <c r="O166" s="9">
        <f t="shared" ca="1" si="8"/>
        <v>0</v>
      </c>
      <c r="P166" s="19">
        <f t="shared" ca="1" si="9"/>
        <v>0</v>
      </c>
      <c r="Q166" s="9">
        <f t="shared" ca="1" si="10"/>
        <v>0</v>
      </c>
      <c r="R166" s="19">
        <f t="shared" ca="1" si="11"/>
        <v>0</v>
      </c>
      <c r="S166" s="9">
        <f t="shared" ca="1" si="12"/>
        <v>0</v>
      </c>
      <c r="T166" s="19">
        <f t="shared" ca="1" si="13"/>
        <v>0</v>
      </c>
      <c r="U166" s="9">
        <f t="shared" ca="1" si="14"/>
        <v>0</v>
      </c>
      <c r="V166" s="20">
        <f t="shared" ca="1" si="15"/>
        <v>0</v>
      </c>
      <c r="W166" s="21">
        <f t="shared" ca="1" si="16"/>
        <v>0</v>
      </c>
    </row>
    <row r="167" spans="9:23" ht="18.5" x14ac:dyDescent="0.35">
      <c r="I167" s="9" t="s">
        <v>8</v>
      </c>
      <c r="J167" s="19">
        <f t="shared" ca="1" si="17"/>
        <v>0</v>
      </c>
      <c r="K167" s="9">
        <f t="shared" ca="1" si="4"/>
        <v>0</v>
      </c>
      <c r="L167" s="19">
        <f t="shared" ca="1" si="5"/>
        <v>0</v>
      </c>
      <c r="M167" s="9">
        <f t="shared" ca="1" si="6"/>
        <v>0</v>
      </c>
      <c r="N167" s="19">
        <f t="shared" ca="1" si="7"/>
        <v>0</v>
      </c>
      <c r="O167" s="9">
        <f t="shared" ca="1" si="8"/>
        <v>0</v>
      </c>
      <c r="P167" s="19">
        <f t="shared" ca="1" si="9"/>
        <v>0</v>
      </c>
      <c r="Q167" s="9">
        <f t="shared" ca="1" si="10"/>
        <v>0</v>
      </c>
      <c r="R167" s="19">
        <f t="shared" ca="1" si="11"/>
        <v>10</v>
      </c>
      <c r="S167" s="9">
        <f t="shared" ca="1" si="12"/>
        <v>0</v>
      </c>
      <c r="T167" s="19">
        <f t="shared" ca="1" si="13"/>
        <v>0</v>
      </c>
      <c r="U167" s="9">
        <f t="shared" ca="1" si="14"/>
        <v>0</v>
      </c>
      <c r="V167" s="20">
        <f t="shared" ca="1" si="15"/>
        <v>0.83333333333333337</v>
      </c>
      <c r="W167" s="21">
        <f t="shared" ca="1" si="16"/>
        <v>10</v>
      </c>
    </row>
    <row r="303" spans="17:17" x14ac:dyDescent="0.35">
      <c r="Q303" t="s">
        <v>61</v>
      </c>
    </row>
    <row r="304" spans="17:17" ht="15" thickBot="1" x14ac:dyDescent="0.4"/>
    <row r="305" spans="9:23" x14ac:dyDescent="0.35">
      <c r="J305" s="56" t="s">
        <v>44</v>
      </c>
    </row>
    <row r="306" spans="9:23" ht="15" thickBot="1" x14ac:dyDescent="0.4">
      <c r="J306" s="57"/>
    </row>
    <row r="310" spans="9:23" ht="15" thickBot="1" x14ac:dyDescent="0.4"/>
    <row r="311" spans="9:23" x14ac:dyDescent="0.35">
      <c r="I311" s="37" t="s">
        <v>62</v>
      </c>
      <c r="J311" s="38"/>
      <c r="K311" s="38"/>
      <c r="L311" s="38"/>
      <c r="M311" s="38"/>
      <c r="N311" s="38"/>
      <c r="O311" s="38"/>
      <c r="P311" s="38"/>
      <c r="Q311" s="38"/>
      <c r="R311" s="38"/>
      <c r="S311" s="38"/>
      <c r="T311" s="38"/>
      <c r="U311" s="38"/>
      <c r="V311" s="38"/>
      <c r="W311" s="39"/>
    </row>
    <row r="312" spans="9:23" ht="15" thickBot="1" x14ac:dyDescent="0.4">
      <c r="I312" s="40"/>
      <c r="J312" s="41"/>
      <c r="K312" s="41"/>
      <c r="L312" s="41"/>
      <c r="M312" s="41"/>
      <c r="N312" s="41"/>
      <c r="O312" s="41"/>
      <c r="P312" s="41"/>
      <c r="Q312" s="41"/>
      <c r="R312" s="41"/>
      <c r="S312" s="41"/>
      <c r="T312" s="41"/>
      <c r="U312" s="41"/>
      <c r="V312" s="41"/>
      <c r="W312" s="42"/>
    </row>
    <row r="313" spans="9:23" x14ac:dyDescent="0.35">
      <c r="I313" s="17" t="s">
        <v>46</v>
      </c>
      <c r="J313" s="17" t="s">
        <v>47</v>
      </c>
      <c r="K313" s="17" t="s">
        <v>48</v>
      </c>
      <c r="L313" s="17" t="s">
        <v>49</v>
      </c>
      <c r="M313" s="17" t="s">
        <v>50</v>
      </c>
      <c r="N313" s="17" t="s">
        <v>51</v>
      </c>
      <c r="O313" s="17" t="s">
        <v>52</v>
      </c>
      <c r="P313" s="17" t="s">
        <v>53</v>
      </c>
      <c r="Q313" s="17" t="s">
        <v>54</v>
      </c>
      <c r="R313" s="17" t="s">
        <v>55</v>
      </c>
      <c r="S313" s="17" t="s">
        <v>56</v>
      </c>
      <c r="T313" s="17" t="s">
        <v>57</v>
      </c>
      <c r="U313" s="17" t="s">
        <v>58</v>
      </c>
      <c r="V313" s="18" t="s">
        <v>59</v>
      </c>
      <c r="W313" s="18" t="s">
        <v>60</v>
      </c>
    </row>
    <row r="314" spans="9:23" ht="18.5" x14ac:dyDescent="0.35">
      <c r="I314" s="9" t="s">
        <v>15</v>
      </c>
      <c r="J314" s="19" t="e">
        <f>SUMIFS(E4:E47,C4:C28,AA9,D4:D46,W9)</f>
        <v>#VALUE!</v>
      </c>
      <c r="K314" s="19" t="e">
        <f t="shared" ref="K314:U316" si="18">SUMIFS($E$4:$E$2800,$C$4:$C$2500,$Y9,$D$4:$D$2400,$W9)</f>
        <v>#VALUE!</v>
      </c>
      <c r="L314" s="19" t="e">
        <f t="shared" si="18"/>
        <v>#VALUE!</v>
      </c>
      <c r="M314" s="19" t="e">
        <f t="shared" si="18"/>
        <v>#VALUE!</v>
      </c>
      <c r="N314" s="19" t="e">
        <f t="shared" si="18"/>
        <v>#VALUE!</v>
      </c>
      <c r="O314" s="19" t="e">
        <f t="shared" si="18"/>
        <v>#VALUE!</v>
      </c>
      <c r="P314" s="19" t="e">
        <f t="shared" si="18"/>
        <v>#VALUE!</v>
      </c>
      <c r="Q314" s="19" t="e">
        <f t="shared" si="18"/>
        <v>#VALUE!</v>
      </c>
      <c r="R314" s="19" t="e">
        <f t="shared" si="18"/>
        <v>#VALUE!</v>
      </c>
      <c r="S314" s="19" t="e">
        <f t="shared" si="18"/>
        <v>#VALUE!</v>
      </c>
      <c r="T314" s="19" t="e">
        <f t="shared" si="18"/>
        <v>#VALUE!</v>
      </c>
      <c r="U314" s="19" t="e">
        <f t="shared" si="18"/>
        <v>#VALUE!</v>
      </c>
      <c r="V314" s="20" t="e">
        <f>AVERAGE(J314:U314)</f>
        <v>#VALUE!</v>
      </c>
      <c r="W314" s="21" t="e">
        <f>SUM(J314:U314)</f>
        <v>#VALUE!</v>
      </c>
    </row>
    <row r="315" spans="9:23" ht="18.5" x14ac:dyDescent="0.35">
      <c r="I315" s="9" t="s">
        <v>9</v>
      </c>
      <c r="J315" s="19" t="e">
        <f t="shared" ref="J315:J338" si="19">SUMIFS($E$4:$E$2800,$C$4:$C$2500,$Y10,$D$4:$D$2400,$W10)</f>
        <v>#VALUE!</v>
      </c>
      <c r="K315" s="19">
        <f ca="1">SUMIF($C5:$C$2680,$Y$10,$E5:$E$2680)</f>
        <v>0</v>
      </c>
      <c r="L315" s="19">
        <f ca="1">SUMIF($C5:$C$2680,$Y$11,$E5:$E$2680)</f>
        <v>0</v>
      </c>
      <c r="M315" s="19">
        <f ca="1">SUMIF($C5:$C$2680,$Y$12,$E5:$E$2680)</f>
        <v>0</v>
      </c>
      <c r="N315" s="19">
        <f ca="1">SUMIF($C5:$C$2680,$Y$13,$E5:$E2681)</f>
        <v>0</v>
      </c>
      <c r="O315" s="19">
        <f ca="1">SUMIF($C5:$C$2680,$Y$14,$E5:$E$2680)</f>
        <v>0</v>
      </c>
      <c r="P315" s="19">
        <f ca="1">SUMIF($C5:$C$2680,$Y$14,$E5:$E$2680)</f>
        <v>0</v>
      </c>
      <c r="Q315" s="19">
        <f ca="1">SUMIF($C5:$C$2680,$Y$15,$E5:$E$2680)</f>
        <v>0</v>
      </c>
      <c r="R315" s="19">
        <f ca="1">SUMIF($C5:$C$2680,$Y$16,$E5:$E$2680)</f>
        <v>0</v>
      </c>
      <c r="S315" s="19">
        <f ca="1">SUMIF($C5:$C$2680,$Y$17,$E5:$E$2680)</f>
        <v>42</v>
      </c>
      <c r="T315" s="19">
        <f ca="1">SUMIF($C5:$C$2680,$Y$18,$E5:$E$2680)</f>
        <v>0</v>
      </c>
      <c r="U315" s="19" t="e">
        <f t="shared" si="18"/>
        <v>#VALUE!</v>
      </c>
      <c r="V315" s="20" t="e">
        <f t="shared" ref="V315:V338" si="20">AVERAGE(J315:U315)</f>
        <v>#VALUE!</v>
      </c>
      <c r="W315" s="21" t="e">
        <f t="shared" ref="W315:W338" si="21">SUM(J315:U315)</f>
        <v>#VALUE!</v>
      </c>
    </row>
    <row r="316" spans="9:23" ht="18.5" x14ac:dyDescent="0.35">
      <c r="I316" s="9" t="s">
        <v>21</v>
      </c>
      <c r="J316" s="19" t="e">
        <f t="shared" si="19"/>
        <v>#VALUE!</v>
      </c>
      <c r="K316" s="19">
        <f ca="1">SUMIF($C6:$C$2680,$Y$10,$E6:$E$2680)</f>
        <v>0</v>
      </c>
      <c r="L316" s="19">
        <f ca="1">SUMIF($C6:$C$2680,$Y$11,$E6:$E$2680)</f>
        <v>0</v>
      </c>
      <c r="M316" s="19">
        <f ca="1">SUMIF($C6:$C$2680,$Y$12,$E6:$E$2680)</f>
        <v>0</v>
      </c>
      <c r="N316" s="19">
        <f ca="1">SUMIF($C6:$C$2680,$Y$13,$E6:$E2682)</f>
        <v>0</v>
      </c>
      <c r="O316" s="19">
        <f ca="1">SUMIF($C6:$C$2680,$Y$14,$E6:$E$2680)</f>
        <v>0</v>
      </c>
      <c r="P316" s="19">
        <f ca="1">SUMIF($C6:$C$2680,$Y$14,$E6:$E$2680)</f>
        <v>0</v>
      </c>
      <c r="Q316" s="19">
        <f ca="1">SUMIF($C6:$C$2680,$Y$15,$E6:$E$2680)</f>
        <v>0</v>
      </c>
      <c r="R316" s="19">
        <f ca="1">SUMIF($C6:$C$2680,$Y$16,$E6:$E$2680)</f>
        <v>0</v>
      </c>
      <c r="S316" s="19">
        <f ca="1">SUMIF($C6:$C$2680,$Y$17,$E6:$E$2680)</f>
        <v>41</v>
      </c>
      <c r="T316" s="19">
        <f ca="1">SUMIF($C6:$C$2680,$Y$18,$E6:$E$2680)</f>
        <v>0</v>
      </c>
      <c r="U316" s="19" t="e">
        <f t="shared" si="18"/>
        <v>#VALUE!</v>
      </c>
      <c r="V316" s="20" t="e">
        <f t="shared" si="20"/>
        <v>#VALUE!</v>
      </c>
      <c r="W316" s="21" t="e">
        <f t="shared" si="21"/>
        <v>#VALUE!</v>
      </c>
    </row>
    <row r="317" spans="9:23" ht="18.5" x14ac:dyDescent="0.35">
      <c r="I317" s="9" t="s">
        <v>13</v>
      </c>
      <c r="J317" s="19" t="e">
        <f t="shared" si="19"/>
        <v>#VALUE!</v>
      </c>
      <c r="K317" s="19">
        <f ca="1">SUMIF($C7:$C$2680,$Y$10,$E7:$E$2680)</f>
        <v>0</v>
      </c>
      <c r="L317" s="19">
        <f ca="1">SUMIF($C7:$C$2680,$Y$11,$E7:$E$2680)</f>
        <v>0</v>
      </c>
      <c r="M317" s="19">
        <f ca="1">SUMIF($C7:$C$2680,$Y$12,$E7:$E$2680)</f>
        <v>0</v>
      </c>
      <c r="N317" s="19">
        <f ca="1">SUMIF($C7:$C$2680,$Y$13,$E7:$E2683)</f>
        <v>0</v>
      </c>
      <c r="O317" s="19">
        <f ca="1">SUMIF($C7:$C$2680,$Y$14,$E7:$E$2680)</f>
        <v>0</v>
      </c>
      <c r="P317" s="19">
        <f ca="1">SUMIF($C7:$C$2680,$Y$14,$E7:$E$2680)</f>
        <v>0</v>
      </c>
      <c r="Q317" s="19">
        <f ca="1">SUMIF($C7:$C$2680,$Y$15,$E7:$E$2680)</f>
        <v>0</v>
      </c>
      <c r="R317" s="19">
        <f ca="1">SUMIF($C7:$C$2680,$Y$16,$E7:$E$2680)</f>
        <v>0</v>
      </c>
      <c r="S317" s="19">
        <f ca="1">SUMIF($C7:$C$2680,$Y$17,$E7:$E$2680)</f>
        <v>40</v>
      </c>
      <c r="T317" s="19">
        <f ca="1">SUMIF($C7:$C$2680,$Y$18,$E7:$E$2680)</f>
        <v>0</v>
      </c>
      <c r="U317" s="19">
        <f ca="1">SUMIF($C7:$C$2680,$Y$19,$E7:$E$2680)</f>
        <v>0</v>
      </c>
      <c r="V317" s="20" t="e">
        <f t="shared" si="20"/>
        <v>#VALUE!</v>
      </c>
      <c r="W317" s="21" t="e">
        <f t="shared" si="21"/>
        <v>#VALUE!</v>
      </c>
    </row>
    <row r="318" spans="9:23" ht="18.5" x14ac:dyDescent="0.35">
      <c r="I318" s="9" t="s">
        <v>23</v>
      </c>
      <c r="J318" s="19" t="e">
        <f t="shared" si="19"/>
        <v>#VALUE!</v>
      </c>
      <c r="K318" s="19">
        <f ca="1">SUMIF($C8:$C$2680,$Y$10,$E8:$E$2680)</f>
        <v>0</v>
      </c>
      <c r="L318" s="19">
        <f ca="1">SUMIF($C8:$C$2680,$Y$11,$E8:$E$2680)</f>
        <v>0</v>
      </c>
      <c r="M318" s="19">
        <f ca="1">SUMIF($C8:$C$2680,$Y$12,$E8:$E$2680)</f>
        <v>0</v>
      </c>
      <c r="N318" s="19">
        <f ca="1">SUMIF($C8:$C$2680,$Y$13,$E8:$E2684)</f>
        <v>0</v>
      </c>
      <c r="O318" s="19">
        <f ca="1">SUMIF($C8:$C$2680,$Y$14,$E8:$E$2680)</f>
        <v>0</v>
      </c>
      <c r="P318" s="19">
        <f ca="1">SUMIF($C8:$C$2680,$Y$14,$E8:$E$2680)</f>
        <v>0</v>
      </c>
      <c r="Q318" s="19">
        <f ca="1">SUMIF($C8:$C$2680,$Y$15,$E8:$E$2680)</f>
        <v>0</v>
      </c>
      <c r="R318" s="19">
        <f ca="1">SUMIF($C8:$C$2680,$Y$16,$E8:$E$2680)</f>
        <v>0</v>
      </c>
      <c r="S318" s="19">
        <f ca="1">SUMIF($C8:$C$2680,$Y$17,$E8:$E$2680)</f>
        <v>36</v>
      </c>
      <c r="T318" s="19">
        <f ca="1">SUMIF($C8:$C$2680,$Y$18,$E8:$E$2680)</f>
        <v>0</v>
      </c>
      <c r="U318" s="19">
        <f ca="1">SUMIF($C8:$C$2680,$Y$19,$E8:$E$2680)</f>
        <v>0</v>
      </c>
      <c r="V318" s="20" t="e">
        <f t="shared" si="20"/>
        <v>#VALUE!</v>
      </c>
      <c r="W318" s="21" t="e">
        <f t="shared" si="21"/>
        <v>#VALUE!</v>
      </c>
    </row>
    <row r="319" spans="9:23" ht="18.5" x14ac:dyDescent="0.35">
      <c r="I319" s="9" t="s">
        <v>24</v>
      </c>
      <c r="J319" s="19" t="e">
        <f t="shared" si="19"/>
        <v>#VALUE!</v>
      </c>
      <c r="K319" s="19">
        <f ca="1">SUMIF($C9:$C$2680,$Y$10,$E9:$E$2680)</f>
        <v>0</v>
      </c>
      <c r="L319" s="19">
        <f ca="1">SUMIF($C9:$C$2680,$Y$11,$E9:$E$2680)</f>
        <v>0</v>
      </c>
      <c r="M319" s="19">
        <f ca="1">SUMIF($C9:$C$2680,$Y$12,$E9:$E$2680)</f>
        <v>0</v>
      </c>
      <c r="N319" s="19">
        <f ca="1">SUMIF($C9:$C$2680,$Y$13,$E9:$E2685)</f>
        <v>0</v>
      </c>
      <c r="O319" s="19">
        <f ca="1">SUMIF($C9:$C$2680,$Y$14,$E9:$E$2680)</f>
        <v>0</v>
      </c>
      <c r="P319" s="19">
        <f ca="1">SUMIF($C9:$C$2680,$Y$14,$E9:$E$2680)</f>
        <v>0</v>
      </c>
      <c r="Q319" s="19">
        <f ca="1">SUMIF($C9:$C$2680,$Y$15,$E9:$E$2680)</f>
        <v>0</v>
      </c>
      <c r="R319" s="19">
        <f ca="1">SUMIF($C9:$C$2680,$Y$16,$E9:$E$2680)</f>
        <v>0</v>
      </c>
      <c r="S319" s="19">
        <f ca="1">SUMIF($C9:$C$2680,$Y$17,$E9:$E$2680)</f>
        <v>35</v>
      </c>
      <c r="T319" s="19">
        <f ca="1">SUMIF($C9:$C$2680,$Y$18,$E9:$E$2680)</f>
        <v>0</v>
      </c>
      <c r="U319" s="19">
        <f ca="1">SUMIF($C9:$C$2680,$Y$19,$E9:$E$2680)</f>
        <v>0</v>
      </c>
      <c r="V319" s="20" t="e">
        <f t="shared" si="20"/>
        <v>#VALUE!</v>
      </c>
      <c r="W319" s="21" t="e">
        <f t="shared" si="21"/>
        <v>#VALUE!</v>
      </c>
    </row>
    <row r="320" spans="9:23" ht="18.5" x14ac:dyDescent="0.35">
      <c r="I320" s="9" t="s">
        <v>20</v>
      </c>
      <c r="J320" s="19" t="e">
        <f t="shared" si="19"/>
        <v>#VALUE!</v>
      </c>
      <c r="K320" s="19">
        <f ca="1">SUMIF($C10:$C$2680,$Y$10,$E10:$E$2680)</f>
        <v>0</v>
      </c>
      <c r="L320" s="19">
        <f ca="1">SUMIF($C10:$C$2680,$Y$11,$E10:$E$2680)</f>
        <v>0</v>
      </c>
      <c r="M320" s="19">
        <f ca="1">SUMIF($C10:$C$2680,$Y$12,$E10:$E$2680)</f>
        <v>0</v>
      </c>
      <c r="N320" s="19">
        <f ca="1">SUMIF($C10:$C$2680,$Y$13,$E10:$E2686)</f>
        <v>0</v>
      </c>
      <c r="O320" s="19">
        <f ca="1">SUMIF($C10:$C$2680,$Y$14,$E10:$E$2680)</f>
        <v>0</v>
      </c>
      <c r="P320" s="19">
        <f ca="1">SUMIF($C10:$C$2680,$Y$14,$E10:$E$2680)</f>
        <v>0</v>
      </c>
      <c r="Q320" s="19">
        <f ca="1">SUMIF($C10:$C$2680,$Y$15,$E10:$E$2680)</f>
        <v>0</v>
      </c>
      <c r="R320" s="19">
        <f ca="1">SUMIF($C10:$C$2680,$Y$16,$E10:$E$2680)</f>
        <v>0</v>
      </c>
      <c r="S320" s="19">
        <f ca="1">SUMIF($C10:$C$2680,$Y$17,$E10:$E$2680)</f>
        <v>32</v>
      </c>
      <c r="T320" s="19">
        <f ca="1">SUMIF($C10:$C$2680,$Y$18,$E10:$E$2680)</f>
        <v>0</v>
      </c>
      <c r="U320" s="19">
        <f ca="1">SUMIF($C10:$C$2680,$Y$19,$E10:$E$2680)</f>
        <v>0</v>
      </c>
      <c r="V320" s="20" t="e">
        <f t="shared" si="20"/>
        <v>#VALUE!</v>
      </c>
      <c r="W320" s="21" t="e">
        <f t="shared" si="21"/>
        <v>#VALUE!</v>
      </c>
    </row>
    <row r="321" spans="9:23" ht="18.5" x14ac:dyDescent="0.35">
      <c r="I321" s="9" t="s">
        <v>16</v>
      </c>
      <c r="J321" s="19" t="e">
        <f t="shared" si="19"/>
        <v>#VALUE!</v>
      </c>
      <c r="K321" s="19">
        <f ca="1">SUMIF($C11:$C$2680,$Y$10,$E11:$E$2680)</f>
        <v>0</v>
      </c>
      <c r="L321" s="19">
        <f ca="1">SUMIF($C11:$C$2680,$Y$11,$E11:$E$2680)</f>
        <v>0</v>
      </c>
      <c r="M321" s="19">
        <f ca="1">SUMIF($C11:$C$2680,$Y$12,$E11:$E$2680)</f>
        <v>0</v>
      </c>
      <c r="N321" s="19">
        <f ca="1">SUMIF($C11:$C$2680,$Y$13,$E11:$E2687)</f>
        <v>0</v>
      </c>
      <c r="O321" s="19">
        <f ca="1">SUMIF($C11:$C$2680,$Y$14,$E11:$E$2680)</f>
        <v>0</v>
      </c>
      <c r="P321" s="19">
        <f ca="1">SUMIF($C11:$C$2680,$Y$14,$E11:$E$2680)</f>
        <v>0</v>
      </c>
      <c r="Q321" s="19">
        <f ca="1">SUMIF($C11:$C$2680,$Y$15,$E11:$E$2680)</f>
        <v>0</v>
      </c>
      <c r="R321" s="19">
        <f ca="1">SUMIF($C11:$C$2680,$Y$16,$E11:$E$2680)</f>
        <v>0</v>
      </c>
      <c r="S321" s="19">
        <f ca="1">SUMIF($C11:$C$2680,$Y$17,$E11:$E$2680)</f>
        <v>32</v>
      </c>
      <c r="T321" s="19">
        <f ca="1">SUMIF($C11:$C$2680,$Y$18,$E11:$E$2680)</f>
        <v>0</v>
      </c>
      <c r="U321" s="19">
        <f ca="1">SUMIF($C11:$C$2680,$Y$19,$E11:$E$2680)</f>
        <v>0</v>
      </c>
      <c r="V321" s="20" t="e">
        <f t="shared" si="20"/>
        <v>#VALUE!</v>
      </c>
      <c r="W321" s="21" t="e">
        <f t="shared" si="21"/>
        <v>#VALUE!</v>
      </c>
    </row>
    <row r="322" spans="9:23" ht="18.5" x14ac:dyDescent="0.35">
      <c r="I322" s="9" t="s">
        <v>25</v>
      </c>
      <c r="J322" s="19" t="e">
        <f t="shared" si="19"/>
        <v>#VALUE!</v>
      </c>
      <c r="K322" s="19">
        <f ca="1">SUMIF($C12:$C$2680,$Y$10,$E12:$E$2680)</f>
        <v>0</v>
      </c>
      <c r="L322" s="19">
        <f ca="1">SUMIF($C12:$C$2680,$Y$11,$E12:$E$2680)</f>
        <v>0</v>
      </c>
      <c r="M322" s="19">
        <f ca="1">SUMIF($C12:$C$2680,$Y$12,$E12:$E$2680)</f>
        <v>0</v>
      </c>
      <c r="N322" s="19">
        <f ca="1">SUMIF($C12:$C$2680,$Y$13,$E12:$E2688)</f>
        <v>0</v>
      </c>
      <c r="O322" s="19">
        <f ca="1">SUMIF($C12:$C$2680,$Y$14,$E12:$E$2680)</f>
        <v>0</v>
      </c>
      <c r="P322" s="19">
        <f ca="1">SUMIF($C12:$C$2680,$Y$14,$E12:$E$2680)</f>
        <v>0</v>
      </c>
      <c r="Q322" s="19">
        <f ca="1">SUMIF($C12:$C$2680,$Y$15,$E12:$E$2680)</f>
        <v>0</v>
      </c>
      <c r="R322" s="19">
        <f ca="1">SUMIF($C12:$C$2680,$Y$16,$E12:$E$2680)</f>
        <v>0</v>
      </c>
      <c r="S322" s="19">
        <f ca="1">SUMIF($C12:$C$2680,$Y$17,$E12:$E$2680)</f>
        <v>30</v>
      </c>
      <c r="T322" s="19">
        <f ca="1">SUMIF($C12:$C$2680,$Y$18,$E12:$E$2680)</f>
        <v>0</v>
      </c>
      <c r="U322" s="19">
        <f ca="1">SUMIF($C12:$C$2680,$Y$19,$E12:$E$2680)</f>
        <v>0</v>
      </c>
      <c r="V322" s="20" t="e">
        <f t="shared" si="20"/>
        <v>#VALUE!</v>
      </c>
      <c r="W322" s="21" t="e">
        <f t="shared" si="21"/>
        <v>#VALUE!</v>
      </c>
    </row>
    <row r="323" spans="9:23" ht="18.5" x14ac:dyDescent="0.35">
      <c r="I323" s="9" t="s">
        <v>22</v>
      </c>
      <c r="J323" s="19" t="e">
        <f t="shared" si="19"/>
        <v>#VALUE!</v>
      </c>
      <c r="K323" s="19">
        <f ca="1">SUMIF($C13:$C$2680,$Y$10,$E13:$E$2680)</f>
        <v>0</v>
      </c>
      <c r="L323" s="19">
        <f ca="1">SUMIF($C13:$C$2680,$Y$11,$E13:$E$2680)</f>
        <v>0</v>
      </c>
      <c r="M323" s="19">
        <f ca="1">SUMIF($C13:$C$2680,$Y$12,$E13:$E$2680)</f>
        <v>0</v>
      </c>
      <c r="N323" s="19">
        <f ca="1">SUMIF($C13:$C$2680,$Y$13,$E13:$E2689)</f>
        <v>0</v>
      </c>
      <c r="O323" s="19">
        <f ca="1">SUMIF($C13:$C$2680,$Y$14,$E13:$E$2680)</f>
        <v>0</v>
      </c>
      <c r="P323" s="19">
        <f ca="1">SUMIF($C13:$C$2680,$Y$14,$E13:$E$2680)</f>
        <v>0</v>
      </c>
      <c r="Q323" s="19">
        <f ca="1">SUMIF($C13:$C$2680,$Y$15,$E13:$E$2680)</f>
        <v>0</v>
      </c>
      <c r="R323" s="19">
        <f ca="1">SUMIF($C13:$C$2680,$Y$16,$E13:$E$2680)</f>
        <v>0</v>
      </c>
      <c r="S323" s="19">
        <f ca="1">SUMIF($C13:$C$2680,$Y$17,$E13:$E$2680)</f>
        <v>29</v>
      </c>
      <c r="T323" s="19">
        <f ca="1">SUMIF($C13:$C$2680,$Y$18,$E13:$E$2680)</f>
        <v>0</v>
      </c>
      <c r="U323" s="19">
        <f ca="1">SUMIF($C13:$C$2680,$Y$19,$E13:$E$2680)</f>
        <v>0</v>
      </c>
      <c r="V323" s="20" t="e">
        <f t="shared" si="20"/>
        <v>#VALUE!</v>
      </c>
      <c r="W323" s="21" t="e">
        <f t="shared" si="21"/>
        <v>#VALUE!</v>
      </c>
    </row>
    <row r="324" spans="9:23" ht="18.5" x14ac:dyDescent="0.35">
      <c r="I324" s="9" t="s">
        <v>30</v>
      </c>
      <c r="J324" s="19" t="e">
        <f t="shared" si="19"/>
        <v>#VALUE!</v>
      </c>
      <c r="K324" s="19">
        <f ca="1">SUMIF($C14:$C$2680,$Y$10,$E14:$E$2680)</f>
        <v>0</v>
      </c>
      <c r="L324" s="19">
        <f ca="1">SUMIF($C14:$C$2680,$Y$11,$E14:$E$2680)</f>
        <v>0</v>
      </c>
      <c r="M324" s="19">
        <f ca="1">SUMIF($C14:$C$2680,$Y$12,$E14:$E$2680)</f>
        <v>0</v>
      </c>
      <c r="N324" s="19">
        <f ca="1">SUMIF($C14:$C$2680,$Y$13,$E14:$E2690)</f>
        <v>0</v>
      </c>
      <c r="O324" s="19">
        <f ca="1">SUMIF($C14:$C$2680,$Y$14,$E14:$E$2680)</f>
        <v>0</v>
      </c>
      <c r="P324" s="19">
        <f ca="1">SUMIF($C14:$C$2680,$Y$14,$E14:$E$2680)</f>
        <v>0</v>
      </c>
      <c r="Q324" s="19">
        <f ca="1">SUMIF($C14:$C$2680,$Y$15,$E14:$E$2680)</f>
        <v>0</v>
      </c>
      <c r="R324" s="19">
        <f ca="1">SUMIF($C14:$C$2680,$Y$16,$E14:$E$2680)</f>
        <v>0</v>
      </c>
      <c r="S324" s="19">
        <f ca="1">SUMIF($C14:$C$2680,$Y$17,$E14:$E$2680)</f>
        <v>27</v>
      </c>
      <c r="T324" s="19">
        <f ca="1">SUMIF($C14:$C$2680,$Y$18,$E14:$E$2680)</f>
        <v>0</v>
      </c>
      <c r="U324" s="19">
        <f ca="1">SUMIF($C14:$C$2680,$Y$19,$E14:$E$2680)</f>
        <v>0</v>
      </c>
      <c r="V324" s="20" t="e">
        <f t="shared" si="20"/>
        <v>#VALUE!</v>
      </c>
      <c r="W324" s="21" t="e">
        <f t="shared" si="21"/>
        <v>#VALUE!</v>
      </c>
    </row>
    <row r="325" spans="9:23" ht="18.5" x14ac:dyDescent="0.35">
      <c r="I325" s="9" t="s">
        <v>31</v>
      </c>
      <c r="J325" s="19" t="e">
        <f t="shared" si="19"/>
        <v>#VALUE!</v>
      </c>
      <c r="K325" s="19">
        <f ca="1">SUMIF($C15:$C$2680,$Y$10,$E15:$E$2680)</f>
        <v>0</v>
      </c>
      <c r="L325" s="19">
        <f ca="1">SUMIF($C15:$C$2680,$Y$11,$E15:$E$2680)</f>
        <v>0</v>
      </c>
      <c r="M325" s="19">
        <f ca="1">SUMIF($C15:$C$2680,$Y$12,$E15:$E$2680)</f>
        <v>0</v>
      </c>
      <c r="N325" s="19">
        <f ca="1">SUMIF($C15:$C$2680,$Y$13,$E15:$E2691)</f>
        <v>0</v>
      </c>
      <c r="O325" s="19">
        <f ca="1">SUMIF($C15:$C$2680,$Y$14,$E15:$E$2680)</f>
        <v>0</v>
      </c>
      <c r="P325" s="19">
        <f ca="1">SUMIF($C15:$C$2680,$Y$14,$E15:$E$2680)</f>
        <v>0</v>
      </c>
      <c r="Q325" s="19">
        <f ca="1">SUMIF($C15:$C$2680,$Y$15,$E15:$E$2680)</f>
        <v>0</v>
      </c>
      <c r="R325" s="19">
        <f ca="1">SUMIF($C15:$C$2680,$Y$16,$E15:$E$2680)</f>
        <v>0</v>
      </c>
      <c r="S325" s="19">
        <f ca="1">SUMIF($C15:$C$2680,$Y$17,$E15:$E$2680)</f>
        <v>27</v>
      </c>
      <c r="T325" s="19">
        <f ca="1">SUMIF($C15:$C$2680,$Y$18,$E15:$E$2680)</f>
        <v>0</v>
      </c>
      <c r="U325" s="19">
        <f ca="1">SUMIF($C15:$C$2680,$Y$19,$E15:$E$2680)</f>
        <v>0</v>
      </c>
      <c r="V325" s="20" t="e">
        <f t="shared" si="20"/>
        <v>#VALUE!</v>
      </c>
      <c r="W325" s="21" t="e">
        <f t="shared" si="21"/>
        <v>#VALUE!</v>
      </c>
    </row>
    <row r="326" spans="9:23" ht="18.5" x14ac:dyDescent="0.35">
      <c r="I326" s="9" t="s">
        <v>18</v>
      </c>
      <c r="J326" s="19" t="e">
        <f t="shared" si="19"/>
        <v>#VALUE!</v>
      </c>
      <c r="K326" s="19">
        <f ca="1">SUMIF($C16:$C$2680,$Y$10,$E16:$E$2680)</f>
        <v>0</v>
      </c>
      <c r="L326" s="19">
        <f ca="1">SUMIF($C16:$C$2680,$Y$11,$E16:$E$2680)</f>
        <v>0</v>
      </c>
      <c r="M326" s="19">
        <f ca="1">SUMIF($C16:$C$2680,$Y$12,$E16:$E$2680)</f>
        <v>0</v>
      </c>
      <c r="N326" s="19">
        <f ca="1">SUMIF($C16:$C$2680,$Y$13,$E16:$E2692)</f>
        <v>0</v>
      </c>
      <c r="O326" s="19">
        <f ca="1">SUMIF($C16:$C$2680,$Y$14,$E16:$E$2680)</f>
        <v>0</v>
      </c>
      <c r="P326" s="19">
        <f ca="1">SUMIF($C16:$C$2680,$Y$14,$E16:$E$2680)</f>
        <v>0</v>
      </c>
      <c r="Q326" s="19">
        <f ca="1">SUMIF($C16:$C$2680,$Y$15,$E16:$E$2680)</f>
        <v>0</v>
      </c>
      <c r="R326" s="19">
        <f ca="1">SUMIF($C16:$C$2680,$Y$16,$E16:$E$2680)</f>
        <v>0</v>
      </c>
      <c r="S326" s="19">
        <f ca="1">SUMIF($C16:$C$2680,$Y$17,$E16:$E$2680)</f>
        <v>26</v>
      </c>
      <c r="T326" s="19">
        <f ca="1">SUMIF($C16:$C$2680,$Y$18,$E16:$E$2680)</f>
        <v>0</v>
      </c>
      <c r="U326" s="19">
        <f ca="1">SUMIF($C16:$C$2680,$Y$19,$E16:$E$2680)</f>
        <v>0</v>
      </c>
      <c r="V326" s="20" t="e">
        <f t="shared" si="20"/>
        <v>#VALUE!</v>
      </c>
      <c r="W326" s="21" t="e">
        <f t="shared" si="21"/>
        <v>#VALUE!</v>
      </c>
    </row>
    <row r="327" spans="9:23" ht="18.5" x14ac:dyDescent="0.35">
      <c r="I327" s="9" t="s">
        <v>32</v>
      </c>
      <c r="J327" s="19" t="e">
        <f t="shared" si="19"/>
        <v>#VALUE!</v>
      </c>
      <c r="K327" s="19">
        <f ca="1">SUMIF($C17:$C$2680,$Y$10,$E17:$E$2680)</f>
        <v>0</v>
      </c>
      <c r="L327" s="19">
        <f ca="1">SUMIF($C17:$C$2680,$Y$11,$E17:$E$2680)</f>
        <v>0</v>
      </c>
      <c r="M327" s="19">
        <f ca="1">SUMIF($C17:$C$2680,$Y$12,$E17:$E$2680)</f>
        <v>0</v>
      </c>
      <c r="N327" s="19">
        <f ca="1">SUMIF($C17:$C$2680,$Y$13,$E17:$E2693)</f>
        <v>0</v>
      </c>
      <c r="O327" s="19">
        <f ca="1">SUMIF($C17:$C$2680,$Y$14,$E17:$E$2680)</f>
        <v>0</v>
      </c>
      <c r="P327" s="19">
        <f ca="1">SUMIF($C17:$C$2680,$Y$14,$E17:$E$2680)</f>
        <v>0</v>
      </c>
      <c r="Q327" s="19">
        <f ca="1">SUMIF($C17:$C$2680,$Y$15,$E17:$E$2680)</f>
        <v>0</v>
      </c>
      <c r="R327" s="19">
        <f ca="1">SUMIF($C17:$C$2680,$Y$16,$E17:$E$2680)</f>
        <v>0</v>
      </c>
      <c r="S327" s="19">
        <f ca="1">SUMIF($C17:$C$2680,$Y$17,$E17:$E$2680)</f>
        <v>25</v>
      </c>
      <c r="T327" s="19">
        <f ca="1">SUMIF($C17:$C$2680,$Y$18,$E17:$E$2680)</f>
        <v>0</v>
      </c>
      <c r="U327" s="19">
        <f ca="1">SUMIF($C17:$C$2680,$Y$19,$E17:$E$2680)</f>
        <v>0</v>
      </c>
      <c r="V327" s="20" t="e">
        <f t="shared" si="20"/>
        <v>#VALUE!</v>
      </c>
      <c r="W327" s="21" t="e">
        <f t="shared" si="21"/>
        <v>#VALUE!</v>
      </c>
    </row>
    <row r="328" spans="9:23" ht="18.5" x14ac:dyDescent="0.35">
      <c r="I328" s="9" t="s">
        <v>33</v>
      </c>
      <c r="J328" s="19" t="e">
        <f t="shared" si="19"/>
        <v>#VALUE!</v>
      </c>
      <c r="K328" s="19">
        <f ca="1">SUMIF($C18:$C$2680,$Y$10,$E18:$E$2680)</f>
        <v>0</v>
      </c>
      <c r="L328" s="19">
        <f ca="1">SUMIF($C18:$C$2680,$Y$11,$E18:$E$2680)</f>
        <v>0</v>
      </c>
      <c r="M328" s="19">
        <f ca="1">SUMIF($C18:$C$2680,$Y$12,$E18:$E$2680)</f>
        <v>0</v>
      </c>
      <c r="N328" s="19">
        <f ca="1">SUMIF($C18:$C$2680,$Y$13,$E18:$E2694)</f>
        <v>0</v>
      </c>
      <c r="O328" s="19">
        <f ca="1">SUMIF($C18:$C$2680,$Y$14,$E18:$E$2680)</f>
        <v>0</v>
      </c>
      <c r="P328" s="19">
        <f ca="1">SUMIF($C18:$C$2680,$Y$14,$E18:$E$2680)</f>
        <v>0</v>
      </c>
      <c r="Q328" s="19">
        <f ca="1">SUMIF($C18:$C$2680,$Y$15,$E18:$E$2680)</f>
        <v>0</v>
      </c>
      <c r="R328" s="19">
        <f ca="1">SUMIF($C18:$C$2680,$Y$16,$E18:$E$2680)</f>
        <v>0</v>
      </c>
      <c r="S328" s="19">
        <f ca="1">SUMIF($C18:$C$2680,$Y$17,$E18:$E$2680)</f>
        <v>24</v>
      </c>
      <c r="T328" s="19">
        <f ca="1">SUMIF($C18:$C$2680,$Y$18,$E18:$E$2680)</f>
        <v>0</v>
      </c>
      <c r="U328" s="19">
        <f ca="1">SUMIF($C18:$C$2680,$Y$19,$E18:$E$2680)</f>
        <v>0</v>
      </c>
      <c r="V328" s="20" t="e">
        <f t="shared" si="20"/>
        <v>#VALUE!</v>
      </c>
      <c r="W328" s="21" t="e">
        <f t="shared" si="21"/>
        <v>#VALUE!</v>
      </c>
    </row>
    <row r="329" spans="9:23" ht="18.5" x14ac:dyDescent="0.35">
      <c r="I329" s="9" t="s">
        <v>34</v>
      </c>
      <c r="J329" s="19" t="e">
        <f t="shared" si="19"/>
        <v>#VALUE!</v>
      </c>
      <c r="K329" s="19">
        <f ca="1">SUMIF($C19:$C$2680,$Y$10,$E19:$E$2680)</f>
        <v>0</v>
      </c>
      <c r="L329" s="19">
        <f ca="1">SUMIF($C19:$C$2680,$Y$11,$E19:$E$2680)</f>
        <v>0</v>
      </c>
      <c r="M329" s="19">
        <f ca="1">SUMIF($C19:$C$2680,$Y$12,$E19:$E$2680)</f>
        <v>0</v>
      </c>
      <c r="N329" s="19">
        <f ca="1">SUMIF($C19:$C$2680,$Y$13,$E19:$E2695)</f>
        <v>0</v>
      </c>
      <c r="O329" s="19">
        <f ca="1">SUMIF($C19:$C$2680,$Y$14,$E19:$E$2680)</f>
        <v>0</v>
      </c>
      <c r="P329" s="19">
        <f ca="1">SUMIF($C19:$C$2680,$Y$14,$E19:$E$2680)</f>
        <v>0</v>
      </c>
      <c r="Q329" s="19">
        <f ca="1">SUMIF($C19:$C$2680,$Y$15,$E19:$E$2680)</f>
        <v>0</v>
      </c>
      <c r="R329" s="19">
        <f ca="1">SUMIF($C19:$C$2680,$Y$16,$E19:$E$2680)</f>
        <v>0</v>
      </c>
      <c r="S329" s="19">
        <f ca="1">SUMIF($C19:$C$2680,$Y$17,$E19:$E$2680)</f>
        <v>22</v>
      </c>
      <c r="T329" s="19">
        <f ca="1">SUMIF($C19:$C$2680,$Y$18,$E19:$E$2680)</f>
        <v>0</v>
      </c>
      <c r="U329" s="19">
        <f ca="1">SUMIF($C19:$C$2680,$Y$19,$E19:$E$2680)</f>
        <v>0</v>
      </c>
      <c r="V329" s="20" t="e">
        <f t="shared" si="20"/>
        <v>#VALUE!</v>
      </c>
      <c r="W329" s="21" t="e">
        <f t="shared" si="21"/>
        <v>#VALUE!</v>
      </c>
    </row>
    <row r="330" spans="9:23" ht="18.5" x14ac:dyDescent="0.35">
      <c r="I330" s="9" t="s">
        <v>35</v>
      </c>
      <c r="J330" s="19" t="e">
        <f t="shared" si="19"/>
        <v>#VALUE!</v>
      </c>
      <c r="K330" s="19">
        <f ca="1">SUMIF($C20:$C$2680,$Y$10,$E20:$E$2680)</f>
        <v>0</v>
      </c>
      <c r="L330" s="19">
        <f ca="1">SUMIF($C20:$C$2680,$Y$11,$E20:$E$2680)</f>
        <v>0</v>
      </c>
      <c r="M330" s="19">
        <f ca="1">SUMIF($C20:$C$2680,$Y$12,$E20:$E$2680)</f>
        <v>0</v>
      </c>
      <c r="N330" s="19">
        <f ca="1">SUMIF($C20:$C$2680,$Y$13,$E20:$E2696)</f>
        <v>0</v>
      </c>
      <c r="O330" s="19">
        <f ca="1">SUMIF($C20:$C$2680,$Y$14,$E20:$E$2680)</f>
        <v>0</v>
      </c>
      <c r="P330" s="19">
        <f ca="1">SUMIF($C20:$C$2680,$Y$14,$E20:$E$2680)</f>
        <v>0</v>
      </c>
      <c r="Q330" s="19">
        <f ca="1">SUMIF($C20:$C$2680,$Y$15,$E20:$E$2680)</f>
        <v>0</v>
      </c>
      <c r="R330" s="19">
        <f ca="1">SUMIF($C20:$C$2680,$Y$16,$E20:$E$2680)</f>
        <v>0</v>
      </c>
      <c r="S330" s="19">
        <f ca="1">SUMIF($C20:$C$2680,$Y$17,$E20:$E$2680)</f>
        <v>21</v>
      </c>
      <c r="T330" s="19">
        <f ca="1">SUMIF($C20:$C$2680,$Y$18,$E20:$E$2680)</f>
        <v>0</v>
      </c>
      <c r="U330" s="19">
        <f ca="1">SUMIF($C20:$C$2680,$Y$19,$E20:$E$2680)</f>
        <v>0</v>
      </c>
      <c r="V330" s="20" t="e">
        <f t="shared" si="20"/>
        <v>#VALUE!</v>
      </c>
      <c r="W330" s="21" t="e">
        <f t="shared" si="21"/>
        <v>#VALUE!</v>
      </c>
    </row>
    <row r="331" spans="9:23" ht="18.5" x14ac:dyDescent="0.35">
      <c r="I331" s="9" t="s">
        <v>36</v>
      </c>
      <c r="J331" s="19" t="e">
        <f t="shared" si="19"/>
        <v>#VALUE!</v>
      </c>
      <c r="K331" s="19">
        <f ca="1">SUMIF($C21:$C$2680,$Y$10,$E21:$E$2680)</f>
        <v>0</v>
      </c>
      <c r="L331" s="19">
        <f ca="1">SUMIF($C21:$C$2680,$Y$11,$E21:$E$2680)</f>
        <v>0</v>
      </c>
      <c r="M331" s="19">
        <f ca="1">SUMIF($C21:$C$2680,$Y$12,$E21:$E$2680)</f>
        <v>0</v>
      </c>
      <c r="N331" s="19">
        <f ca="1">SUMIF($C21:$C$2680,$Y$13,$E21:$E2697)</f>
        <v>0</v>
      </c>
      <c r="O331" s="19">
        <f ca="1">SUMIF($C21:$C$2680,$Y$14,$E21:$E$2680)</f>
        <v>0</v>
      </c>
      <c r="P331" s="19">
        <f ca="1">SUMIF($C21:$C$2680,$Y$14,$E21:$E$2680)</f>
        <v>0</v>
      </c>
      <c r="Q331" s="19">
        <f ca="1">SUMIF($C21:$C$2680,$Y$15,$E21:$E$2680)</f>
        <v>0</v>
      </c>
      <c r="R331" s="19">
        <f ca="1">SUMIF($C21:$C$2680,$Y$16,$E21:$E$2680)</f>
        <v>0</v>
      </c>
      <c r="S331" s="19">
        <f ca="1">SUMIF($C21:$C$2680,$Y$17,$E21:$E$2680)</f>
        <v>20</v>
      </c>
      <c r="T331" s="19">
        <f ca="1">SUMIF($C21:$C$2680,$Y$18,$E21:$E$2680)</f>
        <v>0</v>
      </c>
      <c r="U331" s="19">
        <f ca="1">SUMIF($C21:$C$2680,$Y$19,$E21:$E$2680)</f>
        <v>0</v>
      </c>
      <c r="V331" s="20" t="e">
        <f t="shared" si="20"/>
        <v>#VALUE!</v>
      </c>
      <c r="W331" s="21" t="e">
        <f t="shared" si="21"/>
        <v>#VALUE!</v>
      </c>
    </row>
    <row r="332" spans="9:23" ht="18.5" x14ac:dyDescent="0.35">
      <c r="I332" s="9" t="s">
        <v>37</v>
      </c>
      <c r="J332" s="19" t="e">
        <f t="shared" si="19"/>
        <v>#VALUE!</v>
      </c>
      <c r="K332" s="19">
        <f ca="1">SUMIF($C22:$C$2680,$Y$10,$E22:$E$2680)</f>
        <v>0</v>
      </c>
      <c r="L332" s="19">
        <f ca="1">SUMIF($C22:$C$2680,$Y$11,$E22:$E$2680)</f>
        <v>0</v>
      </c>
      <c r="M332" s="19">
        <f ca="1">SUMIF($C22:$C$2680,$Y$12,$E22:$E$2680)</f>
        <v>0</v>
      </c>
      <c r="N332" s="19">
        <f ca="1">SUMIF($C22:$C$2680,$Y$13,$E22:$E2698)</f>
        <v>0</v>
      </c>
      <c r="O332" s="19">
        <f ca="1">SUMIF($C22:$C$2680,$Y$14,$E22:$E$2680)</f>
        <v>0</v>
      </c>
      <c r="P332" s="19">
        <f ca="1">SUMIF($C22:$C$2680,$Y$14,$E22:$E$2680)</f>
        <v>0</v>
      </c>
      <c r="Q332" s="19">
        <f ca="1">SUMIF($C22:$C$2680,$Y$15,$E22:$E$2680)</f>
        <v>0</v>
      </c>
      <c r="R332" s="19">
        <f ca="1">SUMIF($C22:$C$2680,$Y$16,$E22:$E$2680)</f>
        <v>0</v>
      </c>
      <c r="S332" s="19">
        <f ca="1">SUMIF($C22:$C$2680,$Y$17,$E22:$E$2680)</f>
        <v>19</v>
      </c>
      <c r="T332" s="19">
        <f ca="1">SUMIF($C22:$C$2680,$Y$18,$E22:$E$2680)</f>
        <v>0</v>
      </c>
      <c r="U332" s="19">
        <f ca="1">SUMIF($C22:$C$2680,$Y$19,$E22:$E$2680)</f>
        <v>0</v>
      </c>
      <c r="V332" s="20" t="e">
        <f t="shared" si="20"/>
        <v>#VALUE!</v>
      </c>
      <c r="W332" s="21" t="e">
        <f t="shared" si="21"/>
        <v>#VALUE!</v>
      </c>
    </row>
    <row r="333" spans="9:23" ht="18.5" x14ac:dyDescent="0.35">
      <c r="I333" s="9" t="s">
        <v>38</v>
      </c>
      <c r="J333" s="19" t="e">
        <f t="shared" si="19"/>
        <v>#VALUE!</v>
      </c>
      <c r="K333" s="19">
        <f ca="1">SUMIF($C23:$C$2680,$Y$10,$E23:$E$2680)</f>
        <v>0</v>
      </c>
      <c r="L333" s="19">
        <f ca="1">SUMIF($C23:$C$2680,$Y$11,$E23:$E$2680)</f>
        <v>0</v>
      </c>
      <c r="M333" s="19">
        <f ca="1">SUMIF($C23:$C$2680,$Y$12,$E23:$E$2680)</f>
        <v>0</v>
      </c>
      <c r="N333" s="19">
        <f ca="1">SUMIF($C23:$C$2680,$Y$13,$E23:$E2699)</f>
        <v>0</v>
      </c>
      <c r="O333" s="19">
        <f ca="1">SUMIF($C23:$C$2680,$Y$14,$E23:$E$2680)</f>
        <v>0</v>
      </c>
      <c r="P333" s="19">
        <f ca="1">SUMIF($C23:$C$2680,$Y$14,$E23:$E$2680)</f>
        <v>0</v>
      </c>
      <c r="Q333" s="19">
        <f ca="1">SUMIF($C23:$C$2680,$Y$15,$E23:$E$2680)</f>
        <v>0</v>
      </c>
      <c r="R333" s="19">
        <f ca="1">SUMIF($C23:$C$2680,$Y$16,$E23:$E$2680)</f>
        <v>0</v>
      </c>
      <c r="S333" s="19">
        <f ca="1">SUMIF($C23:$C$2680,$Y$17,$E23:$E$2680)</f>
        <v>18</v>
      </c>
      <c r="T333" s="19">
        <f ca="1">SUMIF($C23:$C$2680,$Y$18,$E23:$E$2680)</f>
        <v>0</v>
      </c>
      <c r="U333" s="19">
        <f ca="1">SUMIF($C23:$C$2680,$Y$19,$E23:$E$2680)</f>
        <v>0</v>
      </c>
      <c r="V333" s="20" t="e">
        <f t="shared" si="20"/>
        <v>#VALUE!</v>
      </c>
      <c r="W333" s="21" t="e">
        <f t="shared" si="21"/>
        <v>#VALUE!</v>
      </c>
    </row>
    <row r="334" spans="9:23" ht="18.5" x14ac:dyDescent="0.35">
      <c r="I334" s="13" t="s">
        <v>40</v>
      </c>
      <c r="J334" s="19" t="e">
        <f t="shared" si="19"/>
        <v>#VALUE!</v>
      </c>
      <c r="K334" s="19">
        <f ca="1">SUMIF($C24:$C$2680,$Y$10,$E24:$E$2680)</f>
        <v>0</v>
      </c>
      <c r="L334" s="19">
        <f ca="1">SUMIF($C24:$C$2680,$Y$11,$E24:$E$2680)</f>
        <v>0</v>
      </c>
      <c r="M334" s="19">
        <f ca="1">SUMIF($C24:$C$2680,$Y$12,$E24:$E$2680)</f>
        <v>0</v>
      </c>
      <c r="N334" s="19">
        <f ca="1">SUMIF($C24:$C$2680,$Y$13,$E24:$E2700)</f>
        <v>0</v>
      </c>
      <c r="O334" s="19">
        <f ca="1">SUMIF($C24:$C$2680,$Y$14,$E24:$E$2680)</f>
        <v>0</v>
      </c>
      <c r="P334" s="19">
        <f ca="1">SUMIF($C24:$C$2680,$Y$14,$E24:$E$2680)</f>
        <v>0</v>
      </c>
      <c r="Q334" s="19">
        <f ca="1">SUMIF($C24:$C$2680,$Y$15,$E24:$E$2680)</f>
        <v>0</v>
      </c>
      <c r="R334" s="19">
        <f ca="1">SUMIF($C24:$C$2680,$Y$16,$E24:$E$2680)</f>
        <v>0</v>
      </c>
      <c r="S334" s="19">
        <f ca="1">SUMIF($C24:$C$2680,$Y$17,$E24:$E$2680)</f>
        <v>17</v>
      </c>
      <c r="T334" s="19">
        <f ca="1">SUMIF($C24:$C$2680,$Y$18,$E24:$E$2680)</f>
        <v>0</v>
      </c>
      <c r="U334" s="19">
        <f ca="1">SUMIF($C24:$C$2680,$Y$19,$E24:$E$2680)</f>
        <v>0</v>
      </c>
      <c r="V334" s="20" t="e">
        <f t="shared" si="20"/>
        <v>#VALUE!</v>
      </c>
      <c r="W334" s="21" t="e">
        <f t="shared" si="21"/>
        <v>#VALUE!</v>
      </c>
    </row>
    <row r="335" spans="9:23" ht="18.5" x14ac:dyDescent="0.35">
      <c r="I335" s="9" t="s">
        <v>41</v>
      </c>
      <c r="J335" s="19" t="e">
        <f t="shared" si="19"/>
        <v>#VALUE!</v>
      </c>
      <c r="K335" s="19">
        <f ca="1">SUMIF($C25:$C$2680,$Y$10,$E25:$E$2680)</f>
        <v>0</v>
      </c>
      <c r="L335" s="19">
        <f ca="1">SUMIF($C25:$C$2680,$Y$11,$E25:$E$2680)</f>
        <v>0</v>
      </c>
      <c r="M335" s="19">
        <f ca="1">SUMIF($C25:$C$2680,$Y$12,$E25:$E$2680)</f>
        <v>0</v>
      </c>
      <c r="N335" s="19">
        <f ca="1">SUMIF($C25:$C$2680,$Y$13,$E25:$E2701)</f>
        <v>0</v>
      </c>
      <c r="O335" s="19">
        <f ca="1">SUMIF($C25:$C$2680,$Y$14,$E25:$E$2680)</f>
        <v>0</v>
      </c>
      <c r="P335" s="19">
        <f ca="1">SUMIF($C25:$C$2680,$Y$14,$E25:$E$2680)</f>
        <v>0</v>
      </c>
      <c r="Q335" s="19">
        <f ca="1">SUMIF($C25:$C$2680,$Y$15,$E25:$E$2680)</f>
        <v>0</v>
      </c>
      <c r="R335" s="19">
        <f ca="1">SUMIF($C25:$C$2680,$Y$16,$E25:$E$2680)</f>
        <v>0</v>
      </c>
      <c r="S335" s="19">
        <f ca="1">SUMIF($C25:$C$2680,$Y$17,$E25:$E$2680)</f>
        <v>14</v>
      </c>
      <c r="T335" s="19">
        <f ca="1">SUMIF($C25:$C$2680,$Y$18,$E25:$E$2680)</f>
        <v>0</v>
      </c>
      <c r="U335" s="19">
        <f ca="1">SUMIF($C25:$C$2680,$Y$19,$E25:$E$2680)</f>
        <v>0</v>
      </c>
      <c r="V335" s="20" t="e">
        <f t="shared" si="20"/>
        <v>#VALUE!</v>
      </c>
      <c r="W335" s="21" t="e">
        <f t="shared" si="21"/>
        <v>#VALUE!</v>
      </c>
    </row>
    <row r="336" spans="9:23" ht="18.5" x14ac:dyDescent="0.35">
      <c r="I336" s="9" t="s">
        <v>42</v>
      </c>
      <c r="J336" s="19" t="e">
        <f t="shared" si="19"/>
        <v>#VALUE!</v>
      </c>
      <c r="K336" s="19">
        <f ca="1">SUMIF($C26:$C$2680,$Y$10,$E26:$E$2680)</f>
        <v>0</v>
      </c>
      <c r="L336" s="19">
        <f ca="1">SUMIF($C26:$C$2680,$Y$11,$E26:$E$2680)</f>
        <v>0</v>
      </c>
      <c r="M336" s="19">
        <f ca="1">SUMIF($C26:$C$2680,$Y$12,$E26:$E$2680)</f>
        <v>0</v>
      </c>
      <c r="N336" s="19">
        <f ca="1">SUMIF($C26:$C$2680,$Y$13,$E26:$E2702)</f>
        <v>0</v>
      </c>
      <c r="O336" s="19">
        <f ca="1">SUMIF($C26:$C$2680,$Y$14,$E26:$E$2680)</f>
        <v>0</v>
      </c>
      <c r="P336" s="19">
        <f ca="1">SUMIF($C26:$C$2680,$Y$14,$E26:$E$2680)</f>
        <v>0</v>
      </c>
      <c r="Q336" s="19">
        <f ca="1">SUMIF($C26:$C$2680,$Y$15,$E26:$E$2680)</f>
        <v>0</v>
      </c>
      <c r="R336" s="19">
        <f ca="1">SUMIF($C26:$C$2680,$Y$16,$E26:$E$2680)</f>
        <v>0</v>
      </c>
      <c r="S336" s="19">
        <f ca="1">SUMIF($C26:$C$2680,$Y$17,$E26:$E$2680)</f>
        <v>13</v>
      </c>
      <c r="T336" s="19">
        <f ca="1">SUMIF($C26:$C$2680,$Y$18,$E26:$E$2680)</f>
        <v>0</v>
      </c>
      <c r="U336" s="19">
        <f ca="1">SUMIF($C26:$C$2680,$Y$19,$E26:$E$2680)</f>
        <v>0</v>
      </c>
      <c r="V336" s="20" t="e">
        <f t="shared" si="20"/>
        <v>#VALUE!</v>
      </c>
      <c r="W336" s="21" t="e">
        <f t="shared" si="21"/>
        <v>#VALUE!</v>
      </c>
    </row>
    <row r="337" spans="9:23" ht="18.5" x14ac:dyDescent="0.35">
      <c r="I337" s="9" t="s">
        <v>43</v>
      </c>
      <c r="J337" s="19" t="e">
        <f t="shared" si="19"/>
        <v>#VALUE!</v>
      </c>
      <c r="K337" s="19">
        <f ca="1">SUMIF($C27:$C$2680,$Y$10,$E27:$E$2680)</f>
        <v>0</v>
      </c>
      <c r="L337" s="19">
        <f ca="1">SUMIF($C27:$C$2680,$Y$11,$E27:$E$2680)</f>
        <v>0</v>
      </c>
      <c r="M337" s="19">
        <f ca="1">SUMIF($C27:$C$2680,$Y$12,$E27:$E$2680)</f>
        <v>0</v>
      </c>
      <c r="N337" s="19">
        <f ca="1">SUMIF($C27:$C$2680,$Y$13,$E27:$E2703)</f>
        <v>0</v>
      </c>
      <c r="O337" s="19">
        <f ca="1">SUMIF($C27:$C$2680,$Y$14,$E27:$E$2680)</f>
        <v>0</v>
      </c>
      <c r="P337" s="19">
        <f ca="1">SUMIF($C27:$C$2680,$Y$14,$E27:$E$2680)</f>
        <v>0</v>
      </c>
      <c r="Q337" s="19">
        <f ca="1">SUMIF($C27:$C$2680,$Y$15,$E27:$E$2680)</f>
        <v>0</v>
      </c>
      <c r="R337" s="19">
        <f ca="1">SUMIF($C27:$C$2680,$Y$16,$E27:$E$2680)</f>
        <v>0</v>
      </c>
      <c r="S337" s="19">
        <f ca="1">SUMIF($C27:$C$2680,$Y$17,$E27:$E$2680)</f>
        <v>11</v>
      </c>
      <c r="T337" s="19">
        <f ca="1">SUMIF($C27:$C$2680,$Y$18,$E27:$E$2680)</f>
        <v>0</v>
      </c>
      <c r="U337" s="19">
        <f ca="1">SUMIF($C27:$C$2680,$Y$19,$E27:$E$2680)</f>
        <v>0</v>
      </c>
      <c r="V337" s="20" t="e">
        <f t="shared" si="20"/>
        <v>#VALUE!</v>
      </c>
      <c r="W337" s="21" t="e">
        <f t="shared" si="21"/>
        <v>#VALUE!</v>
      </c>
    </row>
    <row r="338" spans="9:23" ht="18.5" x14ac:dyDescent="0.35">
      <c r="I338" s="8" t="s">
        <v>8</v>
      </c>
      <c r="J338" s="19" t="e">
        <f t="shared" si="19"/>
        <v>#VALUE!</v>
      </c>
      <c r="K338" s="19">
        <f ca="1">SUMIF($C28:$C$2680,$Y$10,$E28:$E$2680)</f>
        <v>0</v>
      </c>
      <c r="L338" s="19">
        <f ca="1">SUMIF($C28:$C$2680,$Y$11,$E28:$E$2680)</f>
        <v>0</v>
      </c>
      <c r="M338" s="19">
        <f ca="1">SUMIF($C28:$C$2680,$Y$12,$E28:$E$2680)</f>
        <v>0</v>
      </c>
      <c r="N338" s="19">
        <f ca="1">SUMIF($C28:$C$2680,$Y$13,$E28:$E2704)</f>
        <v>0</v>
      </c>
      <c r="O338" s="19">
        <f ca="1">SUMIF($C28:$C$2680,$Y$14,$E28:$E$2680)</f>
        <v>0</v>
      </c>
      <c r="P338" s="19">
        <f ca="1">SUMIF($C28:$C$2680,$Y$14,$E28:$E$2680)</f>
        <v>0</v>
      </c>
      <c r="Q338" s="19">
        <f ca="1">SUMIF($C28:$C$2680,$Y$15,$E28:$E$2680)</f>
        <v>0</v>
      </c>
      <c r="R338" s="19">
        <f ca="1">SUMIF($C28:$C$2680,$Y$16,$E28:$E$2680)</f>
        <v>0</v>
      </c>
      <c r="S338" s="19">
        <f ca="1">SUMIF($C28:$C$2680,$Y$17,$E28:$E$2680)</f>
        <v>9</v>
      </c>
      <c r="T338" s="19">
        <f ca="1">SUMIF($C28:$C$2680,$Y$18,$E28:$E$2680)</f>
        <v>0</v>
      </c>
      <c r="U338" s="19">
        <f ca="1">SUMIF($C28:$C$2680,$Y$19,$E28:$E$2680)</f>
        <v>0</v>
      </c>
      <c r="V338" s="20" t="e">
        <f t="shared" si="20"/>
        <v>#VALUE!</v>
      </c>
      <c r="W338" s="21" t="e">
        <f t="shared" si="21"/>
        <v>#VALUE!</v>
      </c>
    </row>
  </sheetData>
  <mergeCells count="60">
    <mergeCell ref="Q18:S19"/>
    <mergeCell ref="B1:F2"/>
    <mergeCell ref="G1:H2"/>
    <mergeCell ref="J1:J2"/>
    <mergeCell ref="J10:J12"/>
    <mergeCell ref="I18:K19"/>
    <mergeCell ref="J20:K20"/>
    <mergeCell ref="R20:S20"/>
    <mergeCell ref="J21:K21"/>
    <mergeCell ref="R21:S21"/>
    <mergeCell ref="J22:K22"/>
    <mergeCell ref="R22:S22"/>
    <mergeCell ref="J23:K23"/>
    <mergeCell ref="R23:S23"/>
    <mergeCell ref="J24:K24"/>
    <mergeCell ref="R24:S24"/>
    <mergeCell ref="J25:K25"/>
    <mergeCell ref="R25:S25"/>
    <mergeCell ref="J26:K26"/>
    <mergeCell ref="R26:S26"/>
    <mergeCell ref="J27:K27"/>
    <mergeCell ref="R27:S27"/>
    <mergeCell ref="J28:K28"/>
    <mergeCell ref="R28:S28"/>
    <mergeCell ref="J29:K29"/>
    <mergeCell ref="R29:S29"/>
    <mergeCell ref="J30:K30"/>
    <mergeCell ref="R30:S30"/>
    <mergeCell ref="J31:K31"/>
    <mergeCell ref="R31:S31"/>
    <mergeCell ref="J32:K32"/>
    <mergeCell ref="R32:S32"/>
    <mergeCell ref="J33:K33"/>
    <mergeCell ref="R33:S33"/>
    <mergeCell ref="J34:K34"/>
    <mergeCell ref="R34:S34"/>
    <mergeCell ref="J35:K35"/>
    <mergeCell ref="R35:S35"/>
    <mergeCell ref="J36:K36"/>
    <mergeCell ref="R36:S36"/>
    <mergeCell ref="J37:K37"/>
    <mergeCell ref="R37:S37"/>
    <mergeCell ref="J38:K38"/>
    <mergeCell ref="R38:S38"/>
    <mergeCell ref="J39:K39"/>
    <mergeCell ref="R39:S39"/>
    <mergeCell ref="J40:K40"/>
    <mergeCell ref="R40:S40"/>
    <mergeCell ref="I311:W312"/>
    <mergeCell ref="J41:K41"/>
    <mergeCell ref="R41:S41"/>
    <mergeCell ref="J42:K42"/>
    <mergeCell ref="R42:S42"/>
    <mergeCell ref="J43:K43"/>
    <mergeCell ref="R43:S43"/>
    <mergeCell ref="J44:K44"/>
    <mergeCell ref="R44:S44"/>
    <mergeCell ref="J135:K136"/>
    <mergeCell ref="I140:W141"/>
    <mergeCell ref="J305:J306"/>
  </mergeCells>
  <conditionalFormatting sqref="J20:K44">
    <cfRule type="cellIs" dxfId="14" priority="8" operator="greaterThan">
      <formula>50</formula>
    </cfRule>
  </conditionalFormatting>
  <conditionalFormatting sqref="J143:J167">
    <cfRule type="cellIs" dxfId="13" priority="7" operator="greaterThan">
      <formula>15</formula>
    </cfRule>
  </conditionalFormatting>
  <conditionalFormatting sqref="K143:U167">
    <cfRule type="cellIs" dxfId="12" priority="6" operator="greaterThan">
      <formula>15</formula>
    </cfRule>
  </conditionalFormatting>
  <conditionalFormatting sqref="W143:W167">
    <cfRule type="cellIs" dxfId="11" priority="5" operator="greaterThan">
      <formula>50</formula>
    </cfRule>
  </conditionalFormatting>
  <conditionalFormatting sqref="J314:U338">
    <cfRule type="cellIs" dxfId="10" priority="4" operator="greaterThan">
      <formula>15</formula>
    </cfRule>
  </conditionalFormatting>
  <conditionalFormatting sqref="K314:U338">
    <cfRule type="cellIs" dxfId="9" priority="3" operator="greaterThan">
      <formula>15</formula>
    </cfRule>
  </conditionalFormatting>
  <conditionalFormatting sqref="W314:W338">
    <cfRule type="cellIs" dxfId="8" priority="2" operator="greaterThan">
      <formula>50</formula>
    </cfRule>
  </conditionalFormatting>
  <conditionalFormatting sqref="R20:S44">
    <cfRule type="cellIs" dxfId="7" priority="1" operator="greaterThan">
      <formula>50</formula>
    </cfRule>
  </conditionalFormatting>
  <dataValidations count="2">
    <dataValidation type="list" allowBlank="1" showInputMessage="1" showErrorMessage="1" sqref="D4:D33">
      <formula1>$W$9:$W$33</formula1>
    </dataValidation>
    <dataValidation type="list" allowBlank="1" showInputMessage="1" showErrorMessage="1" sqref="I6">
      <formula1>$W$9:$W$27</formula1>
    </dataValidation>
  </dataValidations>
  <hyperlinks>
    <hyperlink ref="G1:H2" location="Feuil1!Q154" display="tableau annuelle "/>
    <hyperlink ref="J135:K136" location="Feuil1!A1" display="RETOUR "/>
    <hyperlink ref="J1:J2" location="Feuil1!R327" display="heure par activité "/>
    <hyperlink ref="J305:J306" location="Feuil1!A1" display="RETOUR "/>
  </hyperlink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IT Haulotte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egentile</dc:creator>
  <cp:lastModifiedBy>Michel</cp:lastModifiedBy>
  <dcterms:created xsi:type="dcterms:W3CDTF">2017-09-20T04:54:14Z</dcterms:created>
  <dcterms:modified xsi:type="dcterms:W3CDTF">2017-09-21T03:18:59Z</dcterms:modified>
</cp:coreProperties>
</file>