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Agents" sheetId="1" r:id="rId1"/>
    <sheet name="Groupes et Responsables" sheetId="2" r:id="rId2"/>
    <sheet name="Récap" sheetId="3" r:id="rId3"/>
  </sheets>
  <calcPr calcId="152511"/>
  <pivotCaches>
    <pivotCache cacheId="5" r:id="rId4"/>
    <pivotCache cacheId="9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2" l="1"/>
  <c r="O6" i="2"/>
  <c r="O7" i="2"/>
  <c r="O8" i="2"/>
  <c r="O4" i="2"/>
  <c r="P4" i="2" l="1"/>
  <c r="P8" i="2"/>
  <c r="P7" i="2"/>
  <c r="P6" i="2"/>
  <c r="P5" i="2"/>
  <c r="F6" i="2"/>
  <c r="F7" i="2"/>
  <c r="F8" i="2"/>
  <c r="F5" i="2"/>
  <c r="F9" i="2"/>
  <c r="F12" i="2"/>
  <c r="F13" i="2"/>
  <c r="F10" i="2"/>
  <c r="F11" i="2"/>
  <c r="F14" i="2"/>
  <c r="F15" i="2"/>
  <c r="F16" i="2"/>
  <c r="F17" i="2"/>
  <c r="F18" i="2"/>
  <c r="F4" i="2"/>
  <c r="E18" i="2"/>
  <c r="E17" i="2"/>
  <c r="E16" i="2"/>
  <c r="E15" i="2"/>
  <c r="E14" i="2"/>
  <c r="E11" i="2"/>
  <c r="E10" i="2"/>
  <c r="E13" i="2"/>
  <c r="E12" i="2"/>
  <c r="E9" i="2"/>
  <c r="E5" i="2"/>
  <c r="E8" i="2"/>
  <c r="E7" i="2"/>
  <c r="E6" i="2"/>
  <c r="E4" i="2"/>
  <c r="H4" i="1"/>
  <c r="J4" i="1"/>
  <c r="K4" i="1" s="1"/>
  <c r="H5" i="1"/>
  <c r="J5" i="1"/>
  <c r="K5" i="1" s="1"/>
  <c r="H6" i="1"/>
  <c r="J6" i="1"/>
  <c r="K6" i="1" s="1"/>
  <c r="H7" i="1"/>
  <c r="J7" i="1"/>
  <c r="K7" i="1" s="1"/>
  <c r="H8" i="1"/>
  <c r="J8" i="1"/>
  <c r="K8" i="1" s="1"/>
  <c r="H9" i="1"/>
  <c r="J9" i="1"/>
  <c r="K9" i="1" s="1"/>
  <c r="H10" i="1"/>
  <c r="J10" i="1"/>
  <c r="K10" i="1" s="1"/>
  <c r="H11" i="1"/>
  <c r="J11" i="1"/>
  <c r="K11" i="1" s="1"/>
  <c r="H12" i="1"/>
  <c r="J12" i="1"/>
  <c r="K12" i="1" s="1"/>
  <c r="H13" i="1"/>
  <c r="J13" i="1"/>
  <c r="K13" i="1" s="1"/>
  <c r="H14" i="1"/>
  <c r="J14" i="1"/>
  <c r="K14" i="1" s="1"/>
  <c r="H15" i="1"/>
  <c r="J15" i="1"/>
  <c r="K15" i="1" s="1"/>
  <c r="H16" i="1"/>
  <c r="J16" i="1"/>
  <c r="K16" i="1" s="1"/>
  <c r="H17" i="1"/>
  <c r="J17" i="1"/>
  <c r="K17" i="1" s="1"/>
  <c r="H18" i="1"/>
  <c r="J18" i="1"/>
  <c r="K18" i="1" s="1"/>
  <c r="H19" i="1"/>
  <c r="J19" i="1"/>
  <c r="K19" i="1" s="1"/>
  <c r="H20" i="1"/>
  <c r="J20" i="1"/>
  <c r="K20" i="1" s="1"/>
  <c r="H21" i="1"/>
  <c r="I21" i="1" s="1"/>
  <c r="J21" i="1"/>
  <c r="H22" i="1"/>
  <c r="I22" i="1" s="1"/>
  <c r="J22" i="1"/>
  <c r="H23" i="1"/>
  <c r="I23" i="1" s="1"/>
  <c r="J23" i="1"/>
  <c r="H24" i="1"/>
  <c r="I24" i="1" s="1"/>
  <c r="J24" i="1"/>
  <c r="H25" i="1"/>
  <c r="I25" i="1" s="1"/>
  <c r="J25" i="1"/>
  <c r="H26" i="1"/>
  <c r="I26" i="1" s="1"/>
  <c r="J26" i="1"/>
  <c r="H27" i="1"/>
  <c r="I27" i="1" s="1"/>
  <c r="J27" i="1"/>
  <c r="H28" i="1"/>
  <c r="I28" i="1" s="1"/>
  <c r="J28" i="1"/>
  <c r="H29" i="1"/>
  <c r="I29" i="1" s="1"/>
  <c r="J29" i="1"/>
  <c r="H30" i="1"/>
  <c r="I30" i="1" s="1"/>
  <c r="J30" i="1"/>
  <c r="H31" i="1"/>
  <c r="I31" i="1" s="1"/>
  <c r="J31" i="1"/>
  <c r="H32" i="1"/>
  <c r="I32" i="1" s="1"/>
  <c r="J32" i="1"/>
  <c r="H33" i="1"/>
  <c r="I33" i="1" s="1"/>
  <c r="J33" i="1"/>
  <c r="H34" i="1"/>
  <c r="I34" i="1" s="1"/>
  <c r="J34" i="1"/>
  <c r="H35" i="1"/>
  <c r="I35" i="1" s="1"/>
  <c r="J35" i="1"/>
  <c r="H36" i="1"/>
  <c r="I36" i="1" s="1"/>
  <c r="J36" i="1"/>
  <c r="H37" i="1"/>
  <c r="I37" i="1" s="1"/>
  <c r="J37" i="1"/>
  <c r="H38" i="1"/>
  <c r="I38" i="1" s="1"/>
  <c r="J38" i="1"/>
  <c r="H39" i="1"/>
  <c r="I39" i="1" s="1"/>
  <c r="J39" i="1"/>
  <c r="H40" i="1"/>
  <c r="I40" i="1" s="1"/>
  <c r="J40" i="1"/>
  <c r="H41" i="1"/>
  <c r="I41" i="1" s="1"/>
  <c r="J41" i="1"/>
  <c r="H42" i="1"/>
  <c r="I42" i="1" s="1"/>
  <c r="J42" i="1"/>
  <c r="K42" i="1" s="1"/>
  <c r="H43" i="1"/>
  <c r="I43" i="1" s="1"/>
  <c r="J43" i="1"/>
  <c r="K43" i="1" s="1"/>
  <c r="H44" i="1"/>
  <c r="I44" i="1" s="1"/>
  <c r="J44" i="1"/>
  <c r="H45" i="1"/>
  <c r="I45" i="1" s="1"/>
  <c r="J45" i="1"/>
  <c r="H46" i="1"/>
  <c r="I46" i="1" s="1"/>
  <c r="J46" i="1"/>
  <c r="H47" i="1"/>
  <c r="I47" i="1" s="1"/>
  <c r="J47" i="1"/>
  <c r="K47" i="1" s="1"/>
  <c r="H48" i="1"/>
  <c r="I48" i="1" s="1"/>
  <c r="J48" i="1"/>
  <c r="K48" i="1" s="1"/>
  <c r="H49" i="1"/>
  <c r="I49" i="1" s="1"/>
  <c r="J49" i="1"/>
  <c r="K49" i="1" s="1"/>
  <c r="H50" i="1"/>
  <c r="I50" i="1" s="1"/>
  <c r="J50" i="1"/>
  <c r="K50" i="1" s="1"/>
  <c r="H51" i="1"/>
  <c r="I51" i="1" s="1"/>
  <c r="J51" i="1"/>
  <c r="K51" i="1" s="1"/>
  <c r="H52" i="1"/>
  <c r="I52" i="1" s="1"/>
  <c r="J52" i="1"/>
  <c r="H53" i="1"/>
  <c r="I53" i="1" s="1"/>
  <c r="J53" i="1"/>
  <c r="L5" i="1"/>
  <c r="M5" i="1" s="1"/>
  <c r="L6" i="1"/>
  <c r="M6" i="1" s="1"/>
  <c r="L7" i="1"/>
  <c r="M7" i="1" s="1"/>
  <c r="L8" i="1"/>
  <c r="M8" i="1" s="1"/>
  <c r="L9" i="1"/>
  <c r="M9" i="1" s="1"/>
  <c r="L10" i="1"/>
  <c r="M10" i="1" s="1"/>
  <c r="L11" i="1"/>
  <c r="M11" i="1" s="1"/>
  <c r="L12" i="1"/>
  <c r="M12" i="1" s="1"/>
  <c r="L13" i="1"/>
  <c r="M13" i="1" s="1"/>
  <c r="L14" i="1"/>
  <c r="M14" i="1" s="1"/>
  <c r="L15" i="1"/>
  <c r="M15" i="1" s="1"/>
  <c r="L16" i="1"/>
  <c r="M16" i="1" s="1"/>
  <c r="L17" i="1"/>
  <c r="M17" i="1" s="1"/>
  <c r="L18" i="1"/>
  <c r="M18" i="1" s="1"/>
  <c r="L19" i="1"/>
  <c r="M19" i="1" s="1"/>
  <c r="L20" i="1"/>
  <c r="M20" i="1" s="1"/>
  <c r="L21" i="1"/>
  <c r="M21" i="1" s="1"/>
  <c r="L22" i="1"/>
  <c r="M22" i="1" s="1"/>
  <c r="L23" i="1"/>
  <c r="M23" i="1" s="1"/>
  <c r="L24" i="1"/>
  <c r="M24" i="1" s="1"/>
  <c r="L25" i="1"/>
  <c r="M25" i="1" s="1"/>
  <c r="L26" i="1"/>
  <c r="M26" i="1" s="1"/>
  <c r="L27" i="1"/>
  <c r="M27" i="1" s="1"/>
  <c r="L28" i="1"/>
  <c r="M28" i="1" s="1"/>
  <c r="L29" i="1"/>
  <c r="M29" i="1" s="1"/>
  <c r="L30" i="1"/>
  <c r="M30" i="1" s="1"/>
  <c r="L31" i="1"/>
  <c r="M31" i="1" s="1"/>
  <c r="L32" i="1"/>
  <c r="M32" i="1" s="1"/>
  <c r="L33" i="1"/>
  <c r="M33" i="1" s="1"/>
  <c r="L34" i="1"/>
  <c r="M34" i="1" s="1"/>
  <c r="L35" i="1"/>
  <c r="M35" i="1" s="1"/>
  <c r="L36" i="1"/>
  <c r="M36" i="1" s="1"/>
  <c r="L37" i="1"/>
  <c r="M37" i="1" s="1"/>
  <c r="L38" i="1"/>
  <c r="M38" i="1" s="1"/>
  <c r="L39" i="1"/>
  <c r="M39" i="1" s="1"/>
  <c r="L40" i="1"/>
  <c r="M40" i="1" s="1"/>
  <c r="L41" i="1"/>
  <c r="M41" i="1" s="1"/>
  <c r="L42" i="1"/>
  <c r="L43" i="1"/>
  <c r="L44" i="1"/>
  <c r="M44" i="1" s="1"/>
  <c r="L45" i="1"/>
  <c r="M45" i="1" s="1"/>
  <c r="L46" i="1"/>
  <c r="M46" i="1" s="1"/>
  <c r="L47" i="1"/>
  <c r="L48" i="1"/>
  <c r="L49" i="1"/>
  <c r="L50" i="1"/>
  <c r="L51" i="1"/>
  <c r="L52" i="1"/>
  <c r="M52" i="1" s="1"/>
  <c r="L53" i="1"/>
  <c r="M53" i="1" s="1"/>
  <c r="L4" i="1"/>
  <c r="M4" i="1" s="1"/>
  <c r="J2" i="1"/>
  <c r="L2" i="1"/>
  <c r="H2" i="1"/>
  <c r="M51" i="1" l="1"/>
  <c r="N51" i="1" s="1"/>
  <c r="M47" i="1"/>
  <c r="N47" i="1" s="1"/>
  <c r="M43" i="1"/>
  <c r="N43" i="1" s="1"/>
  <c r="M50" i="1"/>
  <c r="N50" i="1" s="1"/>
  <c r="M42" i="1"/>
  <c r="N42" i="1" s="1"/>
  <c r="M49" i="1"/>
  <c r="N49" i="1" s="1"/>
  <c r="K53" i="1"/>
  <c r="N53" i="1" s="1"/>
  <c r="M48" i="1"/>
  <c r="N48" i="1" s="1"/>
  <c r="K45" i="1"/>
  <c r="N45" i="1" s="1"/>
  <c r="K41" i="1"/>
  <c r="N41" i="1" s="1"/>
  <c r="K39" i="1"/>
  <c r="N39" i="1" s="1"/>
  <c r="K37" i="1"/>
  <c r="N37" i="1" s="1"/>
  <c r="K35" i="1"/>
  <c r="N35" i="1" s="1"/>
  <c r="K33" i="1"/>
  <c r="N33" i="1" s="1"/>
  <c r="K31" i="1"/>
  <c r="N31" i="1" s="1"/>
  <c r="K29" i="1"/>
  <c r="N29" i="1" s="1"/>
  <c r="K27" i="1"/>
  <c r="N27" i="1" s="1"/>
  <c r="K25" i="1"/>
  <c r="N25" i="1" s="1"/>
  <c r="K23" i="1"/>
  <c r="N23" i="1" s="1"/>
  <c r="K21" i="1"/>
  <c r="N21" i="1" s="1"/>
  <c r="K52" i="1"/>
  <c r="N52" i="1" s="1"/>
  <c r="K46" i="1"/>
  <c r="N46" i="1" s="1"/>
  <c r="K44" i="1"/>
  <c r="N44" i="1" s="1"/>
  <c r="K40" i="1"/>
  <c r="N40" i="1" s="1"/>
  <c r="K38" i="1"/>
  <c r="N38" i="1" s="1"/>
  <c r="K36" i="1"/>
  <c r="N36" i="1" s="1"/>
  <c r="K34" i="1"/>
  <c r="N34" i="1" s="1"/>
  <c r="K32" i="1"/>
  <c r="N32" i="1" s="1"/>
  <c r="K30" i="1"/>
  <c r="N30" i="1" s="1"/>
  <c r="K28" i="1"/>
  <c r="N28" i="1" s="1"/>
  <c r="K26" i="1"/>
  <c r="N26" i="1" s="1"/>
  <c r="K24" i="1"/>
  <c r="N24" i="1" s="1"/>
  <c r="K22" i="1"/>
  <c r="N22" i="1" s="1"/>
  <c r="I20" i="1"/>
  <c r="N20" i="1" s="1"/>
  <c r="I10" i="1"/>
  <c r="N10" i="1" s="1"/>
  <c r="I18" i="1"/>
  <c r="N18" i="1" s="1"/>
  <c r="I12" i="1"/>
  <c r="N12" i="1" s="1"/>
  <c r="I8" i="1"/>
  <c r="N8" i="1" s="1"/>
  <c r="I19" i="1"/>
  <c r="N19" i="1" s="1"/>
  <c r="I17" i="1"/>
  <c r="N17" i="1" s="1"/>
  <c r="I15" i="1"/>
  <c r="N15" i="1" s="1"/>
  <c r="I13" i="1"/>
  <c r="N13" i="1" s="1"/>
  <c r="I11" i="1"/>
  <c r="N11" i="1" s="1"/>
  <c r="I9" i="1"/>
  <c r="N9" i="1" s="1"/>
  <c r="I7" i="1"/>
  <c r="N7" i="1" s="1"/>
  <c r="I5" i="1"/>
  <c r="N5" i="1" s="1"/>
  <c r="I16" i="1"/>
  <c r="N16" i="1" s="1"/>
  <c r="I14" i="1"/>
  <c r="N14" i="1" s="1"/>
  <c r="I6" i="1"/>
  <c r="N6" i="1" s="1"/>
  <c r="I4" i="1"/>
  <c r="N4" i="1" s="1"/>
</calcChain>
</file>

<file path=xl/sharedStrings.xml><?xml version="1.0" encoding="utf-8"?>
<sst xmlns="http://schemas.openxmlformats.org/spreadsheetml/2006/main" count="387" uniqueCount="92">
  <si>
    <t>Nom &amp; Prénom Agent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</si>
  <si>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</si>
  <si>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</si>
  <si>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</si>
  <si>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</si>
  <si>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</si>
  <si>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</si>
  <si>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</si>
  <si>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</si>
  <si>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</si>
  <si>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</si>
  <si>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</si>
  <si>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</si>
  <si>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</si>
  <si>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</si>
  <si>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</si>
  <si>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</si>
  <si>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</si>
  <si>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</si>
  <si>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</si>
  <si>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</si>
  <si>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</si>
  <si>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</si>
  <si>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</si>
  <si>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</si>
  <si>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</si>
  <si>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</si>
  <si>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</si>
  <si>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</si>
  <si>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</si>
  <si>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</si>
  <si>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</si>
  <si>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</si>
  <si>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</si>
  <si>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</si>
  <si>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</si>
  <si>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</si>
  <si>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</si>
  <si>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</si>
  <si>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</si>
  <si>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</si>
  <si>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</si>
  <si>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Ancienneté</t>
  </si>
  <si>
    <t>3 Mois</t>
  </si>
  <si>
    <t>6 Mois</t>
  </si>
  <si>
    <t>12 Mois</t>
  </si>
  <si>
    <t>&gt; 12 Mois</t>
  </si>
  <si>
    <t>Statut</t>
  </si>
  <si>
    <t>Junior</t>
  </si>
  <si>
    <t>Confirmé</t>
  </si>
  <si>
    <t>Sénior</t>
  </si>
  <si>
    <t>Sexe</t>
  </si>
  <si>
    <t>Homme</t>
  </si>
  <si>
    <t>Femme</t>
  </si>
  <si>
    <t>Nb H Contrat</t>
  </si>
  <si>
    <t>35h</t>
  </si>
  <si>
    <t>26h</t>
  </si>
  <si>
    <t>Responsable</t>
  </si>
  <si>
    <t>R1</t>
  </si>
  <si>
    <t>R2</t>
  </si>
  <si>
    <t>R3</t>
  </si>
  <si>
    <t>R4</t>
  </si>
  <si>
    <t>R5</t>
  </si>
  <si>
    <t>Rang Junior</t>
  </si>
  <si>
    <t>Rang Confirmé</t>
  </si>
  <si>
    <t>Rang Sénior</t>
  </si>
  <si>
    <t>de</t>
  </si>
  <si>
    <t>à</t>
  </si>
  <si>
    <t>total</t>
  </si>
  <si>
    <t>Total général</t>
  </si>
  <si>
    <t>Somme de total</t>
  </si>
  <si>
    <t>id</t>
  </si>
  <si>
    <t>Nombre de Statut</t>
  </si>
  <si>
    <t>A01</t>
  </si>
  <si>
    <t>A02</t>
  </si>
  <si>
    <t>A03</t>
  </si>
  <si>
    <t>A04</t>
  </si>
  <si>
    <t>A05</t>
  </si>
  <si>
    <t>A06</t>
  </si>
  <si>
    <t>A07</t>
  </si>
  <si>
    <t>A08</t>
  </si>
  <si>
    <t>A09</t>
  </si>
  <si>
    <t>Tirage</t>
  </si>
  <si>
    <t>A</t>
  </si>
  <si>
    <t>B</t>
  </si>
  <si>
    <t>C</t>
  </si>
  <si>
    <t>D</t>
  </si>
  <si>
    <t>E</t>
  </si>
  <si>
    <t>Rang</t>
  </si>
  <si>
    <t>Groupe</t>
  </si>
  <si>
    <t>Affectation des tirages aux groupes</t>
  </si>
  <si>
    <t>Tirage au sort des responsbles des groupes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</si>
</sst>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8" tint="-0.499984740745262"/>
      <name val="Calibri"/>
      <family val="2"/>
      <scheme val="minor"/>
    </font>
    <font>
      <b/>
      <sz val="10"/>
      <color theme="8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1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Continuous" vertic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/>
    </xf>
    <xf numFmtId="0" fontId="2" fillId="0" borderId="0" xfId="0" applyFont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261.290070138886" createdVersion="5" refreshedVersion="5" minRefreshableVersion="3" recordCount="15">
  <cacheSource type="worksheet">
    <worksheetSource ref="A3:F18" sheet="Groupes et Responsables"/>
  </cacheSource>
  <cacheFields count="6">
    <cacheField name="Groupe" numFmtId="0">
      <sharedItems count="5">
        <s v="A"/>
        <s v="B"/>
        <s v="C"/>
        <s v="D"/>
        <s v="E"/>
      </sharedItems>
    </cacheField>
    <cacheField name="Statut" numFmtId="0">
      <sharedItems count="3">
        <s v="Confirmé"/>
        <s v="Junior"/>
        <s v="Sénior"/>
      </sharedItems>
    </cacheField>
    <cacheField name="de" numFmtId="0">
      <sharedItems containsSemiMixedTypes="0" containsString="0" containsNumber="1" containsInteger="1" minValue="1" maxValue="21"/>
    </cacheField>
    <cacheField name="à" numFmtId="0">
      <sharedItems containsSemiMixedTypes="0" containsString="0" containsNumber="1" containsInteger="1" minValue="2" maxValue="26"/>
    </cacheField>
    <cacheField name="total" numFmtId="0">
      <sharedItems containsSemiMixedTypes="0" containsString="0" containsNumber="1" containsInteger="1" minValue="1" maxValue="6"/>
    </cacheField>
    <cacheField name="id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hel" refreshedDate="43261.290497685186" createdVersion="5" refreshedVersion="5" minRefreshableVersion="3" recordCount="50">
  <cacheSource type="worksheet">
    <worksheetSource ref="C3:N53" sheet="Agents"/>
  </cacheSource>
  <cacheFields count="12">
    <cacheField name="Nom &amp; Prénom Agent" numFmtId="0">
      <sharedItems count="59">
        <s v="A01"/>
        <s v="A02"/>
        <s v="A03"/>
        <s v="A04"/>
        <s v="A05"/>
        <s v="A06"/>
        <s v="A07"/>
        <s v="A08"/>
        <s v="A09"/>
        <s v="A10"/>
        <s v="A11"/>
        <s v="A12"/>
        <s v="A13"/>
        <s v="A14"/>
        <s v="A15"/>
        <s v="A16"/>
        <s v="A17"/>
        <s v="A18"/>
        <s v="A19"/>
        <s v="A20"/>
        <s v="A21"/>
        <s v="A22"/>
        <s v="A23"/>
        <s v="A24"/>
        <s v="A25"/>
        <s v="A26"/>
        <s v="A27"/>
        <s v="A28"/>
        <s v="A29"/>
        <s v="A30"/>
        <s v="A31"/>
        <s v="A32"/>
        <s v="A33"/>
        <s v="A34"/>
        <s v="A35"/>
        <s v="A36"/>
        <s v="A37"/>
        <s v="A38"/>
        <s v="A39"/>
        <s v="A40"/>
        <s v="A41"/>
        <s v="A42"/>
        <s v="A43"/>
        <s v="A44"/>
        <s v="A45"/>
        <s v="A46"/>
        <s v="A47"/>
        <s v="A48"/>
        <s v="A49"/>
        <s v="A50"/>
        <s v="A8" u="1"/>
        <s v="A1" u="1"/>
        <s v="A7" u="1"/>
        <s v="A6" u="1"/>
        <s v="A5" u="1"/>
        <s v="A4" u="1"/>
        <s v="A3" u="1"/>
        <s v="A9" u="1"/>
        <s v="A2" u="1"/>
      </sharedItems>
    </cacheField>
    <cacheField name="Ancienneté" numFmtId="0">
      <sharedItems/>
    </cacheField>
    <cacheField name="Statut" numFmtId="0">
      <sharedItems/>
    </cacheField>
    <cacheField name="Sexe" numFmtId="0">
      <sharedItems/>
    </cacheField>
    <cacheField name="Nb H Contrat" numFmtId="0">
      <sharedItems/>
    </cacheField>
    <cacheField name="Junior" numFmtId="0">
      <sharedItems containsMixedTypes="1" containsNumber="1" minValue="17.05" maxValue="95.09"/>
    </cacheField>
    <cacheField name="Rang Junior" numFmtId="0">
      <sharedItems/>
    </cacheField>
    <cacheField name="Confirmé" numFmtId="0">
      <sharedItems containsMixedTypes="1" containsNumber="1" minValue="1.46" maxValue="92.21"/>
    </cacheField>
    <cacheField name="Rang Confirmé" numFmtId="0">
      <sharedItems/>
    </cacheField>
    <cacheField name="Sénior" numFmtId="0">
      <sharedItems containsMixedTypes="1" containsNumber="1" minValue="9.48" maxValue="84.42"/>
    </cacheField>
    <cacheField name="Rang Sénior" numFmtId="0">
      <sharedItems/>
    </cacheField>
    <cacheField name="Responsable" numFmtId="0">
      <sharedItems count="7">
        <s v="R3"/>
        <s v="R5"/>
        <s v="R1"/>
        <s v="R2"/>
        <s v="R4"/>
        <s v="" u="1"/>
        <e v="#N/A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n v="1"/>
    <n v="5"/>
    <n v="5"/>
    <s v="Confirmé|01"/>
  </r>
  <r>
    <x v="1"/>
    <x v="0"/>
    <n v="6"/>
    <n v="10"/>
    <n v="5"/>
    <s v="Confirmé|06"/>
  </r>
  <r>
    <x v="2"/>
    <x v="0"/>
    <n v="11"/>
    <n v="15"/>
    <n v="5"/>
    <s v="Confirmé|11"/>
  </r>
  <r>
    <x v="3"/>
    <x v="0"/>
    <n v="16"/>
    <n v="20"/>
    <n v="5"/>
    <s v="Confirmé|16"/>
  </r>
  <r>
    <x v="4"/>
    <x v="0"/>
    <n v="21"/>
    <n v="26"/>
    <n v="6"/>
    <s v="Confirmé|21"/>
  </r>
  <r>
    <x v="0"/>
    <x v="1"/>
    <n v="1"/>
    <n v="3"/>
    <n v="3"/>
    <s v="Junior|01"/>
  </r>
  <r>
    <x v="1"/>
    <x v="1"/>
    <n v="4"/>
    <n v="7"/>
    <n v="4"/>
    <s v="Junior|04"/>
  </r>
  <r>
    <x v="2"/>
    <x v="1"/>
    <n v="8"/>
    <n v="11"/>
    <n v="4"/>
    <s v="Junior|08"/>
  </r>
  <r>
    <x v="3"/>
    <x v="1"/>
    <n v="12"/>
    <n v="15"/>
    <n v="4"/>
    <s v="Junior|12"/>
  </r>
  <r>
    <x v="4"/>
    <x v="1"/>
    <n v="16"/>
    <n v="17"/>
    <n v="2"/>
    <s v="Junior|16"/>
  </r>
  <r>
    <x v="0"/>
    <x v="2"/>
    <n v="1"/>
    <n v="2"/>
    <n v="2"/>
    <s v="Sénior|01"/>
  </r>
  <r>
    <x v="1"/>
    <x v="2"/>
    <n v="3"/>
    <n v="3"/>
    <n v="1"/>
    <s v="Sénior|03"/>
  </r>
  <r>
    <x v="2"/>
    <x v="2"/>
    <n v="4"/>
    <n v="4"/>
    <n v="1"/>
    <s v="Sénior|04"/>
  </r>
  <r>
    <x v="3"/>
    <x v="2"/>
    <n v="5"/>
    <n v="5"/>
    <n v="1"/>
    <s v="Sénior|05"/>
  </r>
  <r>
    <x v="4"/>
    <x v="2"/>
    <n v="6"/>
    <n v="7"/>
    <n v="2"/>
    <s v="Sénior|0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0">
  <r>
    <x v="0"/>
    <s v="3 Mois"/>
    <s v="Junior"/>
    <s v="Homme"/>
    <s v="35h"/>
    <n v="74.040000000000006"/>
    <s v="06"/>
    <s v=""/>
    <s v=""/>
    <s v=""/>
    <s v=""/>
    <x v="0"/>
  </r>
  <r>
    <x v="1"/>
    <s v="3 Mois"/>
    <s v="Junior"/>
    <s v="Femme"/>
    <s v="35h"/>
    <n v="17.05"/>
    <s v="17"/>
    <s v=""/>
    <s v=""/>
    <s v=""/>
    <s v=""/>
    <x v="1"/>
  </r>
  <r>
    <x v="2"/>
    <s v="3 Mois"/>
    <s v="Junior"/>
    <s v="Homme"/>
    <s v="35h"/>
    <n v="27.06"/>
    <s v="13"/>
    <s v=""/>
    <s v=""/>
    <s v=""/>
    <s v=""/>
    <x v="2"/>
  </r>
  <r>
    <x v="3"/>
    <s v="3 Mois"/>
    <s v="Junior"/>
    <s v="Femme"/>
    <s v="35h"/>
    <n v="46.07"/>
    <s v="08"/>
    <s v=""/>
    <s v=""/>
    <s v=""/>
    <s v=""/>
    <x v="3"/>
  </r>
  <r>
    <x v="4"/>
    <s v="3 Mois"/>
    <s v="Junior"/>
    <s v="Homme"/>
    <s v="35h"/>
    <n v="40.08"/>
    <s v="10"/>
    <s v=""/>
    <s v=""/>
    <s v=""/>
    <s v=""/>
    <x v="3"/>
  </r>
  <r>
    <x v="5"/>
    <s v="3 Mois"/>
    <s v="Junior"/>
    <s v="Femme"/>
    <s v="35h"/>
    <n v="95.09"/>
    <s v="01"/>
    <s v=""/>
    <s v=""/>
    <s v=""/>
    <s v=""/>
    <x v="4"/>
  </r>
  <r>
    <x v="6"/>
    <s v="3 Mois"/>
    <s v="Junior"/>
    <s v="Homme"/>
    <s v="35h"/>
    <n v="19.100000000000001"/>
    <s v="14"/>
    <s v=""/>
    <s v=""/>
    <s v=""/>
    <s v=""/>
    <x v="2"/>
  </r>
  <r>
    <x v="7"/>
    <s v="3 Mois"/>
    <s v="Junior"/>
    <s v="Femme"/>
    <s v="35h"/>
    <n v="91.11"/>
    <s v="02"/>
    <s v=""/>
    <s v=""/>
    <s v=""/>
    <s v=""/>
    <x v="4"/>
  </r>
  <r>
    <x v="8"/>
    <s v="3 Mois"/>
    <s v="Junior"/>
    <s v="Homme"/>
    <s v="35h"/>
    <n v="43.12"/>
    <s v="09"/>
    <s v=""/>
    <s v=""/>
    <s v=""/>
    <s v=""/>
    <x v="3"/>
  </r>
  <r>
    <x v="9"/>
    <s v="3 Mois"/>
    <s v="Junior"/>
    <s v="Femme"/>
    <s v="35h"/>
    <n v="71.13"/>
    <s v="07"/>
    <s v=""/>
    <s v=""/>
    <s v=""/>
    <s v=""/>
    <x v="0"/>
  </r>
  <r>
    <x v="10"/>
    <s v="3 Mois"/>
    <s v="Junior"/>
    <s v="Homme"/>
    <s v="35h"/>
    <n v="82.14"/>
    <s v="05"/>
    <s v=""/>
    <s v=""/>
    <s v=""/>
    <s v=""/>
    <x v="0"/>
  </r>
  <r>
    <x v="11"/>
    <s v="3 Mois"/>
    <s v="Junior"/>
    <s v="Femme"/>
    <s v="35h"/>
    <n v="18.149999999999999"/>
    <s v="15"/>
    <s v=""/>
    <s v=""/>
    <s v=""/>
    <s v=""/>
    <x v="2"/>
  </r>
  <r>
    <x v="12"/>
    <s v="3 Mois"/>
    <s v="Junior"/>
    <s v="Homme"/>
    <s v="35h"/>
    <n v="90.16"/>
    <s v="03"/>
    <s v=""/>
    <s v=""/>
    <s v=""/>
    <s v=""/>
    <x v="4"/>
  </r>
  <r>
    <x v="13"/>
    <s v="3 Mois"/>
    <s v="Junior"/>
    <s v="Femme"/>
    <s v="26h"/>
    <n v="85.17"/>
    <s v="04"/>
    <s v=""/>
    <s v=""/>
    <s v=""/>
    <s v=""/>
    <x v="0"/>
  </r>
  <r>
    <x v="14"/>
    <s v="6 Mois"/>
    <s v="Junior"/>
    <s v="Homme"/>
    <s v="26h"/>
    <n v="36.18"/>
    <s v="11"/>
    <s v=""/>
    <s v=""/>
    <s v=""/>
    <s v=""/>
    <x v="3"/>
  </r>
  <r>
    <x v="15"/>
    <s v="6 Mois"/>
    <s v="Junior"/>
    <s v="Femme"/>
    <s v="26h"/>
    <n v="17.190000000000001"/>
    <s v="16"/>
    <s v=""/>
    <s v=""/>
    <s v=""/>
    <s v=""/>
    <x v="1"/>
  </r>
  <r>
    <x v="16"/>
    <s v="6 Mois"/>
    <s v="Junior"/>
    <s v="Homme"/>
    <s v="26h"/>
    <n v="28.2"/>
    <s v="12"/>
    <s v=""/>
    <s v=""/>
    <s v=""/>
    <s v=""/>
    <x v="2"/>
  </r>
  <r>
    <x v="17"/>
    <s v="6 Mois"/>
    <s v="Confirmé"/>
    <s v="Femme"/>
    <s v="35h"/>
    <s v=""/>
    <s v=""/>
    <n v="92.21"/>
    <s v="01"/>
    <s v=""/>
    <s v=""/>
    <x v="4"/>
  </r>
  <r>
    <x v="18"/>
    <s v="6 Mois"/>
    <s v="Confirmé"/>
    <s v="Homme"/>
    <s v="35h"/>
    <s v=""/>
    <s v=""/>
    <n v="45.22"/>
    <s v="14"/>
    <s v=""/>
    <s v=""/>
    <x v="3"/>
  </r>
  <r>
    <x v="19"/>
    <s v="6 Mois"/>
    <s v="Confirmé"/>
    <s v="Femme"/>
    <s v="35h"/>
    <s v=""/>
    <s v=""/>
    <n v="85.23"/>
    <s v="04"/>
    <s v=""/>
    <s v=""/>
    <x v="4"/>
  </r>
  <r>
    <x v="20"/>
    <s v="6 Mois"/>
    <s v="Confirmé"/>
    <s v="Homme"/>
    <s v="35h"/>
    <s v=""/>
    <s v=""/>
    <n v="28.24"/>
    <s v="18"/>
    <s v=""/>
    <s v=""/>
    <x v="2"/>
  </r>
  <r>
    <x v="21"/>
    <s v="6 Mois"/>
    <s v="Confirmé"/>
    <s v="Femme"/>
    <s v="35h"/>
    <s v=""/>
    <s v=""/>
    <n v="10.25"/>
    <s v="23"/>
    <s v=""/>
    <s v=""/>
    <x v="1"/>
  </r>
  <r>
    <x v="22"/>
    <s v="6 Mois"/>
    <s v="Confirmé"/>
    <s v="Homme"/>
    <s v="35h"/>
    <s v=""/>
    <s v=""/>
    <n v="65.260000000000005"/>
    <s v="06"/>
    <s v=""/>
    <s v=""/>
    <x v="0"/>
  </r>
  <r>
    <x v="23"/>
    <s v="6 Mois"/>
    <s v="Confirmé"/>
    <s v="Femme"/>
    <s v="35h"/>
    <s v=""/>
    <s v=""/>
    <n v="54.27"/>
    <s v="10"/>
    <s v=""/>
    <s v=""/>
    <x v="0"/>
  </r>
  <r>
    <x v="24"/>
    <s v="6 Mois"/>
    <s v="Confirmé"/>
    <s v="Homme"/>
    <s v="35h"/>
    <s v=""/>
    <s v=""/>
    <n v="27.28"/>
    <s v="19"/>
    <s v=""/>
    <s v=""/>
    <x v="2"/>
  </r>
  <r>
    <x v="25"/>
    <s v="6 Mois"/>
    <s v="Confirmé"/>
    <s v="Femme"/>
    <s v="35h"/>
    <s v=""/>
    <s v=""/>
    <n v="8.2899999999999991"/>
    <s v="24"/>
    <s v=""/>
    <s v=""/>
    <x v="1"/>
  </r>
  <r>
    <x v="26"/>
    <s v="6 Mois"/>
    <s v="Confirmé"/>
    <s v="Homme"/>
    <s v="35h"/>
    <s v=""/>
    <s v=""/>
    <n v="56.3"/>
    <s v="09"/>
    <s v=""/>
    <s v=""/>
    <x v="0"/>
  </r>
  <r>
    <x v="27"/>
    <s v="12 Mois"/>
    <s v="Confirmé"/>
    <s v="Femme"/>
    <s v="35h"/>
    <s v=""/>
    <s v=""/>
    <n v="37.31"/>
    <s v="16"/>
    <s v=""/>
    <s v=""/>
    <x v="2"/>
  </r>
  <r>
    <x v="28"/>
    <s v="12 Mois"/>
    <s v="Confirmé"/>
    <s v="Homme"/>
    <s v="35h"/>
    <s v=""/>
    <s v=""/>
    <n v="16.32"/>
    <s v="22"/>
    <s v=""/>
    <s v=""/>
    <x v="1"/>
  </r>
  <r>
    <x v="29"/>
    <s v="12 Mois"/>
    <s v="Confirmé"/>
    <s v="Femme"/>
    <s v="35h"/>
    <s v=""/>
    <s v=""/>
    <n v="6.33"/>
    <s v="25"/>
    <s v=""/>
    <s v=""/>
    <x v="1"/>
  </r>
  <r>
    <x v="30"/>
    <s v="12 Mois"/>
    <s v="Confirmé"/>
    <s v="Homme"/>
    <s v="35h"/>
    <s v=""/>
    <s v=""/>
    <n v="16.34"/>
    <s v="21"/>
    <s v=""/>
    <s v=""/>
    <x v="1"/>
  </r>
  <r>
    <x v="31"/>
    <s v="12 Mois"/>
    <s v="Confirmé"/>
    <s v="Femme"/>
    <s v="35h"/>
    <s v=""/>
    <s v=""/>
    <n v="36.35"/>
    <s v="17"/>
    <s v=""/>
    <s v=""/>
    <x v="2"/>
  </r>
  <r>
    <x v="32"/>
    <s v="12 Mois"/>
    <s v="Confirmé"/>
    <s v="Homme"/>
    <s v="35h"/>
    <s v=""/>
    <s v=""/>
    <n v="50.36"/>
    <s v="12"/>
    <s v=""/>
    <s v=""/>
    <x v="3"/>
  </r>
  <r>
    <x v="33"/>
    <s v="12 Mois"/>
    <s v="Confirmé"/>
    <s v="Femme"/>
    <s v="35h"/>
    <s v=""/>
    <s v=""/>
    <n v="56.37"/>
    <s v="08"/>
    <s v=""/>
    <s v=""/>
    <x v="0"/>
  </r>
  <r>
    <x v="34"/>
    <s v="12 Mois"/>
    <s v="Confirmé"/>
    <s v="Homme"/>
    <s v="35h"/>
    <s v=""/>
    <s v=""/>
    <n v="53.38"/>
    <s v="11"/>
    <s v=""/>
    <s v=""/>
    <x v="3"/>
  </r>
  <r>
    <x v="35"/>
    <s v="12 Mois"/>
    <s v="Confirmé"/>
    <s v="Femme"/>
    <s v="35h"/>
    <s v=""/>
    <s v=""/>
    <n v="61.39"/>
    <s v="07"/>
    <s v=""/>
    <s v=""/>
    <x v="0"/>
  </r>
  <r>
    <x v="36"/>
    <s v="12 Mois"/>
    <s v="Confirmé"/>
    <s v="Homme"/>
    <s v="26h"/>
    <s v=""/>
    <s v=""/>
    <n v="87.4"/>
    <s v="03"/>
    <s v=""/>
    <s v=""/>
    <x v="4"/>
  </r>
  <r>
    <x v="37"/>
    <s v="12 Mois"/>
    <s v="Confirmé"/>
    <s v="Femme"/>
    <s v="26h"/>
    <s v=""/>
    <s v=""/>
    <n v="23.41"/>
    <s v="20"/>
    <s v=""/>
    <s v=""/>
    <x v="2"/>
  </r>
  <r>
    <x v="38"/>
    <s v="12 Mois"/>
    <s v="Sénior"/>
    <s v="Homme"/>
    <s v="26h"/>
    <s v=""/>
    <s v=""/>
    <s v=""/>
    <s v=""/>
    <n v="84.42"/>
    <s v="01"/>
    <x v="4"/>
  </r>
  <r>
    <x v="39"/>
    <s v="12 Mois"/>
    <s v="Sénior"/>
    <s v="Femme"/>
    <s v="26h"/>
    <s v=""/>
    <s v=""/>
    <s v=""/>
    <s v=""/>
    <n v="11.43"/>
    <s v="05"/>
    <x v="2"/>
  </r>
  <r>
    <x v="40"/>
    <s v="12 Mois"/>
    <s v="Confirmé"/>
    <s v="Homme"/>
    <s v="26h"/>
    <s v=""/>
    <s v=""/>
    <n v="47.44"/>
    <s v="13"/>
    <s v=""/>
    <s v=""/>
    <x v="3"/>
  </r>
  <r>
    <x v="41"/>
    <s v="12 Mois"/>
    <s v="Confirmé"/>
    <s v="Femme"/>
    <s v="26h"/>
    <s v=""/>
    <s v=""/>
    <n v="90.45"/>
    <s v="02"/>
    <s v=""/>
    <s v=""/>
    <x v="4"/>
  </r>
  <r>
    <x v="42"/>
    <s v="12 Mois"/>
    <s v="Confirmé"/>
    <s v="Homme"/>
    <s v="26h"/>
    <s v=""/>
    <s v=""/>
    <n v="1.46"/>
    <s v="26"/>
    <s v=""/>
    <s v=""/>
    <x v="1"/>
  </r>
  <r>
    <x v="43"/>
    <s v="&gt; 12 Mois"/>
    <s v="Sénior"/>
    <s v="Femme"/>
    <s v="26h"/>
    <s v=""/>
    <s v=""/>
    <s v=""/>
    <s v=""/>
    <n v="47.47"/>
    <s v="02"/>
    <x v="4"/>
  </r>
  <r>
    <x v="44"/>
    <s v="&gt; 12 Mois"/>
    <s v="Sénior"/>
    <s v="Homme"/>
    <s v="35h"/>
    <s v=""/>
    <s v=""/>
    <s v=""/>
    <s v=""/>
    <n v="9.48"/>
    <s v="07"/>
    <x v="1"/>
  </r>
  <r>
    <x v="45"/>
    <s v="&gt; 12 Mois"/>
    <s v="Sénior"/>
    <s v="Femme"/>
    <s v="35h"/>
    <s v=""/>
    <s v=""/>
    <s v=""/>
    <s v=""/>
    <n v="31.49"/>
    <s v="04"/>
    <x v="3"/>
  </r>
  <r>
    <x v="46"/>
    <s v="&gt; 12 Mois"/>
    <s v="Sénior"/>
    <s v="Homme"/>
    <s v="35h"/>
    <s v=""/>
    <s v=""/>
    <s v=""/>
    <s v=""/>
    <n v="9.5"/>
    <s v="06"/>
    <x v="1"/>
  </r>
  <r>
    <x v="47"/>
    <s v="&gt; 12 Mois"/>
    <s v="Sénior"/>
    <s v="Femme"/>
    <s v="35h"/>
    <s v=""/>
    <s v=""/>
    <s v=""/>
    <s v=""/>
    <n v="37.51"/>
    <s v="03"/>
    <x v="0"/>
  </r>
  <r>
    <x v="48"/>
    <s v="&gt; 12 Mois"/>
    <s v="Confirmé"/>
    <s v="Homme"/>
    <s v="35h"/>
    <s v=""/>
    <s v=""/>
    <n v="40.520000000000003"/>
    <s v="15"/>
    <s v=""/>
    <s v=""/>
    <x v="3"/>
  </r>
  <r>
    <x v="49"/>
    <s v="&gt; 12 Mois"/>
    <s v="Confirmé"/>
    <s v="Femme"/>
    <s v="35h"/>
    <s v=""/>
    <s v=""/>
    <n v="74.53"/>
    <s v="05"/>
    <s v=""/>
    <s v="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H2:L9" firstHeaderRow="1" firstDataRow="2" firstDataCol="1"/>
  <pivotFields count="6">
    <pivotField axis="axisRow" compact="0" outline="0" showAll="0" defaultSubtotal="0">
      <items count="5">
        <item x="0"/>
        <item x="1"/>
        <item x="2"/>
        <item x="3"/>
        <item x="4"/>
      </items>
    </pivotField>
    <pivotField axis="axisCol" compact="0" outline="0" showAll="0">
      <items count="4">
        <item x="0"/>
        <item x="1"/>
        <item x="2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total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G55" firstHeaderRow="1" firstDataRow="2" firstDataCol="1"/>
  <pivotFields count="12">
    <pivotField axis="axisRow" compact="0" outline="0" showAll="0" sortType="ascending">
      <items count="60">
        <item x="0"/>
        <item x="1"/>
        <item x="2"/>
        <item x="3"/>
        <item x="4"/>
        <item x="5"/>
        <item x="6"/>
        <item x="7"/>
        <item x="8"/>
        <item m="1" x="51"/>
        <item x="9"/>
        <item x="10"/>
        <item x="11"/>
        <item x="12"/>
        <item x="13"/>
        <item x="14"/>
        <item x="15"/>
        <item x="16"/>
        <item x="17"/>
        <item x="18"/>
        <item m="1" x="58"/>
        <item x="19"/>
        <item x="20"/>
        <item x="21"/>
        <item x="22"/>
        <item x="23"/>
        <item x="24"/>
        <item x="25"/>
        <item x="26"/>
        <item x="27"/>
        <item x="28"/>
        <item m="1" x="56"/>
        <item x="29"/>
        <item x="30"/>
        <item x="31"/>
        <item x="32"/>
        <item x="33"/>
        <item x="34"/>
        <item x="35"/>
        <item x="36"/>
        <item x="37"/>
        <item x="38"/>
        <item m="1" x="55"/>
        <item x="39"/>
        <item x="40"/>
        <item x="41"/>
        <item x="42"/>
        <item x="43"/>
        <item x="44"/>
        <item x="45"/>
        <item x="46"/>
        <item x="47"/>
        <item x="48"/>
        <item m="1" x="54"/>
        <item x="49"/>
        <item m="1" x="53"/>
        <item m="1" x="52"/>
        <item m="1" x="50"/>
        <item m="1" x="57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8">
        <item x="2"/>
        <item x="3"/>
        <item x="0"/>
        <item x="4"/>
        <item x="1"/>
        <item m="1" x="6"/>
        <item m="1" x="5"/>
        <item t="default"/>
      </items>
    </pivotField>
  </pivotFields>
  <rowFields count="1">
    <field x="0"/>
  </rowFields>
  <rowItems count="5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4"/>
    </i>
    <i t="grand">
      <x/>
    </i>
  </rowItems>
  <colFields count="1">
    <field x="1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Statu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AA53"/>
  <sheetViews>
    <sheetView showGridLines="0" tabSelected="1" workbookViewId="0">
      <pane ySplit="3" topLeftCell="A4" activePane="bottomLeft" state="frozen"/>
      <selection pane="bottomLeft" activeCell="N4" sqref="N4"/>
    </sheetView>
  </sheetViews>
  <sheetFormatPr baseColWidth="10" defaultColWidth="11.453125" defaultRowHeight="14.5" x14ac:dyDescent="0.35"/>
  <cols>
    <col min="1" max="2" width="11.453125" style="1"/>
    <col min="3" max="3" width="20.453125" style="1" bestFit="1" customWidth="1"/>
    <col min="4" max="7" width="11.453125" style="1"/>
    <col min="8" max="13" width="11.453125" style="1" hidden="1" customWidth="1"/>
    <col min="14" max="14" width="11.453125" style="1"/>
    <col min="15" max="15" width="4.54296875" style="5" customWidth="1"/>
    <col min="28" max="16384" width="11.453125" style="1"/>
  </cols>
  <sheetData>
    <row r="2" spans="3:15" x14ac:dyDescent="0.35">
      <c r="H2" s="1">
        <f>COUNTIF($E:$E,H$3)</f>
        <v>17</v>
      </c>
      <c r="J2" s="1">
        <f>COUNTIF($E:$E,J$3)</f>
        <v>26</v>
      </c>
      <c r="L2" s="1">
        <f>COUNTIF($E:$E,L$3)</f>
        <v>7</v>
      </c>
    </row>
    <row r="3" spans="3:15" s="2" customFormat="1" ht="13" x14ac:dyDescent="0.35">
      <c r="C3" s="2" t="s">
        <v>0</v>
      </c>
      <c r="D3" s="2" t="s">
        <v>42</v>
      </c>
      <c r="E3" s="2" t="s">
        <v>47</v>
      </c>
      <c r="F3" s="2" t="s">
        <v>51</v>
      </c>
      <c r="G3" s="2" t="s">
        <v>54</v>
      </c>
      <c r="H3" s="2" t="s">
        <v>48</v>
      </c>
      <c r="I3" s="2" t="s">
        <v>63</v>
      </c>
      <c r="J3" s="2" t="s">
        <v>49</v>
      </c>
      <c r="K3" s="2" t="s">
        <v>64</v>
      </c>
      <c r="L3" s="2" t="s">
        <v>50</v>
      </c>
      <c r="M3" s="2" t="s">
        <v>65</v>
      </c>
      <c r="N3" s="2" t="s">
        <v>57</v>
      </c>
      <c r="O3" s="6"/>
    </row>
    <row r="4" spans="3:15" x14ac:dyDescent="0.35">
      <c r="C4" s="1" t="s">
        <v>73</v>
      </c>
      <c r="D4" s="1" t="s">
        <v>43</v>
      </c>
      <c r="E4" s="1" t="s">
        <v>48</v>
      </c>
      <c r="F4" s="1" t="s">
        <v>52</v>
      </c>
      <c r="G4" s="1" t="s">
        <v>55</v>
      </c>
      <c r="H4" s="1">
        <f t="shared" ref="H4:H35" ca="1" si="0">IF($E4=H$3,RANDBETWEEN(1,99)+ROW()/100,"")</f>
        <v>48.04</v>
      </c>
      <c r="I4" s="1" t="str">
        <f ca="1">IFERROR(RIGHT("00"&amp;RANK(H4,$H$4:$H$53),2),"")</f>
        <v>12</v>
      </c>
      <c r="J4" s="1" t="str">
        <f t="shared" ref="J4:J35" ca="1" si="1">IF($E4=J$3,RANDBETWEEN(1,99)+ROW()/100,"")</f>
        <v/>
      </c>
      <c r="K4" s="1" t="str">
        <f ca="1">IFERROR(RIGHT("00"&amp;RANK(J4,$J$4:$J$53),2),"")</f>
        <v/>
      </c>
      <c r="L4" s="1" t="str">
        <f t="shared" ref="L4:L35" ca="1" si="2">IF($E4=L$3,RANDBETWEEN(1,99)+ROW()/100,"")</f>
        <v/>
      </c>
      <c r="M4" s="1" t="str">
        <f ca="1">IFERROR(RIGHT("00"&amp;RANK(L4,$L$4:$L$53),2),"")</f>
        <v/>
      </c>
      <c r="N4" s="1" t="str">
        <f ca="1">INDEX('Groupes et Responsables'!$R$4:$R$8,VLOOKUP(IF(I4="","",INDEX('Groupes et Responsables'!$A$4:$A$18,MATCH($H$3&amp;"|"&amp;I4,'Groupes et Responsables'!$F$4:$F$18,1)))&amp;IF(K4="","",INDEX('Groupes et Responsables'!$A$4:$A$18,MATCH($J$3&amp;"|"&amp;K4,'Groupes et Responsables'!$F$4:$F$18,1)))&amp;IF(M4="","",INDEX('Groupes et Responsables'!$A$4:$A$18,MATCH($L$3&amp;"|"&amp;M4,'Groupes et Responsables'!$F$4:$F$18,1))),'Groupes et Responsables'!$N$4:$P$8,3,0))</f>
        <v>R2</v>
      </c>
    </row>
    <row r="5" spans="3:15" x14ac:dyDescent="0.35">
      <c r="C5" s="1" t="s">
        <v>74</v>
      </c>
      <c r="D5" s="1" t="s">
        <v>43</v>
      </c>
      <c r="E5" s="1" t="s">
        <v>48</v>
      </c>
      <c r="F5" s="1" t="s">
        <v>53</v>
      </c>
      <c r="G5" s="1" t="s">
        <v>55</v>
      </c>
      <c r="H5" s="1">
        <f t="shared" ca="1" si="0"/>
        <v>18.05</v>
      </c>
      <c r="I5" s="1" t="str">
        <f t="shared" ref="I5:I53" ca="1" si="3">IFERROR(RIGHT("00"&amp;RANK(H5,$H$4:$H$53),2),"")</f>
        <v>15</v>
      </c>
      <c r="J5" s="1" t="str">
        <f t="shared" ca="1" si="1"/>
        <v/>
      </c>
      <c r="K5" s="1" t="str">
        <f t="shared" ref="K5:K53" ca="1" si="4">IFERROR(RIGHT("00"&amp;RANK(J5,$J$4:$J$53),2),"")</f>
        <v/>
      </c>
      <c r="L5" s="1" t="str">
        <f t="shared" ca="1" si="2"/>
        <v/>
      </c>
      <c r="M5" s="1" t="str">
        <f t="shared" ref="M5:M53" ca="1" si="5">IFERROR(RIGHT("00"&amp;RANK(L5,$L$4:$L$53),2),"")</f>
        <v/>
      </c>
      <c r="N5" s="1" t="str">
        <f ca="1">INDEX('Groupes et Responsables'!$R$4:$R$8,VLOOKUP(IF(I5="","",INDEX('Groupes et Responsables'!$A$4:$A$18,MATCH($H$3&amp;"|"&amp;I5,'Groupes et Responsables'!$F$4:$F$18,1)))&amp;IF(K5="","",INDEX('Groupes et Responsables'!$A$4:$A$18,MATCH($J$3&amp;"|"&amp;K5,'Groupes et Responsables'!$F$4:$F$18,1)))&amp;IF(M5="","",INDEX('Groupes et Responsables'!$A$4:$A$18,MATCH($L$3&amp;"|"&amp;M5,'Groupes et Responsables'!$F$4:$F$18,1))),'Groupes et Responsables'!$N$4:$P$8,3,0))</f>
        <v>R2</v>
      </c>
    </row>
    <row r="6" spans="3:15" x14ac:dyDescent="0.35">
      <c r="C6" s="1" t="s">
        <v>75</v>
      </c>
      <c r="D6" s="1" t="s">
        <v>43</v>
      </c>
      <c r="E6" s="1" t="s">
        <v>48</v>
      </c>
      <c r="F6" s="1" t="s">
        <v>52</v>
      </c>
      <c r="G6" s="1" t="s">
        <v>55</v>
      </c>
      <c r="H6" s="1">
        <f t="shared" ca="1" si="0"/>
        <v>95.06</v>
      </c>
      <c r="I6" s="1" t="str">
        <f t="shared" ca="1" si="3"/>
        <v>01</v>
      </c>
      <c r="J6" s="1" t="str">
        <f t="shared" ca="1" si="1"/>
        <v/>
      </c>
      <c r="K6" s="1" t="str">
        <f t="shared" ca="1" si="4"/>
        <v/>
      </c>
      <c r="L6" s="1" t="str">
        <f t="shared" ca="1" si="2"/>
        <v/>
      </c>
      <c r="M6" s="1" t="str">
        <f t="shared" ca="1" si="5"/>
        <v/>
      </c>
      <c r="N6" s="1" t="str">
        <f ca="1">INDEX('Groupes et Responsables'!$R$4:$R$8,VLOOKUP(IF(I6="","",INDEX('Groupes et Responsables'!$A$4:$A$18,MATCH($H$3&amp;"|"&amp;I6,'Groupes et Responsables'!$F$4:$F$18,1)))&amp;IF(K6="","",INDEX('Groupes et Responsables'!$A$4:$A$18,MATCH($J$3&amp;"|"&amp;K6,'Groupes et Responsables'!$F$4:$F$18,1)))&amp;IF(M6="","",INDEX('Groupes et Responsables'!$A$4:$A$18,MATCH($L$3&amp;"|"&amp;M6,'Groupes et Responsables'!$F$4:$F$18,1))),'Groupes et Responsables'!$N$4:$P$8,3,0))</f>
        <v>R5</v>
      </c>
    </row>
    <row r="7" spans="3:15" x14ac:dyDescent="0.35">
      <c r="C7" s="1" t="s">
        <v>76</v>
      </c>
      <c r="D7" s="1" t="s">
        <v>43</v>
      </c>
      <c r="E7" s="1" t="s">
        <v>48</v>
      </c>
      <c r="F7" s="1" t="s">
        <v>53</v>
      </c>
      <c r="G7" s="1" t="s">
        <v>55</v>
      </c>
      <c r="H7" s="1">
        <f t="shared" ca="1" si="0"/>
        <v>65.069999999999993</v>
      </c>
      <c r="I7" s="1" t="str">
        <f t="shared" ca="1" si="3"/>
        <v>06</v>
      </c>
      <c r="J7" s="1" t="str">
        <f t="shared" ca="1" si="1"/>
        <v/>
      </c>
      <c r="K7" s="1" t="str">
        <f t="shared" ca="1" si="4"/>
        <v/>
      </c>
      <c r="L7" s="1" t="str">
        <f t="shared" ca="1" si="2"/>
        <v/>
      </c>
      <c r="M7" s="1" t="str">
        <f t="shared" ca="1" si="5"/>
        <v/>
      </c>
      <c r="N7" s="1" t="str">
        <f ca="1">INDEX('Groupes et Responsables'!$R$4:$R$8,VLOOKUP(IF(I7="","",INDEX('Groupes et Responsables'!$A$4:$A$18,MATCH($H$3&amp;"|"&amp;I7,'Groupes et Responsables'!$F$4:$F$18,1)))&amp;IF(K7="","",INDEX('Groupes et Responsables'!$A$4:$A$18,MATCH($J$3&amp;"|"&amp;K7,'Groupes et Responsables'!$F$4:$F$18,1)))&amp;IF(M7="","",INDEX('Groupes et Responsables'!$A$4:$A$18,MATCH($L$3&amp;"|"&amp;M7,'Groupes et Responsables'!$F$4:$F$18,1))),'Groupes et Responsables'!$N$4:$P$8,3,0))</f>
        <v>R1</v>
      </c>
    </row>
    <row r="8" spans="3:15" x14ac:dyDescent="0.35">
      <c r="C8" s="1" t="s">
        <v>77</v>
      </c>
      <c r="D8" s="1" t="s">
        <v>43</v>
      </c>
      <c r="E8" s="1" t="s">
        <v>48</v>
      </c>
      <c r="F8" s="1" t="s">
        <v>52</v>
      </c>
      <c r="G8" s="1" t="s">
        <v>55</v>
      </c>
      <c r="H8" s="1">
        <f t="shared" ca="1" si="0"/>
        <v>38.08</v>
      </c>
      <c r="I8" s="1" t="str">
        <f t="shared" ca="1" si="3"/>
        <v>14</v>
      </c>
      <c r="J8" s="1" t="str">
        <f t="shared" ca="1" si="1"/>
        <v/>
      </c>
      <c r="K8" s="1" t="str">
        <f t="shared" ca="1" si="4"/>
        <v/>
      </c>
      <c r="L8" s="1" t="str">
        <f t="shared" ca="1" si="2"/>
        <v/>
      </c>
      <c r="M8" s="1" t="str">
        <f t="shared" ca="1" si="5"/>
        <v/>
      </c>
      <c r="N8" s="1" t="str">
        <f ca="1">INDEX('Groupes et Responsables'!$R$4:$R$8,VLOOKUP(IF(I8="","",INDEX('Groupes et Responsables'!$A$4:$A$18,MATCH($H$3&amp;"|"&amp;I8,'Groupes et Responsables'!$F$4:$F$18,1)))&amp;IF(K8="","",INDEX('Groupes et Responsables'!$A$4:$A$18,MATCH($J$3&amp;"|"&amp;K8,'Groupes et Responsables'!$F$4:$F$18,1)))&amp;IF(M8="","",INDEX('Groupes et Responsables'!$A$4:$A$18,MATCH($L$3&amp;"|"&amp;M8,'Groupes et Responsables'!$F$4:$F$18,1))),'Groupes et Responsables'!$N$4:$P$8,3,0))</f>
        <v>R2</v>
      </c>
    </row>
    <row r="9" spans="3:15" x14ac:dyDescent="0.35">
      <c r="C9" s="1" t="s">
        <v>78</v>
      </c>
      <c r="D9" s="1" t="s">
        <v>43</v>
      </c>
      <c r="E9" s="1" t="s">
        <v>48</v>
      </c>
      <c r="F9" s="1" t="s">
        <v>53</v>
      </c>
      <c r="G9" s="1" t="s">
        <v>55</v>
      </c>
      <c r="H9" s="1">
        <f t="shared" ca="1" si="0"/>
        <v>12.09</v>
      </c>
      <c r="I9" s="1" t="str">
        <f t="shared" ca="1" si="3"/>
        <v>16</v>
      </c>
      <c r="J9" s="1" t="str">
        <f t="shared" ca="1" si="1"/>
        <v/>
      </c>
      <c r="K9" s="1" t="str">
        <f t="shared" ca="1" si="4"/>
        <v/>
      </c>
      <c r="L9" s="1" t="str">
        <f t="shared" ca="1" si="2"/>
        <v/>
      </c>
      <c r="M9" s="1" t="str">
        <f t="shared" ca="1" si="5"/>
        <v/>
      </c>
      <c r="N9" s="1" t="str">
        <f ca="1">INDEX('Groupes et Responsables'!$R$4:$R$8,VLOOKUP(IF(I9="","",INDEX('Groupes et Responsables'!$A$4:$A$18,MATCH($H$3&amp;"|"&amp;I9,'Groupes et Responsables'!$F$4:$F$18,1)))&amp;IF(K9="","",INDEX('Groupes et Responsables'!$A$4:$A$18,MATCH($J$3&amp;"|"&amp;K9,'Groupes et Responsables'!$F$4:$F$18,1)))&amp;IF(M9="","",INDEX('Groupes et Responsables'!$A$4:$A$18,MATCH($L$3&amp;"|"&amp;M9,'Groupes et Responsables'!$F$4:$F$18,1))),'Groupes et Responsables'!$N$4:$P$8,3,0))</f>
        <v>R4</v>
      </c>
    </row>
    <row r="10" spans="3:15" x14ac:dyDescent="0.35">
      <c r="C10" s="1" t="s">
        <v>79</v>
      </c>
      <c r="D10" s="1" t="s">
        <v>43</v>
      </c>
      <c r="E10" s="1" t="s">
        <v>48</v>
      </c>
      <c r="F10" s="1" t="s">
        <v>52</v>
      </c>
      <c r="G10" s="1" t="s">
        <v>55</v>
      </c>
      <c r="H10" s="1">
        <f t="shared" ca="1" si="0"/>
        <v>63.1</v>
      </c>
      <c r="I10" s="1" t="str">
        <f t="shared" ca="1" si="3"/>
        <v>08</v>
      </c>
      <c r="J10" s="1" t="str">
        <f t="shared" ca="1" si="1"/>
        <v/>
      </c>
      <c r="K10" s="1" t="str">
        <f t="shared" ca="1" si="4"/>
        <v/>
      </c>
      <c r="L10" s="1" t="str">
        <f t="shared" ca="1" si="2"/>
        <v/>
      </c>
      <c r="M10" s="1" t="str">
        <f t="shared" ca="1" si="5"/>
        <v/>
      </c>
      <c r="N10" s="1" t="str">
        <f ca="1">INDEX('Groupes et Responsables'!$R$4:$R$8,VLOOKUP(IF(I10="","",INDEX('Groupes et Responsables'!$A$4:$A$18,MATCH($H$3&amp;"|"&amp;I10,'Groupes et Responsables'!$F$4:$F$18,1)))&amp;IF(K10="","",INDEX('Groupes et Responsables'!$A$4:$A$18,MATCH($J$3&amp;"|"&amp;K10,'Groupes et Responsables'!$F$4:$F$18,1)))&amp;IF(M10="","",INDEX('Groupes et Responsables'!$A$4:$A$18,MATCH($L$3&amp;"|"&amp;M10,'Groupes et Responsables'!$F$4:$F$18,1))),'Groupes et Responsables'!$N$4:$P$8,3,0))</f>
        <v>R3</v>
      </c>
    </row>
    <row r="11" spans="3:15" x14ac:dyDescent="0.35">
      <c r="C11" s="1" t="s">
        <v>80</v>
      </c>
      <c r="D11" s="1" t="s">
        <v>43</v>
      </c>
      <c r="E11" s="1" t="s">
        <v>48</v>
      </c>
      <c r="F11" s="1" t="s">
        <v>53</v>
      </c>
      <c r="G11" s="1" t="s">
        <v>55</v>
      </c>
      <c r="H11" s="1">
        <f t="shared" ca="1" si="0"/>
        <v>70.11</v>
      </c>
      <c r="I11" s="1" t="str">
        <f t="shared" ca="1" si="3"/>
        <v>03</v>
      </c>
      <c r="J11" s="1" t="str">
        <f t="shared" ca="1" si="1"/>
        <v/>
      </c>
      <c r="K11" s="1" t="str">
        <f t="shared" ca="1" si="4"/>
        <v/>
      </c>
      <c r="L11" s="1" t="str">
        <f t="shared" ca="1" si="2"/>
        <v/>
      </c>
      <c r="M11" s="1" t="str">
        <f t="shared" ca="1" si="5"/>
        <v/>
      </c>
      <c r="N11" s="1" t="str">
        <f ca="1">INDEX('Groupes et Responsables'!$R$4:$R$8,VLOOKUP(IF(I11="","",INDEX('Groupes et Responsables'!$A$4:$A$18,MATCH($H$3&amp;"|"&amp;I11,'Groupes et Responsables'!$F$4:$F$18,1)))&amp;IF(K11="","",INDEX('Groupes et Responsables'!$A$4:$A$18,MATCH($J$3&amp;"|"&amp;K11,'Groupes et Responsables'!$F$4:$F$18,1)))&amp;IF(M11="","",INDEX('Groupes et Responsables'!$A$4:$A$18,MATCH($L$3&amp;"|"&amp;M11,'Groupes et Responsables'!$F$4:$F$18,1))),'Groupes et Responsables'!$N$4:$P$8,3,0))</f>
        <v>R5</v>
      </c>
    </row>
    <row r="12" spans="3:15" x14ac:dyDescent="0.35">
      <c r="C12" s="1" t="s">
        <v>81</v>
      </c>
      <c r="D12" s="1" t="s">
        <v>43</v>
      </c>
      <c r="E12" s="1" t="s">
        <v>48</v>
      </c>
      <c r="F12" s="1" t="s">
        <v>52</v>
      </c>
      <c r="G12" s="1" t="s">
        <v>55</v>
      </c>
      <c r="H12" s="1">
        <f t="shared" ca="1" si="0"/>
        <v>53.12</v>
      </c>
      <c r="I12" s="1" t="str">
        <f t="shared" ca="1" si="3"/>
        <v>11</v>
      </c>
      <c r="J12" s="1" t="str">
        <f t="shared" ca="1" si="1"/>
        <v/>
      </c>
      <c r="K12" s="1" t="str">
        <f t="shared" ca="1" si="4"/>
        <v/>
      </c>
      <c r="L12" s="1" t="str">
        <f t="shared" ca="1" si="2"/>
        <v/>
      </c>
      <c r="M12" s="1" t="str">
        <f t="shared" ca="1" si="5"/>
        <v/>
      </c>
      <c r="N12" s="1" t="str">
        <f ca="1">INDEX('Groupes et Responsables'!$R$4:$R$8,VLOOKUP(IF(I12="","",INDEX('Groupes et Responsables'!$A$4:$A$18,MATCH($H$3&amp;"|"&amp;I12,'Groupes et Responsables'!$F$4:$F$18,1)))&amp;IF(K12="","",INDEX('Groupes et Responsables'!$A$4:$A$18,MATCH($J$3&amp;"|"&amp;K12,'Groupes et Responsables'!$F$4:$F$18,1)))&amp;IF(M12="","",INDEX('Groupes et Responsables'!$A$4:$A$18,MATCH($L$3&amp;"|"&amp;M12,'Groupes et Responsables'!$F$4:$F$18,1))),'Groupes et Responsables'!$N$4:$P$8,3,0))</f>
        <v>R3</v>
      </c>
    </row>
    <row r="13" spans="3:15" x14ac:dyDescent="0.35">
      <c r="C13" s="1" t="s">
        <v>1</v>
      </c>
      <c r="D13" s="1" t="s">
        <v>43</v>
      </c>
      <c r="E13" s="1" t="s">
        <v>48</v>
      </c>
      <c r="F13" s="1" t="s">
        <v>53</v>
      </c>
      <c r="G13" s="1" t="s">
        <v>55</v>
      </c>
      <c r="H13" s="1">
        <f t="shared" ca="1" si="0"/>
        <v>64.13</v>
      </c>
      <c r="I13" s="1" t="str">
        <f t="shared" ca="1" si="3"/>
        <v>07</v>
      </c>
      <c r="J13" s="1" t="str">
        <f t="shared" ca="1" si="1"/>
        <v/>
      </c>
      <c r="K13" s="1" t="str">
        <f t="shared" ca="1" si="4"/>
        <v/>
      </c>
      <c r="L13" s="1" t="str">
        <f t="shared" ca="1" si="2"/>
        <v/>
      </c>
      <c r="M13" s="1" t="str">
        <f t="shared" ca="1" si="5"/>
        <v/>
      </c>
      <c r="N13" s="1" t="str">
        <f ca="1">INDEX('Groupes et Responsables'!$R$4:$R$8,VLOOKUP(IF(I13="","",INDEX('Groupes et Responsables'!$A$4:$A$18,MATCH($H$3&amp;"|"&amp;I13,'Groupes et Responsables'!$F$4:$F$18,1)))&amp;IF(K13="","",INDEX('Groupes et Responsables'!$A$4:$A$18,MATCH($J$3&amp;"|"&amp;K13,'Groupes et Responsables'!$F$4:$F$18,1)))&amp;IF(M13="","",INDEX('Groupes et Responsables'!$A$4:$A$18,MATCH($L$3&amp;"|"&amp;M13,'Groupes et Responsables'!$F$4:$F$18,1))),'Groupes et Responsables'!$N$4:$P$8,3,0))</f>
        <v>R1</v>
      </c>
    </row>
    <row r="14" spans="3:15" x14ac:dyDescent="0.35">
      <c r="C14" s="1" t="s">
        <v>2</v>
      </c>
      <c r="D14" s="1" t="s">
        <v>43</v>
      </c>
      <c r="E14" s="1" t="s">
        <v>48</v>
      </c>
      <c r="F14" s="1" t="s">
        <v>52</v>
      </c>
      <c r="G14" s="1" t="s">
        <v>55</v>
      </c>
      <c r="H14" s="1">
        <f t="shared" ca="1" si="0"/>
        <v>11.14</v>
      </c>
      <c r="I14" s="1" t="str">
        <f t="shared" ca="1" si="3"/>
        <v>17</v>
      </c>
      <c r="J14" s="1" t="str">
        <f t="shared" ca="1" si="1"/>
        <v/>
      </c>
      <c r="K14" s="1" t="str">
        <f t="shared" ca="1" si="4"/>
        <v/>
      </c>
      <c r="L14" s="1" t="str">
        <f t="shared" ca="1" si="2"/>
        <v/>
      </c>
      <c r="M14" s="1" t="str">
        <f t="shared" ca="1" si="5"/>
        <v/>
      </c>
      <c r="N14" s="1" t="str">
        <f ca="1">INDEX('Groupes et Responsables'!$R$4:$R$8,VLOOKUP(IF(I14="","",INDEX('Groupes et Responsables'!$A$4:$A$18,MATCH($H$3&amp;"|"&amp;I14,'Groupes et Responsables'!$F$4:$F$18,1)))&amp;IF(K14="","",INDEX('Groupes et Responsables'!$A$4:$A$18,MATCH($J$3&amp;"|"&amp;K14,'Groupes et Responsables'!$F$4:$F$18,1)))&amp;IF(M14="","",INDEX('Groupes et Responsables'!$A$4:$A$18,MATCH($L$3&amp;"|"&amp;M14,'Groupes et Responsables'!$F$4:$F$18,1))),'Groupes et Responsables'!$N$4:$P$8,3,0))</f>
        <v>R4</v>
      </c>
    </row>
    <row r="15" spans="3:15" x14ac:dyDescent="0.35">
      <c r="C15" s="1" t="s">
        <v>3</v>
      </c>
      <c r="D15" s="1" t="s">
        <v>43</v>
      </c>
      <c r="E15" s="1" t="s">
        <v>48</v>
      </c>
      <c r="F15" s="1" t="s">
        <v>53</v>
      </c>
      <c r="G15" s="1" t="s">
        <v>55</v>
      </c>
      <c r="H15" s="1">
        <f t="shared" ca="1" si="0"/>
        <v>53.15</v>
      </c>
      <c r="I15" s="1" t="str">
        <f t="shared" ca="1" si="3"/>
        <v>10</v>
      </c>
      <c r="J15" s="1" t="str">
        <f t="shared" ca="1" si="1"/>
        <v/>
      </c>
      <c r="K15" s="1" t="str">
        <f t="shared" ca="1" si="4"/>
        <v/>
      </c>
      <c r="L15" s="1" t="str">
        <f t="shared" ca="1" si="2"/>
        <v/>
      </c>
      <c r="M15" s="1" t="str">
        <f t="shared" ca="1" si="5"/>
        <v/>
      </c>
      <c r="N15" s="1" t="str">
        <f ca="1">INDEX('Groupes et Responsables'!$R$4:$R$8,VLOOKUP(IF(I15="","",INDEX('Groupes et Responsables'!$A$4:$A$18,MATCH($H$3&amp;"|"&amp;I15,'Groupes et Responsables'!$F$4:$F$18,1)))&amp;IF(K15="","",INDEX('Groupes et Responsables'!$A$4:$A$18,MATCH($J$3&amp;"|"&amp;K15,'Groupes et Responsables'!$F$4:$F$18,1)))&amp;IF(M15="","",INDEX('Groupes et Responsables'!$A$4:$A$18,MATCH($L$3&amp;"|"&amp;M15,'Groupes et Responsables'!$F$4:$F$18,1))),'Groupes et Responsables'!$N$4:$P$8,3,0))</f>
        <v>R3</v>
      </c>
    </row>
    <row r="16" spans="3:15" x14ac:dyDescent="0.35">
      <c r="C16" s="1" t="s">
        <v>4</v>
      </c>
      <c r="D16" s="1" t="s">
        <v>43</v>
      </c>
      <c r="E16" s="1" t="s">
        <v>48</v>
      </c>
      <c r="F16" s="1" t="s">
        <v>52</v>
      </c>
      <c r="G16" s="1" t="s">
        <v>55</v>
      </c>
      <c r="H16" s="1">
        <f t="shared" ca="1" si="0"/>
        <v>82.16</v>
      </c>
      <c r="I16" s="1" t="str">
        <f t="shared" ca="1" si="3"/>
        <v>02</v>
      </c>
      <c r="J16" s="1" t="str">
        <f t="shared" ca="1" si="1"/>
        <v/>
      </c>
      <c r="K16" s="1" t="str">
        <f t="shared" ca="1" si="4"/>
        <v/>
      </c>
      <c r="L16" s="1" t="str">
        <f t="shared" ca="1" si="2"/>
        <v/>
      </c>
      <c r="M16" s="1" t="str">
        <f t="shared" ca="1" si="5"/>
        <v/>
      </c>
      <c r="N16" s="1" t="str">
        <f ca="1">INDEX('Groupes et Responsables'!$R$4:$R$8,VLOOKUP(IF(I16="","",INDEX('Groupes et Responsables'!$A$4:$A$18,MATCH($H$3&amp;"|"&amp;I16,'Groupes et Responsables'!$F$4:$F$18,1)))&amp;IF(K16="","",INDEX('Groupes et Responsables'!$A$4:$A$18,MATCH($J$3&amp;"|"&amp;K16,'Groupes et Responsables'!$F$4:$F$18,1)))&amp;IF(M16="","",INDEX('Groupes et Responsables'!$A$4:$A$18,MATCH($L$3&amp;"|"&amp;M16,'Groupes et Responsables'!$F$4:$F$18,1))),'Groupes et Responsables'!$N$4:$P$8,3,0))</f>
        <v>R5</v>
      </c>
    </row>
    <row r="17" spans="3:14" x14ac:dyDescent="0.35">
      <c r="C17" s="1" t="s">
        <v>5</v>
      </c>
      <c r="D17" s="1" t="s">
        <v>43</v>
      </c>
      <c r="E17" s="1" t="s">
        <v>48</v>
      </c>
      <c r="F17" s="1" t="s">
        <v>53</v>
      </c>
      <c r="G17" s="1" t="s">
        <v>56</v>
      </c>
      <c r="H17" s="1">
        <f t="shared" ca="1" si="0"/>
        <v>44.17</v>
      </c>
      <c r="I17" s="1" t="str">
        <f t="shared" ca="1" si="3"/>
        <v>13</v>
      </c>
      <c r="J17" s="1" t="str">
        <f t="shared" ca="1" si="1"/>
        <v/>
      </c>
      <c r="K17" s="1" t="str">
        <f t="shared" ca="1" si="4"/>
        <v/>
      </c>
      <c r="L17" s="1" t="str">
        <f t="shared" ca="1" si="2"/>
        <v/>
      </c>
      <c r="M17" s="1" t="str">
        <f t="shared" ca="1" si="5"/>
        <v/>
      </c>
      <c r="N17" s="1" t="str">
        <f ca="1">INDEX('Groupes et Responsables'!$R$4:$R$8,VLOOKUP(IF(I17="","",INDEX('Groupes et Responsables'!$A$4:$A$18,MATCH($H$3&amp;"|"&amp;I17,'Groupes et Responsables'!$F$4:$F$18,1)))&amp;IF(K17="","",INDEX('Groupes et Responsables'!$A$4:$A$18,MATCH($J$3&amp;"|"&amp;K17,'Groupes et Responsables'!$F$4:$F$18,1)))&amp;IF(M17="","",INDEX('Groupes et Responsables'!$A$4:$A$18,MATCH($L$3&amp;"|"&amp;M17,'Groupes et Responsables'!$F$4:$F$18,1))),'Groupes et Responsables'!$N$4:$P$8,3,0))</f>
        <v>R2</v>
      </c>
    </row>
    <row r="18" spans="3:14" x14ac:dyDescent="0.35">
      <c r="C18" s="1" t="s">
        <v>6</v>
      </c>
      <c r="D18" s="1" t="s">
        <v>44</v>
      </c>
      <c r="E18" s="1" t="s">
        <v>48</v>
      </c>
      <c r="F18" s="1" t="s">
        <v>52</v>
      </c>
      <c r="G18" s="1" t="s">
        <v>56</v>
      </c>
      <c r="H18" s="1">
        <f t="shared" ca="1" si="0"/>
        <v>62.18</v>
      </c>
      <c r="I18" s="1" t="str">
        <f t="shared" ca="1" si="3"/>
        <v>09</v>
      </c>
      <c r="J18" s="1" t="str">
        <f t="shared" ca="1" si="1"/>
        <v/>
      </c>
      <c r="K18" s="1" t="str">
        <f t="shared" ca="1" si="4"/>
        <v/>
      </c>
      <c r="L18" s="1" t="str">
        <f t="shared" ca="1" si="2"/>
        <v/>
      </c>
      <c r="M18" s="1" t="str">
        <f t="shared" ca="1" si="5"/>
        <v/>
      </c>
      <c r="N18" s="1" t="str">
        <f ca="1">INDEX('Groupes et Responsables'!$R$4:$R$8,VLOOKUP(IF(I18="","",INDEX('Groupes et Responsables'!$A$4:$A$18,MATCH($H$3&amp;"|"&amp;I18,'Groupes et Responsables'!$F$4:$F$18,1)))&amp;IF(K18="","",INDEX('Groupes et Responsables'!$A$4:$A$18,MATCH($J$3&amp;"|"&amp;K18,'Groupes et Responsables'!$F$4:$F$18,1)))&amp;IF(M18="","",INDEX('Groupes et Responsables'!$A$4:$A$18,MATCH($L$3&amp;"|"&amp;M18,'Groupes et Responsables'!$F$4:$F$18,1))),'Groupes et Responsables'!$N$4:$P$8,3,0))</f>
        <v>R3</v>
      </c>
    </row>
    <row r="19" spans="3:14" x14ac:dyDescent="0.35">
      <c r="C19" s="1" t="s">
        <v>7</v>
      </c>
      <c r="D19" s="1" t="s">
        <v>44</v>
      </c>
      <c r="E19" s="1" t="s">
        <v>48</v>
      </c>
      <c r="F19" s="1" t="s">
        <v>53</v>
      </c>
      <c r="G19" s="1" t="s">
        <v>56</v>
      </c>
      <c r="H19" s="1">
        <f t="shared" ca="1" si="0"/>
        <v>69.19</v>
      </c>
      <c r="I19" s="1" t="str">
        <f t="shared" ca="1" si="3"/>
        <v>04</v>
      </c>
      <c r="J19" s="1" t="str">
        <f t="shared" ca="1" si="1"/>
        <v/>
      </c>
      <c r="K19" s="1" t="str">
        <f t="shared" ca="1" si="4"/>
        <v/>
      </c>
      <c r="L19" s="1" t="str">
        <f t="shared" ca="1" si="2"/>
        <v/>
      </c>
      <c r="M19" s="1" t="str">
        <f t="shared" ca="1" si="5"/>
        <v/>
      </c>
      <c r="N19" s="1" t="str">
        <f ca="1">INDEX('Groupes et Responsables'!$R$4:$R$8,VLOOKUP(IF(I19="","",INDEX('Groupes et Responsables'!$A$4:$A$18,MATCH($H$3&amp;"|"&amp;I19,'Groupes et Responsables'!$F$4:$F$18,1)))&amp;IF(K19="","",INDEX('Groupes et Responsables'!$A$4:$A$18,MATCH($J$3&amp;"|"&amp;K19,'Groupes et Responsables'!$F$4:$F$18,1)))&amp;IF(M19="","",INDEX('Groupes et Responsables'!$A$4:$A$18,MATCH($L$3&amp;"|"&amp;M19,'Groupes et Responsables'!$F$4:$F$18,1))),'Groupes et Responsables'!$N$4:$P$8,3,0))</f>
        <v>R1</v>
      </c>
    </row>
    <row r="20" spans="3:14" x14ac:dyDescent="0.35">
      <c r="C20" s="1" t="s">
        <v>8</v>
      </c>
      <c r="D20" s="1" t="s">
        <v>44</v>
      </c>
      <c r="E20" s="1" t="s">
        <v>48</v>
      </c>
      <c r="F20" s="1" t="s">
        <v>52</v>
      </c>
      <c r="G20" s="1" t="s">
        <v>56</v>
      </c>
      <c r="H20" s="1">
        <f t="shared" ca="1" si="0"/>
        <v>67.2</v>
      </c>
      <c r="I20" s="1" t="str">
        <f t="shared" ca="1" si="3"/>
        <v>05</v>
      </c>
      <c r="J20" s="1" t="str">
        <f t="shared" ca="1" si="1"/>
        <v/>
      </c>
      <c r="K20" s="1" t="str">
        <f t="shared" ca="1" si="4"/>
        <v/>
      </c>
      <c r="L20" s="1" t="str">
        <f t="shared" ca="1" si="2"/>
        <v/>
      </c>
      <c r="M20" s="1" t="str">
        <f t="shared" ca="1" si="5"/>
        <v/>
      </c>
      <c r="N20" s="1" t="str">
        <f ca="1">INDEX('Groupes et Responsables'!$R$4:$R$8,VLOOKUP(IF(I20="","",INDEX('Groupes et Responsables'!$A$4:$A$18,MATCH($H$3&amp;"|"&amp;I20,'Groupes et Responsables'!$F$4:$F$18,1)))&amp;IF(K20="","",INDEX('Groupes et Responsables'!$A$4:$A$18,MATCH($J$3&amp;"|"&amp;K20,'Groupes et Responsables'!$F$4:$F$18,1)))&amp;IF(M20="","",INDEX('Groupes et Responsables'!$A$4:$A$18,MATCH($L$3&amp;"|"&amp;M20,'Groupes et Responsables'!$F$4:$F$18,1))),'Groupes et Responsables'!$N$4:$P$8,3,0))</f>
        <v>R1</v>
      </c>
    </row>
    <row r="21" spans="3:14" x14ac:dyDescent="0.35">
      <c r="C21" s="1" t="s">
        <v>9</v>
      </c>
      <c r="D21" s="1" t="s">
        <v>44</v>
      </c>
      <c r="E21" s="1" t="s">
        <v>49</v>
      </c>
      <c r="F21" s="1" t="s">
        <v>53</v>
      </c>
      <c r="G21" s="1" t="s">
        <v>55</v>
      </c>
      <c r="H21" s="1" t="str">
        <f t="shared" ca="1" si="0"/>
        <v/>
      </c>
      <c r="I21" s="1" t="str">
        <f t="shared" ca="1" si="3"/>
        <v/>
      </c>
      <c r="J21" s="1">
        <f t="shared" ca="1" si="1"/>
        <v>4.21</v>
      </c>
      <c r="K21" s="1" t="str">
        <f t="shared" ca="1" si="4"/>
        <v>26</v>
      </c>
      <c r="L21" s="1" t="str">
        <f t="shared" ca="1" si="2"/>
        <v/>
      </c>
      <c r="M21" s="1" t="str">
        <f t="shared" ca="1" si="5"/>
        <v/>
      </c>
      <c r="N21" s="1" t="str">
        <f ca="1">INDEX('Groupes et Responsables'!$R$4:$R$8,VLOOKUP(IF(I21="","",INDEX('Groupes et Responsables'!$A$4:$A$18,MATCH($H$3&amp;"|"&amp;I21,'Groupes et Responsables'!$F$4:$F$18,1)))&amp;IF(K21="","",INDEX('Groupes et Responsables'!$A$4:$A$18,MATCH($J$3&amp;"|"&amp;K21,'Groupes et Responsables'!$F$4:$F$18,1)))&amp;IF(M21="","",INDEX('Groupes et Responsables'!$A$4:$A$18,MATCH($L$3&amp;"|"&amp;M21,'Groupes et Responsables'!$F$4:$F$18,1))),'Groupes et Responsables'!$N$4:$P$8,3,0))</f>
        <v>R4</v>
      </c>
    </row>
    <row r="22" spans="3:14" x14ac:dyDescent="0.35">
      <c r="C22" s="1" t="s">
        <v>10</v>
      </c>
      <c r="D22" s="1" t="s">
        <v>44</v>
      </c>
      <c r="E22" s="1" t="s">
        <v>49</v>
      </c>
      <c r="F22" s="1" t="s">
        <v>52</v>
      </c>
      <c r="G22" s="1" t="s">
        <v>55</v>
      </c>
      <c r="H22" s="1" t="str">
        <f t="shared" ca="1" si="0"/>
        <v/>
      </c>
      <c r="I22" s="1" t="str">
        <f t="shared" ca="1" si="3"/>
        <v/>
      </c>
      <c r="J22" s="1">
        <f t="shared" ca="1" si="1"/>
        <v>91.22</v>
      </c>
      <c r="K22" s="1" t="str">
        <f t="shared" ca="1" si="4"/>
        <v>02</v>
      </c>
      <c r="L22" s="1" t="str">
        <f t="shared" ca="1" si="2"/>
        <v/>
      </c>
      <c r="M22" s="1" t="str">
        <f t="shared" ca="1" si="5"/>
        <v/>
      </c>
      <c r="N22" s="1" t="str">
        <f ca="1">INDEX('Groupes et Responsables'!$R$4:$R$8,VLOOKUP(IF(I22="","",INDEX('Groupes et Responsables'!$A$4:$A$18,MATCH($H$3&amp;"|"&amp;I22,'Groupes et Responsables'!$F$4:$F$18,1)))&amp;IF(K22="","",INDEX('Groupes et Responsables'!$A$4:$A$18,MATCH($J$3&amp;"|"&amp;K22,'Groupes et Responsables'!$F$4:$F$18,1)))&amp;IF(M22="","",INDEX('Groupes et Responsables'!$A$4:$A$18,MATCH($L$3&amp;"|"&amp;M22,'Groupes et Responsables'!$F$4:$F$18,1))),'Groupes et Responsables'!$N$4:$P$8,3,0))</f>
        <v>R5</v>
      </c>
    </row>
    <row r="23" spans="3:14" x14ac:dyDescent="0.35">
      <c r="C23" s="1" t="s">
        <v>11</v>
      </c>
      <c r="D23" s="1" t="s">
        <v>44</v>
      </c>
      <c r="E23" s="1" t="s">
        <v>49</v>
      </c>
      <c r="F23" s="1" t="s">
        <v>53</v>
      </c>
      <c r="G23" s="1" t="s">
        <v>55</v>
      </c>
      <c r="H23" s="1" t="str">
        <f t="shared" ca="1" si="0"/>
        <v/>
      </c>
      <c r="I23" s="1" t="str">
        <f t="shared" ca="1" si="3"/>
        <v/>
      </c>
      <c r="J23" s="1">
        <f t="shared" ca="1" si="1"/>
        <v>86.23</v>
      </c>
      <c r="K23" s="1" t="str">
        <f t="shared" ca="1" si="4"/>
        <v>04</v>
      </c>
      <c r="L23" s="1" t="str">
        <f t="shared" ca="1" si="2"/>
        <v/>
      </c>
      <c r="M23" s="1" t="str">
        <f t="shared" ca="1" si="5"/>
        <v/>
      </c>
      <c r="N23" s="1" t="str">
        <f ca="1">INDEX('Groupes et Responsables'!$R$4:$R$8,VLOOKUP(IF(I23="","",INDEX('Groupes et Responsables'!$A$4:$A$18,MATCH($H$3&amp;"|"&amp;I23,'Groupes et Responsables'!$F$4:$F$18,1)))&amp;IF(K23="","",INDEX('Groupes et Responsables'!$A$4:$A$18,MATCH($J$3&amp;"|"&amp;K23,'Groupes et Responsables'!$F$4:$F$18,1)))&amp;IF(M23="","",INDEX('Groupes et Responsables'!$A$4:$A$18,MATCH($L$3&amp;"|"&amp;M23,'Groupes et Responsables'!$F$4:$F$18,1))),'Groupes et Responsables'!$N$4:$P$8,3,0))</f>
        <v>R5</v>
      </c>
    </row>
    <row r="24" spans="3:14" x14ac:dyDescent="0.35">
      <c r="C24" s="1" t="s">
        <v>12</v>
      </c>
      <c r="D24" s="1" t="s">
        <v>44</v>
      </c>
      <c r="E24" s="1" t="s">
        <v>49</v>
      </c>
      <c r="F24" s="1" t="s">
        <v>52</v>
      </c>
      <c r="G24" s="1" t="s">
        <v>55</v>
      </c>
      <c r="H24" s="1" t="str">
        <f t="shared" ca="1" si="0"/>
        <v/>
      </c>
      <c r="I24" s="1" t="str">
        <f t="shared" ca="1" si="3"/>
        <v/>
      </c>
      <c r="J24" s="1">
        <f t="shared" ca="1" si="1"/>
        <v>14.24</v>
      </c>
      <c r="K24" s="1" t="str">
        <f t="shared" ca="1" si="4"/>
        <v>23</v>
      </c>
      <c r="L24" s="1" t="str">
        <f t="shared" ca="1" si="2"/>
        <v/>
      </c>
      <c r="M24" s="1" t="str">
        <f t="shared" ca="1" si="5"/>
        <v/>
      </c>
      <c r="N24" s="1" t="str">
        <f ca="1">INDEX('Groupes et Responsables'!$R$4:$R$8,VLOOKUP(IF(I24="","",INDEX('Groupes et Responsables'!$A$4:$A$18,MATCH($H$3&amp;"|"&amp;I24,'Groupes et Responsables'!$F$4:$F$18,1)))&amp;IF(K24="","",INDEX('Groupes et Responsables'!$A$4:$A$18,MATCH($J$3&amp;"|"&amp;K24,'Groupes et Responsables'!$F$4:$F$18,1)))&amp;IF(M24="","",INDEX('Groupes et Responsables'!$A$4:$A$18,MATCH($L$3&amp;"|"&amp;M24,'Groupes et Responsables'!$F$4:$F$18,1))),'Groupes et Responsables'!$N$4:$P$8,3,0))</f>
        <v>R4</v>
      </c>
    </row>
    <row r="25" spans="3:14" x14ac:dyDescent="0.35">
      <c r="C25" s="1" t="s">
        <v>13</v>
      </c>
      <c r="D25" s="1" t="s">
        <v>44</v>
      </c>
      <c r="E25" s="1" t="s">
        <v>49</v>
      </c>
      <c r="F25" s="1" t="s">
        <v>53</v>
      </c>
      <c r="G25" s="1" t="s">
        <v>55</v>
      </c>
      <c r="H25" s="1" t="str">
        <f t="shared" ca="1" si="0"/>
        <v/>
      </c>
      <c r="I25" s="1" t="str">
        <f t="shared" ca="1" si="3"/>
        <v/>
      </c>
      <c r="J25" s="1">
        <f t="shared" ca="1" si="1"/>
        <v>21.25</v>
      </c>
      <c r="K25" s="1" t="str">
        <f t="shared" ca="1" si="4"/>
        <v>21</v>
      </c>
      <c r="L25" s="1" t="str">
        <f t="shared" ca="1" si="2"/>
        <v/>
      </c>
      <c r="M25" s="1" t="str">
        <f t="shared" ca="1" si="5"/>
        <v/>
      </c>
      <c r="N25" s="1" t="str">
        <f ca="1">INDEX('Groupes et Responsables'!$R$4:$R$8,VLOOKUP(IF(I25="","",INDEX('Groupes et Responsables'!$A$4:$A$18,MATCH($H$3&amp;"|"&amp;I25,'Groupes et Responsables'!$F$4:$F$18,1)))&amp;IF(K25="","",INDEX('Groupes et Responsables'!$A$4:$A$18,MATCH($J$3&amp;"|"&amp;K25,'Groupes et Responsables'!$F$4:$F$18,1)))&amp;IF(M25="","",INDEX('Groupes et Responsables'!$A$4:$A$18,MATCH($L$3&amp;"|"&amp;M25,'Groupes et Responsables'!$F$4:$F$18,1))),'Groupes et Responsables'!$N$4:$P$8,3,0))</f>
        <v>R4</v>
      </c>
    </row>
    <row r="26" spans="3:14" x14ac:dyDescent="0.35">
      <c r="C26" s="1" t="s">
        <v>14</v>
      </c>
      <c r="D26" s="1" t="s">
        <v>44</v>
      </c>
      <c r="E26" s="1" t="s">
        <v>49</v>
      </c>
      <c r="F26" s="1" t="s">
        <v>52</v>
      </c>
      <c r="G26" s="1" t="s">
        <v>55</v>
      </c>
      <c r="H26" s="1" t="str">
        <f t="shared" ca="1" si="0"/>
        <v/>
      </c>
      <c r="I26" s="1" t="str">
        <f t="shared" ca="1" si="3"/>
        <v/>
      </c>
      <c r="J26" s="1">
        <f t="shared" ca="1" si="1"/>
        <v>30.26</v>
      </c>
      <c r="K26" s="1" t="str">
        <f t="shared" ca="1" si="4"/>
        <v>18</v>
      </c>
      <c r="L26" s="1" t="str">
        <f t="shared" ca="1" si="2"/>
        <v/>
      </c>
      <c r="M26" s="1" t="str">
        <f t="shared" ca="1" si="5"/>
        <v/>
      </c>
      <c r="N26" s="1" t="str">
        <f ca="1">INDEX('Groupes et Responsables'!$R$4:$R$8,VLOOKUP(IF(I26="","",INDEX('Groupes et Responsables'!$A$4:$A$18,MATCH($H$3&amp;"|"&amp;I26,'Groupes et Responsables'!$F$4:$F$18,1)))&amp;IF(K26="","",INDEX('Groupes et Responsables'!$A$4:$A$18,MATCH($J$3&amp;"|"&amp;K26,'Groupes et Responsables'!$F$4:$F$18,1)))&amp;IF(M26="","",INDEX('Groupes et Responsables'!$A$4:$A$18,MATCH($L$3&amp;"|"&amp;M26,'Groupes et Responsables'!$F$4:$F$18,1))),'Groupes et Responsables'!$N$4:$P$8,3,0))</f>
        <v>R2</v>
      </c>
    </row>
    <row r="27" spans="3:14" x14ac:dyDescent="0.35">
      <c r="C27" s="1" t="s">
        <v>15</v>
      </c>
      <c r="D27" s="1" t="s">
        <v>44</v>
      </c>
      <c r="E27" s="1" t="s">
        <v>49</v>
      </c>
      <c r="F27" s="1" t="s">
        <v>53</v>
      </c>
      <c r="G27" s="1" t="s">
        <v>55</v>
      </c>
      <c r="H27" s="1" t="str">
        <f t="shared" ca="1" si="0"/>
        <v/>
      </c>
      <c r="I27" s="1" t="str">
        <f t="shared" ca="1" si="3"/>
        <v/>
      </c>
      <c r="J27" s="1">
        <f t="shared" ca="1" si="1"/>
        <v>56.27</v>
      </c>
      <c r="K27" s="1" t="str">
        <f t="shared" ca="1" si="4"/>
        <v>13</v>
      </c>
      <c r="L27" s="1" t="str">
        <f t="shared" ca="1" si="2"/>
        <v/>
      </c>
      <c r="M27" s="1" t="str">
        <f t="shared" ca="1" si="5"/>
        <v/>
      </c>
      <c r="N27" s="1" t="str">
        <f ca="1">INDEX('Groupes et Responsables'!$R$4:$R$8,VLOOKUP(IF(I27="","",INDEX('Groupes et Responsables'!$A$4:$A$18,MATCH($H$3&amp;"|"&amp;I27,'Groupes et Responsables'!$F$4:$F$18,1)))&amp;IF(K27="","",INDEX('Groupes et Responsables'!$A$4:$A$18,MATCH($J$3&amp;"|"&amp;K27,'Groupes et Responsables'!$F$4:$F$18,1)))&amp;IF(M27="","",INDEX('Groupes et Responsables'!$A$4:$A$18,MATCH($L$3&amp;"|"&amp;M27,'Groupes et Responsables'!$F$4:$F$18,1))),'Groupes et Responsables'!$N$4:$P$8,3,0))</f>
        <v>R3</v>
      </c>
    </row>
    <row r="28" spans="3:14" x14ac:dyDescent="0.35">
      <c r="C28" s="1" t="s">
        <v>16</v>
      </c>
      <c r="D28" s="1" t="s">
        <v>44</v>
      </c>
      <c r="E28" s="1" t="s">
        <v>49</v>
      </c>
      <c r="F28" s="1" t="s">
        <v>52</v>
      </c>
      <c r="G28" s="1" t="s">
        <v>55</v>
      </c>
      <c r="H28" s="1" t="str">
        <f t="shared" ca="1" si="0"/>
        <v/>
      </c>
      <c r="I28" s="1" t="str">
        <f t="shared" ca="1" si="3"/>
        <v/>
      </c>
      <c r="J28" s="1">
        <f t="shared" ca="1" si="1"/>
        <v>76.28</v>
      </c>
      <c r="K28" s="1" t="str">
        <f t="shared" ca="1" si="4"/>
        <v>08</v>
      </c>
      <c r="L28" s="1" t="str">
        <f t="shared" ca="1" si="2"/>
        <v/>
      </c>
      <c r="M28" s="1" t="str">
        <f t="shared" ca="1" si="5"/>
        <v/>
      </c>
      <c r="N28" s="1" t="str">
        <f ca="1">INDEX('Groupes et Responsables'!$R$4:$R$8,VLOOKUP(IF(I28="","",INDEX('Groupes et Responsables'!$A$4:$A$18,MATCH($H$3&amp;"|"&amp;I28,'Groupes et Responsables'!$F$4:$F$18,1)))&amp;IF(K28="","",INDEX('Groupes et Responsables'!$A$4:$A$18,MATCH($J$3&amp;"|"&amp;K28,'Groupes et Responsables'!$F$4:$F$18,1)))&amp;IF(M28="","",INDEX('Groupes et Responsables'!$A$4:$A$18,MATCH($L$3&amp;"|"&amp;M28,'Groupes et Responsables'!$F$4:$F$18,1))),'Groupes et Responsables'!$N$4:$P$8,3,0))</f>
        <v>R1</v>
      </c>
    </row>
    <row r="29" spans="3:14" x14ac:dyDescent="0.35">
      <c r="C29" s="1" t="s">
        <v>17</v>
      </c>
      <c r="D29" s="1" t="s">
        <v>44</v>
      </c>
      <c r="E29" s="1" t="s">
        <v>49</v>
      </c>
      <c r="F29" s="1" t="s">
        <v>53</v>
      </c>
      <c r="G29" s="1" t="s">
        <v>55</v>
      </c>
      <c r="H29" s="1" t="str">
        <f t="shared" ca="1" si="0"/>
        <v/>
      </c>
      <c r="I29" s="1" t="str">
        <f t="shared" ca="1" si="3"/>
        <v/>
      </c>
      <c r="J29" s="1">
        <f t="shared" ca="1" si="1"/>
        <v>11.29</v>
      </c>
      <c r="K29" s="1" t="str">
        <f t="shared" ca="1" si="4"/>
        <v>24</v>
      </c>
      <c r="L29" s="1" t="str">
        <f t="shared" ca="1" si="2"/>
        <v/>
      </c>
      <c r="M29" s="1" t="str">
        <f t="shared" ca="1" si="5"/>
        <v/>
      </c>
      <c r="N29" s="1" t="str">
        <f ca="1">INDEX('Groupes et Responsables'!$R$4:$R$8,VLOOKUP(IF(I29="","",INDEX('Groupes et Responsables'!$A$4:$A$18,MATCH($H$3&amp;"|"&amp;I29,'Groupes et Responsables'!$F$4:$F$18,1)))&amp;IF(K29="","",INDEX('Groupes et Responsables'!$A$4:$A$18,MATCH($J$3&amp;"|"&amp;K29,'Groupes et Responsables'!$F$4:$F$18,1)))&amp;IF(M29="","",INDEX('Groupes et Responsables'!$A$4:$A$18,MATCH($L$3&amp;"|"&amp;M29,'Groupes et Responsables'!$F$4:$F$18,1))),'Groupes et Responsables'!$N$4:$P$8,3,0))</f>
        <v>R4</v>
      </c>
    </row>
    <row r="30" spans="3:14" x14ac:dyDescent="0.35">
      <c r="C30" s="1" t="s">
        <v>18</v>
      </c>
      <c r="D30" s="1" t="s">
        <v>44</v>
      </c>
      <c r="E30" s="1" t="s">
        <v>49</v>
      </c>
      <c r="F30" s="1" t="s">
        <v>52</v>
      </c>
      <c r="G30" s="1" t="s">
        <v>55</v>
      </c>
      <c r="H30" s="1" t="str">
        <f t="shared" ca="1" si="0"/>
        <v/>
      </c>
      <c r="I30" s="1" t="str">
        <f t="shared" ca="1" si="3"/>
        <v/>
      </c>
      <c r="J30" s="1">
        <f t="shared" ca="1" si="1"/>
        <v>34.299999999999997</v>
      </c>
      <c r="K30" s="1" t="str">
        <f t="shared" ca="1" si="4"/>
        <v>17</v>
      </c>
      <c r="L30" s="1" t="str">
        <f t="shared" ca="1" si="2"/>
        <v/>
      </c>
      <c r="M30" s="1" t="str">
        <f t="shared" ca="1" si="5"/>
        <v/>
      </c>
      <c r="N30" s="1" t="str">
        <f ca="1">INDEX('Groupes et Responsables'!$R$4:$R$8,VLOOKUP(IF(I30="","",INDEX('Groupes et Responsables'!$A$4:$A$18,MATCH($H$3&amp;"|"&amp;I30,'Groupes et Responsables'!$F$4:$F$18,1)))&amp;IF(K30="","",INDEX('Groupes et Responsables'!$A$4:$A$18,MATCH($J$3&amp;"|"&amp;K30,'Groupes et Responsables'!$F$4:$F$18,1)))&amp;IF(M30="","",INDEX('Groupes et Responsables'!$A$4:$A$18,MATCH($L$3&amp;"|"&amp;M30,'Groupes et Responsables'!$F$4:$F$18,1))),'Groupes et Responsables'!$N$4:$P$8,3,0))</f>
        <v>R2</v>
      </c>
    </row>
    <row r="31" spans="3:14" x14ac:dyDescent="0.35">
      <c r="C31" s="1" t="s">
        <v>19</v>
      </c>
      <c r="D31" s="1" t="s">
        <v>45</v>
      </c>
      <c r="E31" s="1" t="s">
        <v>49</v>
      </c>
      <c r="F31" s="1" t="s">
        <v>53</v>
      </c>
      <c r="G31" s="1" t="s">
        <v>55</v>
      </c>
      <c r="H31" s="1" t="str">
        <f t="shared" ca="1" si="0"/>
        <v/>
      </c>
      <c r="I31" s="1" t="str">
        <f t="shared" ca="1" si="3"/>
        <v/>
      </c>
      <c r="J31" s="1">
        <f t="shared" ca="1" si="1"/>
        <v>93.31</v>
      </c>
      <c r="K31" s="1" t="str">
        <f t="shared" ca="1" si="4"/>
        <v>01</v>
      </c>
      <c r="L31" s="1" t="str">
        <f t="shared" ca="1" si="2"/>
        <v/>
      </c>
      <c r="M31" s="1" t="str">
        <f t="shared" ca="1" si="5"/>
        <v/>
      </c>
      <c r="N31" s="1" t="str">
        <f ca="1">INDEX('Groupes et Responsables'!$R$4:$R$8,VLOOKUP(IF(I31="","",INDEX('Groupes et Responsables'!$A$4:$A$18,MATCH($H$3&amp;"|"&amp;I31,'Groupes et Responsables'!$F$4:$F$18,1)))&amp;IF(K31="","",INDEX('Groupes et Responsables'!$A$4:$A$18,MATCH($J$3&amp;"|"&amp;K31,'Groupes et Responsables'!$F$4:$F$18,1)))&amp;IF(M31="","",INDEX('Groupes et Responsables'!$A$4:$A$18,MATCH($L$3&amp;"|"&amp;M31,'Groupes et Responsables'!$F$4:$F$18,1))),'Groupes et Responsables'!$N$4:$P$8,3,0))</f>
        <v>R5</v>
      </c>
    </row>
    <row r="32" spans="3:14" x14ac:dyDescent="0.35">
      <c r="C32" s="1" t="s">
        <v>20</v>
      </c>
      <c r="D32" s="1" t="s">
        <v>45</v>
      </c>
      <c r="E32" s="1" t="s">
        <v>49</v>
      </c>
      <c r="F32" s="1" t="s">
        <v>52</v>
      </c>
      <c r="G32" s="1" t="s">
        <v>55</v>
      </c>
      <c r="H32" s="1" t="str">
        <f t="shared" ca="1" si="0"/>
        <v/>
      </c>
      <c r="I32" s="1" t="str">
        <f t="shared" ca="1" si="3"/>
        <v/>
      </c>
      <c r="J32" s="1">
        <f t="shared" ca="1" si="1"/>
        <v>22.32</v>
      </c>
      <c r="K32" s="1" t="str">
        <f t="shared" ca="1" si="4"/>
        <v>20</v>
      </c>
      <c r="L32" s="1" t="str">
        <f t="shared" ca="1" si="2"/>
        <v/>
      </c>
      <c r="M32" s="1" t="str">
        <f t="shared" ca="1" si="5"/>
        <v/>
      </c>
      <c r="N32" s="1" t="str">
        <f ca="1">INDEX('Groupes et Responsables'!$R$4:$R$8,VLOOKUP(IF(I32="","",INDEX('Groupes et Responsables'!$A$4:$A$18,MATCH($H$3&amp;"|"&amp;I32,'Groupes et Responsables'!$F$4:$F$18,1)))&amp;IF(K32="","",INDEX('Groupes et Responsables'!$A$4:$A$18,MATCH($J$3&amp;"|"&amp;K32,'Groupes et Responsables'!$F$4:$F$18,1)))&amp;IF(M32="","",INDEX('Groupes et Responsables'!$A$4:$A$18,MATCH($L$3&amp;"|"&amp;M32,'Groupes et Responsables'!$F$4:$F$18,1))),'Groupes et Responsables'!$N$4:$P$8,3,0))</f>
        <v>R2</v>
      </c>
    </row>
    <row r="33" spans="3:14" x14ac:dyDescent="0.35">
      <c r="C33" s="1" t="s">
        <v>21</v>
      </c>
      <c r="D33" s="1" t="s">
        <v>45</v>
      </c>
      <c r="E33" s="1" t="s">
        <v>49</v>
      </c>
      <c r="F33" s="1" t="s">
        <v>53</v>
      </c>
      <c r="G33" s="1" t="s">
        <v>55</v>
      </c>
      <c r="H33" s="1" t="str">
        <f t="shared" ca="1" si="0"/>
        <v/>
      </c>
      <c r="I33" s="1" t="str">
        <f t="shared" ca="1" si="3"/>
        <v/>
      </c>
      <c r="J33" s="1">
        <f t="shared" ca="1" si="1"/>
        <v>82.33</v>
      </c>
      <c r="K33" s="1" t="str">
        <f t="shared" ca="1" si="4"/>
        <v>06</v>
      </c>
      <c r="L33" s="1" t="str">
        <f t="shared" ca="1" si="2"/>
        <v/>
      </c>
      <c r="M33" s="1" t="str">
        <f t="shared" ca="1" si="5"/>
        <v/>
      </c>
      <c r="N33" s="1" t="str">
        <f ca="1">INDEX('Groupes et Responsables'!$R$4:$R$8,VLOOKUP(IF(I33="","",INDEX('Groupes et Responsables'!$A$4:$A$18,MATCH($H$3&amp;"|"&amp;I33,'Groupes et Responsables'!$F$4:$F$18,1)))&amp;IF(K33="","",INDEX('Groupes et Responsables'!$A$4:$A$18,MATCH($J$3&amp;"|"&amp;K33,'Groupes et Responsables'!$F$4:$F$18,1)))&amp;IF(M33="","",INDEX('Groupes et Responsables'!$A$4:$A$18,MATCH($L$3&amp;"|"&amp;M33,'Groupes et Responsables'!$F$4:$F$18,1))),'Groupes et Responsables'!$N$4:$P$8,3,0))</f>
        <v>R1</v>
      </c>
    </row>
    <row r="34" spans="3:14" x14ac:dyDescent="0.35">
      <c r="C34" s="1" t="s">
        <v>22</v>
      </c>
      <c r="D34" s="1" t="s">
        <v>45</v>
      </c>
      <c r="E34" s="1" t="s">
        <v>49</v>
      </c>
      <c r="F34" s="1" t="s">
        <v>52</v>
      </c>
      <c r="G34" s="1" t="s">
        <v>55</v>
      </c>
      <c r="H34" s="1" t="str">
        <f t="shared" ca="1" si="0"/>
        <v/>
      </c>
      <c r="I34" s="1" t="str">
        <f t="shared" ca="1" si="3"/>
        <v/>
      </c>
      <c r="J34" s="1">
        <f t="shared" ca="1" si="1"/>
        <v>35.340000000000003</v>
      </c>
      <c r="K34" s="1" t="str">
        <f t="shared" ca="1" si="4"/>
        <v>16</v>
      </c>
      <c r="L34" s="1" t="str">
        <f t="shared" ca="1" si="2"/>
        <v/>
      </c>
      <c r="M34" s="1" t="str">
        <f t="shared" ca="1" si="5"/>
        <v/>
      </c>
      <c r="N34" s="1" t="str">
        <f ca="1">INDEX('Groupes et Responsables'!$R$4:$R$8,VLOOKUP(IF(I34="","",INDEX('Groupes et Responsables'!$A$4:$A$18,MATCH($H$3&amp;"|"&amp;I34,'Groupes et Responsables'!$F$4:$F$18,1)))&amp;IF(K34="","",INDEX('Groupes et Responsables'!$A$4:$A$18,MATCH($J$3&amp;"|"&amp;K34,'Groupes et Responsables'!$F$4:$F$18,1)))&amp;IF(M34="","",INDEX('Groupes et Responsables'!$A$4:$A$18,MATCH($L$3&amp;"|"&amp;M34,'Groupes et Responsables'!$F$4:$F$18,1))),'Groupes et Responsables'!$N$4:$P$8,3,0))</f>
        <v>R2</v>
      </c>
    </row>
    <row r="35" spans="3:14" x14ac:dyDescent="0.35">
      <c r="C35" s="1" t="s">
        <v>23</v>
      </c>
      <c r="D35" s="1" t="s">
        <v>45</v>
      </c>
      <c r="E35" s="1" t="s">
        <v>49</v>
      </c>
      <c r="F35" s="1" t="s">
        <v>53</v>
      </c>
      <c r="G35" s="1" t="s">
        <v>55</v>
      </c>
      <c r="H35" s="1" t="str">
        <f t="shared" ca="1" si="0"/>
        <v/>
      </c>
      <c r="I35" s="1" t="str">
        <f t="shared" ca="1" si="3"/>
        <v/>
      </c>
      <c r="J35" s="1">
        <f t="shared" ca="1" si="1"/>
        <v>73.349999999999994</v>
      </c>
      <c r="K35" s="1" t="str">
        <f t="shared" ca="1" si="4"/>
        <v>10</v>
      </c>
      <c r="L35" s="1" t="str">
        <f t="shared" ca="1" si="2"/>
        <v/>
      </c>
      <c r="M35" s="1" t="str">
        <f t="shared" ca="1" si="5"/>
        <v/>
      </c>
      <c r="N35" s="1" t="str">
        <f ca="1">INDEX('Groupes et Responsables'!$R$4:$R$8,VLOOKUP(IF(I35="","",INDEX('Groupes et Responsables'!$A$4:$A$18,MATCH($H$3&amp;"|"&amp;I35,'Groupes et Responsables'!$F$4:$F$18,1)))&amp;IF(K35="","",INDEX('Groupes et Responsables'!$A$4:$A$18,MATCH($J$3&amp;"|"&amp;K35,'Groupes et Responsables'!$F$4:$F$18,1)))&amp;IF(M35="","",INDEX('Groupes et Responsables'!$A$4:$A$18,MATCH($L$3&amp;"|"&amp;M35,'Groupes et Responsables'!$F$4:$F$18,1))),'Groupes et Responsables'!$N$4:$P$8,3,0))</f>
        <v>R1</v>
      </c>
    </row>
    <row r="36" spans="3:14" x14ac:dyDescent="0.35">
      <c r="C36" s="1" t="s">
        <v>24</v>
      </c>
      <c r="D36" s="1" t="s">
        <v>45</v>
      </c>
      <c r="E36" s="1" t="s">
        <v>49</v>
      </c>
      <c r="F36" s="1" t="s">
        <v>52</v>
      </c>
      <c r="G36" s="1" t="s">
        <v>55</v>
      </c>
      <c r="H36" s="1" t="str">
        <f t="shared" ref="H36:H53" ca="1" si="6">IF($E36=H$3,RANDBETWEEN(1,99)+ROW()/100,"")</f>
        <v/>
      </c>
      <c r="I36" s="1" t="str">
        <f t="shared" ca="1" si="3"/>
        <v/>
      </c>
      <c r="J36" s="1">
        <f t="shared" ref="J36:J53" ca="1" si="7">IF($E36=J$3,RANDBETWEEN(1,99)+ROW()/100,"")</f>
        <v>86.36</v>
      </c>
      <c r="K36" s="1" t="str">
        <f t="shared" ca="1" si="4"/>
        <v>03</v>
      </c>
      <c r="L36" s="1" t="str">
        <f t="shared" ref="L36:L53" ca="1" si="8">IF($E36=L$3,RANDBETWEEN(1,99)+ROW()/100,"")</f>
        <v/>
      </c>
      <c r="M36" s="1" t="str">
        <f t="shared" ca="1" si="5"/>
        <v/>
      </c>
      <c r="N36" s="1" t="str">
        <f ca="1">INDEX('Groupes et Responsables'!$R$4:$R$8,VLOOKUP(IF(I36="","",INDEX('Groupes et Responsables'!$A$4:$A$18,MATCH($H$3&amp;"|"&amp;I36,'Groupes et Responsables'!$F$4:$F$18,1)))&amp;IF(K36="","",INDEX('Groupes et Responsables'!$A$4:$A$18,MATCH($J$3&amp;"|"&amp;K36,'Groupes et Responsables'!$F$4:$F$18,1)))&amp;IF(M36="","",INDEX('Groupes et Responsables'!$A$4:$A$18,MATCH($L$3&amp;"|"&amp;M36,'Groupes et Responsables'!$F$4:$F$18,1))),'Groupes et Responsables'!$N$4:$P$8,3,0))</f>
        <v>R5</v>
      </c>
    </row>
    <row r="37" spans="3:14" x14ac:dyDescent="0.35">
      <c r="C37" s="1" t="s">
        <v>25</v>
      </c>
      <c r="D37" s="1" t="s">
        <v>45</v>
      </c>
      <c r="E37" s="1" t="s">
        <v>49</v>
      </c>
      <c r="F37" s="1" t="s">
        <v>53</v>
      </c>
      <c r="G37" s="1" t="s">
        <v>55</v>
      </c>
      <c r="H37" s="1" t="str">
        <f t="shared" ca="1" si="6"/>
        <v/>
      </c>
      <c r="I37" s="1" t="str">
        <f t="shared" ca="1" si="3"/>
        <v/>
      </c>
      <c r="J37" s="1">
        <f t="shared" ca="1" si="7"/>
        <v>54.37</v>
      </c>
      <c r="K37" s="1" t="str">
        <f t="shared" ca="1" si="4"/>
        <v>14</v>
      </c>
      <c r="L37" s="1" t="str">
        <f t="shared" ca="1" si="8"/>
        <v/>
      </c>
      <c r="M37" s="1" t="str">
        <f t="shared" ca="1" si="5"/>
        <v/>
      </c>
      <c r="N37" s="1" t="str">
        <f ca="1">INDEX('Groupes et Responsables'!$R$4:$R$8,VLOOKUP(IF(I37="","",INDEX('Groupes et Responsables'!$A$4:$A$18,MATCH($H$3&amp;"|"&amp;I37,'Groupes et Responsables'!$F$4:$F$18,1)))&amp;IF(K37="","",INDEX('Groupes et Responsables'!$A$4:$A$18,MATCH($J$3&amp;"|"&amp;K37,'Groupes et Responsables'!$F$4:$F$18,1)))&amp;IF(M37="","",INDEX('Groupes et Responsables'!$A$4:$A$18,MATCH($L$3&amp;"|"&amp;M37,'Groupes et Responsables'!$F$4:$F$18,1))),'Groupes et Responsables'!$N$4:$P$8,3,0))</f>
        <v>R3</v>
      </c>
    </row>
    <row r="38" spans="3:14" x14ac:dyDescent="0.35">
      <c r="C38" s="1" t="s">
        <v>26</v>
      </c>
      <c r="D38" s="1" t="s">
        <v>45</v>
      </c>
      <c r="E38" s="1" t="s">
        <v>49</v>
      </c>
      <c r="F38" s="1" t="s">
        <v>52</v>
      </c>
      <c r="G38" s="1" t="s">
        <v>55</v>
      </c>
      <c r="H38" s="1" t="str">
        <f t="shared" ca="1" si="6"/>
        <v/>
      </c>
      <c r="I38" s="1" t="str">
        <f t="shared" ca="1" si="3"/>
        <v/>
      </c>
      <c r="J38" s="1">
        <f t="shared" ca="1" si="7"/>
        <v>52.38</v>
      </c>
      <c r="K38" s="1" t="str">
        <f t="shared" ca="1" si="4"/>
        <v>15</v>
      </c>
      <c r="L38" s="1" t="str">
        <f t="shared" ca="1" si="8"/>
        <v/>
      </c>
      <c r="M38" s="1" t="str">
        <f t="shared" ca="1" si="5"/>
        <v/>
      </c>
      <c r="N38" s="1" t="str">
        <f ca="1">INDEX('Groupes et Responsables'!$R$4:$R$8,VLOOKUP(IF(I38="","",INDEX('Groupes et Responsables'!$A$4:$A$18,MATCH($H$3&amp;"|"&amp;I38,'Groupes et Responsables'!$F$4:$F$18,1)))&amp;IF(K38="","",INDEX('Groupes et Responsables'!$A$4:$A$18,MATCH($J$3&amp;"|"&amp;K38,'Groupes et Responsables'!$F$4:$F$18,1)))&amp;IF(M38="","",INDEX('Groupes et Responsables'!$A$4:$A$18,MATCH($L$3&amp;"|"&amp;M38,'Groupes et Responsables'!$F$4:$F$18,1))),'Groupes et Responsables'!$N$4:$P$8,3,0))</f>
        <v>R3</v>
      </c>
    </row>
    <row r="39" spans="3:14" x14ac:dyDescent="0.35">
      <c r="C39" s="1" t="s">
        <v>27</v>
      </c>
      <c r="D39" s="1" t="s">
        <v>45</v>
      </c>
      <c r="E39" s="1" t="s">
        <v>49</v>
      </c>
      <c r="F39" s="1" t="s">
        <v>53</v>
      </c>
      <c r="G39" s="1" t="s">
        <v>55</v>
      </c>
      <c r="H39" s="1" t="str">
        <f t="shared" ca="1" si="6"/>
        <v/>
      </c>
      <c r="I39" s="1" t="str">
        <f t="shared" ca="1" si="3"/>
        <v/>
      </c>
      <c r="J39" s="1">
        <f t="shared" ca="1" si="7"/>
        <v>85.39</v>
      </c>
      <c r="K39" s="1" t="str">
        <f t="shared" ca="1" si="4"/>
        <v>05</v>
      </c>
      <c r="L39" s="1" t="str">
        <f t="shared" ca="1" si="8"/>
        <v/>
      </c>
      <c r="M39" s="1" t="str">
        <f t="shared" ca="1" si="5"/>
        <v/>
      </c>
      <c r="N39" s="1" t="str">
        <f ca="1">INDEX('Groupes et Responsables'!$R$4:$R$8,VLOOKUP(IF(I39="","",INDEX('Groupes et Responsables'!$A$4:$A$18,MATCH($H$3&amp;"|"&amp;I39,'Groupes et Responsables'!$F$4:$F$18,1)))&amp;IF(K39="","",INDEX('Groupes et Responsables'!$A$4:$A$18,MATCH($J$3&amp;"|"&amp;K39,'Groupes et Responsables'!$F$4:$F$18,1)))&amp;IF(M39="","",INDEX('Groupes et Responsables'!$A$4:$A$18,MATCH($L$3&amp;"|"&amp;M39,'Groupes et Responsables'!$F$4:$F$18,1))),'Groupes et Responsables'!$N$4:$P$8,3,0))</f>
        <v>R5</v>
      </c>
    </row>
    <row r="40" spans="3:14" x14ac:dyDescent="0.35">
      <c r="C40" s="1" t="s">
        <v>28</v>
      </c>
      <c r="D40" s="1" t="s">
        <v>45</v>
      </c>
      <c r="E40" s="1" t="s">
        <v>49</v>
      </c>
      <c r="F40" s="1" t="s">
        <v>52</v>
      </c>
      <c r="G40" s="1" t="s">
        <v>56</v>
      </c>
      <c r="H40" s="1" t="str">
        <f t="shared" ca="1" si="6"/>
        <v/>
      </c>
      <c r="I40" s="1" t="str">
        <f t="shared" ca="1" si="3"/>
        <v/>
      </c>
      <c r="J40" s="1">
        <f t="shared" ca="1" si="7"/>
        <v>27.4</v>
      </c>
      <c r="K40" s="1" t="str">
        <f t="shared" ca="1" si="4"/>
        <v>19</v>
      </c>
      <c r="L40" s="1" t="str">
        <f t="shared" ca="1" si="8"/>
        <v/>
      </c>
      <c r="M40" s="1" t="str">
        <f t="shared" ca="1" si="5"/>
        <v/>
      </c>
      <c r="N40" s="1" t="str">
        <f ca="1">INDEX('Groupes et Responsables'!$R$4:$R$8,VLOOKUP(IF(I40="","",INDEX('Groupes et Responsables'!$A$4:$A$18,MATCH($H$3&amp;"|"&amp;I40,'Groupes et Responsables'!$F$4:$F$18,1)))&amp;IF(K40="","",INDEX('Groupes et Responsables'!$A$4:$A$18,MATCH($J$3&amp;"|"&amp;K40,'Groupes et Responsables'!$F$4:$F$18,1)))&amp;IF(M40="","",INDEX('Groupes et Responsables'!$A$4:$A$18,MATCH($L$3&amp;"|"&amp;M40,'Groupes et Responsables'!$F$4:$F$18,1))),'Groupes et Responsables'!$N$4:$P$8,3,0))</f>
        <v>R2</v>
      </c>
    </row>
    <row r="41" spans="3:14" x14ac:dyDescent="0.35">
      <c r="C41" s="1" t="s">
        <v>29</v>
      </c>
      <c r="D41" s="1" t="s">
        <v>45</v>
      </c>
      <c r="E41" s="1" t="s">
        <v>49</v>
      </c>
      <c r="F41" s="1" t="s">
        <v>53</v>
      </c>
      <c r="G41" s="1" t="s">
        <v>56</v>
      </c>
      <c r="H41" s="1" t="str">
        <f t="shared" ca="1" si="6"/>
        <v/>
      </c>
      <c r="I41" s="1" t="str">
        <f t="shared" ca="1" si="3"/>
        <v/>
      </c>
      <c r="J41" s="1">
        <f t="shared" ca="1" si="7"/>
        <v>19.41</v>
      </c>
      <c r="K41" s="1" t="str">
        <f t="shared" ca="1" si="4"/>
        <v>22</v>
      </c>
      <c r="L41" s="1" t="str">
        <f t="shared" ca="1" si="8"/>
        <v/>
      </c>
      <c r="M41" s="1" t="str">
        <f t="shared" ca="1" si="5"/>
        <v/>
      </c>
      <c r="N41" s="1" t="str">
        <f ca="1">INDEX('Groupes et Responsables'!$R$4:$R$8,VLOOKUP(IF(I41="","",INDEX('Groupes et Responsables'!$A$4:$A$18,MATCH($H$3&amp;"|"&amp;I41,'Groupes et Responsables'!$F$4:$F$18,1)))&amp;IF(K41="","",INDEX('Groupes et Responsables'!$A$4:$A$18,MATCH($J$3&amp;"|"&amp;K41,'Groupes et Responsables'!$F$4:$F$18,1)))&amp;IF(M41="","",INDEX('Groupes et Responsables'!$A$4:$A$18,MATCH($L$3&amp;"|"&amp;M41,'Groupes et Responsables'!$F$4:$F$18,1))),'Groupes et Responsables'!$N$4:$P$8,3,0))</f>
        <v>R4</v>
      </c>
    </row>
    <row r="42" spans="3:14" x14ac:dyDescent="0.35">
      <c r="C42" s="1" t="s">
        <v>30</v>
      </c>
      <c r="D42" s="1" t="s">
        <v>45</v>
      </c>
      <c r="E42" s="1" t="s">
        <v>50</v>
      </c>
      <c r="F42" s="1" t="s">
        <v>52</v>
      </c>
      <c r="G42" s="1" t="s">
        <v>56</v>
      </c>
      <c r="H42" s="1" t="str">
        <f t="shared" ca="1" si="6"/>
        <v/>
      </c>
      <c r="I42" s="1" t="str">
        <f t="shared" ca="1" si="3"/>
        <v/>
      </c>
      <c r="J42" s="1" t="str">
        <f t="shared" ca="1" si="7"/>
        <v/>
      </c>
      <c r="K42" s="1" t="str">
        <f t="shared" ca="1" si="4"/>
        <v/>
      </c>
      <c r="L42" s="1">
        <f t="shared" ca="1" si="8"/>
        <v>8.42</v>
      </c>
      <c r="M42" s="1" t="str">
        <f t="shared" ca="1" si="5"/>
        <v>07</v>
      </c>
      <c r="N42" s="1" t="str">
        <f ca="1">INDEX('Groupes et Responsables'!$R$4:$R$8,VLOOKUP(IF(I42="","",INDEX('Groupes et Responsables'!$A$4:$A$18,MATCH($H$3&amp;"|"&amp;I42,'Groupes et Responsables'!$F$4:$F$18,1)))&amp;IF(K42="","",INDEX('Groupes et Responsables'!$A$4:$A$18,MATCH($J$3&amp;"|"&amp;K42,'Groupes et Responsables'!$F$4:$F$18,1)))&amp;IF(M42="","",INDEX('Groupes et Responsables'!$A$4:$A$18,MATCH($L$3&amp;"|"&amp;M42,'Groupes et Responsables'!$F$4:$F$18,1))),'Groupes et Responsables'!$N$4:$P$8,3,0))</f>
        <v>R4</v>
      </c>
    </row>
    <row r="43" spans="3:14" x14ac:dyDescent="0.35">
      <c r="C43" s="1" t="s">
        <v>31</v>
      </c>
      <c r="D43" s="1" t="s">
        <v>45</v>
      </c>
      <c r="E43" s="1" t="s">
        <v>50</v>
      </c>
      <c r="F43" s="1" t="s">
        <v>53</v>
      </c>
      <c r="G43" s="1" t="s">
        <v>56</v>
      </c>
      <c r="H43" s="1" t="str">
        <f t="shared" ca="1" si="6"/>
        <v/>
      </c>
      <c r="I43" s="1" t="str">
        <f t="shared" ca="1" si="3"/>
        <v/>
      </c>
      <c r="J43" s="1" t="str">
        <f t="shared" ca="1" si="7"/>
        <v/>
      </c>
      <c r="K43" s="1" t="str">
        <f t="shared" ca="1" si="4"/>
        <v/>
      </c>
      <c r="L43" s="1">
        <f t="shared" ca="1" si="8"/>
        <v>45.43</v>
      </c>
      <c r="M43" s="1" t="str">
        <f t="shared" ca="1" si="5"/>
        <v>05</v>
      </c>
      <c r="N43" s="1" t="str">
        <f ca="1">INDEX('Groupes et Responsables'!$R$4:$R$8,VLOOKUP(IF(I43="","",INDEX('Groupes et Responsables'!$A$4:$A$18,MATCH($H$3&amp;"|"&amp;I43,'Groupes et Responsables'!$F$4:$F$18,1)))&amp;IF(K43="","",INDEX('Groupes et Responsables'!$A$4:$A$18,MATCH($J$3&amp;"|"&amp;K43,'Groupes et Responsables'!$F$4:$F$18,1)))&amp;IF(M43="","",INDEX('Groupes et Responsables'!$A$4:$A$18,MATCH($L$3&amp;"|"&amp;M43,'Groupes et Responsables'!$F$4:$F$18,1))),'Groupes et Responsables'!$N$4:$P$8,3,0))</f>
        <v>R2</v>
      </c>
    </row>
    <row r="44" spans="3:14" x14ac:dyDescent="0.35">
      <c r="C44" s="1" t="s">
        <v>32</v>
      </c>
      <c r="D44" s="1" t="s">
        <v>45</v>
      </c>
      <c r="E44" s="1" t="s">
        <v>49</v>
      </c>
      <c r="F44" s="1" t="s">
        <v>52</v>
      </c>
      <c r="G44" s="1" t="s">
        <v>56</v>
      </c>
      <c r="H44" s="1" t="str">
        <f t="shared" ca="1" si="6"/>
        <v/>
      </c>
      <c r="I44" s="1" t="str">
        <f t="shared" ca="1" si="3"/>
        <v/>
      </c>
      <c r="J44" s="1">
        <f t="shared" ca="1" si="7"/>
        <v>73.44</v>
      </c>
      <c r="K44" s="1" t="str">
        <f t="shared" ca="1" si="4"/>
        <v>09</v>
      </c>
      <c r="L44" s="1" t="str">
        <f t="shared" ca="1" si="8"/>
        <v/>
      </c>
      <c r="M44" s="1" t="str">
        <f t="shared" ca="1" si="5"/>
        <v/>
      </c>
      <c r="N44" s="1" t="str">
        <f ca="1">INDEX('Groupes et Responsables'!$R$4:$R$8,VLOOKUP(IF(I44="","",INDEX('Groupes et Responsables'!$A$4:$A$18,MATCH($H$3&amp;"|"&amp;I44,'Groupes et Responsables'!$F$4:$F$18,1)))&amp;IF(K44="","",INDEX('Groupes et Responsables'!$A$4:$A$18,MATCH($J$3&amp;"|"&amp;K44,'Groupes et Responsables'!$F$4:$F$18,1)))&amp;IF(M44="","",INDEX('Groupes et Responsables'!$A$4:$A$18,MATCH($L$3&amp;"|"&amp;M44,'Groupes et Responsables'!$F$4:$F$18,1))),'Groupes et Responsables'!$N$4:$P$8,3,0))</f>
        <v>R1</v>
      </c>
    </row>
    <row r="45" spans="3:14" x14ac:dyDescent="0.35">
      <c r="C45" s="1" t="s">
        <v>33</v>
      </c>
      <c r="D45" s="1" t="s">
        <v>45</v>
      </c>
      <c r="E45" s="1" t="s">
        <v>49</v>
      </c>
      <c r="F45" s="1" t="s">
        <v>53</v>
      </c>
      <c r="G45" s="1" t="s">
        <v>56</v>
      </c>
      <c r="H45" s="1" t="str">
        <f t="shared" ca="1" si="6"/>
        <v/>
      </c>
      <c r="I45" s="1" t="str">
        <f t="shared" ca="1" si="3"/>
        <v/>
      </c>
      <c r="J45" s="1">
        <f t="shared" ca="1" si="7"/>
        <v>4.45</v>
      </c>
      <c r="K45" s="1" t="str">
        <f t="shared" ca="1" si="4"/>
        <v>25</v>
      </c>
      <c r="L45" s="1" t="str">
        <f t="shared" ca="1" si="8"/>
        <v/>
      </c>
      <c r="M45" s="1" t="str">
        <f t="shared" ca="1" si="5"/>
        <v/>
      </c>
      <c r="N45" s="1" t="str">
        <f ca="1">INDEX('Groupes et Responsables'!$R$4:$R$8,VLOOKUP(IF(I45="","",INDEX('Groupes et Responsables'!$A$4:$A$18,MATCH($H$3&amp;"|"&amp;I45,'Groupes et Responsables'!$F$4:$F$18,1)))&amp;IF(K45="","",INDEX('Groupes et Responsables'!$A$4:$A$18,MATCH($J$3&amp;"|"&amp;K45,'Groupes et Responsables'!$F$4:$F$18,1)))&amp;IF(M45="","",INDEX('Groupes et Responsables'!$A$4:$A$18,MATCH($L$3&amp;"|"&amp;M45,'Groupes et Responsables'!$F$4:$F$18,1))),'Groupes et Responsables'!$N$4:$P$8,3,0))</f>
        <v>R4</v>
      </c>
    </row>
    <row r="46" spans="3:14" x14ac:dyDescent="0.35">
      <c r="C46" s="1" t="s">
        <v>34</v>
      </c>
      <c r="D46" s="1" t="s">
        <v>45</v>
      </c>
      <c r="E46" s="1" t="s">
        <v>49</v>
      </c>
      <c r="F46" s="1" t="s">
        <v>52</v>
      </c>
      <c r="G46" s="1" t="s">
        <v>56</v>
      </c>
      <c r="H46" s="1" t="str">
        <f t="shared" ca="1" si="6"/>
        <v/>
      </c>
      <c r="I46" s="1" t="str">
        <f t="shared" ca="1" si="3"/>
        <v/>
      </c>
      <c r="J46" s="1">
        <f t="shared" ca="1" si="7"/>
        <v>58.46</v>
      </c>
      <c r="K46" s="1" t="str">
        <f t="shared" ca="1" si="4"/>
        <v>12</v>
      </c>
      <c r="L46" s="1" t="str">
        <f t="shared" ca="1" si="8"/>
        <v/>
      </c>
      <c r="M46" s="1" t="str">
        <f t="shared" ca="1" si="5"/>
        <v/>
      </c>
      <c r="N46" s="1" t="str">
        <f ca="1">INDEX('Groupes et Responsables'!$R$4:$R$8,VLOOKUP(IF(I46="","",INDEX('Groupes et Responsables'!$A$4:$A$18,MATCH($H$3&amp;"|"&amp;I46,'Groupes et Responsables'!$F$4:$F$18,1)))&amp;IF(K46="","",INDEX('Groupes et Responsables'!$A$4:$A$18,MATCH($J$3&amp;"|"&amp;K46,'Groupes et Responsables'!$F$4:$F$18,1)))&amp;IF(M46="","",INDEX('Groupes et Responsables'!$A$4:$A$18,MATCH($L$3&amp;"|"&amp;M46,'Groupes et Responsables'!$F$4:$F$18,1))),'Groupes et Responsables'!$N$4:$P$8,3,0))</f>
        <v>R3</v>
      </c>
    </row>
    <row r="47" spans="3:14" x14ac:dyDescent="0.35">
      <c r="C47" s="1" t="s">
        <v>35</v>
      </c>
      <c r="D47" s="1" t="s">
        <v>46</v>
      </c>
      <c r="E47" s="1" t="s">
        <v>50</v>
      </c>
      <c r="F47" s="1" t="s">
        <v>53</v>
      </c>
      <c r="G47" s="1" t="s">
        <v>56</v>
      </c>
      <c r="H47" s="1" t="str">
        <f t="shared" ca="1" si="6"/>
        <v/>
      </c>
      <c r="I47" s="1" t="str">
        <f t="shared" ca="1" si="3"/>
        <v/>
      </c>
      <c r="J47" s="1" t="str">
        <f t="shared" ca="1" si="7"/>
        <v/>
      </c>
      <c r="K47" s="1" t="str">
        <f t="shared" ca="1" si="4"/>
        <v/>
      </c>
      <c r="L47" s="1">
        <f t="shared" ca="1" si="8"/>
        <v>98.47</v>
      </c>
      <c r="M47" s="1" t="str">
        <f t="shared" ca="1" si="5"/>
        <v>02</v>
      </c>
      <c r="N47" s="1" t="str">
        <f ca="1">INDEX('Groupes et Responsables'!$R$4:$R$8,VLOOKUP(IF(I47="","",INDEX('Groupes et Responsables'!$A$4:$A$18,MATCH($H$3&amp;"|"&amp;I47,'Groupes et Responsables'!$F$4:$F$18,1)))&amp;IF(K47="","",INDEX('Groupes et Responsables'!$A$4:$A$18,MATCH($J$3&amp;"|"&amp;K47,'Groupes et Responsables'!$F$4:$F$18,1)))&amp;IF(M47="","",INDEX('Groupes et Responsables'!$A$4:$A$18,MATCH($L$3&amp;"|"&amp;M47,'Groupes et Responsables'!$F$4:$F$18,1))),'Groupes et Responsables'!$N$4:$P$8,3,0))</f>
        <v>R5</v>
      </c>
    </row>
    <row r="48" spans="3:14" x14ac:dyDescent="0.35">
      <c r="C48" s="1" t="s">
        <v>36</v>
      </c>
      <c r="D48" s="1" t="s">
        <v>46</v>
      </c>
      <c r="E48" s="1" t="s">
        <v>50</v>
      </c>
      <c r="F48" s="1" t="s">
        <v>52</v>
      </c>
      <c r="G48" s="1" t="s">
        <v>55</v>
      </c>
      <c r="H48" s="1" t="str">
        <f t="shared" ca="1" si="6"/>
        <v/>
      </c>
      <c r="I48" s="1" t="str">
        <f t="shared" ca="1" si="3"/>
        <v/>
      </c>
      <c r="J48" s="1" t="str">
        <f t="shared" ca="1" si="7"/>
        <v/>
      </c>
      <c r="K48" s="1" t="str">
        <f t="shared" ca="1" si="4"/>
        <v/>
      </c>
      <c r="L48" s="1">
        <f t="shared" ca="1" si="8"/>
        <v>77.48</v>
      </c>
      <c r="M48" s="1" t="str">
        <f t="shared" ca="1" si="5"/>
        <v>03</v>
      </c>
      <c r="N48" s="1" t="str">
        <f ca="1">INDEX('Groupes et Responsables'!$R$4:$R$8,VLOOKUP(IF(I48="","",INDEX('Groupes et Responsables'!$A$4:$A$18,MATCH($H$3&amp;"|"&amp;I48,'Groupes et Responsables'!$F$4:$F$18,1)))&amp;IF(K48="","",INDEX('Groupes et Responsables'!$A$4:$A$18,MATCH($J$3&amp;"|"&amp;K48,'Groupes et Responsables'!$F$4:$F$18,1)))&amp;IF(M48="","",INDEX('Groupes et Responsables'!$A$4:$A$18,MATCH($L$3&amp;"|"&amp;M48,'Groupes et Responsables'!$F$4:$F$18,1))),'Groupes et Responsables'!$N$4:$P$8,3,0))</f>
        <v>R1</v>
      </c>
    </row>
    <row r="49" spans="3:14" x14ac:dyDescent="0.35">
      <c r="C49" s="1" t="s">
        <v>37</v>
      </c>
      <c r="D49" s="1" t="s">
        <v>46</v>
      </c>
      <c r="E49" s="1" t="s">
        <v>50</v>
      </c>
      <c r="F49" s="1" t="s">
        <v>53</v>
      </c>
      <c r="G49" s="1" t="s">
        <v>55</v>
      </c>
      <c r="H49" s="1" t="str">
        <f t="shared" ca="1" si="6"/>
        <v/>
      </c>
      <c r="I49" s="1" t="str">
        <f t="shared" ca="1" si="3"/>
        <v/>
      </c>
      <c r="J49" s="1" t="str">
        <f t="shared" ca="1" si="7"/>
        <v/>
      </c>
      <c r="K49" s="1" t="str">
        <f t="shared" ca="1" si="4"/>
        <v/>
      </c>
      <c r="L49" s="1">
        <f t="shared" ca="1" si="8"/>
        <v>9.49</v>
      </c>
      <c r="M49" s="1" t="str">
        <f t="shared" ca="1" si="5"/>
        <v>06</v>
      </c>
      <c r="N49" s="1" t="str">
        <f ca="1">INDEX('Groupes et Responsables'!$R$4:$R$8,VLOOKUP(IF(I49="","",INDEX('Groupes et Responsables'!$A$4:$A$18,MATCH($H$3&amp;"|"&amp;I49,'Groupes et Responsables'!$F$4:$F$18,1)))&amp;IF(K49="","",INDEX('Groupes et Responsables'!$A$4:$A$18,MATCH($J$3&amp;"|"&amp;K49,'Groupes et Responsables'!$F$4:$F$18,1)))&amp;IF(M49="","",INDEX('Groupes et Responsables'!$A$4:$A$18,MATCH($L$3&amp;"|"&amp;M49,'Groupes et Responsables'!$F$4:$F$18,1))),'Groupes et Responsables'!$N$4:$P$8,3,0))</f>
        <v>R4</v>
      </c>
    </row>
    <row r="50" spans="3:14" x14ac:dyDescent="0.35">
      <c r="C50" s="1" t="s">
        <v>38</v>
      </c>
      <c r="D50" s="1" t="s">
        <v>46</v>
      </c>
      <c r="E50" s="1" t="s">
        <v>50</v>
      </c>
      <c r="F50" s="1" t="s">
        <v>52</v>
      </c>
      <c r="G50" s="1" t="s">
        <v>55</v>
      </c>
      <c r="H50" s="1" t="str">
        <f t="shared" ca="1" si="6"/>
        <v/>
      </c>
      <c r="I50" s="1" t="str">
        <f t="shared" ca="1" si="3"/>
        <v/>
      </c>
      <c r="J50" s="1" t="str">
        <f t="shared" ca="1" si="7"/>
        <v/>
      </c>
      <c r="K50" s="1" t="str">
        <f t="shared" ca="1" si="4"/>
        <v/>
      </c>
      <c r="L50" s="1">
        <f t="shared" ca="1" si="8"/>
        <v>98.5</v>
      </c>
      <c r="M50" s="1" t="str">
        <f t="shared" ca="1" si="5"/>
        <v>01</v>
      </c>
      <c r="N50" s="1" t="str">
        <f ca="1">INDEX('Groupes et Responsables'!$R$4:$R$8,VLOOKUP(IF(I50="","",INDEX('Groupes et Responsables'!$A$4:$A$18,MATCH($H$3&amp;"|"&amp;I50,'Groupes et Responsables'!$F$4:$F$18,1)))&amp;IF(K50="","",INDEX('Groupes et Responsables'!$A$4:$A$18,MATCH($J$3&amp;"|"&amp;K50,'Groupes et Responsables'!$F$4:$F$18,1)))&amp;IF(M50="","",INDEX('Groupes et Responsables'!$A$4:$A$18,MATCH($L$3&amp;"|"&amp;M50,'Groupes et Responsables'!$F$4:$F$18,1))),'Groupes et Responsables'!$N$4:$P$8,3,0))</f>
        <v>R5</v>
      </c>
    </row>
    <row r="51" spans="3:14" x14ac:dyDescent="0.35">
      <c r="C51" s="1" t="s">
        <v>39</v>
      </c>
      <c r="D51" s="1" t="s">
        <v>46</v>
      </c>
      <c r="E51" s="1" t="s">
        <v>50</v>
      </c>
      <c r="F51" s="1" t="s">
        <v>53</v>
      </c>
      <c r="G51" s="1" t="s">
        <v>55</v>
      </c>
      <c r="H51" s="1" t="str">
        <f t="shared" ca="1" si="6"/>
        <v/>
      </c>
      <c r="I51" s="1" t="str">
        <f t="shared" ca="1" si="3"/>
        <v/>
      </c>
      <c r="J51" s="1" t="str">
        <f t="shared" ca="1" si="7"/>
        <v/>
      </c>
      <c r="K51" s="1" t="str">
        <f t="shared" ca="1" si="4"/>
        <v/>
      </c>
      <c r="L51" s="1">
        <f t="shared" ca="1" si="8"/>
        <v>50.51</v>
      </c>
      <c r="M51" s="1" t="str">
        <f t="shared" ca="1" si="5"/>
        <v>04</v>
      </c>
      <c r="N51" s="1" t="str">
        <f ca="1">INDEX('Groupes et Responsables'!$R$4:$R$8,VLOOKUP(IF(I51="","",INDEX('Groupes et Responsables'!$A$4:$A$18,MATCH($H$3&amp;"|"&amp;I51,'Groupes et Responsables'!$F$4:$F$18,1)))&amp;IF(K51="","",INDEX('Groupes et Responsables'!$A$4:$A$18,MATCH($J$3&amp;"|"&amp;K51,'Groupes et Responsables'!$F$4:$F$18,1)))&amp;IF(M51="","",INDEX('Groupes et Responsables'!$A$4:$A$18,MATCH($L$3&amp;"|"&amp;M51,'Groupes et Responsables'!$F$4:$F$18,1))),'Groupes et Responsables'!$N$4:$P$8,3,0))</f>
        <v>R3</v>
      </c>
    </row>
    <row r="52" spans="3:14" x14ac:dyDescent="0.35">
      <c r="C52" s="1" t="s">
        <v>40</v>
      </c>
      <c r="D52" s="1" t="s">
        <v>46</v>
      </c>
      <c r="E52" s="1" t="s">
        <v>49</v>
      </c>
      <c r="F52" s="1" t="s">
        <v>52</v>
      </c>
      <c r="G52" s="1" t="s">
        <v>55</v>
      </c>
      <c r="H52" s="1" t="str">
        <f t="shared" ca="1" si="6"/>
        <v/>
      </c>
      <c r="I52" s="1" t="str">
        <f t="shared" ca="1" si="3"/>
        <v/>
      </c>
      <c r="J52" s="1">
        <f t="shared" ca="1" si="7"/>
        <v>78.52</v>
      </c>
      <c r="K52" s="1" t="str">
        <f t="shared" ca="1" si="4"/>
        <v>07</v>
      </c>
      <c r="L52" s="1" t="str">
        <f t="shared" ca="1" si="8"/>
        <v/>
      </c>
      <c r="M52" s="1" t="str">
        <f t="shared" ca="1" si="5"/>
        <v/>
      </c>
      <c r="N52" s="1" t="str">
        <f ca="1">INDEX('Groupes et Responsables'!$R$4:$R$8,VLOOKUP(IF(I52="","",INDEX('Groupes et Responsables'!$A$4:$A$18,MATCH($H$3&amp;"|"&amp;I52,'Groupes et Responsables'!$F$4:$F$18,1)))&amp;IF(K52="","",INDEX('Groupes et Responsables'!$A$4:$A$18,MATCH($J$3&amp;"|"&amp;K52,'Groupes et Responsables'!$F$4:$F$18,1)))&amp;IF(M52="","",INDEX('Groupes et Responsables'!$A$4:$A$18,MATCH($L$3&amp;"|"&amp;M52,'Groupes et Responsables'!$F$4:$F$18,1))),'Groupes et Responsables'!$N$4:$P$8,3,0))</f>
        <v>R1</v>
      </c>
    </row>
    <row r="53" spans="3:14" x14ac:dyDescent="0.35">
      <c r="C53" s="1" t="s">
        <v>41</v>
      </c>
      <c r="D53" s="1" t="s">
        <v>46</v>
      </c>
      <c r="E53" s="1" t="s">
        <v>49</v>
      </c>
      <c r="F53" s="1" t="s">
        <v>53</v>
      </c>
      <c r="G53" s="1" t="s">
        <v>55</v>
      </c>
      <c r="H53" s="1" t="str">
        <f t="shared" ca="1" si="6"/>
        <v/>
      </c>
      <c r="I53" s="1" t="str">
        <f t="shared" ca="1" si="3"/>
        <v/>
      </c>
      <c r="J53" s="1">
        <f t="shared" ca="1" si="7"/>
        <v>62.53</v>
      </c>
      <c r="K53" s="1" t="str">
        <f t="shared" ca="1" si="4"/>
        <v>11</v>
      </c>
      <c r="L53" s="1" t="str">
        <f t="shared" ca="1" si="8"/>
        <v/>
      </c>
      <c r="M53" s="1" t="str">
        <f t="shared" ca="1" si="5"/>
        <v/>
      </c>
      <c r="N53" s="1" t="str">
        <f ca="1">INDEX('Groupes et Responsables'!$R$4:$R$8,VLOOKUP(IF(I53="","",INDEX('Groupes et Responsables'!$A$4:$A$18,MATCH($H$3&amp;"|"&amp;I53,'Groupes et Responsables'!$F$4:$F$18,1)))&amp;IF(K53="","",INDEX('Groupes et Responsables'!$A$4:$A$18,MATCH($J$3&amp;"|"&amp;K53,'Groupes et Responsables'!$F$4:$F$18,1)))&amp;IF(M53="","",INDEX('Groupes et Responsables'!$A$4:$A$18,MATCH($L$3&amp;"|"&amp;M53,'Groupes et Responsables'!$F$4:$F$18,1))),'Groupes et Responsables'!$N$4:$P$8,3,0))</f>
        <v>R3</v>
      </c>
    </row>
  </sheetData>
  <sortState ref="P4:U18">
    <sortCondition ref="U18"/>
  </sortState>
  <pageMargins left="0.7" right="0.7" top="0.75" bottom="0.75" header="0.3" footer="0.3"/>
  <pageSetup paperSize="9" orientation="portrait" r:id="rId1"/>
  <ignoredErrors>
    <ignoredError sqref="I4:I53 K4:K53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workbookViewId="0">
      <selection activeCell="H14" sqref="H14"/>
    </sheetView>
  </sheetViews>
  <sheetFormatPr baseColWidth="10" defaultRowHeight="14.5" x14ac:dyDescent="0.35"/>
  <cols>
    <col min="1" max="1" width="10.7265625" style="1" bestFit="1" customWidth="1"/>
    <col min="2" max="2" width="10.7265625" style="1" customWidth="1"/>
    <col min="3" max="5" width="4.54296875" style="1" customWidth="1"/>
    <col min="6" max="6" width="12.81640625" style="1" customWidth="1"/>
    <col min="7" max="7" width="11.453125" style="1"/>
    <col min="8" max="8" width="14.08984375" style="1" customWidth="1"/>
    <col min="9" max="11" width="8.54296875" style="1" customWidth="1"/>
    <col min="12" max="12" width="11.7265625" style="1" bestFit="1" customWidth="1"/>
    <col min="13" max="13" width="10.90625" customWidth="1"/>
    <col min="14" max="16" width="7" style="7" customWidth="1"/>
    <col min="18" max="18" width="10.453125" style="7" bestFit="1" customWidth="1"/>
    <col min="19" max="19" width="8.26953125" style="7" customWidth="1"/>
  </cols>
  <sheetData>
    <row r="1" spans="1:19" x14ac:dyDescent="0.35">
      <c r="A1" s="11" t="s">
        <v>90</v>
      </c>
      <c r="B1" s="8"/>
      <c r="C1" s="8"/>
      <c r="D1" s="8"/>
      <c r="E1" s="8"/>
      <c r="F1" s="8"/>
      <c r="N1" s="10" t="s">
        <v>91</v>
      </c>
      <c r="O1" s="9"/>
      <c r="P1" s="9"/>
      <c r="Q1" s="9"/>
      <c r="R1" s="9"/>
    </row>
    <row r="2" spans="1:19" x14ac:dyDescent="0.35">
      <c r="H2" s="3" t="s">
        <v>70</v>
      </c>
      <c r="I2" s="3" t="s">
        <v>47</v>
      </c>
      <c r="J2"/>
      <c r="K2"/>
      <c r="L2"/>
    </row>
    <row r="3" spans="1:19" x14ac:dyDescent="0.35">
      <c r="A3" s="2" t="s">
        <v>89</v>
      </c>
      <c r="B3" s="2" t="s">
        <v>47</v>
      </c>
      <c r="C3" s="2" t="s">
        <v>66</v>
      </c>
      <c r="D3" s="2" t="s">
        <v>67</v>
      </c>
      <c r="E3" s="2" t="s">
        <v>68</v>
      </c>
      <c r="F3" s="2" t="s">
        <v>71</v>
      </c>
      <c r="G3" s="2"/>
      <c r="H3" s="3" t="s">
        <v>89</v>
      </c>
      <c r="I3" t="s">
        <v>49</v>
      </c>
      <c r="J3" t="s">
        <v>48</v>
      </c>
      <c r="K3" t="s">
        <v>50</v>
      </c>
      <c r="L3" t="s">
        <v>69</v>
      </c>
      <c r="N3" s="2" t="s">
        <v>89</v>
      </c>
      <c r="O3" s="2" t="s">
        <v>82</v>
      </c>
      <c r="P3" s="2" t="s">
        <v>88</v>
      </c>
      <c r="R3" s="2" t="s">
        <v>57</v>
      </c>
      <c r="S3" s="2"/>
    </row>
    <row r="4" spans="1:19" x14ac:dyDescent="0.35">
      <c r="A4" s="7" t="s">
        <v>83</v>
      </c>
      <c r="B4" s="1" t="s">
        <v>49</v>
      </c>
      <c r="C4" s="1">
        <v>1</v>
      </c>
      <c r="D4" s="1">
        <v>5</v>
      </c>
      <c r="E4" s="1">
        <f t="shared" ref="E4:E18" si="0">D4-C4+1</f>
        <v>5</v>
      </c>
      <c r="F4" s="1" t="str">
        <f t="shared" ref="F4:F18" si="1">B4&amp;"|"&amp;RIGHT("00"&amp;C4,2)</f>
        <v>Confirmé|01</v>
      </c>
      <c r="H4" t="s">
        <v>83</v>
      </c>
      <c r="I4" s="4">
        <v>5</v>
      </c>
      <c r="J4" s="4">
        <v>3</v>
      </c>
      <c r="K4" s="4">
        <v>2</v>
      </c>
      <c r="L4" s="4">
        <v>10</v>
      </c>
      <c r="N4" s="7" t="s">
        <v>83</v>
      </c>
      <c r="O4" s="7">
        <f ca="1">RANDBETWEEN(1,10)+ROW()/100</f>
        <v>1.04</v>
      </c>
      <c r="P4" s="7">
        <f ca="1">RANK(O4,$O$4:$O$8)</f>
        <v>5</v>
      </c>
      <c r="R4" s="7" t="s">
        <v>58</v>
      </c>
    </row>
    <row r="5" spans="1:19" x14ac:dyDescent="0.35">
      <c r="A5" s="7" t="s">
        <v>84</v>
      </c>
      <c r="B5" s="1" t="s">
        <v>49</v>
      </c>
      <c r="C5" s="1">
        <v>6</v>
      </c>
      <c r="D5" s="1">
        <v>10</v>
      </c>
      <c r="E5" s="1">
        <f t="shared" si="0"/>
        <v>5</v>
      </c>
      <c r="F5" s="1" t="str">
        <f t="shared" si="1"/>
        <v>Confirmé|06</v>
      </c>
      <c r="H5" t="s">
        <v>84</v>
      </c>
      <c r="I5" s="4">
        <v>5</v>
      </c>
      <c r="J5" s="4">
        <v>4</v>
      </c>
      <c r="K5" s="4">
        <v>1</v>
      </c>
      <c r="L5" s="4">
        <v>10</v>
      </c>
      <c r="N5" s="7" t="s">
        <v>84</v>
      </c>
      <c r="O5" s="7">
        <f t="shared" ref="O5:O8" ca="1" si="2">RANDBETWEEN(1,10)+ROW()/100</f>
        <v>5.05</v>
      </c>
      <c r="P5" s="7">
        <f t="shared" ref="P5:P8" ca="1" si="3">RANK(O5,$O$4:$O$8)</f>
        <v>1</v>
      </c>
      <c r="R5" s="7" t="s">
        <v>59</v>
      </c>
    </row>
    <row r="6" spans="1:19" x14ac:dyDescent="0.35">
      <c r="A6" s="7" t="s">
        <v>85</v>
      </c>
      <c r="B6" s="1" t="s">
        <v>49</v>
      </c>
      <c r="C6" s="1">
        <v>11</v>
      </c>
      <c r="D6" s="1">
        <v>15</v>
      </c>
      <c r="E6" s="1">
        <f t="shared" si="0"/>
        <v>5</v>
      </c>
      <c r="F6" s="1" t="str">
        <f t="shared" si="1"/>
        <v>Confirmé|11</v>
      </c>
      <c r="H6" t="s">
        <v>85</v>
      </c>
      <c r="I6" s="4">
        <v>5</v>
      </c>
      <c r="J6" s="4">
        <v>4</v>
      </c>
      <c r="K6" s="4">
        <v>1</v>
      </c>
      <c r="L6" s="4">
        <v>10</v>
      </c>
      <c r="N6" s="7" t="s">
        <v>85</v>
      </c>
      <c r="O6" s="7">
        <f t="shared" ca="1" si="2"/>
        <v>4.0599999999999996</v>
      </c>
      <c r="P6" s="7">
        <f t="shared" ca="1" si="3"/>
        <v>3</v>
      </c>
      <c r="R6" s="7" t="s">
        <v>60</v>
      </c>
    </row>
    <row r="7" spans="1:19" x14ac:dyDescent="0.35">
      <c r="A7" s="7" t="s">
        <v>86</v>
      </c>
      <c r="B7" s="1" t="s">
        <v>49</v>
      </c>
      <c r="C7" s="1">
        <v>16</v>
      </c>
      <c r="D7" s="1">
        <v>20</v>
      </c>
      <c r="E7" s="1">
        <f t="shared" si="0"/>
        <v>5</v>
      </c>
      <c r="F7" s="1" t="str">
        <f t="shared" si="1"/>
        <v>Confirmé|16</v>
      </c>
      <c r="H7" t="s">
        <v>86</v>
      </c>
      <c r="I7" s="4">
        <v>5</v>
      </c>
      <c r="J7" s="4">
        <v>4</v>
      </c>
      <c r="K7" s="4">
        <v>1</v>
      </c>
      <c r="L7" s="4">
        <v>10</v>
      </c>
      <c r="N7" s="7" t="s">
        <v>86</v>
      </c>
      <c r="O7" s="7">
        <f t="shared" ca="1" si="2"/>
        <v>4.07</v>
      </c>
      <c r="P7" s="7">
        <f t="shared" ca="1" si="3"/>
        <v>2</v>
      </c>
      <c r="R7" s="7" t="s">
        <v>61</v>
      </c>
    </row>
    <row r="8" spans="1:19" x14ac:dyDescent="0.35">
      <c r="A8" s="7" t="s">
        <v>87</v>
      </c>
      <c r="B8" s="1" t="s">
        <v>49</v>
      </c>
      <c r="C8" s="1">
        <v>21</v>
      </c>
      <c r="D8" s="1">
        <v>26</v>
      </c>
      <c r="E8" s="1">
        <f t="shared" si="0"/>
        <v>6</v>
      </c>
      <c r="F8" s="1" t="str">
        <f t="shared" si="1"/>
        <v>Confirmé|21</v>
      </c>
      <c r="H8" t="s">
        <v>87</v>
      </c>
      <c r="I8" s="4">
        <v>6</v>
      </c>
      <c r="J8" s="4">
        <v>2</v>
      </c>
      <c r="K8" s="4">
        <v>2</v>
      </c>
      <c r="L8" s="4">
        <v>10</v>
      </c>
      <c r="N8" s="7" t="s">
        <v>87</v>
      </c>
      <c r="O8" s="7">
        <f t="shared" ca="1" si="2"/>
        <v>3.08</v>
      </c>
      <c r="P8" s="7">
        <f t="shared" ca="1" si="3"/>
        <v>4</v>
      </c>
      <c r="R8" s="7" t="s">
        <v>62</v>
      </c>
    </row>
    <row r="9" spans="1:19" x14ac:dyDescent="0.35">
      <c r="A9" s="7" t="s">
        <v>83</v>
      </c>
      <c r="B9" s="1" t="s">
        <v>48</v>
      </c>
      <c r="C9" s="1">
        <v>1</v>
      </c>
      <c r="D9" s="1">
        <v>3</v>
      </c>
      <c r="E9" s="1">
        <f t="shared" si="0"/>
        <v>3</v>
      </c>
      <c r="F9" s="1" t="str">
        <f t="shared" si="1"/>
        <v>Junior|01</v>
      </c>
      <c r="H9" t="s">
        <v>69</v>
      </c>
      <c r="I9" s="4">
        <v>26</v>
      </c>
      <c r="J9" s="4">
        <v>17</v>
      </c>
      <c r="K9" s="4">
        <v>7</v>
      </c>
      <c r="L9" s="4">
        <v>50</v>
      </c>
    </row>
    <row r="10" spans="1:19" x14ac:dyDescent="0.35">
      <c r="A10" s="7" t="s">
        <v>84</v>
      </c>
      <c r="B10" s="1" t="s">
        <v>48</v>
      </c>
      <c r="C10" s="1">
        <v>4</v>
      </c>
      <c r="D10" s="1">
        <v>7</v>
      </c>
      <c r="E10" s="1">
        <f t="shared" si="0"/>
        <v>4</v>
      </c>
      <c r="F10" s="1" t="str">
        <f t="shared" si="1"/>
        <v>Junior|04</v>
      </c>
      <c r="H10"/>
      <c r="I10"/>
      <c r="J10"/>
    </row>
    <row r="11" spans="1:19" x14ac:dyDescent="0.35">
      <c r="A11" s="7" t="s">
        <v>85</v>
      </c>
      <c r="B11" s="1" t="s">
        <v>48</v>
      </c>
      <c r="C11" s="1">
        <v>8</v>
      </c>
      <c r="D11" s="1">
        <v>11</v>
      </c>
      <c r="E11" s="1">
        <f t="shared" si="0"/>
        <v>4</v>
      </c>
      <c r="F11" s="1" t="str">
        <f t="shared" si="1"/>
        <v>Junior|08</v>
      </c>
      <c r="H11"/>
      <c r="I11"/>
      <c r="J11"/>
    </row>
    <row r="12" spans="1:19" x14ac:dyDescent="0.35">
      <c r="A12" s="7" t="s">
        <v>86</v>
      </c>
      <c r="B12" s="1" t="s">
        <v>48</v>
      </c>
      <c r="C12" s="1">
        <v>12</v>
      </c>
      <c r="D12" s="1">
        <v>15</v>
      </c>
      <c r="E12" s="1">
        <f t="shared" si="0"/>
        <v>4</v>
      </c>
      <c r="F12" s="1" t="str">
        <f t="shared" si="1"/>
        <v>Junior|12</v>
      </c>
      <c r="H12"/>
      <c r="I12"/>
      <c r="J12"/>
    </row>
    <row r="13" spans="1:19" x14ac:dyDescent="0.35">
      <c r="A13" s="7" t="s">
        <v>87</v>
      </c>
      <c r="B13" s="1" t="s">
        <v>48</v>
      </c>
      <c r="C13" s="1">
        <v>16</v>
      </c>
      <c r="D13" s="1">
        <v>17</v>
      </c>
      <c r="E13" s="1">
        <f t="shared" si="0"/>
        <v>2</v>
      </c>
      <c r="F13" s="1" t="str">
        <f t="shared" si="1"/>
        <v>Junior|16</v>
      </c>
      <c r="H13"/>
      <c r="I13"/>
      <c r="J13"/>
    </row>
    <row r="14" spans="1:19" x14ac:dyDescent="0.35">
      <c r="A14" s="7" t="s">
        <v>83</v>
      </c>
      <c r="B14" s="1" t="s">
        <v>50</v>
      </c>
      <c r="C14" s="1">
        <v>1</v>
      </c>
      <c r="D14" s="1">
        <v>2</v>
      </c>
      <c r="E14" s="1">
        <f t="shared" si="0"/>
        <v>2</v>
      </c>
      <c r="F14" s="1" t="str">
        <f t="shared" si="1"/>
        <v>Sénior|01</v>
      </c>
      <c r="H14"/>
      <c r="I14"/>
      <c r="J14"/>
    </row>
    <row r="15" spans="1:19" x14ac:dyDescent="0.35">
      <c r="A15" s="7" t="s">
        <v>84</v>
      </c>
      <c r="B15" s="1" t="s">
        <v>50</v>
      </c>
      <c r="C15" s="1">
        <v>3</v>
      </c>
      <c r="D15" s="1">
        <v>3</v>
      </c>
      <c r="E15" s="1">
        <f t="shared" si="0"/>
        <v>1</v>
      </c>
      <c r="F15" s="1" t="str">
        <f t="shared" si="1"/>
        <v>Sénior|03</v>
      </c>
      <c r="H15"/>
      <c r="I15"/>
      <c r="J15"/>
    </row>
    <row r="16" spans="1:19" x14ac:dyDescent="0.35">
      <c r="A16" s="7" t="s">
        <v>85</v>
      </c>
      <c r="B16" s="1" t="s">
        <v>50</v>
      </c>
      <c r="C16" s="1">
        <v>4</v>
      </c>
      <c r="D16" s="1">
        <v>4</v>
      </c>
      <c r="E16" s="1">
        <f t="shared" si="0"/>
        <v>1</v>
      </c>
      <c r="F16" s="1" t="str">
        <f t="shared" si="1"/>
        <v>Sénior|04</v>
      </c>
      <c r="H16"/>
      <c r="I16"/>
      <c r="J16"/>
    </row>
    <row r="17" spans="1:10" x14ac:dyDescent="0.35">
      <c r="A17" s="7" t="s">
        <v>86</v>
      </c>
      <c r="B17" s="1" t="s">
        <v>50</v>
      </c>
      <c r="C17" s="1">
        <v>5</v>
      </c>
      <c r="D17" s="1">
        <v>5</v>
      </c>
      <c r="E17" s="1">
        <f t="shared" si="0"/>
        <v>1</v>
      </c>
      <c r="F17" s="1" t="str">
        <f t="shared" si="1"/>
        <v>Sénior|05</v>
      </c>
      <c r="H17"/>
      <c r="I17"/>
      <c r="J17"/>
    </row>
    <row r="18" spans="1:10" x14ac:dyDescent="0.35">
      <c r="A18" s="7" t="s">
        <v>87</v>
      </c>
      <c r="B18" s="1" t="s">
        <v>50</v>
      </c>
      <c r="C18" s="1">
        <v>6</v>
      </c>
      <c r="D18" s="1">
        <v>7</v>
      </c>
      <c r="E18" s="1">
        <f t="shared" si="0"/>
        <v>2</v>
      </c>
      <c r="F18" s="1" t="str">
        <f t="shared" si="1"/>
        <v>Sénior|06</v>
      </c>
      <c r="H18"/>
      <c r="I18"/>
      <c r="J18"/>
    </row>
  </sheetData>
  <sortState ref="A4:F18">
    <sortCondition ref="F18"/>
  </sortState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55"/>
  <sheetViews>
    <sheetView topLeftCell="A40" workbookViewId="0">
      <selection activeCell="C52" sqref="C52"/>
    </sheetView>
  </sheetViews>
  <sheetFormatPr baseColWidth="10" defaultColWidth="5.1796875" defaultRowHeight="14.5" x14ac:dyDescent="0.35"/>
  <cols>
    <col min="1" max="1" width="21.54296875" bestFit="1" customWidth="1"/>
    <col min="2" max="6" width="13.6328125" bestFit="1" customWidth="1"/>
    <col min="7" max="7" width="11.7265625" customWidth="1"/>
    <col min="8" max="8" width="13.6328125" bestFit="1" customWidth="1"/>
    <col min="9" max="9" width="11.7265625" bestFit="1" customWidth="1"/>
    <col min="10" max="12" width="8.54296875" bestFit="1" customWidth="1"/>
    <col min="13" max="13" width="7.6328125" bestFit="1" customWidth="1"/>
    <col min="14" max="16" width="8.54296875" bestFit="1" customWidth="1"/>
    <col min="17" max="17" width="7.6328125" bestFit="1" customWidth="1"/>
    <col min="18" max="20" width="8.54296875" bestFit="1" customWidth="1"/>
    <col min="21" max="21" width="7.6328125" bestFit="1" customWidth="1"/>
    <col min="22" max="22" width="11.7265625" bestFit="1" customWidth="1"/>
  </cols>
  <sheetData>
    <row r="3" spans="1:7" x14ac:dyDescent="0.35">
      <c r="A3" s="3" t="s">
        <v>72</v>
      </c>
      <c r="B3" s="3" t="s">
        <v>57</v>
      </c>
    </row>
    <row r="4" spans="1:7" x14ac:dyDescent="0.35">
      <c r="A4" s="3" t="s">
        <v>0</v>
      </c>
      <c r="B4" t="s">
        <v>58</v>
      </c>
      <c r="C4" t="s">
        <v>59</v>
      </c>
      <c r="D4" t="s">
        <v>60</v>
      </c>
      <c r="E4" t="s">
        <v>61</v>
      </c>
      <c r="F4" t="s">
        <v>62</v>
      </c>
      <c r="G4" t="s">
        <v>69</v>
      </c>
    </row>
    <row r="5" spans="1:7" x14ac:dyDescent="0.35">
      <c r="A5" t="s">
        <v>73</v>
      </c>
      <c r="B5" s="4"/>
      <c r="C5" s="4"/>
      <c r="D5" s="4">
        <v>1</v>
      </c>
      <c r="E5" s="4"/>
      <c r="F5" s="4"/>
      <c r="G5" s="4">
        <v>1</v>
      </c>
    </row>
    <row r="6" spans="1:7" x14ac:dyDescent="0.35">
      <c r="A6" t="s">
        <v>74</v>
      </c>
      <c r="B6" s="4"/>
      <c r="C6" s="4"/>
      <c r="D6" s="4"/>
      <c r="E6" s="4"/>
      <c r="F6" s="4">
        <v>1</v>
      </c>
      <c r="G6" s="4">
        <v>1</v>
      </c>
    </row>
    <row r="7" spans="1:7" x14ac:dyDescent="0.35">
      <c r="A7" t="s">
        <v>75</v>
      </c>
      <c r="B7" s="4">
        <v>1</v>
      </c>
      <c r="C7" s="4"/>
      <c r="D7" s="4"/>
      <c r="E7" s="4"/>
      <c r="F7" s="4"/>
      <c r="G7" s="4">
        <v>1</v>
      </c>
    </row>
    <row r="8" spans="1:7" x14ac:dyDescent="0.35">
      <c r="A8" t="s">
        <v>76</v>
      </c>
      <c r="B8" s="4"/>
      <c r="C8" s="4">
        <v>1</v>
      </c>
      <c r="D8" s="4"/>
      <c r="E8" s="4"/>
      <c r="F8" s="4"/>
      <c r="G8" s="4">
        <v>1</v>
      </c>
    </row>
    <row r="9" spans="1:7" x14ac:dyDescent="0.35">
      <c r="A9" t="s">
        <v>77</v>
      </c>
      <c r="B9" s="4"/>
      <c r="C9" s="4">
        <v>1</v>
      </c>
      <c r="D9" s="4"/>
      <c r="E9" s="4"/>
      <c r="F9" s="4"/>
      <c r="G9" s="4">
        <v>1</v>
      </c>
    </row>
    <row r="10" spans="1:7" x14ac:dyDescent="0.35">
      <c r="A10" t="s">
        <v>78</v>
      </c>
      <c r="B10" s="4"/>
      <c r="C10" s="4"/>
      <c r="D10" s="4"/>
      <c r="E10" s="4">
        <v>1</v>
      </c>
      <c r="F10" s="4"/>
      <c r="G10" s="4">
        <v>1</v>
      </c>
    </row>
    <row r="11" spans="1:7" x14ac:dyDescent="0.35">
      <c r="A11" t="s">
        <v>79</v>
      </c>
      <c r="B11" s="4">
        <v>1</v>
      </c>
      <c r="C11" s="4"/>
      <c r="D11" s="4"/>
      <c r="E11" s="4"/>
      <c r="F11" s="4"/>
      <c r="G11" s="4">
        <v>1</v>
      </c>
    </row>
    <row r="12" spans="1:7" x14ac:dyDescent="0.35">
      <c r="A12" t="s">
        <v>80</v>
      </c>
      <c r="B12" s="4"/>
      <c r="C12" s="4"/>
      <c r="D12" s="4"/>
      <c r="E12" s="4">
        <v>1</v>
      </c>
      <c r="F12" s="4"/>
      <c r="G12" s="4">
        <v>1</v>
      </c>
    </row>
    <row r="13" spans="1:7" x14ac:dyDescent="0.35">
      <c r="A13" t="s">
        <v>81</v>
      </c>
      <c r="B13" s="4"/>
      <c r="C13" s="4">
        <v>1</v>
      </c>
      <c r="D13" s="4"/>
      <c r="E13" s="4"/>
      <c r="F13" s="4"/>
      <c r="G13" s="4">
        <v>1</v>
      </c>
    </row>
    <row r="14" spans="1:7" x14ac:dyDescent="0.35">
      <c r="A14" t="s">
        <v>1</v>
      </c>
      <c r="B14" s="4"/>
      <c r="C14" s="4"/>
      <c r="D14" s="4">
        <v>1</v>
      </c>
      <c r="E14" s="4"/>
      <c r="F14" s="4"/>
      <c r="G14" s="4">
        <v>1</v>
      </c>
    </row>
    <row r="15" spans="1:7" x14ac:dyDescent="0.35">
      <c r="A15" t="s">
        <v>2</v>
      </c>
      <c r="B15" s="4"/>
      <c r="C15" s="4"/>
      <c r="D15" s="4">
        <v>1</v>
      </c>
      <c r="E15" s="4"/>
      <c r="F15" s="4"/>
      <c r="G15" s="4">
        <v>1</v>
      </c>
    </row>
    <row r="16" spans="1:7" x14ac:dyDescent="0.35">
      <c r="A16" t="s">
        <v>3</v>
      </c>
      <c r="B16" s="4">
        <v>1</v>
      </c>
      <c r="C16" s="4"/>
      <c r="D16" s="4"/>
      <c r="E16" s="4"/>
      <c r="F16" s="4"/>
      <c r="G16" s="4">
        <v>1</v>
      </c>
    </row>
    <row r="17" spans="1:7" x14ac:dyDescent="0.35">
      <c r="A17" t="s">
        <v>4</v>
      </c>
      <c r="B17" s="4"/>
      <c r="C17" s="4"/>
      <c r="D17" s="4"/>
      <c r="E17" s="4">
        <v>1</v>
      </c>
      <c r="F17" s="4"/>
      <c r="G17" s="4">
        <v>1</v>
      </c>
    </row>
    <row r="18" spans="1:7" x14ac:dyDescent="0.35">
      <c r="A18" t="s">
        <v>5</v>
      </c>
      <c r="B18" s="4"/>
      <c r="C18" s="4"/>
      <c r="D18" s="4">
        <v>1</v>
      </c>
      <c r="E18" s="4"/>
      <c r="F18" s="4"/>
      <c r="G18" s="4">
        <v>1</v>
      </c>
    </row>
    <row r="19" spans="1:7" x14ac:dyDescent="0.35">
      <c r="A19" t="s">
        <v>6</v>
      </c>
      <c r="B19" s="4"/>
      <c r="C19" s="4">
        <v>1</v>
      </c>
      <c r="D19" s="4"/>
      <c r="E19" s="4"/>
      <c r="F19" s="4"/>
      <c r="G19" s="4">
        <v>1</v>
      </c>
    </row>
    <row r="20" spans="1:7" x14ac:dyDescent="0.35">
      <c r="A20" t="s">
        <v>7</v>
      </c>
      <c r="B20" s="4"/>
      <c r="C20" s="4"/>
      <c r="D20" s="4"/>
      <c r="E20" s="4"/>
      <c r="F20" s="4">
        <v>1</v>
      </c>
      <c r="G20" s="4">
        <v>1</v>
      </c>
    </row>
    <row r="21" spans="1:7" x14ac:dyDescent="0.35">
      <c r="A21" t="s">
        <v>8</v>
      </c>
      <c r="B21" s="4">
        <v>1</v>
      </c>
      <c r="C21" s="4"/>
      <c r="D21" s="4"/>
      <c r="E21" s="4"/>
      <c r="F21" s="4"/>
      <c r="G21" s="4">
        <v>1</v>
      </c>
    </row>
    <row r="22" spans="1:7" x14ac:dyDescent="0.35">
      <c r="A22" t="s">
        <v>9</v>
      </c>
      <c r="B22" s="4"/>
      <c r="C22" s="4"/>
      <c r="D22" s="4"/>
      <c r="E22" s="4">
        <v>1</v>
      </c>
      <c r="F22" s="4"/>
      <c r="G22" s="4">
        <v>1</v>
      </c>
    </row>
    <row r="23" spans="1:7" x14ac:dyDescent="0.35">
      <c r="A23" t="s">
        <v>10</v>
      </c>
      <c r="B23" s="4"/>
      <c r="C23" s="4">
        <v>1</v>
      </c>
      <c r="D23" s="4"/>
      <c r="E23" s="4"/>
      <c r="F23" s="4"/>
      <c r="G23" s="4">
        <v>1</v>
      </c>
    </row>
    <row r="24" spans="1:7" x14ac:dyDescent="0.35">
      <c r="A24" t="s">
        <v>11</v>
      </c>
      <c r="B24" s="4"/>
      <c r="C24" s="4"/>
      <c r="D24" s="4"/>
      <c r="E24" s="4">
        <v>1</v>
      </c>
      <c r="F24" s="4"/>
      <c r="G24" s="4">
        <v>1</v>
      </c>
    </row>
    <row r="25" spans="1:7" x14ac:dyDescent="0.35">
      <c r="A25" t="s">
        <v>12</v>
      </c>
      <c r="B25" s="4">
        <v>1</v>
      </c>
      <c r="C25" s="4"/>
      <c r="D25" s="4"/>
      <c r="E25" s="4"/>
      <c r="F25" s="4"/>
      <c r="G25" s="4">
        <v>1</v>
      </c>
    </row>
    <row r="26" spans="1:7" x14ac:dyDescent="0.35">
      <c r="A26" t="s">
        <v>13</v>
      </c>
      <c r="B26" s="4"/>
      <c r="C26" s="4"/>
      <c r="D26" s="4"/>
      <c r="E26" s="4"/>
      <c r="F26" s="4">
        <v>1</v>
      </c>
      <c r="G26" s="4">
        <v>1</v>
      </c>
    </row>
    <row r="27" spans="1:7" x14ac:dyDescent="0.35">
      <c r="A27" t="s">
        <v>14</v>
      </c>
      <c r="B27" s="4"/>
      <c r="C27" s="4"/>
      <c r="D27" s="4">
        <v>1</v>
      </c>
      <c r="E27" s="4"/>
      <c r="F27" s="4"/>
      <c r="G27" s="4">
        <v>1</v>
      </c>
    </row>
    <row r="28" spans="1:7" x14ac:dyDescent="0.35">
      <c r="A28" t="s">
        <v>15</v>
      </c>
      <c r="B28" s="4"/>
      <c r="C28" s="4"/>
      <c r="D28" s="4">
        <v>1</v>
      </c>
      <c r="E28" s="4"/>
      <c r="F28" s="4"/>
      <c r="G28" s="4">
        <v>1</v>
      </c>
    </row>
    <row r="29" spans="1:7" x14ac:dyDescent="0.35">
      <c r="A29" t="s">
        <v>16</v>
      </c>
      <c r="B29" s="4">
        <v>1</v>
      </c>
      <c r="C29" s="4"/>
      <c r="D29" s="4"/>
      <c r="E29" s="4"/>
      <c r="F29" s="4"/>
      <c r="G29" s="4">
        <v>1</v>
      </c>
    </row>
    <row r="30" spans="1:7" x14ac:dyDescent="0.35">
      <c r="A30" t="s">
        <v>17</v>
      </c>
      <c r="B30" s="4"/>
      <c r="C30" s="4"/>
      <c r="D30" s="4"/>
      <c r="E30" s="4"/>
      <c r="F30" s="4">
        <v>1</v>
      </c>
      <c r="G30" s="4">
        <v>1</v>
      </c>
    </row>
    <row r="31" spans="1:7" x14ac:dyDescent="0.35">
      <c r="A31" t="s">
        <v>18</v>
      </c>
      <c r="B31" s="4"/>
      <c r="C31" s="4"/>
      <c r="D31" s="4">
        <v>1</v>
      </c>
      <c r="E31" s="4"/>
      <c r="F31" s="4"/>
      <c r="G31" s="4">
        <v>1</v>
      </c>
    </row>
    <row r="32" spans="1:7" x14ac:dyDescent="0.35">
      <c r="A32" t="s">
        <v>19</v>
      </c>
      <c r="B32" s="4">
        <v>1</v>
      </c>
      <c r="C32" s="4"/>
      <c r="D32" s="4"/>
      <c r="E32" s="4"/>
      <c r="F32" s="4"/>
      <c r="G32" s="4">
        <v>1</v>
      </c>
    </row>
    <row r="33" spans="1:7" x14ac:dyDescent="0.35">
      <c r="A33" t="s">
        <v>20</v>
      </c>
      <c r="B33" s="4"/>
      <c r="C33" s="4"/>
      <c r="D33" s="4"/>
      <c r="E33" s="4"/>
      <c r="F33" s="4">
        <v>1</v>
      </c>
      <c r="G33" s="4">
        <v>1</v>
      </c>
    </row>
    <row r="34" spans="1:7" x14ac:dyDescent="0.35">
      <c r="A34" t="s">
        <v>21</v>
      </c>
      <c r="B34" s="4"/>
      <c r="C34" s="4"/>
      <c r="D34" s="4"/>
      <c r="E34" s="4"/>
      <c r="F34" s="4">
        <v>1</v>
      </c>
      <c r="G34" s="4">
        <v>1</v>
      </c>
    </row>
    <row r="35" spans="1:7" x14ac:dyDescent="0.35">
      <c r="A35" t="s">
        <v>22</v>
      </c>
      <c r="B35" s="4"/>
      <c r="C35" s="4"/>
      <c r="D35" s="4"/>
      <c r="E35" s="4"/>
      <c r="F35" s="4">
        <v>1</v>
      </c>
      <c r="G35" s="4">
        <v>1</v>
      </c>
    </row>
    <row r="36" spans="1:7" x14ac:dyDescent="0.35">
      <c r="A36" t="s">
        <v>23</v>
      </c>
      <c r="B36" s="4">
        <v>1</v>
      </c>
      <c r="C36" s="4"/>
      <c r="D36" s="4"/>
      <c r="E36" s="4"/>
      <c r="F36" s="4"/>
      <c r="G36" s="4">
        <v>1</v>
      </c>
    </row>
    <row r="37" spans="1:7" x14ac:dyDescent="0.35">
      <c r="A37" t="s">
        <v>24</v>
      </c>
      <c r="B37" s="4"/>
      <c r="C37" s="4">
        <v>1</v>
      </c>
      <c r="D37" s="4"/>
      <c r="E37" s="4"/>
      <c r="F37" s="4"/>
      <c r="G37" s="4">
        <v>1</v>
      </c>
    </row>
    <row r="38" spans="1:7" x14ac:dyDescent="0.35">
      <c r="A38" t="s">
        <v>25</v>
      </c>
      <c r="B38" s="4"/>
      <c r="C38" s="4"/>
      <c r="D38" s="4">
        <v>1</v>
      </c>
      <c r="E38" s="4"/>
      <c r="F38" s="4"/>
      <c r="G38" s="4">
        <v>1</v>
      </c>
    </row>
    <row r="39" spans="1:7" x14ac:dyDescent="0.35">
      <c r="A39" t="s">
        <v>26</v>
      </c>
      <c r="B39" s="4"/>
      <c r="C39" s="4">
        <v>1</v>
      </c>
      <c r="D39" s="4"/>
      <c r="E39" s="4"/>
      <c r="F39" s="4"/>
      <c r="G39" s="4">
        <v>1</v>
      </c>
    </row>
    <row r="40" spans="1:7" x14ac:dyDescent="0.35">
      <c r="A40" t="s">
        <v>27</v>
      </c>
      <c r="B40" s="4"/>
      <c r="C40" s="4"/>
      <c r="D40" s="4">
        <v>1</v>
      </c>
      <c r="E40" s="4"/>
      <c r="F40" s="4"/>
      <c r="G40" s="4">
        <v>1</v>
      </c>
    </row>
    <row r="41" spans="1:7" x14ac:dyDescent="0.35">
      <c r="A41" t="s">
        <v>28</v>
      </c>
      <c r="B41" s="4"/>
      <c r="C41" s="4"/>
      <c r="D41" s="4"/>
      <c r="E41" s="4">
        <v>1</v>
      </c>
      <c r="F41" s="4"/>
      <c r="G41" s="4">
        <v>1</v>
      </c>
    </row>
    <row r="42" spans="1:7" x14ac:dyDescent="0.35">
      <c r="A42" t="s">
        <v>29</v>
      </c>
      <c r="B42" s="4">
        <v>1</v>
      </c>
      <c r="C42" s="4"/>
      <c r="D42" s="4"/>
      <c r="E42" s="4"/>
      <c r="F42" s="4"/>
      <c r="G42" s="4">
        <v>1</v>
      </c>
    </row>
    <row r="43" spans="1:7" x14ac:dyDescent="0.35">
      <c r="A43" t="s">
        <v>30</v>
      </c>
      <c r="B43" s="4"/>
      <c r="C43" s="4"/>
      <c r="D43" s="4"/>
      <c r="E43" s="4">
        <v>1</v>
      </c>
      <c r="F43" s="4"/>
      <c r="G43" s="4">
        <v>1</v>
      </c>
    </row>
    <row r="44" spans="1:7" x14ac:dyDescent="0.35">
      <c r="A44" t="s">
        <v>31</v>
      </c>
      <c r="B44" s="4">
        <v>1</v>
      </c>
      <c r="C44" s="4"/>
      <c r="D44" s="4"/>
      <c r="E44" s="4"/>
      <c r="F44" s="4"/>
      <c r="G44" s="4">
        <v>1</v>
      </c>
    </row>
    <row r="45" spans="1:7" x14ac:dyDescent="0.35">
      <c r="A45" t="s">
        <v>32</v>
      </c>
      <c r="B45" s="4"/>
      <c r="C45" s="4">
        <v>1</v>
      </c>
      <c r="D45" s="4"/>
      <c r="E45" s="4"/>
      <c r="F45" s="4"/>
      <c r="G45" s="4">
        <v>1</v>
      </c>
    </row>
    <row r="46" spans="1:7" x14ac:dyDescent="0.35">
      <c r="A46" t="s">
        <v>33</v>
      </c>
      <c r="B46" s="4"/>
      <c r="C46" s="4"/>
      <c r="D46" s="4"/>
      <c r="E46" s="4">
        <v>1</v>
      </c>
      <c r="F46" s="4"/>
      <c r="G46" s="4">
        <v>1</v>
      </c>
    </row>
    <row r="47" spans="1:7" x14ac:dyDescent="0.35">
      <c r="A47" t="s">
        <v>34</v>
      </c>
      <c r="B47" s="4"/>
      <c r="C47" s="4"/>
      <c r="D47" s="4"/>
      <c r="E47" s="4"/>
      <c r="F47" s="4">
        <v>1</v>
      </c>
      <c r="G47" s="4">
        <v>1</v>
      </c>
    </row>
    <row r="48" spans="1:7" x14ac:dyDescent="0.35">
      <c r="A48" t="s">
        <v>35</v>
      </c>
      <c r="B48" s="4"/>
      <c r="C48" s="4"/>
      <c r="D48" s="4"/>
      <c r="E48" s="4">
        <v>1</v>
      </c>
      <c r="F48" s="4"/>
      <c r="G48" s="4">
        <v>1</v>
      </c>
    </row>
    <row r="49" spans="1:7" x14ac:dyDescent="0.35">
      <c r="A49" t="s">
        <v>36</v>
      </c>
      <c r="B49" s="4"/>
      <c r="C49" s="4"/>
      <c r="D49" s="4"/>
      <c r="E49" s="4"/>
      <c r="F49" s="4">
        <v>1</v>
      </c>
      <c r="G49" s="4">
        <v>1</v>
      </c>
    </row>
    <row r="50" spans="1:7" x14ac:dyDescent="0.35">
      <c r="A50" t="s">
        <v>37</v>
      </c>
      <c r="B50" s="4"/>
      <c r="C50" s="4">
        <v>1</v>
      </c>
      <c r="D50" s="4"/>
      <c r="E50" s="4"/>
      <c r="F50" s="4"/>
      <c r="G50" s="4">
        <v>1</v>
      </c>
    </row>
    <row r="51" spans="1:7" x14ac:dyDescent="0.35">
      <c r="A51" t="s">
        <v>38</v>
      </c>
      <c r="B51" s="4"/>
      <c r="C51" s="4"/>
      <c r="D51" s="4"/>
      <c r="E51" s="4"/>
      <c r="F51" s="4">
        <v>1</v>
      </c>
      <c r="G51" s="4">
        <v>1</v>
      </c>
    </row>
    <row r="52" spans="1:7" x14ac:dyDescent="0.35">
      <c r="A52" t="s">
        <v>39</v>
      </c>
      <c r="B52" s="4"/>
      <c r="C52" s="4"/>
      <c r="D52" s="4">
        <v>1</v>
      </c>
      <c r="E52" s="4"/>
      <c r="F52" s="4"/>
      <c r="G52" s="4">
        <v>1</v>
      </c>
    </row>
    <row r="53" spans="1:7" x14ac:dyDescent="0.35">
      <c r="A53" t="s">
        <v>40</v>
      </c>
      <c r="B53" s="4"/>
      <c r="C53" s="4">
        <v>1</v>
      </c>
      <c r="D53" s="4"/>
      <c r="E53" s="4"/>
      <c r="F53" s="4"/>
      <c r="G53" s="4">
        <v>1</v>
      </c>
    </row>
    <row r="54" spans="1:7" x14ac:dyDescent="0.35">
      <c r="A54" t="s">
        <v>41</v>
      </c>
      <c r="B54" s="4"/>
      <c r="C54" s="4"/>
      <c r="D54" s="4"/>
      <c r="E54" s="4">
        <v>1</v>
      </c>
      <c r="F54" s="4"/>
      <c r="G54" s="4">
        <v>1</v>
      </c>
    </row>
    <row r="55" spans="1:7" x14ac:dyDescent="0.35">
      <c r="A55" t="s">
        <v>69</v>
      </c>
      <c r="B55" s="4">
        <v>10</v>
      </c>
      <c r="C55" s="4">
        <v>10</v>
      </c>
      <c r="D55" s="4">
        <v>10</v>
      </c>
      <c r="E55" s="4">
        <v>10</v>
      </c>
      <c r="F55" s="4">
        <v>10</v>
      </c>
      <c r="G55" s="4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Agents</vt:lpstr>
      <vt:lpstr>Groupes et Responsables</vt:lpstr>
      <vt:lpstr>Récap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AMIR BENCHOUAI</dc:creator>
  <cp:lastModifiedBy>Michel</cp:lastModifiedBy>
  <dcterms:created xsi:type="dcterms:W3CDTF">2018-06-09T18:33:26Z</dcterms:created>
  <dcterms:modified xsi:type="dcterms:W3CDTF">2018-06-10T04:58:57Z</dcterms:modified>
</cp:coreProperties>
</file>