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7770"/>
  </bookViews>
  <sheets>
    <sheet name="Feuil2" sheetId="4" r:id="rId1"/>
    <sheet name="Feuil1" sheetId="1" r:id="rId2"/>
  </sheets>
  <calcPr calcId="152511"/>
  <pivotCaches>
    <pivotCache cacheId="8" r:id="rId3"/>
  </pivotCaches>
</workbook>
</file>

<file path=xl/calcChain.xml><?xml version="1.0" encoding="utf-8"?>
<calcChain xmlns="http://schemas.openxmlformats.org/spreadsheetml/2006/main">
  <c r="L2" i="1" l="1"/>
  <c r="L3" i="1"/>
  <c r="L4" i="1"/>
  <c r="L5" i="1"/>
  <c r="L6" i="1"/>
  <c r="L7" i="1"/>
  <c r="H2" i="1" l="1"/>
  <c r="I2" i="1"/>
  <c r="J2" i="1"/>
  <c r="K2" i="1"/>
  <c r="M2" i="1" s="1"/>
  <c r="H3" i="1"/>
  <c r="I3" i="1"/>
  <c r="J3" i="1"/>
  <c r="K3" i="1"/>
  <c r="M3" i="1" s="1"/>
  <c r="H4" i="1"/>
  <c r="I4" i="1"/>
  <c r="J4" i="1"/>
  <c r="K4" i="1"/>
  <c r="M4" i="1" s="1"/>
  <c r="H5" i="1"/>
  <c r="I5" i="1"/>
  <c r="J5" i="1"/>
  <c r="K5" i="1"/>
  <c r="M5" i="1" s="1"/>
  <c r="H6" i="1"/>
  <c r="I6" i="1"/>
  <c r="J6" i="1"/>
  <c r="K6" i="1"/>
  <c r="M6" i="1" s="1"/>
  <c r="H7" i="1"/>
  <c r="I7" i="1"/>
  <c r="J7" i="1"/>
  <c r="K7" i="1"/>
  <c r="M7" i="1" s="1"/>
  <c r="G3" i="1"/>
  <c r="G4" i="1"/>
  <c r="G5" i="1"/>
  <c r="G6" i="1"/>
  <c r="G7" i="1"/>
  <c r="G2" i="1"/>
</calcChain>
</file>

<file path=xl/sharedStrings.xml><?xml version="1.0" encoding="utf-8"?>
<sst xmlns="http://schemas.openxmlformats.org/spreadsheetml/2006/main" count="49" uniqueCount="33">
  <si>
    <t>Essence</t>
  </si>
  <si>
    <t>Sapelli</t>
  </si>
  <si>
    <t>Kosipo</t>
  </si>
  <si>
    <t>Padouk</t>
  </si>
  <si>
    <t>D 2011</t>
  </si>
  <si>
    <t>D 2012</t>
  </si>
  <si>
    <t>D 2013</t>
  </si>
  <si>
    <t>D 2014</t>
  </si>
  <si>
    <t>D 2015</t>
  </si>
  <si>
    <t>Remarques:</t>
  </si>
  <si>
    <t>D = diamètre</t>
  </si>
  <si>
    <t>C = classe</t>
  </si>
  <si>
    <t>C 2011</t>
  </si>
  <si>
    <t>Classe 1</t>
  </si>
  <si>
    <t>Classe 2</t>
  </si>
  <si>
    <t>Classe 3</t>
  </si>
  <si>
    <t>Classe 4</t>
  </si>
  <si>
    <t>Classe 5</t>
  </si>
  <si>
    <t>etc jusque classe 25</t>
  </si>
  <si>
    <t>C 2012</t>
  </si>
  <si>
    <t>C 2013</t>
  </si>
  <si>
    <t>C 2014</t>
  </si>
  <si>
    <t>C 2015</t>
  </si>
  <si>
    <t>10&lt;=  &lt;20</t>
  </si>
  <si>
    <t>20&lt;=  &lt;30</t>
  </si>
  <si>
    <t>30&lt;=  &lt;40</t>
  </si>
  <si>
    <t>50&lt;=  &lt;60</t>
  </si>
  <si>
    <t>40&lt;=  &lt;50</t>
  </si>
  <si>
    <t>Delta C</t>
  </si>
  <si>
    <t>Total général</t>
  </si>
  <si>
    <t>Moyenne de Delta C</t>
  </si>
  <si>
    <t>Delta D</t>
  </si>
  <si>
    <t>Moyenne de Delta 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</si>
</sst>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0.0"/>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4">
    <xf numFmtId="0" fontId="0" fillId="0" borderId="0" xfId="0"/>
    <xf numFmtId="0" fontId="0" fillId="0" borderId="0" xfId="0" applyAlignment="1">
      <alignment horizontal="center"/>
    </xf>
    <xf numFmtId="0" fontId="0" fillId="0" borderId="0" xfId="0" pivotButton="1"/>
    <xf numFmtId="165" fontId="0" fillId="0" borderId="0" xfId="0" applyNumberFormat="1"/>
  </cellXfs>
  <cellStyles count="1">
    <cellStyle name="Normal" xfId="0" builtinId="0"/>
  </cellStyles>
  <dxfs count="15">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6</xdr:col>
      <xdr:colOff>311150</xdr:colOff>
      <xdr:row>2</xdr:row>
      <xdr:rowOff>19050</xdr:rowOff>
    </xdr:from>
    <xdr:to>
      <xdr:col>12</xdr:col>
      <xdr:colOff>476250</xdr:colOff>
      <xdr:row>5</xdr:row>
      <xdr:rowOff>6350</xdr:rowOff>
    </xdr:to>
    <xdr:sp macro="" textlink="">
      <xdr:nvSpPr>
        <xdr:cNvPr id="2" name="ZoneTexte 1"/>
        <xdr:cNvSpPr txBox="1"/>
      </xdr:nvSpPr>
      <xdr:spPr>
        <a:xfrm>
          <a:off x="5105400" y="387350"/>
          <a:ext cx="4737100" cy="539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par classe intiale (en 2011), voici quel a été l'évolution moyenne par essence entre 2011 et 2015 en classe</a:t>
          </a:r>
        </a:p>
      </xdr:txBody>
    </xdr:sp>
    <xdr:clientData/>
  </xdr:twoCellAnchor>
  <xdr:twoCellAnchor>
    <xdr:from>
      <xdr:col>6</xdr:col>
      <xdr:colOff>304800</xdr:colOff>
      <xdr:row>14</xdr:row>
      <xdr:rowOff>120650</xdr:rowOff>
    </xdr:from>
    <xdr:to>
      <xdr:col>12</xdr:col>
      <xdr:colOff>469900</xdr:colOff>
      <xdr:row>17</xdr:row>
      <xdr:rowOff>107950</xdr:rowOff>
    </xdr:to>
    <xdr:sp macro="" textlink="">
      <xdr:nvSpPr>
        <xdr:cNvPr id="3" name="ZoneTexte 2"/>
        <xdr:cNvSpPr txBox="1"/>
      </xdr:nvSpPr>
      <xdr:spPr>
        <a:xfrm>
          <a:off x="4781550" y="2698750"/>
          <a:ext cx="4737100" cy="5397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par classe intiale (en 2011), voici quel a été l'évolution moyenne par essence entre 2011 et 2015 en diamètre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247650</xdr:colOff>
      <xdr:row>10</xdr:row>
      <xdr:rowOff>171450</xdr:rowOff>
    </xdr:from>
    <xdr:to>
      <xdr:col>12</xdr:col>
      <xdr:colOff>266700</xdr:colOff>
      <xdr:row>21</xdr:row>
      <xdr:rowOff>31750</xdr:rowOff>
    </xdr:to>
    <xdr:sp macro="" textlink="">
      <xdr:nvSpPr>
        <xdr:cNvPr id="2" name="ZoneTexte 1"/>
        <xdr:cNvSpPr txBox="1"/>
      </xdr:nvSpPr>
      <xdr:spPr>
        <a:xfrm>
          <a:off x="3295650" y="2012950"/>
          <a:ext cx="5353050" cy="1885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 il s'agit de calculer les accroissements annuels. Jusque là, rien de très compliqué. Cependant, chaque mesure correspond à une classe de diamètre (ex. un diamètre de 54 cm correspond à la classe 5, une diamètre de 78 cm correspond à la classe 7 etc.) et le calcul d'accroissement doit se faire par classe de diamètre pour chaque essence (fichier excel exemple en pièce jointe). Sachant que sur les 11 années, certains arbres sont passés dans la classe supérieure (et d'autre pas), il y a parfois 2 calculs d'accroissements à effectuer pour le même arbre (et parfois un seul). </a:t>
          </a:r>
          <a:r>
            <a:rPr lang="fr-FR"/>
            <a:t/>
          </a:r>
          <a:br>
            <a:rPr lang="fr-FR"/>
          </a:br>
          <a:r>
            <a:rPr lang="fr-FR"/>
            <a:t/>
          </a:r>
          <a:br>
            <a:rPr lang="fr-FR"/>
          </a:br>
          <a:r>
            <a:rPr lang="fr-FR" sz="1100" b="0" i="0">
              <a:solidFill>
                <a:schemeClr val="dk1"/>
              </a:solidFill>
              <a:effectLst/>
              <a:latin typeface="+mn-lt"/>
              <a:ea typeface="+mn-ea"/>
              <a:cs typeface="+mn-cs"/>
            </a:rPr>
            <a:t>Quelqu'un a-t-il une idée pour calculer séparément les accroissements annuels suivant que l'arbre est resté ou non dans la même classe de diamètre ?</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Michel Staelens" refreshedDate="42242.383670601848" missingItemsLimit="0" createdVersion="5" refreshedVersion="5" minRefreshableVersion="3" recordCount="6">
  <cacheSource type="worksheet">
    <worksheetSource name="Tableau1"/>
  </cacheSource>
  <cacheFields count="13">
    <cacheField name="Essence" numFmtId="0">
      <sharedItems count="3">
        <s v="Sapelli"/>
        <s v="Kosipo"/>
        <s v="Padouk"/>
      </sharedItems>
    </cacheField>
    <cacheField name="D 2011" numFmtId="0">
      <sharedItems containsSemiMixedTypes="0" containsString="0" containsNumber="1" containsInteger="1" minValue="21" maxValue="78"/>
    </cacheField>
    <cacheField name="D 2012" numFmtId="0">
      <sharedItems containsSemiMixedTypes="0" containsString="0" containsNumber="1" containsInteger="1" minValue="25" maxValue="80"/>
    </cacheField>
    <cacheField name="D 2013" numFmtId="0">
      <sharedItems containsSemiMixedTypes="0" containsString="0" containsNumber="1" containsInteger="1" minValue="25" maxValue="82"/>
    </cacheField>
    <cacheField name="D 2014" numFmtId="0">
      <sharedItems containsSemiMixedTypes="0" containsString="0" containsNumber="1" containsInteger="1" minValue="26" maxValue="85"/>
    </cacheField>
    <cacheField name="D 2015" numFmtId="0">
      <sharedItems containsSemiMixedTypes="0" containsString="0" containsNumber="1" containsInteger="1" minValue="28" maxValue="86"/>
    </cacheField>
    <cacheField name="C 2011" numFmtId="0">
      <sharedItems containsSemiMixedTypes="0" containsString="0" containsNumber="1" containsInteger="1" minValue="2" maxValue="7" count="4">
        <n v="5"/>
        <n v="7"/>
        <n v="2"/>
        <n v="4"/>
      </sharedItems>
    </cacheField>
    <cacheField name="C 2012" numFmtId="0">
      <sharedItems containsSemiMixedTypes="0" containsString="0" containsNumber="1" containsInteger="1" minValue="2" maxValue="8"/>
    </cacheField>
    <cacheField name="C 2013" numFmtId="0">
      <sharedItems containsSemiMixedTypes="0" containsString="0" containsNumber="1" containsInteger="1" minValue="2" maxValue="8"/>
    </cacheField>
    <cacheField name="C 2014" numFmtId="0">
      <sharedItems containsSemiMixedTypes="0" containsString="0" containsNumber="1" containsInteger="1" minValue="2" maxValue="8"/>
    </cacheField>
    <cacheField name="C 2015" numFmtId="0">
      <sharedItems containsSemiMixedTypes="0" containsString="0" containsNumber="1" containsInteger="1" minValue="2" maxValue="8"/>
    </cacheField>
    <cacheField name="Delta D" numFmtId="0">
      <sharedItems containsSemiMixedTypes="0" containsString="0" containsNumber="1" containsInteger="1" minValue="4" maxValue="9"/>
    </cacheField>
    <cacheField name="Delta C" numFmtId="0">
      <sharedItems containsSemiMixedTypes="0" containsString="0" containsNumber="1" containsInteger="1" minValue="0" maxValue="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6">
  <r>
    <x v="0"/>
    <n v="54"/>
    <n v="55"/>
    <n v="56"/>
    <n v="57"/>
    <n v="58"/>
    <x v="0"/>
    <n v="5"/>
    <n v="5"/>
    <n v="5"/>
    <n v="5"/>
    <n v="4"/>
    <n v="0"/>
  </r>
  <r>
    <x v="0"/>
    <n v="78"/>
    <n v="80"/>
    <n v="82"/>
    <n v="85"/>
    <n v="86"/>
    <x v="1"/>
    <n v="8"/>
    <n v="8"/>
    <n v="8"/>
    <n v="8"/>
    <n v="8"/>
    <n v="1"/>
  </r>
  <r>
    <x v="0"/>
    <n v="24"/>
    <n v="25"/>
    <n v="28"/>
    <n v="28"/>
    <n v="29"/>
    <x v="2"/>
    <n v="2"/>
    <n v="2"/>
    <n v="2"/>
    <n v="2"/>
    <n v="5"/>
    <n v="0"/>
  </r>
  <r>
    <x v="1"/>
    <n v="49"/>
    <n v="50"/>
    <n v="54"/>
    <n v="56"/>
    <n v="58"/>
    <x v="3"/>
    <n v="5"/>
    <n v="5"/>
    <n v="5"/>
    <n v="5"/>
    <n v="9"/>
    <n v="1"/>
  </r>
  <r>
    <x v="1"/>
    <n v="21"/>
    <n v="25"/>
    <n v="25"/>
    <n v="26"/>
    <n v="28"/>
    <x v="2"/>
    <n v="2"/>
    <n v="2"/>
    <n v="2"/>
    <n v="2"/>
    <n v="7"/>
    <n v="0"/>
  </r>
  <r>
    <x v="2"/>
    <n v="45"/>
    <n v="48"/>
    <n v="49"/>
    <n v="52"/>
    <n v="53"/>
    <x v="3"/>
    <n v="4"/>
    <n v="4"/>
    <n v="5"/>
    <n v="5"/>
    <n v="8"/>
    <n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8" applyNumberFormats="0" applyBorderFormats="0" applyFontFormats="0" applyPatternFormats="0" applyAlignmentFormats="0" applyWidthHeightFormats="1" dataCaption="Valeurs" updatedVersion="5" minRefreshableVersion="3" preserveFormatting="0" useAutoFormatting="1" itemPrintTitles="1" createdVersion="5" indent="0" compact="0" compactData="0" gridDropZones="1" multipleFieldFilters="0">
  <location ref="A15:F20" firstHeaderRow="1" firstDataRow="2" firstDataCol="1"/>
  <pivotFields count="13">
    <pivotField axis="axisRow" compact="0" outline="0" showAll="0">
      <items count="4">
        <item x="1"/>
        <item x="2"/>
        <item x="0"/>
        <item t="default"/>
      </items>
    </pivotField>
    <pivotField compact="0" outline="0" showAll="0"/>
    <pivotField compact="0" outline="0" showAll="0"/>
    <pivotField compact="0" outline="0" showAll="0"/>
    <pivotField compact="0" outline="0" showAll="0"/>
    <pivotField compact="0" outline="0" showAll="0"/>
    <pivotField axis="axisCol" compact="0" outline="0" showAll="0">
      <items count="5">
        <item x="2"/>
        <item x="3"/>
        <item x="0"/>
        <item x="1"/>
        <item t="default"/>
      </items>
    </pivotField>
    <pivotField compact="0" outline="0" showAll="0"/>
    <pivotField compact="0" outline="0" showAll="0"/>
    <pivotField compact="0" outline="0" showAll="0"/>
    <pivotField compact="0" outline="0" showAll="0"/>
    <pivotField dataField="1" compact="0" outline="0" showAll="0" defaultSubtotal="0"/>
    <pivotField compact="0" outline="0" showAll="0"/>
  </pivotFields>
  <rowFields count="1">
    <field x="0"/>
  </rowFields>
  <rowItems count="4">
    <i>
      <x/>
    </i>
    <i>
      <x v="1"/>
    </i>
    <i>
      <x v="2"/>
    </i>
    <i t="grand">
      <x/>
    </i>
  </rowItems>
  <colFields count="1">
    <field x="6"/>
  </colFields>
  <colItems count="5">
    <i>
      <x/>
    </i>
    <i>
      <x v="1"/>
    </i>
    <i>
      <x v="2"/>
    </i>
    <i>
      <x v="3"/>
    </i>
    <i t="grand">
      <x/>
    </i>
  </colItems>
  <dataFields count="1">
    <dataField name="Moyenne de Delta D" fld="11" subtotal="average" baseField="0" baseItem="0" numFmtId="165"/>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1" cacheId="8" applyNumberFormats="0" applyBorderFormats="0" applyFontFormats="0" applyPatternFormats="0" applyAlignmentFormats="0" applyWidthHeightFormats="1" dataCaption="Valeurs" updatedVersion="5" minRefreshableVersion="3" preserveFormatting="0" useAutoFormatting="1" itemPrintTitles="1" createdVersion="5" indent="0" compact="0" compactData="0" gridDropZones="1" multipleFieldFilters="0">
  <location ref="A3:F8" firstHeaderRow="1" firstDataRow="2" firstDataCol="1"/>
  <pivotFields count="13">
    <pivotField axis="axisRow" compact="0" outline="0" showAll="0">
      <items count="4">
        <item x="1"/>
        <item x="2"/>
        <item x="0"/>
        <item t="default"/>
      </items>
    </pivotField>
    <pivotField compact="0" outline="0" showAll="0"/>
    <pivotField compact="0" outline="0" showAll="0"/>
    <pivotField compact="0" outline="0" showAll="0"/>
    <pivotField compact="0" outline="0" showAll="0"/>
    <pivotField compact="0" outline="0" showAll="0"/>
    <pivotField axis="axisCol" compact="0" outline="0" showAll="0">
      <items count="5">
        <item x="2"/>
        <item x="3"/>
        <item x="0"/>
        <item x="1"/>
        <item t="default"/>
      </items>
    </pivotField>
    <pivotField compact="0" outline="0" showAll="0"/>
    <pivotField compact="0" outline="0" showAll="0"/>
    <pivotField compact="0" outline="0" showAll="0"/>
    <pivotField compact="0" outline="0" showAll="0"/>
    <pivotField compact="0" outline="0" showAll="0" defaultSubtotal="0"/>
    <pivotField dataField="1" compact="0" outline="0" showAll="0"/>
  </pivotFields>
  <rowFields count="1">
    <field x="0"/>
  </rowFields>
  <rowItems count="4">
    <i>
      <x/>
    </i>
    <i>
      <x v="1"/>
    </i>
    <i>
      <x v="2"/>
    </i>
    <i t="grand">
      <x/>
    </i>
  </rowItems>
  <colFields count="1">
    <field x="6"/>
  </colFields>
  <colItems count="5">
    <i>
      <x/>
    </i>
    <i>
      <x v="1"/>
    </i>
    <i>
      <x v="2"/>
    </i>
    <i>
      <x v="3"/>
    </i>
    <i t="grand">
      <x/>
    </i>
  </colItems>
  <dataFields count="1">
    <dataField name="Moyenne de Delta C" fld="12" subtotal="average" baseField="0" baseItem="0" numFmtId="165"/>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A1:M7" totalsRowShown="0" headerRowDxfId="14" dataDxfId="13">
  <autoFilter ref="A1:M7"/>
  <tableColumns count="13">
    <tableColumn id="1" name="Essence" dataDxfId="12"/>
    <tableColumn id="2" name="D 2011" dataDxfId="11"/>
    <tableColumn id="3" name="D 2012" dataDxfId="10"/>
    <tableColumn id="4" name="D 2013" dataDxfId="9"/>
    <tableColumn id="5" name="D 2014" dataDxfId="8"/>
    <tableColumn id="6" name="D 2015" dataDxfId="7"/>
    <tableColumn id="7" name="C 2011" dataDxfId="6">
      <calculatedColumnFormula>ROUNDDOWN(Tableau1[[#This Row],[D 2011]]/10,0)</calculatedColumnFormula>
    </tableColumn>
    <tableColumn id="8" name="C 2012" dataDxfId="5">
      <calculatedColumnFormula>ROUNDDOWN(Tableau1[[#This Row],[D 2012]]/10,0)</calculatedColumnFormula>
    </tableColumn>
    <tableColumn id="9" name="C 2013" dataDxfId="4">
      <calculatedColumnFormula>ROUNDDOWN(Tableau1[[#This Row],[D 2013]]/10,0)</calculatedColumnFormula>
    </tableColumn>
    <tableColumn id="10" name="C 2014" dataDxfId="3">
      <calculatedColumnFormula>ROUNDDOWN(Tableau1[[#This Row],[D 2014]]/10,0)</calculatedColumnFormula>
    </tableColumn>
    <tableColumn id="11" name="C 2015" dataDxfId="2">
      <calculatedColumnFormula>ROUNDDOWN(Tableau1[[#This Row],[D 2015]]/10,0)</calculatedColumnFormula>
    </tableColumn>
    <tableColumn id="13" name="Delta D" dataDxfId="0">
      <calculatedColumnFormula>Tableau1[[#This Row],[D 2015]]-Tableau1[[#This Row],[D 2011]]</calculatedColumnFormula>
    </tableColumn>
    <tableColumn id="12" name="Delta C" dataDxfId="1">
      <calculatedColumnFormula>Tableau1[[#This Row],[C 2015]]-Tableau1[[#This Row],[C 2011]]</calculatedColumnFormula>
    </tableColumn>
  </tableColumns>
  <tableStyleInfo name="TableStyleMedium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F20"/>
  <sheetViews>
    <sheetView tabSelected="1" workbookViewId="0"/>
  </sheetViews>
  <sheetFormatPr baseColWidth="10" defaultRowHeight="14.5" x14ac:dyDescent="0.35"/>
  <cols>
    <col min="1" max="1" width="17.81640625" customWidth="1"/>
    <col min="2" max="5" width="8.6328125" customWidth="1"/>
    <col min="6" max="6" width="11.7265625" customWidth="1"/>
  </cols>
  <sheetData>
    <row r="3" spans="1:6" x14ac:dyDescent="0.35">
      <c r="A3" s="2" t="s">
        <v>30</v>
      </c>
      <c r="B3" s="2" t="s">
        <v>12</v>
      </c>
    </row>
    <row r="4" spans="1:6" x14ac:dyDescent="0.35">
      <c r="A4" s="2" t="s">
        <v>0</v>
      </c>
      <c r="B4">
        <v>2</v>
      </c>
      <c r="C4">
        <v>4</v>
      </c>
      <c r="D4">
        <v>5</v>
      </c>
      <c r="E4">
        <v>7</v>
      </c>
      <c r="F4" t="s">
        <v>29</v>
      </c>
    </row>
    <row r="5" spans="1:6" x14ac:dyDescent="0.35">
      <c r="A5" t="s">
        <v>2</v>
      </c>
      <c r="B5" s="3">
        <v>0</v>
      </c>
      <c r="C5" s="3">
        <v>1</v>
      </c>
      <c r="D5" s="3"/>
      <c r="E5" s="3"/>
      <c r="F5" s="3">
        <v>0.5</v>
      </c>
    </row>
    <row r="6" spans="1:6" x14ac:dyDescent="0.35">
      <c r="A6" t="s">
        <v>3</v>
      </c>
      <c r="B6" s="3"/>
      <c r="C6" s="3">
        <v>1</v>
      </c>
      <c r="D6" s="3"/>
      <c r="E6" s="3"/>
      <c r="F6" s="3">
        <v>1</v>
      </c>
    </row>
    <row r="7" spans="1:6" x14ac:dyDescent="0.35">
      <c r="A7" t="s">
        <v>1</v>
      </c>
      <c r="B7" s="3">
        <v>0</v>
      </c>
      <c r="C7" s="3"/>
      <c r="D7" s="3">
        <v>0</v>
      </c>
      <c r="E7" s="3">
        <v>1</v>
      </c>
      <c r="F7" s="3">
        <v>0.33333333333333331</v>
      </c>
    </row>
    <row r="8" spans="1:6" x14ac:dyDescent="0.35">
      <c r="A8" t="s">
        <v>29</v>
      </c>
      <c r="B8" s="3">
        <v>0</v>
      </c>
      <c r="C8" s="3">
        <v>1</v>
      </c>
      <c r="D8" s="3">
        <v>0</v>
      </c>
      <c r="E8" s="3">
        <v>1</v>
      </c>
      <c r="F8" s="3">
        <v>0.5</v>
      </c>
    </row>
    <row r="15" spans="1:6" x14ac:dyDescent="0.35">
      <c r="A15" s="2" t="s">
        <v>32</v>
      </c>
      <c r="B15" s="2" t="s">
        <v>12</v>
      </c>
    </row>
    <row r="16" spans="1:6" x14ac:dyDescent="0.35">
      <c r="A16" s="2" t="s">
        <v>0</v>
      </c>
      <c r="B16">
        <v>2</v>
      </c>
      <c r="C16">
        <v>4</v>
      </c>
      <c r="D16">
        <v>5</v>
      </c>
      <c r="E16">
        <v>7</v>
      </c>
      <c r="F16" t="s">
        <v>29</v>
      </c>
    </row>
    <row r="17" spans="1:6" x14ac:dyDescent="0.35">
      <c r="A17" t="s">
        <v>2</v>
      </c>
      <c r="B17" s="3">
        <v>7</v>
      </c>
      <c r="C17" s="3">
        <v>9</v>
      </c>
      <c r="D17" s="3"/>
      <c r="E17" s="3"/>
      <c r="F17" s="3">
        <v>8</v>
      </c>
    </row>
    <row r="18" spans="1:6" x14ac:dyDescent="0.35">
      <c r="A18" t="s">
        <v>3</v>
      </c>
      <c r="B18" s="3"/>
      <c r="C18" s="3">
        <v>8</v>
      </c>
      <c r="D18" s="3"/>
      <c r="E18" s="3"/>
      <c r="F18" s="3">
        <v>8</v>
      </c>
    </row>
    <row r="19" spans="1:6" x14ac:dyDescent="0.35">
      <c r="A19" t="s">
        <v>1</v>
      </c>
      <c r="B19" s="3">
        <v>5</v>
      </c>
      <c r="C19" s="3"/>
      <c r="D19" s="3">
        <v>4</v>
      </c>
      <c r="E19" s="3">
        <v>8</v>
      </c>
      <c r="F19" s="3">
        <v>5.666666666666667</v>
      </c>
    </row>
    <row r="20" spans="1:6" x14ac:dyDescent="0.35">
      <c r="A20" t="s">
        <v>29</v>
      </c>
      <c r="B20" s="3">
        <v>6</v>
      </c>
      <c r="C20" s="3">
        <v>8.5</v>
      </c>
      <c r="D20" s="3">
        <v>4</v>
      </c>
      <c r="E20" s="3">
        <v>8</v>
      </c>
      <c r="F20" s="3">
        <v>6.833333333333333</v>
      </c>
    </row>
  </sheetData>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workbookViewId="0">
      <selection activeCell="L3" sqref="L3"/>
    </sheetView>
  </sheetViews>
  <sheetFormatPr baseColWidth="10" defaultRowHeight="14.5" x14ac:dyDescent="0.35"/>
  <sheetData>
    <row r="1" spans="1:13" x14ac:dyDescent="0.35">
      <c r="A1" s="1" t="s">
        <v>0</v>
      </c>
      <c r="B1" s="1" t="s">
        <v>4</v>
      </c>
      <c r="C1" s="1" t="s">
        <v>5</v>
      </c>
      <c r="D1" s="1" t="s">
        <v>6</v>
      </c>
      <c r="E1" s="1" t="s">
        <v>7</v>
      </c>
      <c r="F1" s="1" t="s">
        <v>8</v>
      </c>
      <c r="G1" s="1" t="s">
        <v>12</v>
      </c>
      <c r="H1" s="1" t="s">
        <v>19</v>
      </c>
      <c r="I1" s="1" t="s">
        <v>20</v>
      </c>
      <c r="J1" s="1" t="s">
        <v>21</v>
      </c>
      <c r="K1" s="1" t="s">
        <v>22</v>
      </c>
      <c r="L1" s="1" t="s">
        <v>31</v>
      </c>
      <c r="M1" s="1" t="s">
        <v>28</v>
      </c>
    </row>
    <row r="2" spans="1:13" x14ac:dyDescent="0.35">
      <c r="A2" s="1" t="s">
        <v>1</v>
      </c>
      <c r="B2" s="1">
        <v>54</v>
      </c>
      <c r="C2" s="1">
        <v>55</v>
      </c>
      <c r="D2" s="1">
        <v>56</v>
      </c>
      <c r="E2" s="1">
        <v>57</v>
      </c>
      <c r="F2" s="1">
        <v>58</v>
      </c>
      <c r="G2" s="1">
        <f>ROUNDDOWN(Tableau1[[#This Row],[D 2011]]/10,0)</f>
        <v>5</v>
      </c>
      <c r="H2" s="1">
        <f>ROUNDDOWN(Tableau1[[#This Row],[D 2012]]/10,0)</f>
        <v>5</v>
      </c>
      <c r="I2" s="1">
        <f>ROUNDDOWN(Tableau1[[#This Row],[D 2013]]/10,0)</f>
        <v>5</v>
      </c>
      <c r="J2" s="1">
        <f>ROUNDDOWN(Tableau1[[#This Row],[D 2014]]/10,0)</f>
        <v>5</v>
      </c>
      <c r="K2" s="1">
        <f>ROUNDDOWN(Tableau1[[#This Row],[D 2015]]/10,0)</f>
        <v>5</v>
      </c>
      <c r="L2" s="1">
        <f>Tableau1[[#This Row],[D 2015]]-Tableau1[[#This Row],[D 2011]]</f>
        <v>4</v>
      </c>
      <c r="M2" s="1">
        <f>Tableau1[[#This Row],[C 2015]]-Tableau1[[#This Row],[C 2011]]</f>
        <v>0</v>
      </c>
    </row>
    <row r="3" spans="1:13" x14ac:dyDescent="0.35">
      <c r="A3" s="1" t="s">
        <v>1</v>
      </c>
      <c r="B3" s="1">
        <v>78</v>
      </c>
      <c r="C3" s="1">
        <v>80</v>
      </c>
      <c r="D3" s="1">
        <v>82</v>
      </c>
      <c r="E3" s="1">
        <v>85</v>
      </c>
      <c r="F3" s="1">
        <v>86</v>
      </c>
      <c r="G3" s="1">
        <f>ROUNDDOWN(Tableau1[[#This Row],[D 2011]]/10,0)</f>
        <v>7</v>
      </c>
      <c r="H3" s="1">
        <f>ROUNDDOWN(Tableau1[[#This Row],[D 2012]]/10,0)</f>
        <v>8</v>
      </c>
      <c r="I3" s="1">
        <f>ROUNDDOWN(Tableau1[[#This Row],[D 2013]]/10,0)</f>
        <v>8</v>
      </c>
      <c r="J3" s="1">
        <f>ROUNDDOWN(Tableau1[[#This Row],[D 2014]]/10,0)</f>
        <v>8</v>
      </c>
      <c r="K3" s="1">
        <f>ROUNDDOWN(Tableau1[[#This Row],[D 2015]]/10,0)</f>
        <v>8</v>
      </c>
      <c r="L3" s="1">
        <f>Tableau1[[#This Row],[D 2015]]-Tableau1[[#This Row],[D 2011]]</f>
        <v>8</v>
      </c>
      <c r="M3" s="1">
        <f>Tableau1[[#This Row],[C 2015]]-Tableau1[[#This Row],[C 2011]]</f>
        <v>1</v>
      </c>
    </row>
    <row r="4" spans="1:13" x14ac:dyDescent="0.35">
      <c r="A4" s="1" t="s">
        <v>1</v>
      </c>
      <c r="B4" s="1">
        <v>24</v>
      </c>
      <c r="C4" s="1">
        <v>25</v>
      </c>
      <c r="D4" s="1">
        <v>28</v>
      </c>
      <c r="E4" s="1">
        <v>28</v>
      </c>
      <c r="F4" s="1">
        <v>29</v>
      </c>
      <c r="G4" s="1">
        <f>ROUNDDOWN(Tableau1[[#This Row],[D 2011]]/10,0)</f>
        <v>2</v>
      </c>
      <c r="H4" s="1">
        <f>ROUNDDOWN(Tableau1[[#This Row],[D 2012]]/10,0)</f>
        <v>2</v>
      </c>
      <c r="I4" s="1">
        <f>ROUNDDOWN(Tableau1[[#This Row],[D 2013]]/10,0)</f>
        <v>2</v>
      </c>
      <c r="J4" s="1">
        <f>ROUNDDOWN(Tableau1[[#This Row],[D 2014]]/10,0)</f>
        <v>2</v>
      </c>
      <c r="K4" s="1">
        <f>ROUNDDOWN(Tableau1[[#This Row],[D 2015]]/10,0)</f>
        <v>2</v>
      </c>
      <c r="L4" s="1">
        <f>Tableau1[[#This Row],[D 2015]]-Tableau1[[#This Row],[D 2011]]</f>
        <v>5</v>
      </c>
      <c r="M4" s="1">
        <f>Tableau1[[#This Row],[C 2015]]-Tableau1[[#This Row],[C 2011]]</f>
        <v>0</v>
      </c>
    </row>
    <row r="5" spans="1:13" x14ac:dyDescent="0.35">
      <c r="A5" s="1" t="s">
        <v>2</v>
      </c>
      <c r="B5" s="1">
        <v>49</v>
      </c>
      <c r="C5" s="1">
        <v>50</v>
      </c>
      <c r="D5" s="1">
        <v>54</v>
      </c>
      <c r="E5" s="1">
        <v>56</v>
      </c>
      <c r="F5" s="1">
        <v>58</v>
      </c>
      <c r="G5" s="1">
        <f>ROUNDDOWN(Tableau1[[#This Row],[D 2011]]/10,0)</f>
        <v>4</v>
      </c>
      <c r="H5" s="1">
        <f>ROUNDDOWN(Tableau1[[#This Row],[D 2012]]/10,0)</f>
        <v>5</v>
      </c>
      <c r="I5" s="1">
        <f>ROUNDDOWN(Tableau1[[#This Row],[D 2013]]/10,0)</f>
        <v>5</v>
      </c>
      <c r="J5" s="1">
        <f>ROUNDDOWN(Tableau1[[#This Row],[D 2014]]/10,0)</f>
        <v>5</v>
      </c>
      <c r="K5" s="1">
        <f>ROUNDDOWN(Tableau1[[#This Row],[D 2015]]/10,0)</f>
        <v>5</v>
      </c>
      <c r="L5" s="1">
        <f>Tableau1[[#This Row],[D 2015]]-Tableau1[[#This Row],[D 2011]]</f>
        <v>9</v>
      </c>
      <c r="M5" s="1">
        <f>Tableau1[[#This Row],[C 2015]]-Tableau1[[#This Row],[C 2011]]</f>
        <v>1</v>
      </c>
    </row>
    <row r="6" spans="1:13" x14ac:dyDescent="0.35">
      <c r="A6" s="1" t="s">
        <v>2</v>
      </c>
      <c r="B6" s="1">
        <v>21</v>
      </c>
      <c r="C6" s="1">
        <v>25</v>
      </c>
      <c r="D6" s="1">
        <v>25</v>
      </c>
      <c r="E6" s="1">
        <v>26</v>
      </c>
      <c r="F6" s="1">
        <v>28</v>
      </c>
      <c r="G6" s="1">
        <f>ROUNDDOWN(Tableau1[[#This Row],[D 2011]]/10,0)</f>
        <v>2</v>
      </c>
      <c r="H6" s="1">
        <f>ROUNDDOWN(Tableau1[[#This Row],[D 2012]]/10,0)</f>
        <v>2</v>
      </c>
      <c r="I6" s="1">
        <f>ROUNDDOWN(Tableau1[[#This Row],[D 2013]]/10,0)</f>
        <v>2</v>
      </c>
      <c r="J6" s="1">
        <f>ROUNDDOWN(Tableau1[[#This Row],[D 2014]]/10,0)</f>
        <v>2</v>
      </c>
      <c r="K6" s="1">
        <f>ROUNDDOWN(Tableau1[[#This Row],[D 2015]]/10,0)</f>
        <v>2</v>
      </c>
      <c r="L6" s="1">
        <f>Tableau1[[#This Row],[D 2015]]-Tableau1[[#This Row],[D 2011]]</f>
        <v>7</v>
      </c>
      <c r="M6" s="1">
        <f>Tableau1[[#This Row],[C 2015]]-Tableau1[[#This Row],[C 2011]]</f>
        <v>0</v>
      </c>
    </row>
    <row r="7" spans="1:13" x14ac:dyDescent="0.35">
      <c r="A7" s="1" t="s">
        <v>3</v>
      </c>
      <c r="B7" s="1">
        <v>45</v>
      </c>
      <c r="C7" s="1">
        <v>48</v>
      </c>
      <c r="D7" s="1">
        <v>49</v>
      </c>
      <c r="E7" s="1">
        <v>52</v>
      </c>
      <c r="F7" s="1">
        <v>53</v>
      </c>
      <c r="G7" s="1">
        <f>ROUNDDOWN(Tableau1[[#This Row],[D 2011]]/10,0)</f>
        <v>4</v>
      </c>
      <c r="H7" s="1">
        <f>ROUNDDOWN(Tableau1[[#This Row],[D 2012]]/10,0)</f>
        <v>4</v>
      </c>
      <c r="I7" s="1">
        <f>ROUNDDOWN(Tableau1[[#This Row],[D 2013]]/10,0)</f>
        <v>4</v>
      </c>
      <c r="J7" s="1">
        <f>ROUNDDOWN(Tableau1[[#This Row],[D 2014]]/10,0)</f>
        <v>5</v>
      </c>
      <c r="K7" s="1">
        <f>ROUNDDOWN(Tableau1[[#This Row],[D 2015]]/10,0)</f>
        <v>5</v>
      </c>
      <c r="L7" s="1">
        <f>Tableau1[[#This Row],[D 2015]]-Tableau1[[#This Row],[D 2011]]</f>
        <v>8</v>
      </c>
      <c r="M7" s="1">
        <f>Tableau1[[#This Row],[C 2015]]-Tableau1[[#This Row],[C 2011]]</f>
        <v>1</v>
      </c>
    </row>
    <row r="9" spans="1:13" x14ac:dyDescent="0.35">
      <c r="A9" t="s">
        <v>9</v>
      </c>
    </row>
    <row r="10" spans="1:13" x14ac:dyDescent="0.35">
      <c r="A10" t="s">
        <v>10</v>
      </c>
    </row>
    <row r="11" spans="1:13" x14ac:dyDescent="0.35">
      <c r="A11" t="s">
        <v>11</v>
      </c>
    </row>
    <row r="13" spans="1:13" x14ac:dyDescent="0.35">
      <c r="A13" t="s">
        <v>13</v>
      </c>
      <c r="B13" t="s">
        <v>23</v>
      </c>
    </row>
    <row r="14" spans="1:13" x14ac:dyDescent="0.35">
      <c r="A14" t="s">
        <v>14</v>
      </c>
      <c r="B14" t="s">
        <v>24</v>
      </c>
    </row>
    <row r="15" spans="1:13" x14ac:dyDescent="0.35">
      <c r="A15" t="s">
        <v>15</v>
      </c>
      <c r="B15" t="s">
        <v>25</v>
      </c>
    </row>
    <row r="16" spans="1:13" x14ac:dyDescent="0.35">
      <c r="A16" t="s">
        <v>16</v>
      </c>
      <c r="B16" t="s">
        <v>27</v>
      </c>
    </row>
    <row r="17" spans="1:2" x14ac:dyDescent="0.35">
      <c r="A17" t="s">
        <v>17</v>
      </c>
      <c r="B17" t="s">
        <v>26</v>
      </c>
    </row>
    <row r="18" spans="1:2" x14ac:dyDescent="0.35">
      <c r="A18" t="s">
        <v>18</v>
      </c>
    </row>
  </sheetData>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Feuil2</vt:lpstr>
      <vt:lpstr>Feuil1</vt:lpstr>
    </vt:vector>
  </TitlesOfParts>
  <Company>LVP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Vincent</dc:creator>
  <cp:lastModifiedBy>Michel Staelens</cp:lastModifiedBy>
  <dcterms:created xsi:type="dcterms:W3CDTF">2015-08-26T05:46:45Z</dcterms:created>
  <dcterms:modified xsi:type="dcterms:W3CDTF">2015-08-26T07:14:02Z</dcterms:modified>
</cp:coreProperties>
</file>