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Production amont" sheetId="1" r:id="rId1"/>
    <sheet name="Production aval" sheetId="2" r:id="rId2"/>
    <sheet name="Récapitulatif délais" sheetId="3" r:id="rId3"/>
    <sheet name="Suivi des pièces" sheetId="5" r:id="rId4"/>
    <sheet name="Paramétres" sheetId="4" r:id="rId5"/>
  </sheets>
  <definedNames>
    <definedName name="_JF">Paramétres!$J$1:$J$60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3" i="2" l="1"/>
  <c r="I63" i="2" s="1"/>
  <c r="K63" i="2" s="1"/>
  <c r="M63" i="2" s="1"/>
  <c r="O63" i="2" s="1"/>
  <c r="Q63" i="2" s="1"/>
  <c r="S63" i="2" s="1"/>
  <c r="U63" i="2" s="1"/>
  <c r="W63" i="2" s="1"/>
  <c r="Y63" i="2" s="1"/>
  <c r="AA63" i="2" s="1"/>
  <c r="AC63" i="2" s="1"/>
  <c r="AE63" i="2" s="1"/>
  <c r="AG63" i="2" s="1"/>
  <c r="AI63" i="2" s="1"/>
  <c r="AK63" i="2" s="1"/>
  <c r="AM63" i="2" s="1"/>
  <c r="AO63" i="2" s="1"/>
  <c r="AQ63" i="2" s="1"/>
  <c r="AS63" i="2" s="1"/>
  <c r="AU63" i="2" s="1"/>
  <c r="AW63" i="2" s="1"/>
  <c r="AY63" i="2" s="1"/>
  <c r="BA63" i="2" s="1"/>
  <c r="BC63" i="2" s="1"/>
  <c r="BE63" i="2" s="1"/>
  <c r="BG63" i="2" s="1"/>
  <c r="BI63" i="2" s="1"/>
  <c r="BK63" i="2" s="1"/>
  <c r="BM63" i="2" s="1"/>
  <c r="G55" i="2"/>
  <c r="I55" i="2" s="1"/>
  <c r="K55" i="2" s="1"/>
  <c r="M55" i="2" s="1"/>
  <c r="O55" i="2" s="1"/>
  <c r="Q55" i="2" s="1"/>
  <c r="S55" i="2" s="1"/>
  <c r="U55" i="2" s="1"/>
  <c r="W55" i="2" s="1"/>
  <c r="Y55" i="2" s="1"/>
  <c r="AA55" i="2" s="1"/>
  <c r="AC55" i="2" s="1"/>
  <c r="AE55" i="2" s="1"/>
  <c r="AG55" i="2" s="1"/>
  <c r="AI55" i="2" s="1"/>
  <c r="AK55" i="2" s="1"/>
  <c r="AM55" i="2" s="1"/>
  <c r="AO55" i="2" s="1"/>
  <c r="AQ55" i="2" s="1"/>
  <c r="AS55" i="2" s="1"/>
  <c r="AU55" i="2" s="1"/>
  <c r="AW55" i="2" s="1"/>
  <c r="AY55" i="2" s="1"/>
  <c r="BA55" i="2" s="1"/>
  <c r="BC55" i="2" s="1"/>
  <c r="BE55" i="2" s="1"/>
  <c r="BG55" i="2" s="1"/>
  <c r="BI55" i="2" s="1"/>
  <c r="BK55" i="2" s="1"/>
  <c r="BM55" i="2" s="1"/>
  <c r="G47" i="2"/>
  <c r="I47" i="2" s="1"/>
  <c r="K47" i="2" s="1"/>
  <c r="M47" i="2" s="1"/>
  <c r="O47" i="2" s="1"/>
  <c r="Q47" i="2" s="1"/>
  <c r="S47" i="2" s="1"/>
  <c r="U47" i="2" s="1"/>
  <c r="W47" i="2" s="1"/>
  <c r="Y47" i="2" s="1"/>
  <c r="AA47" i="2" s="1"/>
  <c r="AC47" i="2" s="1"/>
  <c r="AE47" i="2" s="1"/>
  <c r="AG47" i="2" s="1"/>
  <c r="AI47" i="2" s="1"/>
  <c r="AK47" i="2" s="1"/>
  <c r="AM47" i="2" s="1"/>
  <c r="AO47" i="2" s="1"/>
  <c r="AQ47" i="2" s="1"/>
  <c r="AS47" i="2" s="1"/>
  <c r="AU47" i="2" s="1"/>
  <c r="AW47" i="2" s="1"/>
  <c r="AY47" i="2" s="1"/>
  <c r="BA47" i="2" s="1"/>
  <c r="BC47" i="2" s="1"/>
  <c r="BE47" i="2" s="1"/>
  <c r="BG47" i="2" s="1"/>
  <c r="BI47" i="2" s="1"/>
  <c r="BK47" i="2" s="1"/>
  <c r="BM47" i="2" s="1"/>
  <c r="G39" i="2"/>
  <c r="I39" i="2" s="1"/>
  <c r="K39" i="2" s="1"/>
  <c r="M39" i="2" s="1"/>
  <c r="O39" i="2" s="1"/>
  <c r="Q39" i="2" s="1"/>
  <c r="S39" i="2" s="1"/>
  <c r="U39" i="2" s="1"/>
  <c r="W39" i="2" s="1"/>
  <c r="Y39" i="2" s="1"/>
  <c r="AA39" i="2" s="1"/>
  <c r="AC39" i="2" s="1"/>
  <c r="AE39" i="2" s="1"/>
  <c r="AG39" i="2" s="1"/>
  <c r="AI39" i="2" s="1"/>
  <c r="AK39" i="2" s="1"/>
  <c r="AM39" i="2" s="1"/>
  <c r="AO39" i="2" s="1"/>
  <c r="AQ39" i="2" s="1"/>
  <c r="AS39" i="2" s="1"/>
  <c r="AU39" i="2" s="1"/>
  <c r="AW39" i="2" s="1"/>
  <c r="AY39" i="2" s="1"/>
  <c r="BA39" i="2" s="1"/>
  <c r="BC39" i="2" s="1"/>
  <c r="BE39" i="2" s="1"/>
  <c r="BG39" i="2" s="1"/>
  <c r="BI39" i="2" s="1"/>
  <c r="BK39" i="2" s="1"/>
  <c r="BM39" i="2" s="1"/>
  <c r="G33" i="2"/>
  <c r="I33" i="2" s="1"/>
  <c r="K33" i="2" s="1"/>
  <c r="M33" i="2" s="1"/>
  <c r="O33" i="2" s="1"/>
  <c r="Q33" i="2" s="1"/>
  <c r="S33" i="2" s="1"/>
  <c r="U33" i="2" s="1"/>
  <c r="W33" i="2" s="1"/>
  <c r="Y33" i="2" s="1"/>
  <c r="AA33" i="2" s="1"/>
  <c r="AC33" i="2" s="1"/>
  <c r="AE33" i="2" s="1"/>
  <c r="AG33" i="2" s="1"/>
  <c r="AI33" i="2" s="1"/>
  <c r="AK33" i="2" s="1"/>
  <c r="AM33" i="2" s="1"/>
  <c r="AO33" i="2" s="1"/>
  <c r="AQ33" i="2" s="1"/>
  <c r="AS33" i="2" s="1"/>
  <c r="AU33" i="2" s="1"/>
  <c r="AW33" i="2" s="1"/>
  <c r="AY33" i="2" s="1"/>
  <c r="BA33" i="2" s="1"/>
  <c r="BC33" i="2" s="1"/>
  <c r="BE33" i="2" s="1"/>
  <c r="BG33" i="2" s="1"/>
  <c r="BI33" i="2" s="1"/>
  <c r="BK33" i="2" s="1"/>
  <c r="BM33" i="2" s="1"/>
  <c r="E67" i="2"/>
  <c r="G67" i="2" s="1"/>
  <c r="I67" i="2" s="1"/>
  <c r="K67" i="2" s="1"/>
  <c r="M67" i="2" s="1"/>
  <c r="O67" i="2" s="1"/>
  <c r="Q67" i="2" s="1"/>
  <c r="S67" i="2" s="1"/>
  <c r="U67" i="2" s="1"/>
  <c r="W67" i="2" s="1"/>
  <c r="Y67" i="2" s="1"/>
  <c r="AA67" i="2" s="1"/>
  <c r="AC67" i="2" s="1"/>
  <c r="AE67" i="2" s="1"/>
  <c r="AG67" i="2" s="1"/>
  <c r="AI67" i="2" s="1"/>
  <c r="AK67" i="2" s="1"/>
  <c r="AM67" i="2" s="1"/>
  <c r="AO67" i="2" s="1"/>
  <c r="AQ67" i="2" s="1"/>
  <c r="AS67" i="2" s="1"/>
  <c r="AU67" i="2" s="1"/>
  <c r="AW67" i="2" s="1"/>
  <c r="AY67" i="2" s="1"/>
  <c r="BA67" i="2" s="1"/>
  <c r="BC67" i="2" s="1"/>
  <c r="BE67" i="2" s="1"/>
  <c r="BG67" i="2" s="1"/>
  <c r="BI67" i="2" s="1"/>
  <c r="BK67" i="2" s="1"/>
  <c r="BM67" i="2" s="1"/>
  <c r="E66" i="2"/>
  <c r="G66" i="2" s="1"/>
  <c r="I66" i="2" s="1"/>
  <c r="K66" i="2" s="1"/>
  <c r="M66" i="2" s="1"/>
  <c r="O66" i="2" s="1"/>
  <c r="Q66" i="2" s="1"/>
  <c r="S66" i="2" s="1"/>
  <c r="U66" i="2" s="1"/>
  <c r="W66" i="2" s="1"/>
  <c r="Y66" i="2" s="1"/>
  <c r="AA66" i="2" s="1"/>
  <c r="AC66" i="2" s="1"/>
  <c r="AE66" i="2" s="1"/>
  <c r="AG66" i="2" s="1"/>
  <c r="AI66" i="2" s="1"/>
  <c r="AK66" i="2" s="1"/>
  <c r="AM66" i="2" s="1"/>
  <c r="AO66" i="2" s="1"/>
  <c r="AQ66" i="2" s="1"/>
  <c r="AS66" i="2" s="1"/>
  <c r="AU66" i="2" s="1"/>
  <c r="AW66" i="2" s="1"/>
  <c r="AY66" i="2" s="1"/>
  <c r="BA66" i="2" s="1"/>
  <c r="BC66" i="2" s="1"/>
  <c r="BE66" i="2" s="1"/>
  <c r="BG66" i="2" s="1"/>
  <c r="BI66" i="2" s="1"/>
  <c r="BK66" i="2" s="1"/>
  <c r="BM66" i="2" s="1"/>
  <c r="E65" i="2"/>
  <c r="G65" i="2" s="1"/>
  <c r="I65" i="2" s="1"/>
  <c r="K65" i="2" s="1"/>
  <c r="M65" i="2" s="1"/>
  <c r="O65" i="2" s="1"/>
  <c r="Q65" i="2" s="1"/>
  <c r="S65" i="2" s="1"/>
  <c r="U65" i="2" s="1"/>
  <c r="W65" i="2" s="1"/>
  <c r="Y65" i="2" s="1"/>
  <c r="AA65" i="2" s="1"/>
  <c r="AC65" i="2" s="1"/>
  <c r="AE65" i="2" s="1"/>
  <c r="AG65" i="2" s="1"/>
  <c r="AI65" i="2" s="1"/>
  <c r="AK65" i="2" s="1"/>
  <c r="AM65" i="2" s="1"/>
  <c r="AO65" i="2" s="1"/>
  <c r="AQ65" i="2" s="1"/>
  <c r="AS65" i="2" s="1"/>
  <c r="AU65" i="2" s="1"/>
  <c r="AW65" i="2" s="1"/>
  <c r="AY65" i="2" s="1"/>
  <c r="BA65" i="2" s="1"/>
  <c r="BC65" i="2" s="1"/>
  <c r="BE65" i="2" s="1"/>
  <c r="BG65" i="2" s="1"/>
  <c r="BI65" i="2" s="1"/>
  <c r="BK65" i="2" s="1"/>
  <c r="BM65" i="2" s="1"/>
  <c r="E64" i="2"/>
  <c r="G64" i="2" s="1"/>
  <c r="I64" i="2" s="1"/>
  <c r="K64" i="2" s="1"/>
  <c r="M64" i="2" s="1"/>
  <c r="O64" i="2" s="1"/>
  <c r="Q64" i="2" s="1"/>
  <c r="S64" i="2" s="1"/>
  <c r="U64" i="2" s="1"/>
  <c r="W64" i="2" s="1"/>
  <c r="Y64" i="2" s="1"/>
  <c r="AA64" i="2" s="1"/>
  <c r="AC64" i="2" s="1"/>
  <c r="AE64" i="2" s="1"/>
  <c r="AG64" i="2" s="1"/>
  <c r="AI64" i="2" s="1"/>
  <c r="AK64" i="2" s="1"/>
  <c r="AM64" i="2" s="1"/>
  <c r="AO64" i="2" s="1"/>
  <c r="AQ64" i="2" s="1"/>
  <c r="AS64" i="2" s="1"/>
  <c r="AU64" i="2" s="1"/>
  <c r="AW64" i="2" s="1"/>
  <c r="AY64" i="2" s="1"/>
  <c r="BA64" i="2" s="1"/>
  <c r="BC64" i="2" s="1"/>
  <c r="BE64" i="2" s="1"/>
  <c r="BG64" i="2" s="1"/>
  <c r="BI64" i="2" s="1"/>
  <c r="BK64" i="2" s="1"/>
  <c r="BM64" i="2" s="1"/>
  <c r="E63" i="2"/>
  <c r="E62" i="2"/>
  <c r="G62" i="2" s="1"/>
  <c r="I62" i="2" s="1"/>
  <c r="K62" i="2" s="1"/>
  <c r="M62" i="2" s="1"/>
  <c r="O62" i="2" s="1"/>
  <c r="Q62" i="2" s="1"/>
  <c r="S62" i="2" s="1"/>
  <c r="U62" i="2" s="1"/>
  <c r="W62" i="2" s="1"/>
  <c r="Y62" i="2" s="1"/>
  <c r="AA62" i="2" s="1"/>
  <c r="AC62" i="2" s="1"/>
  <c r="AE62" i="2" s="1"/>
  <c r="AG62" i="2" s="1"/>
  <c r="AI62" i="2" s="1"/>
  <c r="AK62" i="2" s="1"/>
  <c r="AM62" i="2" s="1"/>
  <c r="AO62" i="2" s="1"/>
  <c r="AQ62" i="2" s="1"/>
  <c r="AS62" i="2" s="1"/>
  <c r="AU62" i="2" s="1"/>
  <c r="AW62" i="2" s="1"/>
  <c r="AY62" i="2" s="1"/>
  <c r="BA62" i="2" s="1"/>
  <c r="BC62" i="2" s="1"/>
  <c r="BE62" i="2" s="1"/>
  <c r="BG62" i="2" s="1"/>
  <c r="BI62" i="2" s="1"/>
  <c r="BK62" i="2" s="1"/>
  <c r="BM62" i="2" s="1"/>
  <c r="E61" i="2"/>
  <c r="G61" i="2" s="1"/>
  <c r="I61" i="2" s="1"/>
  <c r="K61" i="2" s="1"/>
  <c r="M61" i="2" s="1"/>
  <c r="O61" i="2" s="1"/>
  <c r="Q61" i="2" s="1"/>
  <c r="S61" i="2" s="1"/>
  <c r="U61" i="2" s="1"/>
  <c r="W61" i="2" s="1"/>
  <c r="Y61" i="2" s="1"/>
  <c r="AA61" i="2" s="1"/>
  <c r="AC61" i="2" s="1"/>
  <c r="AE61" i="2" s="1"/>
  <c r="AG61" i="2" s="1"/>
  <c r="AI61" i="2" s="1"/>
  <c r="AK61" i="2" s="1"/>
  <c r="AM61" i="2" s="1"/>
  <c r="AO61" i="2" s="1"/>
  <c r="AQ61" i="2" s="1"/>
  <c r="AS61" i="2" s="1"/>
  <c r="AU61" i="2" s="1"/>
  <c r="AW61" i="2" s="1"/>
  <c r="AY61" i="2" s="1"/>
  <c r="BA61" i="2" s="1"/>
  <c r="BC61" i="2" s="1"/>
  <c r="BE61" i="2" s="1"/>
  <c r="BG61" i="2" s="1"/>
  <c r="BI61" i="2" s="1"/>
  <c r="BK61" i="2" s="1"/>
  <c r="BM61" i="2" s="1"/>
  <c r="E60" i="2"/>
  <c r="G60" i="2" s="1"/>
  <c r="I60" i="2" s="1"/>
  <c r="K60" i="2" s="1"/>
  <c r="M60" i="2" s="1"/>
  <c r="O60" i="2" s="1"/>
  <c r="Q60" i="2" s="1"/>
  <c r="S60" i="2" s="1"/>
  <c r="U60" i="2" s="1"/>
  <c r="W60" i="2" s="1"/>
  <c r="Y60" i="2" s="1"/>
  <c r="AA60" i="2" s="1"/>
  <c r="AC60" i="2" s="1"/>
  <c r="AE60" i="2" s="1"/>
  <c r="AG60" i="2" s="1"/>
  <c r="AI60" i="2" s="1"/>
  <c r="AK60" i="2" s="1"/>
  <c r="AM60" i="2" s="1"/>
  <c r="AO60" i="2" s="1"/>
  <c r="AQ60" i="2" s="1"/>
  <c r="AS60" i="2" s="1"/>
  <c r="AU60" i="2" s="1"/>
  <c r="AW60" i="2" s="1"/>
  <c r="AY60" i="2" s="1"/>
  <c r="BA60" i="2" s="1"/>
  <c r="BC60" i="2" s="1"/>
  <c r="BE60" i="2" s="1"/>
  <c r="BG60" i="2" s="1"/>
  <c r="BI60" i="2" s="1"/>
  <c r="BK60" i="2" s="1"/>
  <c r="BM60" i="2" s="1"/>
  <c r="E59" i="2"/>
  <c r="G59" i="2" s="1"/>
  <c r="I59" i="2" s="1"/>
  <c r="K59" i="2" s="1"/>
  <c r="M59" i="2" s="1"/>
  <c r="O59" i="2" s="1"/>
  <c r="Q59" i="2" s="1"/>
  <c r="S59" i="2" s="1"/>
  <c r="U59" i="2" s="1"/>
  <c r="W59" i="2" s="1"/>
  <c r="Y59" i="2" s="1"/>
  <c r="AA59" i="2" s="1"/>
  <c r="AC59" i="2" s="1"/>
  <c r="AE59" i="2" s="1"/>
  <c r="AG59" i="2" s="1"/>
  <c r="AI59" i="2" s="1"/>
  <c r="AK59" i="2" s="1"/>
  <c r="AM59" i="2" s="1"/>
  <c r="AO59" i="2" s="1"/>
  <c r="AQ59" i="2" s="1"/>
  <c r="AS59" i="2" s="1"/>
  <c r="AU59" i="2" s="1"/>
  <c r="AW59" i="2" s="1"/>
  <c r="AY59" i="2" s="1"/>
  <c r="BA59" i="2" s="1"/>
  <c r="BC59" i="2" s="1"/>
  <c r="BE59" i="2" s="1"/>
  <c r="BG59" i="2" s="1"/>
  <c r="BI59" i="2" s="1"/>
  <c r="BK59" i="2" s="1"/>
  <c r="BM59" i="2" s="1"/>
  <c r="E58" i="2"/>
  <c r="G58" i="2" s="1"/>
  <c r="I58" i="2" s="1"/>
  <c r="K58" i="2" s="1"/>
  <c r="M58" i="2" s="1"/>
  <c r="O58" i="2" s="1"/>
  <c r="Q58" i="2" s="1"/>
  <c r="S58" i="2" s="1"/>
  <c r="U58" i="2" s="1"/>
  <c r="W58" i="2" s="1"/>
  <c r="Y58" i="2" s="1"/>
  <c r="AA58" i="2" s="1"/>
  <c r="AC58" i="2" s="1"/>
  <c r="AE58" i="2" s="1"/>
  <c r="AG58" i="2" s="1"/>
  <c r="AI58" i="2" s="1"/>
  <c r="AK58" i="2" s="1"/>
  <c r="AM58" i="2" s="1"/>
  <c r="AO58" i="2" s="1"/>
  <c r="AQ58" i="2" s="1"/>
  <c r="AS58" i="2" s="1"/>
  <c r="AU58" i="2" s="1"/>
  <c r="AW58" i="2" s="1"/>
  <c r="AY58" i="2" s="1"/>
  <c r="BA58" i="2" s="1"/>
  <c r="BC58" i="2" s="1"/>
  <c r="BE58" i="2" s="1"/>
  <c r="BG58" i="2" s="1"/>
  <c r="BI58" i="2" s="1"/>
  <c r="BK58" i="2" s="1"/>
  <c r="BM58" i="2" s="1"/>
  <c r="E57" i="2"/>
  <c r="G57" i="2" s="1"/>
  <c r="I57" i="2" s="1"/>
  <c r="K57" i="2" s="1"/>
  <c r="M57" i="2" s="1"/>
  <c r="O57" i="2" s="1"/>
  <c r="Q57" i="2" s="1"/>
  <c r="S57" i="2" s="1"/>
  <c r="U57" i="2" s="1"/>
  <c r="W57" i="2" s="1"/>
  <c r="Y57" i="2" s="1"/>
  <c r="AA57" i="2" s="1"/>
  <c r="AC57" i="2" s="1"/>
  <c r="AE57" i="2" s="1"/>
  <c r="AG57" i="2" s="1"/>
  <c r="AI57" i="2" s="1"/>
  <c r="AK57" i="2" s="1"/>
  <c r="AM57" i="2" s="1"/>
  <c r="AO57" i="2" s="1"/>
  <c r="AQ57" i="2" s="1"/>
  <c r="AS57" i="2" s="1"/>
  <c r="AU57" i="2" s="1"/>
  <c r="AW57" i="2" s="1"/>
  <c r="AY57" i="2" s="1"/>
  <c r="BA57" i="2" s="1"/>
  <c r="BC57" i="2" s="1"/>
  <c r="BE57" i="2" s="1"/>
  <c r="BG57" i="2" s="1"/>
  <c r="BI57" i="2" s="1"/>
  <c r="BK57" i="2" s="1"/>
  <c r="BM57" i="2" s="1"/>
  <c r="E56" i="2"/>
  <c r="G56" i="2" s="1"/>
  <c r="I56" i="2" s="1"/>
  <c r="K56" i="2" s="1"/>
  <c r="M56" i="2" s="1"/>
  <c r="O56" i="2" s="1"/>
  <c r="Q56" i="2" s="1"/>
  <c r="S56" i="2" s="1"/>
  <c r="U56" i="2" s="1"/>
  <c r="W56" i="2" s="1"/>
  <c r="Y56" i="2" s="1"/>
  <c r="AA56" i="2" s="1"/>
  <c r="AC56" i="2" s="1"/>
  <c r="AE56" i="2" s="1"/>
  <c r="AG56" i="2" s="1"/>
  <c r="AI56" i="2" s="1"/>
  <c r="AK56" i="2" s="1"/>
  <c r="AM56" i="2" s="1"/>
  <c r="AO56" i="2" s="1"/>
  <c r="AQ56" i="2" s="1"/>
  <c r="AS56" i="2" s="1"/>
  <c r="AU56" i="2" s="1"/>
  <c r="AW56" i="2" s="1"/>
  <c r="AY56" i="2" s="1"/>
  <c r="BA56" i="2" s="1"/>
  <c r="BC56" i="2" s="1"/>
  <c r="BE56" i="2" s="1"/>
  <c r="BG56" i="2" s="1"/>
  <c r="BI56" i="2" s="1"/>
  <c r="BK56" i="2" s="1"/>
  <c r="BM56" i="2" s="1"/>
  <c r="E55" i="2"/>
  <c r="E54" i="2"/>
  <c r="G54" i="2" s="1"/>
  <c r="I54" i="2" s="1"/>
  <c r="K54" i="2" s="1"/>
  <c r="M54" i="2" s="1"/>
  <c r="O54" i="2" s="1"/>
  <c r="Q54" i="2" s="1"/>
  <c r="S54" i="2" s="1"/>
  <c r="U54" i="2" s="1"/>
  <c r="W54" i="2" s="1"/>
  <c r="Y54" i="2" s="1"/>
  <c r="AA54" i="2" s="1"/>
  <c r="AC54" i="2" s="1"/>
  <c r="AE54" i="2" s="1"/>
  <c r="AG54" i="2" s="1"/>
  <c r="AI54" i="2" s="1"/>
  <c r="AK54" i="2" s="1"/>
  <c r="AM54" i="2" s="1"/>
  <c r="AO54" i="2" s="1"/>
  <c r="AQ54" i="2" s="1"/>
  <c r="AS54" i="2" s="1"/>
  <c r="AU54" i="2" s="1"/>
  <c r="AW54" i="2" s="1"/>
  <c r="AY54" i="2" s="1"/>
  <c r="BA54" i="2" s="1"/>
  <c r="BC54" i="2" s="1"/>
  <c r="BE54" i="2" s="1"/>
  <c r="BG54" i="2" s="1"/>
  <c r="BI54" i="2" s="1"/>
  <c r="BK54" i="2" s="1"/>
  <c r="BM54" i="2" s="1"/>
  <c r="E53" i="2"/>
  <c r="G53" i="2" s="1"/>
  <c r="I53" i="2" s="1"/>
  <c r="K53" i="2" s="1"/>
  <c r="M53" i="2" s="1"/>
  <c r="O53" i="2" s="1"/>
  <c r="Q53" i="2" s="1"/>
  <c r="S53" i="2" s="1"/>
  <c r="U53" i="2" s="1"/>
  <c r="W53" i="2" s="1"/>
  <c r="Y53" i="2" s="1"/>
  <c r="AA53" i="2" s="1"/>
  <c r="AC53" i="2" s="1"/>
  <c r="AE53" i="2" s="1"/>
  <c r="AG53" i="2" s="1"/>
  <c r="AI53" i="2" s="1"/>
  <c r="AK53" i="2" s="1"/>
  <c r="AM53" i="2" s="1"/>
  <c r="AO53" i="2" s="1"/>
  <c r="AQ53" i="2" s="1"/>
  <c r="AS53" i="2" s="1"/>
  <c r="AU53" i="2" s="1"/>
  <c r="AW53" i="2" s="1"/>
  <c r="AY53" i="2" s="1"/>
  <c r="BA53" i="2" s="1"/>
  <c r="BC53" i="2" s="1"/>
  <c r="BE53" i="2" s="1"/>
  <c r="BG53" i="2" s="1"/>
  <c r="BI53" i="2" s="1"/>
  <c r="BK53" i="2" s="1"/>
  <c r="BM53" i="2" s="1"/>
  <c r="E52" i="2"/>
  <c r="G52" i="2" s="1"/>
  <c r="I52" i="2" s="1"/>
  <c r="K52" i="2" s="1"/>
  <c r="M52" i="2" s="1"/>
  <c r="O52" i="2" s="1"/>
  <c r="Q52" i="2" s="1"/>
  <c r="S52" i="2" s="1"/>
  <c r="U52" i="2" s="1"/>
  <c r="W52" i="2" s="1"/>
  <c r="Y52" i="2" s="1"/>
  <c r="AA52" i="2" s="1"/>
  <c r="AC52" i="2" s="1"/>
  <c r="AE52" i="2" s="1"/>
  <c r="AG52" i="2" s="1"/>
  <c r="AI52" i="2" s="1"/>
  <c r="AK52" i="2" s="1"/>
  <c r="AM52" i="2" s="1"/>
  <c r="AO52" i="2" s="1"/>
  <c r="AQ52" i="2" s="1"/>
  <c r="AS52" i="2" s="1"/>
  <c r="AU52" i="2" s="1"/>
  <c r="AW52" i="2" s="1"/>
  <c r="AY52" i="2" s="1"/>
  <c r="BA52" i="2" s="1"/>
  <c r="BC52" i="2" s="1"/>
  <c r="BE52" i="2" s="1"/>
  <c r="BG52" i="2" s="1"/>
  <c r="BI52" i="2" s="1"/>
  <c r="BK52" i="2" s="1"/>
  <c r="BM52" i="2" s="1"/>
  <c r="E51" i="2"/>
  <c r="G51" i="2" s="1"/>
  <c r="I51" i="2" s="1"/>
  <c r="K51" i="2" s="1"/>
  <c r="M51" i="2" s="1"/>
  <c r="O51" i="2" s="1"/>
  <c r="Q51" i="2" s="1"/>
  <c r="S51" i="2" s="1"/>
  <c r="U51" i="2" s="1"/>
  <c r="W51" i="2" s="1"/>
  <c r="Y51" i="2" s="1"/>
  <c r="AA51" i="2" s="1"/>
  <c r="AC51" i="2" s="1"/>
  <c r="AE51" i="2" s="1"/>
  <c r="AG51" i="2" s="1"/>
  <c r="AI51" i="2" s="1"/>
  <c r="AK51" i="2" s="1"/>
  <c r="AM51" i="2" s="1"/>
  <c r="AO51" i="2" s="1"/>
  <c r="AQ51" i="2" s="1"/>
  <c r="AS51" i="2" s="1"/>
  <c r="AU51" i="2" s="1"/>
  <c r="AW51" i="2" s="1"/>
  <c r="AY51" i="2" s="1"/>
  <c r="BA51" i="2" s="1"/>
  <c r="BC51" i="2" s="1"/>
  <c r="BE51" i="2" s="1"/>
  <c r="BG51" i="2" s="1"/>
  <c r="BI51" i="2" s="1"/>
  <c r="BK51" i="2" s="1"/>
  <c r="BM51" i="2" s="1"/>
  <c r="E50" i="2"/>
  <c r="G50" i="2" s="1"/>
  <c r="I50" i="2" s="1"/>
  <c r="K50" i="2" s="1"/>
  <c r="M50" i="2" s="1"/>
  <c r="O50" i="2" s="1"/>
  <c r="Q50" i="2" s="1"/>
  <c r="S50" i="2" s="1"/>
  <c r="U50" i="2" s="1"/>
  <c r="W50" i="2" s="1"/>
  <c r="Y50" i="2" s="1"/>
  <c r="AA50" i="2" s="1"/>
  <c r="AC50" i="2" s="1"/>
  <c r="AE50" i="2" s="1"/>
  <c r="AG50" i="2" s="1"/>
  <c r="AI50" i="2" s="1"/>
  <c r="AK50" i="2" s="1"/>
  <c r="AM50" i="2" s="1"/>
  <c r="AO50" i="2" s="1"/>
  <c r="AQ50" i="2" s="1"/>
  <c r="AS50" i="2" s="1"/>
  <c r="AU50" i="2" s="1"/>
  <c r="AW50" i="2" s="1"/>
  <c r="AY50" i="2" s="1"/>
  <c r="BA50" i="2" s="1"/>
  <c r="BC50" i="2" s="1"/>
  <c r="BE50" i="2" s="1"/>
  <c r="BG50" i="2" s="1"/>
  <c r="BI50" i="2" s="1"/>
  <c r="BK50" i="2" s="1"/>
  <c r="BM50" i="2" s="1"/>
  <c r="E49" i="2"/>
  <c r="G49" i="2" s="1"/>
  <c r="I49" i="2" s="1"/>
  <c r="K49" i="2" s="1"/>
  <c r="M49" i="2" s="1"/>
  <c r="O49" i="2" s="1"/>
  <c r="Q49" i="2" s="1"/>
  <c r="S49" i="2" s="1"/>
  <c r="U49" i="2" s="1"/>
  <c r="W49" i="2" s="1"/>
  <c r="Y49" i="2" s="1"/>
  <c r="AA49" i="2" s="1"/>
  <c r="AC49" i="2" s="1"/>
  <c r="AE49" i="2" s="1"/>
  <c r="AG49" i="2" s="1"/>
  <c r="AI49" i="2" s="1"/>
  <c r="AK49" i="2" s="1"/>
  <c r="AM49" i="2" s="1"/>
  <c r="AO49" i="2" s="1"/>
  <c r="AQ49" i="2" s="1"/>
  <c r="AS49" i="2" s="1"/>
  <c r="AU49" i="2" s="1"/>
  <c r="AW49" i="2" s="1"/>
  <c r="AY49" i="2" s="1"/>
  <c r="BA49" i="2" s="1"/>
  <c r="BC49" i="2" s="1"/>
  <c r="BE49" i="2" s="1"/>
  <c r="BG49" i="2" s="1"/>
  <c r="BI49" i="2" s="1"/>
  <c r="BK49" i="2" s="1"/>
  <c r="BM49" i="2" s="1"/>
  <c r="E48" i="2"/>
  <c r="G48" i="2" s="1"/>
  <c r="I48" i="2" s="1"/>
  <c r="K48" i="2" s="1"/>
  <c r="M48" i="2" s="1"/>
  <c r="O48" i="2" s="1"/>
  <c r="Q48" i="2" s="1"/>
  <c r="S48" i="2" s="1"/>
  <c r="U48" i="2" s="1"/>
  <c r="W48" i="2" s="1"/>
  <c r="Y48" i="2" s="1"/>
  <c r="AA48" i="2" s="1"/>
  <c r="AC48" i="2" s="1"/>
  <c r="AE48" i="2" s="1"/>
  <c r="AG48" i="2" s="1"/>
  <c r="AI48" i="2" s="1"/>
  <c r="AK48" i="2" s="1"/>
  <c r="AM48" i="2" s="1"/>
  <c r="AO48" i="2" s="1"/>
  <c r="AQ48" i="2" s="1"/>
  <c r="AS48" i="2" s="1"/>
  <c r="AU48" i="2" s="1"/>
  <c r="AW48" i="2" s="1"/>
  <c r="AY48" i="2" s="1"/>
  <c r="BA48" i="2" s="1"/>
  <c r="BC48" i="2" s="1"/>
  <c r="BE48" i="2" s="1"/>
  <c r="BG48" i="2" s="1"/>
  <c r="BI48" i="2" s="1"/>
  <c r="BK48" i="2" s="1"/>
  <c r="BM48" i="2" s="1"/>
  <c r="E47" i="2"/>
  <c r="E46" i="2"/>
  <c r="G46" i="2" s="1"/>
  <c r="I46" i="2" s="1"/>
  <c r="K46" i="2" s="1"/>
  <c r="M46" i="2" s="1"/>
  <c r="O46" i="2" s="1"/>
  <c r="Q46" i="2" s="1"/>
  <c r="S46" i="2" s="1"/>
  <c r="U46" i="2" s="1"/>
  <c r="W46" i="2" s="1"/>
  <c r="Y46" i="2" s="1"/>
  <c r="AA46" i="2" s="1"/>
  <c r="AC46" i="2" s="1"/>
  <c r="AE46" i="2" s="1"/>
  <c r="AG46" i="2" s="1"/>
  <c r="AI46" i="2" s="1"/>
  <c r="AK46" i="2" s="1"/>
  <c r="AM46" i="2" s="1"/>
  <c r="AO46" i="2" s="1"/>
  <c r="AQ46" i="2" s="1"/>
  <c r="AS46" i="2" s="1"/>
  <c r="AU46" i="2" s="1"/>
  <c r="AW46" i="2" s="1"/>
  <c r="AY46" i="2" s="1"/>
  <c r="BA46" i="2" s="1"/>
  <c r="BC46" i="2" s="1"/>
  <c r="BE46" i="2" s="1"/>
  <c r="BG46" i="2" s="1"/>
  <c r="BI46" i="2" s="1"/>
  <c r="BK46" i="2" s="1"/>
  <c r="BM46" i="2" s="1"/>
  <c r="E45" i="2"/>
  <c r="G45" i="2" s="1"/>
  <c r="I45" i="2" s="1"/>
  <c r="K45" i="2" s="1"/>
  <c r="M45" i="2" s="1"/>
  <c r="O45" i="2" s="1"/>
  <c r="Q45" i="2" s="1"/>
  <c r="S45" i="2" s="1"/>
  <c r="U45" i="2" s="1"/>
  <c r="W45" i="2" s="1"/>
  <c r="Y45" i="2" s="1"/>
  <c r="AA45" i="2" s="1"/>
  <c r="AC45" i="2" s="1"/>
  <c r="AE45" i="2" s="1"/>
  <c r="AG45" i="2" s="1"/>
  <c r="AI45" i="2" s="1"/>
  <c r="AK45" i="2" s="1"/>
  <c r="AM45" i="2" s="1"/>
  <c r="AO45" i="2" s="1"/>
  <c r="AQ45" i="2" s="1"/>
  <c r="AS45" i="2" s="1"/>
  <c r="AU45" i="2" s="1"/>
  <c r="AW45" i="2" s="1"/>
  <c r="AY45" i="2" s="1"/>
  <c r="BA45" i="2" s="1"/>
  <c r="BC45" i="2" s="1"/>
  <c r="BE45" i="2" s="1"/>
  <c r="BG45" i="2" s="1"/>
  <c r="BI45" i="2" s="1"/>
  <c r="BK45" i="2" s="1"/>
  <c r="BM45" i="2" s="1"/>
  <c r="E44" i="2"/>
  <c r="G44" i="2" s="1"/>
  <c r="I44" i="2" s="1"/>
  <c r="K44" i="2" s="1"/>
  <c r="M44" i="2" s="1"/>
  <c r="O44" i="2" s="1"/>
  <c r="Q44" i="2" s="1"/>
  <c r="S44" i="2" s="1"/>
  <c r="U44" i="2" s="1"/>
  <c r="W44" i="2" s="1"/>
  <c r="Y44" i="2" s="1"/>
  <c r="AA44" i="2" s="1"/>
  <c r="AC44" i="2" s="1"/>
  <c r="AE44" i="2" s="1"/>
  <c r="AG44" i="2" s="1"/>
  <c r="AI44" i="2" s="1"/>
  <c r="AK44" i="2" s="1"/>
  <c r="AM44" i="2" s="1"/>
  <c r="AO44" i="2" s="1"/>
  <c r="AQ44" i="2" s="1"/>
  <c r="AS44" i="2" s="1"/>
  <c r="AU44" i="2" s="1"/>
  <c r="AW44" i="2" s="1"/>
  <c r="AY44" i="2" s="1"/>
  <c r="BA44" i="2" s="1"/>
  <c r="BC44" i="2" s="1"/>
  <c r="BE44" i="2" s="1"/>
  <c r="BG44" i="2" s="1"/>
  <c r="BI44" i="2" s="1"/>
  <c r="BK44" i="2" s="1"/>
  <c r="BM44" i="2" s="1"/>
  <c r="E43" i="2"/>
  <c r="G43" i="2" s="1"/>
  <c r="I43" i="2" s="1"/>
  <c r="K43" i="2" s="1"/>
  <c r="M43" i="2" s="1"/>
  <c r="O43" i="2" s="1"/>
  <c r="Q43" i="2" s="1"/>
  <c r="S43" i="2" s="1"/>
  <c r="U43" i="2" s="1"/>
  <c r="W43" i="2" s="1"/>
  <c r="Y43" i="2" s="1"/>
  <c r="AA43" i="2" s="1"/>
  <c r="AC43" i="2" s="1"/>
  <c r="AE43" i="2" s="1"/>
  <c r="AG43" i="2" s="1"/>
  <c r="AI43" i="2" s="1"/>
  <c r="AK43" i="2" s="1"/>
  <c r="AM43" i="2" s="1"/>
  <c r="AO43" i="2" s="1"/>
  <c r="AQ43" i="2" s="1"/>
  <c r="AS43" i="2" s="1"/>
  <c r="AU43" i="2" s="1"/>
  <c r="AW43" i="2" s="1"/>
  <c r="AY43" i="2" s="1"/>
  <c r="BA43" i="2" s="1"/>
  <c r="BC43" i="2" s="1"/>
  <c r="BE43" i="2" s="1"/>
  <c r="BG43" i="2" s="1"/>
  <c r="BI43" i="2" s="1"/>
  <c r="BK43" i="2" s="1"/>
  <c r="BM43" i="2" s="1"/>
  <c r="E42" i="2"/>
  <c r="G42" i="2" s="1"/>
  <c r="I42" i="2" s="1"/>
  <c r="K42" i="2" s="1"/>
  <c r="M42" i="2" s="1"/>
  <c r="O42" i="2" s="1"/>
  <c r="Q42" i="2" s="1"/>
  <c r="S42" i="2" s="1"/>
  <c r="U42" i="2" s="1"/>
  <c r="W42" i="2" s="1"/>
  <c r="Y42" i="2" s="1"/>
  <c r="AA42" i="2" s="1"/>
  <c r="AC42" i="2" s="1"/>
  <c r="AE42" i="2" s="1"/>
  <c r="AG42" i="2" s="1"/>
  <c r="AI42" i="2" s="1"/>
  <c r="AK42" i="2" s="1"/>
  <c r="AM42" i="2" s="1"/>
  <c r="AO42" i="2" s="1"/>
  <c r="AQ42" i="2" s="1"/>
  <c r="AS42" i="2" s="1"/>
  <c r="AU42" i="2" s="1"/>
  <c r="AW42" i="2" s="1"/>
  <c r="AY42" i="2" s="1"/>
  <c r="BA42" i="2" s="1"/>
  <c r="BC42" i="2" s="1"/>
  <c r="BE42" i="2" s="1"/>
  <c r="BG42" i="2" s="1"/>
  <c r="BI42" i="2" s="1"/>
  <c r="BK42" i="2" s="1"/>
  <c r="BM42" i="2" s="1"/>
  <c r="E41" i="2"/>
  <c r="G41" i="2" s="1"/>
  <c r="I41" i="2" s="1"/>
  <c r="K41" i="2" s="1"/>
  <c r="M41" i="2" s="1"/>
  <c r="O41" i="2" s="1"/>
  <c r="Q41" i="2" s="1"/>
  <c r="S41" i="2" s="1"/>
  <c r="U41" i="2" s="1"/>
  <c r="W41" i="2" s="1"/>
  <c r="Y41" i="2" s="1"/>
  <c r="AA41" i="2" s="1"/>
  <c r="AC41" i="2" s="1"/>
  <c r="AE41" i="2" s="1"/>
  <c r="AG41" i="2" s="1"/>
  <c r="AI41" i="2" s="1"/>
  <c r="AK41" i="2" s="1"/>
  <c r="AM41" i="2" s="1"/>
  <c r="AO41" i="2" s="1"/>
  <c r="AQ41" i="2" s="1"/>
  <c r="AS41" i="2" s="1"/>
  <c r="AU41" i="2" s="1"/>
  <c r="AW41" i="2" s="1"/>
  <c r="AY41" i="2" s="1"/>
  <c r="BA41" i="2" s="1"/>
  <c r="BC41" i="2" s="1"/>
  <c r="BE41" i="2" s="1"/>
  <c r="BG41" i="2" s="1"/>
  <c r="BI41" i="2" s="1"/>
  <c r="BK41" i="2" s="1"/>
  <c r="BM41" i="2" s="1"/>
  <c r="E40" i="2"/>
  <c r="G40" i="2" s="1"/>
  <c r="I40" i="2" s="1"/>
  <c r="K40" i="2" s="1"/>
  <c r="M40" i="2" s="1"/>
  <c r="O40" i="2" s="1"/>
  <c r="Q40" i="2" s="1"/>
  <c r="S40" i="2" s="1"/>
  <c r="U40" i="2" s="1"/>
  <c r="W40" i="2" s="1"/>
  <c r="Y40" i="2" s="1"/>
  <c r="AA40" i="2" s="1"/>
  <c r="AC40" i="2" s="1"/>
  <c r="AE40" i="2" s="1"/>
  <c r="AG40" i="2" s="1"/>
  <c r="AI40" i="2" s="1"/>
  <c r="AK40" i="2" s="1"/>
  <c r="AM40" i="2" s="1"/>
  <c r="AO40" i="2" s="1"/>
  <c r="AQ40" i="2" s="1"/>
  <c r="AS40" i="2" s="1"/>
  <c r="AU40" i="2" s="1"/>
  <c r="AW40" i="2" s="1"/>
  <c r="AY40" i="2" s="1"/>
  <c r="BA40" i="2" s="1"/>
  <c r="BC40" i="2" s="1"/>
  <c r="BE40" i="2" s="1"/>
  <c r="BG40" i="2" s="1"/>
  <c r="BI40" i="2" s="1"/>
  <c r="BK40" i="2" s="1"/>
  <c r="BM40" i="2" s="1"/>
  <c r="E39" i="2"/>
  <c r="E38" i="2"/>
  <c r="G38" i="2" s="1"/>
  <c r="I38" i="2" s="1"/>
  <c r="K38" i="2" s="1"/>
  <c r="M38" i="2" s="1"/>
  <c r="O38" i="2" s="1"/>
  <c r="Q38" i="2" s="1"/>
  <c r="S38" i="2" s="1"/>
  <c r="U38" i="2" s="1"/>
  <c r="W38" i="2" s="1"/>
  <c r="Y38" i="2" s="1"/>
  <c r="AA38" i="2" s="1"/>
  <c r="AC38" i="2" s="1"/>
  <c r="AE38" i="2" s="1"/>
  <c r="AG38" i="2" s="1"/>
  <c r="AI38" i="2" s="1"/>
  <c r="AK38" i="2" s="1"/>
  <c r="AM38" i="2" s="1"/>
  <c r="AO38" i="2" s="1"/>
  <c r="AQ38" i="2" s="1"/>
  <c r="AS38" i="2" s="1"/>
  <c r="AU38" i="2" s="1"/>
  <c r="AW38" i="2" s="1"/>
  <c r="AY38" i="2" s="1"/>
  <c r="BA38" i="2" s="1"/>
  <c r="BC38" i="2" s="1"/>
  <c r="BE38" i="2" s="1"/>
  <c r="BG38" i="2" s="1"/>
  <c r="BI38" i="2" s="1"/>
  <c r="BK38" i="2" s="1"/>
  <c r="BM38" i="2" s="1"/>
  <c r="E37" i="2"/>
  <c r="G37" i="2" s="1"/>
  <c r="I37" i="2" s="1"/>
  <c r="K37" i="2" s="1"/>
  <c r="M37" i="2" s="1"/>
  <c r="O37" i="2" s="1"/>
  <c r="Q37" i="2" s="1"/>
  <c r="S37" i="2" s="1"/>
  <c r="U37" i="2" s="1"/>
  <c r="W37" i="2" s="1"/>
  <c r="Y37" i="2" s="1"/>
  <c r="AA37" i="2" s="1"/>
  <c r="AC37" i="2" s="1"/>
  <c r="AE37" i="2" s="1"/>
  <c r="AG37" i="2" s="1"/>
  <c r="AI37" i="2" s="1"/>
  <c r="AK37" i="2" s="1"/>
  <c r="AM37" i="2" s="1"/>
  <c r="AO37" i="2" s="1"/>
  <c r="AQ37" i="2" s="1"/>
  <c r="AS37" i="2" s="1"/>
  <c r="AU37" i="2" s="1"/>
  <c r="AW37" i="2" s="1"/>
  <c r="AY37" i="2" s="1"/>
  <c r="BA37" i="2" s="1"/>
  <c r="BC37" i="2" s="1"/>
  <c r="BE37" i="2" s="1"/>
  <c r="BG37" i="2" s="1"/>
  <c r="BI37" i="2" s="1"/>
  <c r="BK37" i="2" s="1"/>
  <c r="BM37" i="2" s="1"/>
  <c r="E36" i="2"/>
  <c r="G36" i="2" s="1"/>
  <c r="I36" i="2" s="1"/>
  <c r="K36" i="2" s="1"/>
  <c r="M36" i="2" s="1"/>
  <c r="O36" i="2" s="1"/>
  <c r="Q36" i="2" s="1"/>
  <c r="S36" i="2" s="1"/>
  <c r="U36" i="2" s="1"/>
  <c r="W36" i="2" s="1"/>
  <c r="Y36" i="2" s="1"/>
  <c r="AA36" i="2" s="1"/>
  <c r="AC36" i="2" s="1"/>
  <c r="AE36" i="2" s="1"/>
  <c r="AG36" i="2" s="1"/>
  <c r="AI36" i="2" s="1"/>
  <c r="AK36" i="2" s="1"/>
  <c r="AM36" i="2" s="1"/>
  <c r="AO36" i="2" s="1"/>
  <c r="AQ36" i="2" s="1"/>
  <c r="AS36" i="2" s="1"/>
  <c r="AU36" i="2" s="1"/>
  <c r="AW36" i="2" s="1"/>
  <c r="AY36" i="2" s="1"/>
  <c r="BA36" i="2" s="1"/>
  <c r="BC36" i="2" s="1"/>
  <c r="BE36" i="2" s="1"/>
  <c r="BG36" i="2" s="1"/>
  <c r="BI36" i="2" s="1"/>
  <c r="BK36" i="2" s="1"/>
  <c r="BM36" i="2" s="1"/>
  <c r="E35" i="2"/>
  <c r="G35" i="2" s="1"/>
  <c r="I35" i="2" s="1"/>
  <c r="K35" i="2" s="1"/>
  <c r="M35" i="2" s="1"/>
  <c r="O35" i="2" s="1"/>
  <c r="Q35" i="2" s="1"/>
  <c r="S35" i="2" s="1"/>
  <c r="U35" i="2" s="1"/>
  <c r="W35" i="2" s="1"/>
  <c r="Y35" i="2" s="1"/>
  <c r="AA35" i="2" s="1"/>
  <c r="AC35" i="2" s="1"/>
  <c r="AE35" i="2" s="1"/>
  <c r="AG35" i="2" s="1"/>
  <c r="AI35" i="2" s="1"/>
  <c r="AK35" i="2" s="1"/>
  <c r="AM35" i="2" s="1"/>
  <c r="AO35" i="2" s="1"/>
  <c r="AQ35" i="2" s="1"/>
  <c r="AS35" i="2" s="1"/>
  <c r="AU35" i="2" s="1"/>
  <c r="AW35" i="2" s="1"/>
  <c r="AY35" i="2" s="1"/>
  <c r="BA35" i="2" s="1"/>
  <c r="BC35" i="2" s="1"/>
  <c r="BE35" i="2" s="1"/>
  <c r="BG35" i="2" s="1"/>
  <c r="BI35" i="2" s="1"/>
  <c r="BK35" i="2" s="1"/>
  <c r="BM35" i="2" s="1"/>
  <c r="E34" i="2"/>
  <c r="G34" i="2" s="1"/>
  <c r="I34" i="2" s="1"/>
  <c r="K34" i="2" s="1"/>
  <c r="M34" i="2" s="1"/>
  <c r="O34" i="2" s="1"/>
  <c r="Q34" i="2" s="1"/>
  <c r="S34" i="2" s="1"/>
  <c r="U34" i="2" s="1"/>
  <c r="W34" i="2" s="1"/>
  <c r="Y34" i="2" s="1"/>
  <c r="AA34" i="2" s="1"/>
  <c r="AC34" i="2" s="1"/>
  <c r="AE34" i="2" s="1"/>
  <c r="AG34" i="2" s="1"/>
  <c r="AI34" i="2" s="1"/>
  <c r="AK34" i="2" s="1"/>
  <c r="AM34" i="2" s="1"/>
  <c r="AO34" i="2" s="1"/>
  <c r="AQ34" i="2" s="1"/>
  <c r="AS34" i="2" s="1"/>
  <c r="AU34" i="2" s="1"/>
  <c r="AW34" i="2" s="1"/>
  <c r="AY34" i="2" s="1"/>
  <c r="BA34" i="2" s="1"/>
  <c r="BC34" i="2" s="1"/>
  <c r="BE34" i="2" s="1"/>
  <c r="BG34" i="2" s="1"/>
  <c r="BI34" i="2" s="1"/>
  <c r="BK34" i="2" s="1"/>
  <c r="BM34" i="2" s="1"/>
  <c r="E33" i="2"/>
  <c r="E32" i="2"/>
  <c r="G32" i="2" s="1"/>
  <c r="I32" i="2" s="1"/>
  <c r="K32" i="2" s="1"/>
  <c r="M32" i="2" s="1"/>
  <c r="O32" i="2" s="1"/>
  <c r="Q32" i="2" s="1"/>
  <c r="S32" i="2" s="1"/>
  <c r="U32" i="2" s="1"/>
  <c r="W32" i="2" s="1"/>
  <c r="Y32" i="2" s="1"/>
  <c r="AA32" i="2" s="1"/>
  <c r="AC32" i="2" s="1"/>
  <c r="AE32" i="2" s="1"/>
  <c r="AG32" i="2" s="1"/>
  <c r="AI32" i="2" s="1"/>
  <c r="AK32" i="2" s="1"/>
  <c r="AM32" i="2" s="1"/>
  <c r="AO32" i="2" s="1"/>
  <c r="AQ32" i="2" s="1"/>
  <c r="AS32" i="2" s="1"/>
  <c r="AU32" i="2" s="1"/>
  <c r="AW32" i="2" s="1"/>
  <c r="AY32" i="2" s="1"/>
  <c r="BA32" i="2" s="1"/>
  <c r="BC32" i="2" s="1"/>
  <c r="BE32" i="2" s="1"/>
  <c r="BG32" i="2" s="1"/>
  <c r="BI32" i="2" s="1"/>
  <c r="BK32" i="2" s="1"/>
  <c r="BM32" i="2" s="1"/>
  <c r="E31" i="2"/>
  <c r="G31" i="2" s="1"/>
  <c r="I31" i="2" s="1"/>
  <c r="K31" i="2" s="1"/>
  <c r="M31" i="2" s="1"/>
  <c r="O31" i="2" s="1"/>
  <c r="Q31" i="2" s="1"/>
  <c r="S31" i="2" s="1"/>
  <c r="U31" i="2" s="1"/>
  <c r="W31" i="2" s="1"/>
  <c r="Y31" i="2" s="1"/>
  <c r="AA31" i="2" s="1"/>
  <c r="AC31" i="2" s="1"/>
  <c r="AE31" i="2" s="1"/>
  <c r="AG31" i="2" s="1"/>
  <c r="AI31" i="2" s="1"/>
  <c r="AK31" i="2" s="1"/>
  <c r="AM31" i="2" s="1"/>
  <c r="AO31" i="2" s="1"/>
  <c r="AQ31" i="2" s="1"/>
  <c r="AS31" i="2" s="1"/>
  <c r="AU31" i="2" s="1"/>
  <c r="AW31" i="2" s="1"/>
  <c r="AY31" i="2" s="1"/>
  <c r="BA31" i="2" s="1"/>
  <c r="BC31" i="2" s="1"/>
  <c r="BE31" i="2" s="1"/>
  <c r="BG31" i="2" s="1"/>
  <c r="BI31" i="2" s="1"/>
  <c r="BK31" i="2" s="1"/>
  <c r="BM31" i="2" s="1"/>
  <c r="E30" i="2"/>
  <c r="G30" i="2" s="1"/>
  <c r="I30" i="2" s="1"/>
  <c r="K30" i="2" s="1"/>
  <c r="M30" i="2" s="1"/>
  <c r="O30" i="2" s="1"/>
  <c r="Q30" i="2" s="1"/>
  <c r="S30" i="2" s="1"/>
  <c r="U30" i="2" s="1"/>
  <c r="W30" i="2" s="1"/>
  <c r="Y30" i="2" s="1"/>
  <c r="AA30" i="2" s="1"/>
  <c r="AC30" i="2" s="1"/>
  <c r="AE30" i="2" s="1"/>
  <c r="AG30" i="2" s="1"/>
  <c r="AI30" i="2" s="1"/>
  <c r="AK30" i="2" s="1"/>
  <c r="AM30" i="2" s="1"/>
  <c r="AO30" i="2" s="1"/>
  <c r="AQ30" i="2" s="1"/>
  <c r="AS30" i="2" s="1"/>
  <c r="AU30" i="2" s="1"/>
  <c r="AW30" i="2" s="1"/>
  <c r="AY30" i="2" s="1"/>
  <c r="BA30" i="2" s="1"/>
  <c r="BC30" i="2" s="1"/>
  <c r="BE30" i="2" s="1"/>
  <c r="BG30" i="2" s="1"/>
  <c r="BI30" i="2" s="1"/>
  <c r="BK30" i="2" s="1"/>
  <c r="BM30" i="2" s="1"/>
  <c r="E29" i="2"/>
  <c r="G29" i="2" s="1"/>
  <c r="I29" i="2" s="1"/>
  <c r="K29" i="2" s="1"/>
  <c r="M29" i="2" s="1"/>
  <c r="O29" i="2" s="1"/>
  <c r="Q29" i="2" s="1"/>
  <c r="S29" i="2" s="1"/>
  <c r="U29" i="2" s="1"/>
  <c r="W29" i="2" s="1"/>
  <c r="Y29" i="2" s="1"/>
  <c r="AA29" i="2" s="1"/>
  <c r="AC29" i="2" s="1"/>
  <c r="AE29" i="2" s="1"/>
  <c r="AG29" i="2" s="1"/>
  <c r="AI29" i="2" s="1"/>
  <c r="AK29" i="2" s="1"/>
  <c r="AM29" i="2" s="1"/>
  <c r="AO29" i="2" s="1"/>
  <c r="AQ29" i="2" s="1"/>
  <c r="AS29" i="2" s="1"/>
  <c r="AU29" i="2" s="1"/>
  <c r="AW29" i="2" s="1"/>
  <c r="AY29" i="2" s="1"/>
  <c r="BA29" i="2" s="1"/>
  <c r="BC29" i="2" s="1"/>
  <c r="BE29" i="2" s="1"/>
  <c r="BG29" i="2" s="1"/>
  <c r="BI29" i="2" s="1"/>
  <c r="BK29" i="2" s="1"/>
  <c r="BM29" i="2" s="1"/>
  <c r="E28" i="2"/>
  <c r="G28" i="2" s="1"/>
  <c r="I28" i="2" s="1"/>
  <c r="K28" i="2" s="1"/>
  <c r="M28" i="2" s="1"/>
  <c r="O28" i="2" s="1"/>
  <c r="Q28" i="2" s="1"/>
  <c r="S28" i="2" s="1"/>
  <c r="U28" i="2" s="1"/>
  <c r="W28" i="2" s="1"/>
  <c r="Y28" i="2" s="1"/>
  <c r="AA28" i="2" s="1"/>
  <c r="AC28" i="2" s="1"/>
  <c r="AE28" i="2" s="1"/>
  <c r="AG28" i="2" s="1"/>
  <c r="AI28" i="2" s="1"/>
  <c r="AK28" i="2" s="1"/>
  <c r="AM28" i="2" s="1"/>
  <c r="AO28" i="2" s="1"/>
  <c r="AQ28" i="2" s="1"/>
  <c r="AS28" i="2" s="1"/>
  <c r="AU28" i="2" s="1"/>
  <c r="AW28" i="2" s="1"/>
  <c r="AY28" i="2" s="1"/>
  <c r="BA28" i="2" s="1"/>
  <c r="BC28" i="2" s="1"/>
  <c r="BE28" i="2" s="1"/>
  <c r="BG28" i="2" s="1"/>
  <c r="BI28" i="2" s="1"/>
  <c r="BK28" i="2" s="1"/>
  <c r="BM28" i="2" s="1"/>
  <c r="E27" i="2"/>
  <c r="G27" i="2" s="1"/>
  <c r="I27" i="2" s="1"/>
  <c r="K27" i="2" s="1"/>
  <c r="M27" i="2" s="1"/>
  <c r="O27" i="2" s="1"/>
  <c r="Q27" i="2" s="1"/>
  <c r="S27" i="2" s="1"/>
  <c r="U27" i="2" s="1"/>
  <c r="W27" i="2" s="1"/>
  <c r="Y27" i="2" s="1"/>
  <c r="AA27" i="2" s="1"/>
  <c r="AC27" i="2" s="1"/>
  <c r="AE27" i="2" s="1"/>
  <c r="AG27" i="2" s="1"/>
  <c r="AI27" i="2" s="1"/>
  <c r="AK27" i="2" s="1"/>
  <c r="AM27" i="2" s="1"/>
  <c r="AO27" i="2" s="1"/>
  <c r="AQ27" i="2" s="1"/>
  <c r="AS27" i="2" s="1"/>
  <c r="AU27" i="2" s="1"/>
  <c r="AW27" i="2" s="1"/>
  <c r="AY27" i="2" s="1"/>
  <c r="BA27" i="2" s="1"/>
  <c r="BC27" i="2" s="1"/>
  <c r="BE27" i="2" s="1"/>
  <c r="BG27" i="2" s="1"/>
  <c r="BI27" i="2" s="1"/>
  <c r="BK27" i="2" s="1"/>
  <c r="BM27" i="2" s="1"/>
  <c r="E26" i="2"/>
  <c r="G26" i="2" s="1"/>
  <c r="I26" i="2" s="1"/>
  <c r="K26" i="2" s="1"/>
  <c r="M26" i="2" s="1"/>
  <c r="O26" i="2" s="1"/>
  <c r="Q26" i="2" s="1"/>
  <c r="S26" i="2" s="1"/>
  <c r="U26" i="2" s="1"/>
  <c r="W26" i="2" s="1"/>
  <c r="Y26" i="2" s="1"/>
  <c r="AA26" i="2" s="1"/>
  <c r="AC26" i="2" s="1"/>
  <c r="AE26" i="2" s="1"/>
  <c r="AG26" i="2" s="1"/>
  <c r="AI26" i="2" s="1"/>
  <c r="AK26" i="2" s="1"/>
  <c r="AM26" i="2" s="1"/>
  <c r="AO26" i="2" s="1"/>
  <c r="AQ26" i="2" s="1"/>
  <c r="AS26" i="2" s="1"/>
  <c r="AU26" i="2" s="1"/>
  <c r="AW26" i="2" s="1"/>
  <c r="AY26" i="2" s="1"/>
  <c r="BA26" i="2" s="1"/>
  <c r="BC26" i="2" s="1"/>
  <c r="BE26" i="2" s="1"/>
  <c r="BG26" i="2" s="1"/>
  <c r="BI26" i="2" s="1"/>
  <c r="BK26" i="2" s="1"/>
  <c r="BM26" i="2" s="1"/>
  <c r="E25" i="2"/>
  <c r="G25" i="2" s="1"/>
  <c r="I25" i="2" s="1"/>
  <c r="K25" i="2" s="1"/>
  <c r="M25" i="2" s="1"/>
  <c r="O25" i="2" s="1"/>
  <c r="Q25" i="2" s="1"/>
  <c r="S25" i="2" s="1"/>
  <c r="U25" i="2" s="1"/>
  <c r="W25" i="2" s="1"/>
  <c r="Y25" i="2" s="1"/>
  <c r="AA25" i="2" s="1"/>
  <c r="AC25" i="2" s="1"/>
  <c r="AE25" i="2" s="1"/>
  <c r="AG25" i="2" s="1"/>
  <c r="AI25" i="2" s="1"/>
  <c r="AK25" i="2" s="1"/>
  <c r="AM25" i="2" s="1"/>
  <c r="AO25" i="2" s="1"/>
  <c r="AQ25" i="2" s="1"/>
  <c r="AS25" i="2" s="1"/>
  <c r="AU25" i="2" s="1"/>
  <c r="AW25" i="2" s="1"/>
  <c r="AY25" i="2" s="1"/>
  <c r="BA25" i="2" s="1"/>
  <c r="BC25" i="2" s="1"/>
  <c r="BE25" i="2" s="1"/>
  <c r="BG25" i="2" s="1"/>
  <c r="BI25" i="2" s="1"/>
  <c r="BK25" i="2" s="1"/>
  <c r="BM25" i="2" s="1"/>
  <c r="E24" i="2"/>
  <c r="G24" i="2" s="1"/>
  <c r="I24" i="2" s="1"/>
  <c r="K24" i="2" s="1"/>
  <c r="M24" i="2" s="1"/>
  <c r="O24" i="2" s="1"/>
  <c r="Q24" i="2" s="1"/>
  <c r="S24" i="2" s="1"/>
  <c r="U24" i="2" s="1"/>
  <c r="W24" i="2" s="1"/>
  <c r="Y24" i="2" s="1"/>
  <c r="AA24" i="2" s="1"/>
  <c r="AC24" i="2" s="1"/>
  <c r="AE24" i="2" s="1"/>
  <c r="AG24" i="2" s="1"/>
  <c r="AI24" i="2" s="1"/>
  <c r="AK24" i="2" s="1"/>
  <c r="AM24" i="2" s="1"/>
  <c r="AO24" i="2" s="1"/>
  <c r="AQ24" i="2" s="1"/>
  <c r="AS24" i="2" s="1"/>
  <c r="AU24" i="2" s="1"/>
  <c r="AW24" i="2" s="1"/>
  <c r="AY24" i="2" s="1"/>
  <c r="BA24" i="2" s="1"/>
  <c r="BC24" i="2" s="1"/>
  <c r="BE24" i="2" s="1"/>
  <c r="BG24" i="2" s="1"/>
  <c r="BI24" i="2" s="1"/>
  <c r="BK24" i="2" s="1"/>
  <c r="BM24" i="2" s="1"/>
  <c r="E23" i="2"/>
  <c r="G23" i="2" s="1"/>
  <c r="I23" i="2" s="1"/>
  <c r="K23" i="2" s="1"/>
  <c r="M23" i="2" s="1"/>
  <c r="O23" i="2" s="1"/>
  <c r="Q23" i="2" s="1"/>
  <c r="S23" i="2" s="1"/>
  <c r="U23" i="2" s="1"/>
  <c r="W23" i="2" s="1"/>
  <c r="Y23" i="2" s="1"/>
  <c r="AA23" i="2" s="1"/>
  <c r="AC23" i="2" s="1"/>
  <c r="AE23" i="2" s="1"/>
  <c r="AG23" i="2" s="1"/>
  <c r="AI23" i="2" s="1"/>
  <c r="AK23" i="2" s="1"/>
  <c r="AM23" i="2" s="1"/>
  <c r="AO23" i="2" s="1"/>
  <c r="AQ23" i="2" s="1"/>
  <c r="AS23" i="2" s="1"/>
  <c r="AU23" i="2" s="1"/>
  <c r="AW23" i="2" s="1"/>
  <c r="AY23" i="2" s="1"/>
  <c r="BA23" i="2" s="1"/>
  <c r="BC23" i="2" s="1"/>
  <c r="BE23" i="2" s="1"/>
  <c r="BG23" i="2" s="1"/>
  <c r="BI23" i="2" s="1"/>
  <c r="BK23" i="2" s="1"/>
  <c r="BM23" i="2" s="1"/>
  <c r="E22" i="2"/>
  <c r="G22" i="2" s="1"/>
  <c r="I22" i="2" s="1"/>
  <c r="K22" i="2" s="1"/>
  <c r="M22" i="2" s="1"/>
  <c r="O22" i="2" s="1"/>
  <c r="Q22" i="2" s="1"/>
  <c r="S22" i="2" s="1"/>
  <c r="U22" i="2" s="1"/>
  <c r="W22" i="2" s="1"/>
  <c r="Y22" i="2" s="1"/>
  <c r="AA22" i="2" s="1"/>
  <c r="AC22" i="2" s="1"/>
  <c r="AE22" i="2" s="1"/>
  <c r="AG22" i="2" s="1"/>
  <c r="AI22" i="2" s="1"/>
  <c r="AK22" i="2" s="1"/>
  <c r="AM22" i="2" s="1"/>
  <c r="AO22" i="2" s="1"/>
  <c r="AQ22" i="2" s="1"/>
  <c r="AS22" i="2" s="1"/>
  <c r="AU22" i="2" s="1"/>
  <c r="AW22" i="2" s="1"/>
  <c r="AY22" i="2" s="1"/>
  <c r="BA22" i="2" s="1"/>
  <c r="BC22" i="2" s="1"/>
  <c r="BE22" i="2" s="1"/>
  <c r="BG22" i="2" s="1"/>
  <c r="BI22" i="2" s="1"/>
  <c r="BK22" i="2" s="1"/>
  <c r="BM22" i="2" s="1"/>
  <c r="E21" i="2"/>
  <c r="G21" i="2" s="1"/>
  <c r="I21" i="2" s="1"/>
  <c r="K21" i="2" s="1"/>
  <c r="M21" i="2" s="1"/>
  <c r="O21" i="2" s="1"/>
  <c r="Q21" i="2" s="1"/>
  <c r="S21" i="2" s="1"/>
  <c r="U21" i="2" s="1"/>
  <c r="W21" i="2" s="1"/>
  <c r="Y21" i="2" s="1"/>
  <c r="AA21" i="2" s="1"/>
  <c r="AC21" i="2" s="1"/>
  <c r="AE21" i="2" s="1"/>
  <c r="AG21" i="2" s="1"/>
  <c r="AI21" i="2" s="1"/>
  <c r="AK21" i="2" s="1"/>
  <c r="AM21" i="2" s="1"/>
  <c r="AO21" i="2" s="1"/>
  <c r="AQ21" i="2" s="1"/>
  <c r="AS21" i="2" s="1"/>
  <c r="AU21" i="2" s="1"/>
  <c r="AW21" i="2" s="1"/>
  <c r="AY21" i="2" s="1"/>
  <c r="BA21" i="2" s="1"/>
  <c r="BC21" i="2" s="1"/>
  <c r="BE21" i="2" s="1"/>
  <c r="BG21" i="2" s="1"/>
  <c r="BI21" i="2" s="1"/>
  <c r="BK21" i="2" s="1"/>
  <c r="BM21" i="2" s="1"/>
  <c r="E20" i="2"/>
  <c r="G20" i="2" s="1"/>
  <c r="I20" i="2" s="1"/>
  <c r="K20" i="2" s="1"/>
  <c r="M20" i="2" s="1"/>
  <c r="O20" i="2" s="1"/>
  <c r="Q20" i="2" s="1"/>
  <c r="S20" i="2" s="1"/>
  <c r="U20" i="2" s="1"/>
  <c r="W20" i="2" s="1"/>
  <c r="Y20" i="2" s="1"/>
  <c r="AA20" i="2" s="1"/>
  <c r="AC20" i="2" s="1"/>
  <c r="AE20" i="2" s="1"/>
  <c r="AG20" i="2" s="1"/>
  <c r="AI20" i="2" s="1"/>
  <c r="AK20" i="2" s="1"/>
  <c r="AM20" i="2" s="1"/>
  <c r="AO20" i="2" s="1"/>
  <c r="AQ20" i="2" s="1"/>
  <c r="AS20" i="2" s="1"/>
  <c r="AU20" i="2" s="1"/>
  <c r="AW20" i="2" s="1"/>
  <c r="AY20" i="2" s="1"/>
  <c r="BA20" i="2" s="1"/>
  <c r="BC20" i="2" s="1"/>
  <c r="BE20" i="2" s="1"/>
  <c r="BG20" i="2" s="1"/>
  <c r="BI20" i="2" s="1"/>
  <c r="BK20" i="2" s="1"/>
  <c r="BM20" i="2" s="1"/>
  <c r="E19" i="2"/>
  <c r="G19" i="2" s="1"/>
  <c r="I19" i="2" s="1"/>
  <c r="K19" i="2" s="1"/>
  <c r="M19" i="2" s="1"/>
  <c r="O19" i="2" s="1"/>
  <c r="Q19" i="2" s="1"/>
  <c r="S19" i="2" s="1"/>
  <c r="U19" i="2" s="1"/>
  <c r="W19" i="2" s="1"/>
  <c r="Y19" i="2" s="1"/>
  <c r="AA19" i="2" s="1"/>
  <c r="AC19" i="2" s="1"/>
  <c r="AE19" i="2" s="1"/>
  <c r="AG19" i="2" s="1"/>
  <c r="AI19" i="2" s="1"/>
  <c r="AK19" i="2" s="1"/>
  <c r="AM19" i="2" s="1"/>
  <c r="AO19" i="2" s="1"/>
  <c r="AQ19" i="2" s="1"/>
  <c r="AS19" i="2" s="1"/>
  <c r="AU19" i="2" s="1"/>
  <c r="AW19" i="2" s="1"/>
  <c r="AY19" i="2" s="1"/>
  <c r="BA19" i="2" s="1"/>
  <c r="BC19" i="2" s="1"/>
  <c r="BE19" i="2" s="1"/>
  <c r="BG19" i="2" s="1"/>
  <c r="BI19" i="2" s="1"/>
  <c r="BK19" i="2" s="1"/>
  <c r="BM19" i="2" s="1"/>
  <c r="E18" i="2"/>
  <c r="G18" i="2" s="1"/>
  <c r="I18" i="2" s="1"/>
  <c r="K18" i="2" s="1"/>
  <c r="M18" i="2" s="1"/>
  <c r="O18" i="2" s="1"/>
  <c r="Q18" i="2" s="1"/>
  <c r="S18" i="2" s="1"/>
  <c r="U18" i="2" s="1"/>
  <c r="W18" i="2" s="1"/>
  <c r="Y18" i="2" s="1"/>
  <c r="AA18" i="2" s="1"/>
  <c r="AC18" i="2" s="1"/>
  <c r="AE18" i="2" s="1"/>
  <c r="AG18" i="2" s="1"/>
  <c r="AI18" i="2" s="1"/>
  <c r="AK18" i="2" s="1"/>
  <c r="AM18" i="2" s="1"/>
  <c r="AO18" i="2" s="1"/>
  <c r="AQ18" i="2" s="1"/>
  <c r="AS18" i="2" s="1"/>
  <c r="AU18" i="2" s="1"/>
  <c r="AW18" i="2" s="1"/>
  <c r="AY18" i="2" s="1"/>
  <c r="BA18" i="2" s="1"/>
  <c r="BC18" i="2" s="1"/>
  <c r="BE18" i="2" s="1"/>
  <c r="BG18" i="2" s="1"/>
  <c r="BI18" i="2" s="1"/>
  <c r="BK18" i="2" s="1"/>
  <c r="BM18" i="2" s="1"/>
  <c r="E17" i="2"/>
  <c r="G17" i="2" s="1"/>
  <c r="I17" i="2" s="1"/>
  <c r="K17" i="2" s="1"/>
  <c r="M17" i="2" s="1"/>
  <c r="O17" i="2" s="1"/>
  <c r="Q17" i="2" s="1"/>
  <c r="S17" i="2" s="1"/>
  <c r="U17" i="2" s="1"/>
  <c r="W17" i="2" s="1"/>
  <c r="Y17" i="2" s="1"/>
  <c r="AA17" i="2" s="1"/>
  <c r="AC17" i="2" s="1"/>
  <c r="AE17" i="2" s="1"/>
  <c r="AG17" i="2" s="1"/>
  <c r="AI17" i="2" s="1"/>
  <c r="AK17" i="2" s="1"/>
  <c r="AM17" i="2" s="1"/>
  <c r="AO17" i="2" s="1"/>
  <c r="AQ17" i="2" s="1"/>
  <c r="AS17" i="2" s="1"/>
  <c r="AU17" i="2" s="1"/>
  <c r="AW17" i="2" s="1"/>
  <c r="AY17" i="2" s="1"/>
  <c r="BA17" i="2" s="1"/>
  <c r="BC17" i="2" s="1"/>
  <c r="BE17" i="2" s="1"/>
  <c r="BG17" i="2" s="1"/>
  <c r="BI17" i="2" s="1"/>
  <c r="BK17" i="2" s="1"/>
  <c r="BM17" i="2" s="1"/>
  <c r="E16" i="2"/>
  <c r="G16" i="2" s="1"/>
  <c r="I16" i="2" s="1"/>
  <c r="K16" i="2" s="1"/>
  <c r="M16" i="2" s="1"/>
  <c r="O16" i="2" s="1"/>
  <c r="Q16" i="2" s="1"/>
  <c r="S16" i="2" s="1"/>
  <c r="U16" i="2" s="1"/>
  <c r="W16" i="2" s="1"/>
  <c r="Y16" i="2" s="1"/>
  <c r="AA16" i="2" s="1"/>
  <c r="AC16" i="2" s="1"/>
  <c r="AE16" i="2" s="1"/>
  <c r="AG16" i="2" s="1"/>
  <c r="AI16" i="2" s="1"/>
  <c r="AK16" i="2" s="1"/>
  <c r="AM16" i="2" s="1"/>
  <c r="AO16" i="2" s="1"/>
  <c r="AQ16" i="2" s="1"/>
  <c r="AS16" i="2" s="1"/>
  <c r="AU16" i="2" s="1"/>
  <c r="AW16" i="2" s="1"/>
  <c r="AY16" i="2" s="1"/>
  <c r="BA16" i="2" s="1"/>
  <c r="BC16" i="2" s="1"/>
  <c r="BE16" i="2" s="1"/>
  <c r="BG16" i="2" s="1"/>
  <c r="BI16" i="2" s="1"/>
  <c r="BK16" i="2" s="1"/>
  <c r="BM16" i="2" s="1"/>
  <c r="E15" i="2"/>
  <c r="G15" i="2" s="1"/>
  <c r="I15" i="2" s="1"/>
  <c r="K15" i="2" s="1"/>
  <c r="M15" i="2" s="1"/>
  <c r="O15" i="2" s="1"/>
  <c r="Q15" i="2" s="1"/>
  <c r="S15" i="2" s="1"/>
  <c r="U15" i="2" s="1"/>
  <c r="W15" i="2" s="1"/>
  <c r="Y15" i="2" s="1"/>
  <c r="AA15" i="2" s="1"/>
  <c r="AC15" i="2" s="1"/>
  <c r="AE15" i="2" s="1"/>
  <c r="AG15" i="2" s="1"/>
  <c r="AI15" i="2" s="1"/>
  <c r="AK15" i="2" s="1"/>
  <c r="AM15" i="2" s="1"/>
  <c r="AO15" i="2" s="1"/>
  <c r="AQ15" i="2" s="1"/>
  <c r="AS15" i="2" s="1"/>
  <c r="AU15" i="2" s="1"/>
  <c r="AW15" i="2" s="1"/>
  <c r="AY15" i="2" s="1"/>
  <c r="BA15" i="2" s="1"/>
  <c r="BC15" i="2" s="1"/>
  <c r="BE15" i="2" s="1"/>
  <c r="BG15" i="2" s="1"/>
  <c r="BI15" i="2" s="1"/>
  <c r="BK15" i="2" s="1"/>
  <c r="BM15" i="2" s="1"/>
  <c r="E14" i="2"/>
  <c r="G14" i="2" s="1"/>
  <c r="I14" i="2" s="1"/>
  <c r="K14" i="2" s="1"/>
  <c r="M14" i="2" s="1"/>
  <c r="O14" i="2" s="1"/>
  <c r="Q14" i="2" s="1"/>
  <c r="S14" i="2" s="1"/>
  <c r="U14" i="2" s="1"/>
  <c r="W14" i="2" s="1"/>
  <c r="Y14" i="2" s="1"/>
  <c r="AA14" i="2" s="1"/>
  <c r="AC14" i="2" s="1"/>
  <c r="AE14" i="2" s="1"/>
  <c r="AG14" i="2" s="1"/>
  <c r="AI14" i="2" s="1"/>
  <c r="AK14" i="2" s="1"/>
  <c r="AM14" i="2" s="1"/>
  <c r="AO14" i="2" s="1"/>
  <c r="AQ14" i="2" s="1"/>
  <c r="AS14" i="2" s="1"/>
  <c r="AU14" i="2" s="1"/>
  <c r="AW14" i="2" s="1"/>
  <c r="AY14" i="2" s="1"/>
  <c r="BA14" i="2" s="1"/>
  <c r="BC14" i="2" s="1"/>
  <c r="BE14" i="2" s="1"/>
  <c r="BG14" i="2" s="1"/>
  <c r="BI14" i="2" s="1"/>
  <c r="BK14" i="2" s="1"/>
  <c r="BM14" i="2" s="1"/>
  <c r="E13" i="2"/>
  <c r="G13" i="2" s="1"/>
  <c r="I13" i="2" s="1"/>
  <c r="K13" i="2" s="1"/>
  <c r="M13" i="2" s="1"/>
  <c r="O13" i="2" s="1"/>
  <c r="Q13" i="2" s="1"/>
  <c r="S13" i="2" s="1"/>
  <c r="U13" i="2" s="1"/>
  <c r="W13" i="2" s="1"/>
  <c r="Y13" i="2" s="1"/>
  <c r="AA13" i="2" s="1"/>
  <c r="AC13" i="2" s="1"/>
  <c r="AE13" i="2" s="1"/>
  <c r="AG13" i="2" s="1"/>
  <c r="AI13" i="2" s="1"/>
  <c r="AK13" i="2" s="1"/>
  <c r="AM13" i="2" s="1"/>
  <c r="AO13" i="2" s="1"/>
  <c r="AQ13" i="2" s="1"/>
  <c r="AS13" i="2" s="1"/>
  <c r="AU13" i="2" s="1"/>
  <c r="AW13" i="2" s="1"/>
  <c r="AY13" i="2" s="1"/>
  <c r="BA13" i="2" s="1"/>
  <c r="BC13" i="2" s="1"/>
  <c r="BE13" i="2" s="1"/>
  <c r="BG13" i="2" s="1"/>
  <c r="BI13" i="2" s="1"/>
  <c r="BK13" i="2" s="1"/>
  <c r="BM13" i="2" s="1"/>
  <c r="E12" i="2"/>
  <c r="G12" i="2" s="1"/>
  <c r="I12" i="2" s="1"/>
  <c r="K12" i="2" s="1"/>
  <c r="M12" i="2" s="1"/>
  <c r="O12" i="2" s="1"/>
  <c r="Q12" i="2" s="1"/>
  <c r="S12" i="2" s="1"/>
  <c r="U12" i="2" s="1"/>
  <c r="W12" i="2" s="1"/>
  <c r="Y12" i="2" s="1"/>
  <c r="AA12" i="2" s="1"/>
  <c r="AC12" i="2" s="1"/>
  <c r="AE12" i="2" s="1"/>
  <c r="AG12" i="2" s="1"/>
  <c r="AI12" i="2" s="1"/>
  <c r="AK12" i="2" s="1"/>
  <c r="AM12" i="2" s="1"/>
  <c r="AO12" i="2" s="1"/>
  <c r="AQ12" i="2" s="1"/>
  <c r="AS12" i="2" s="1"/>
  <c r="AU12" i="2" s="1"/>
  <c r="AW12" i="2" s="1"/>
  <c r="AY12" i="2" s="1"/>
  <c r="BA12" i="2" s="1"/>
  <c r="BC12" i="2" s="1"/>
  <c r="BE12" i="2" s="1"/>
  <c r="BG12" i="2" s="1"/>
  <c r="BI12" i="2" s="1"/>
  <c r="BK12" i="2" s="1"/>
  <c r="BM12" i="2" s="1"/>
  <c r="E11" i="2"/>
  <c r="G11" i="2" s="1"/>
  <c r="I11" i="2" s="1"/>
  <c r="K11" i="2" s="1"/>
  <c r="M11" i="2" s="1"/>
  <c r="O11" i="2" s="1"/>
  <c r="Q11" i="2" s="1"/>
  <c r="S11" i="2" s="1"/>
  <c r="U11" i="2" s="1"/>
  <c r="W11" i="2" s="1"/>
  <c r="Y11" i="2" s="1"/>
  <c r="AA11" i="2" s="1"/>
  <c r="AC11" i="2" s="1"/>
  <c r="AE11" i="2" s="1"/>
  <c r="AG11" i="2" s="1"/>
  <c r="AI11" i="2" s="1"/>
  <c r="AK11" i="2" s="1"/>
  <c r="AM11" i="2" s="1"/>
  <c r="AO11" i="2" s="1"/>
  <c r="AQ11" i="2" s="1"/>
  <c r="AS11" i="2" s="1"/>
  <c r="AU11" i="2" s="1"/>
  <c r="AW11" i="2" s="1"/>
  <c r="AY11" i="2" s="1"/>
  <c r="BA11" i="2" s="1"/>
  <c r="BC11" i="2" s="1"/>
  <c r="BE11" i="2" s="1"/>
  <c r="BG11" i="2" s="1"/>
  <c r="BI11" i="2" s="1"/>
  <c r="BK11" i="2" s="1"/>
  <c r="BM11" i="2" s="1"/>
  <c r="E10" i="2"/>
  <c r="G10" i="2" s="1"/>
  <c r="I10" i="2" s="1"/>
  <c r="K10" i="2" s="1"/>
  <c r="M10" i="2" s="1"/>
  <c r="O10" i="2" s="1"/>
  <c r="Q10" i="2" s="1"/>
  <c r="S10" i="2" s="1"/>
  <c r="U10" i="2" s="1"/>
  <c r="W10" i="2" s="1"/>
  <c r="Y10" i="2" s="1"/>
  <c r="AA10" i="2" s="1"/>
  <c r="AC10" i="2" s="1"/>
  <c r="AE10" i="2" s="1"/>
  <c r="AG10" i="2" s="1"/>
  <c r="AI10" i="2" s="1"/>
  <c r="AK10" i="2" s="1"/>
  <c r="AM10" i="2" s="1"/>
  <c r="AO10" i="2" s="1"/>
  <c r="AQ10" i="2" s="1"/>
  <c r="AS10" i="2" s="1"/>
  <c r="AU10" i="2" s="1"/>
  <c r="AW10" i="2" s="1"/>
  <c r="AY10" i="2" s="1"/>
  <c r="BA10" i="2" s="1"/>
  <c r="BC10" i="2" s="1"/>
  <c r="BE10" i="2" s="1"/>
  <c r="BG10" i="2" s="1"/>
  <c r="BI10" i="2" s="1"/>
  <c r="BK10" i="2" s="1"/>
  <c r="BM10" i="2" s="1"/>
  <c r="E9" i="2"/>
  <c r="G9" i="2" s="1"/>
  <c r="I9" i="2" s="1"/>
  <c r="K9" i="2" s="1"/>
  <c r="M9" i="2" s="1"/>
  <c r="O9" i="2" s="1"/>
  <c r="Q9" i="2" s="1"/>
  <c r="S9" i="2" s="1"/>
  <c r="U9" i="2" s="1"/>
  <c r="W9" i="2" s="1"/>
  <c r="Y9" i="2" s="1"/>
  <c r="AA9" i="2" s="1"/>
  <c r="AC9" i="2" s="1"/>
  <c r="AE9" i="2" s="1"/>
  <c r="AG9" i="2" s="1"/>
  <c r="AI9" i="2" s="1"/>
  <c r="AK9" i="2" s="1"/>
  <c r="AM9" i="2" s="1"/>
  <c r="AO9" i="2" s="1"/>
  <c r="AQ9" i="2" s="1"/>
  <c r="AS9" i="2" s="1"/>
  <c r="AU9" i="2" s="1"/>
  <c r="AW9" i="2" s="1"/>
  <c r="AY9" i="2" s="1"/>
  <c r="BA9" i="2" s="1"/>
  <c r="BC9" i="2" s="1"/>
  <c r="BE9" i="2" s="1"/>
  <c r="BG9" i="2" s="1"/>
  <c r="BI9" i="2" s="1"/>
  <c r="BK9" i="2" s="1"/>
  <c r="BM9" i="2" s="1"/>
  <c r="E8" i="2"/>
  <c r="G8" i="2" s="1"/>
  <c r="I8" i="2" s="1"/>
  <c r="K8" i="2" s="1"/>
  <c r="M8" i="2" s="1"/>
  <c r="O8" i="2" s="1"/>
  <c r="Q8" i="2" s="1"/>
  <c r="S8" i="2" s="1"/>
  <c r="U8" i="2" s="1"/>
  <c r="W8" i="2" s="1"/>
  <c r="Y8" i="2" s="1"/>
  <c r="AA8" i="2" s="1"/>
  <c r="AC8" i="2" s="1"/>
  <c r="AE8" i="2" s="1"/>
  <c r="AG8" i="2" s="1"/>
  <c r="AI8" i="2" s="1"/>
  <c r="AK8" i="2" s="1"/>
  <c r="AM8" i="2" s="1"/>
  <c r="AO8" i="2" s="1"/>
  <c r="AQ8" i="2" s="1"/>
  <c r="AS8" i="2" s="1"/>
  <c r="AU8" i="2" s="1"/>
  <c r="AW8" i="2" s="1"/>
  <c r="AY8" i="2" s="1"/>
  <c r="BA8" i="2" s="1"/>
  <c r="BC8" i="2" s="1"/>
  <c r="BE8" i="2" s="1"/>
  <c r="BG8" i="2" s="1"/>
  <c r="BI8" i="2" s="1"/>
  <c r="BK8" i="2" s="1"/>
  <c r="BM8" i="2" s="1"/>
  <c r="E7" i="2"/>
  <c r="G7" i="2" s="1"/>
  <c r="I7" i="2" s="1"/>
  <c r="K7" i="2" s="1"/>
  <c r="M7" i="2" s="1"/>
  <c r="O7" i="2" s="1"/>
  <c r="Q7" i="2" s="1"/>
  <c r="S7" i="2" s="1"/>
  <c r="U7" i="2" s="1"/>
  <c r="W7" i="2" s="1"/>
  <c r="Y7" i="2" s="1"/>
  <c r="AA7" i="2" s="1"/>
  <c r="AC7" i="2" s="1"/>
  <c r="AE7" i="2" s="1"/>
  <c r="AG7" i="2" s="1"/>
  <c r="AI7" i="2" s="1"/>
  <c r="AK7" i="2" s="1"/>
  <c r="AM7" i="2" s="1"/>
  <c r="AO7" i="2" s="1"/>
  <c r="AQ7" i="2" s="1"/>
  <c r="AS7" i="2" s="1"/>
  <c r="AU7" i="2" s="1"/>
  <c r="AW7" i="2" s="1"/>
  <c r="AY7" i="2" s="1"/>
  <c r="BA7" i="2" s="1"/>
  <c r="BC7" i="2" s="1"/>
  <c r="BE7" i="2" s="1"/>
  <c r="BG7" i="2" s="1"/>
  <c r="BI7" i="2" s="1"/>
  <c r="BK7" i="2" s="1"/>
  <c r="BM7" i="2" s="1"/>
  <c r="E6" i="2"/>
  <c r="G6" i="2" s="1"/>
  <c r="I6" i="2" s="1"/>
  <c r="K6" i="2" s="1"/>
  <c r="M6" i="2" s="1"/>
  <c r="O6" i="2" s="1"/>
  <c r="Q6" i="2" s="1"/>
  <c r="S6" i="2" s="1"/>
  <c r="U6" i="2" s="1"/>
  <c r="W6" i="2" s="1"/>
  <c r="Y6" i="2" s="1"/>
  <c r="AA6" i="2" s="1"/>
  <c r="AC6" i="2" s="1"/>
  <c r="AE6" i="2" s="1"/>
  <c r="AG6" i="2" s="1"/>
  <c r="AI6" i="2" s="1"/>
  <c r="AK6" i="2" s="1"/>
  <c r="AM6" i="2" s="1"/>
  <c r="AO6" i="2" s="1"/>
  <c r="AQ6" i="2" s="1"/>
  <c r="AS6" i="2" s="1"/>
  <c r="AU6" i="2" s="1"/>
  <c r="AW6" i="2" s="1"/>
  <c r="AY6" i="2" s="1"/>
  <c r="BA6" i="2" s="1"/>
  <c r="BC6" i="2" s="1"/>
  <c r="BE6" i="2" s="1"/>
  <c r="BG6" i="2" s="1"/>
  <c r="BI6" i="2" s="1"/>
  <c r="BK6" i="2" s="1"/>
  <c r="BM6" i="2" s="1"/>
  <c r="E5" i="2"/>
  <c r="G5" i="2" s="1"/>
  <c r="I5" i="2" s="1"/>
  <c r="K5" i="2" s="1"/>
  <c r="M5" i="2" s="1"/>
  <c r="O5" i="2" s="1"/>
  <c r="Q5" i="2" s="1"/>
  <c r="S5" i="2" s="1"/>
  <c r="U5" i="2" s="1"/>
  <c r="W5" i="2" s="1"/>
  <c r="Y5" i="2" s="1"/>
  <c r="AA5" i="2" s="1"/>
  <c r="AC5" i="2" s="1"/>
  <c r="AE5" i="2" s="1"/>
  <c r="AG5" i="2" s="1"/>
  <c r="AI5" i="2" s="1"/>
  <c r="AK5" i="2" s="1"/>
  <c r="AM5" i="2" s="1"/>
  <c r="AO5" i="2" s="1"/>
  <c r="AQ5" i="2" s="1"/>
  <c r="AS5" i="2" s="1"/>
  <c r="AU5" i="2" s="1"/>
  <c r="AW5" i="2" s="1"/>
  <c r="AY5" i="2" s="1"/>
  <c r="BA5" i="2" s="1"/>
  <c r="BC5" i="2" s="1"/>
  <c r="BE5" i="2" s="1"/>
  <c r="BG5" i="2" s="1"/>
  <c r="BI5" i="2" s="1"/>
  <c r="BK5" i="2" s="1"/>
  <c r="BM5" i="2" s="1"/>
  <c r="E4" i="2"/>
  <c r="G4" i="2" s="1"/>
  <c r="I4" i="2" s="1"/>
  <c r="K4" i="2" s="1"/>
  <c r="M4" i="2" s="1"/>
  <c r="O4" i="2" s="1"/>
  <c r="Q4" i="2" s="1"/>
  <c r="S4" i="2" s="1"/>
  <c r="U4" i="2" s="1"/>
  <c r="W4" i="2" s="1"/>
  <c r="Y4" i="2" s="1"/>
  <c r="AA4" i="2" s="1"/>
  <c r="AC4" i="2" s="1"/>
  <c r="AE4" i="2" s="1"/>
  <c r="AG4" i="2" s="1"/>
  <c r="AI4" i="2" s="1"/>
  <c r="AK4" i="2" s="1"/>
  <c r="AM4" i="2" s="1"/>
  <c r="AO4" i="2" s="1"/>
  <c r="AQ4" i="2" s="1"/>
  <c r="AS4" i="2" s="1"/>
  <c r="AU4" i="2" s="1"/>
  <c r="AW4" i="2" s="1"/>
  <c r="AY4" i="2" s="1"/>
  <c r="BA4" i="2" s="1"/>
  <c r="BC4" i="2" s="1"/>
  <c r="BE4" i="2" s="1"/>
  <c r="BG4" i="2" s="1"/>
  <c r="BI4" i="2" s="1"/>
  <c r="BK4" i="2" s="1"/>
  <c r="BM4" i="2" s="1"/>
  <c r="E3" i="2"/>
  <c r="G3" i="2" s="1"/>
  <c r="I3" i="2" s="1"/>
  <c r="K3" i="2" s="1"/>
  <c r="M3" i="2" s="1"/>
  <c r="O3" i="2" s="1"/>
  <c r="Q3" i="2" s="1"/>
  <c r="S3" i="2" s="1"/>
  <c r="U3" i="2" s="1"/>
  <c r="W3" i="2" s="1"/>
  <c r="Y3" i="2" s="1"/>
  <c r="AA3" i="2" s="1"/>
  <c r="AC3" i="2" s="1"/>
  <c r="AE3" i="2" s="1"/>
  <c r="AG3" i="2" s="1"/>
  <c r="AI3" i="2" s="1"/>
  <c r="AK3" i="2" s="1"/>
  <c r="AM3" i="2" s="1"/>
  <c r="AO3" i="2" s="1"/>
  <c r="AQ3" i="2" s="1"/>
  <c r="AS3" i="2" s="1"/>
  <c r="AU3" i="2" s="1"/>
  <c r="AW3" i="2" s="1"/>
  <c r="AY3" i="2" s="1"/>
  <c r="BA3" i="2" s="1"/>
  <c r="BC3" i="2" s="1"/>
  <c r="BE3" i="2" s="1"/>
  <c r="BG3" i="2" s="1"/>
  <c r="BI3" i="2" s="1"/>
  <c r="BK3" i="2" s="1"/>
  <c r="BM3" i="2" s="1"/>
  <c r="E2" i="2"/>
  <c r="G2" i="2" s="1"/>
  <c r="I2" i="2" s="1"/>
  <c r="K2" i="2" s="1"/>
  <c r="M2" i="2" s="1"/>
  <c r="O2" i="2" s="1"/>
  <c r="Q2" i="2" s="1"/>
  <c r="S2" i="2" s="1"/>
  <c r="U2" i="2" s="1"/>
  <c r="W2" i="2" s="1"/>
  <c r="Y2" i="2" s="1"/>
  <c r="AA2" i="2" s="1"/>
  <c r="AC2" i="2" s="1"/>
  <c r="AE2" i="2" s="1"/>
  <c r="AG2" i="2" s="1"/>
  <c r="AI2" i="2" s="1"/>
  <c r="AK2" i="2" s="1"/>
  <c r="AM2" i="2" s="1"/>
  <c r="AO2" i="2" s="1"/>
  <c r="AQ2" i="2" s="1"/>
  <c r="AS2" i="2" s="1"/>
  <c r="AU2" i="2" s="1"/>
  <c r="AW2" i="2" s="1"/>
  <c r="AY2" i="2" s="1"/>
  <c r="BA2" i="2" s="1"/>
  <c r="BC2" i="2" s="1"/>
  <c r="BE2" i="2" s="1"/>
  <c r="BG2" i="2" s="1"/>
  <c r="BI2" i="2" s="1"/>
  <c r="BK2" i="2" s="1"/>
  <c r="BM2" i="2" s="1"/>
  <c r="O66" i="1"/>
  <c r="Q66" i="1" s="1"/>
  <c r="O62" i="1"/>
  <c r="Q62" i="1" s="1"/>
  <c r="O58" i="1"/>
  <c r="Q58" i="1" s="1"/>
  <c r="O54" i="1"/>
  <c r="Q54" i="1" s="1"/>
  <c r="O50" i="1"/>
  <c r="Q50" i="1" s="1"/>
  <c r="O46" i="1"/>
  <c r="Q46" i="1" s="1"/>
  <c r="O42" i="1"/>
  <c r="Q42" i="1" s="1"/>
  <c r="O38" i="1"/>
  <c r="Q38" i="1" s="1"/>
  <c r="O34" i="1"/>
  <c r="Q34" i="1" s="1"/>
  <c r="O30" i="1"/>
  <c r="Q30" i="1" s="1"/>
  <c r="O26" i="1"/>
  <c r="Q26" i="1" s="1"/>
  <c r="O22" i="1"/>
  <c r="Q22" i="1" s="1"/>
  <c r="O18" i="1"/>
  <c r="Q18" i="1" s="1"/>
  <c r="O14" i="1"/>
  <c r="Q14" i="1" s="1"/>
  <c r="O10" i="1"/>
  <c r="Q10" i="1" s="1"/>
  <c r="O6" i="1"/>
  <c r="Q6" i="1" s="1"/>
  <c r="O2" i="1"/>
  <c r="Q2" i="1" s="1"/>
  <c r="M67" i="1"/>
  <c r="O67" i="1" s="1"/>
  <c r="Q67" i="1" s="1"/>
  <c r="M66" i="1"/>
  <c r="M65" i="1"/>
  <c r="O65" i="1" s="1"/>
  <c r="Q65" i="1" s="1"/>
  <c r="M64" i="1"/>
  <c r="O64" i="1" s="1"/>
  <c r="Q64" i="1" s="1"/>
  <c r="M63" i="1"/>
  <c r="O63" i="1" s="1"/>
  <c r="Q63" i="1" s="1"/>
  <c r="M62" i="1"/>
  <c r="M61" i="1"/>
  <c r="O61" i="1" s="1"/>
  <c r="Q61" i="1" s="1"/>
  <c r="M60" i="1"/>
  <c r="O60" i="1" s="1"/>
  <c r="Q60" i="1" s="1"/>
  <c r="M59" i="1"/>
  <c r="O59" i="1" s="1"/>
  <c r="Q59" i="1" s="1"/>
  <c r="M58" i="1"/>
  <c r="M57" i="1"/>
  <c r="O57" i="1" s="1"/>
  <c r="Q57" i="1" s="1"/>
  <c r="M56" i="1"/>
  <c r="O56" i="1" s="1"/>
  <c r="Q56" i="1" s="1"/>
  <c r="M55" i="1"/>
  <c r="O55" i="1" s="1"/>
  <c r="Q55" i="1" s="1"/>
  <c r="M54" i="1"/>
  <c r="M53" i="1"/>
  <c r="O53" i="1" s="1"/>
  <c r="Q53" i="1" s="1"/>
  <c r="M52" i="1"/>
  <c r="O52" i="1" s="1"/>
  <c r="Q52" i="1" s="1"/>
  <c r="M51" i="1"/>
  <c r="O51" i="1" s="1"/>
  <c r="Q51" i="1" s="1"/>
  <c r="M50" i="1"/>
  <c r="M49" i="1"/>
  <c r="O49" i="1" s="1"/>
  <c r="Q49" i="1" s="1"/>
  <c r="M48" i="1"/>
  <c r="O48" i="1" s="1"/>
  <c r="Q48" i="1" s="1"/>
  <c r="M47" i="1"/>
  <c r="O47" i="1" s="1"/>
  <c r="Q47" i="1" s="1"/>
  <c r="M46" i="1"/>
  <c r="M45" i="1"/>
  <c r="O45" i="1" s="1"/>
  <c r="Q45" i="1" s="1"/>
  <c r="M44" i="1"/>
  <c r="O44" i="1" s="1"/>
  <c r="Q44" i="1" s="1"/>
  <c r="M43" i="1"/>
  <c r="O43" i="1" s="1"/>
  <c r="Q43" i="1" s="1"/>
  <c r="M42" i="1"/>
  <c r="M41" i="1"/>
  <c r="O41" i="1" s="1"/>
  <c r="Q41" i="1" s="1"/>
  <c r="M40" i="1"/>
  <c r="O40" i="1" s="1"/>
  <c r="Q40" i="1" s="1"/>
  <c r="M39" i="1"/>
  <c r="O39" i="1" s="1"/>
  <c r="Q39" i="1" s="1"/>
  <c r="M38" i="1"/>
  <c r="M37" i="1"/>
  <c r="O37" i="1" s="1"/>
  <c r="Q37" i="1" s="1"/>
  <c r="M36" i="1"/>
  <c r="O36" i="1" s="1"/>
  <c r="Q36" i="1" s="1"/>
  <c r="M35" i="1"/>
  <c r="O35" i="1" s="1"/>
  <c r="Q35" i="1" s="1"/>
  <c r="M34" i="1"/>
  <c r="M33" i="1"/>
  <c r="O33" i="1" s="1"/>
  <c r="Q33" i="1" s="1"/>
  <c r="M32" i="1"/>
  <c r="O32" i="1" s="1"/>
  <c r="Q32" i="1" s="1"/>
  <c r="M31" i="1"/>
  <c r="O31" i="1" s="1"/>
  <c r="Q31" i="1" s="1"/>
  <c r="M30" i="1"/>
  <c r="M29" i="1"/>
  <c r="O29" i="1" s="1"/>
  <c r="Q29" i="1" s="1"/>
  <c r="M28" i="1"/>
  <c r="O28" i="1" s="1"/>
  <c r="Q28" i="1" s="1"/>
  <c r="M27" i="1"/>
  <c r="O27" i="1" s="1"/>
  <c r="Q27" i="1" s="1"/>
  <c r="M26" i="1"/>
  <c r="M25" i="1"/>
  <c r="O25" i="1" s="1"/>
  <c r="Q25" i="1" s="1"/>
  <c r="M24" i="1"/>
  <c r="O24" i="1" s="1"/>
  <c r="Q24" i="1" s="1"/>
  <c r="M23" i="1"/>
  <c r="O23" i="1" s="1"/>
  <c r="Q23" i="1" s="1"/>
  <c r="M22" i="1"/>
  <c r="M21" i="1"/>
  <c r="O21" i="1" s="1"/>
  <c r="Q21" i="1" s="1"/>
  <c r="M20" i="1"/>
  <c r="O20" i="1" s="1"/>
  <c r="Q20" i="1" s="1"/>
  <c r="M19" i="1"/>
  <c r="O19" i="1" s="1"/>
  <c r="Q19" i="1" s="1"/>
  <c r="M18" i="1"/>
  <c r="M17" i="1"/>
  <c r="O17" i="1" s="1"/>
  <c r="Q17" i="1" s="1"/>
  <c r="M16" i="1"/>
  <c r="O16" i="1" s="1"/>
  <c r="Q16" i="1" s="1"/>
  <c r="M15" i="1"/>
  <c r="O15" i="1" s="1"/>
  <c r="Q15" i="1" s="1"/>
  <c r="M14" i="1"/>
  <c r="M13" i="1"/>
  <c r="O13" i="1" s="1"/>
  <c r="Q13" i="1" s="1"/>
  <c r="M12" i="1"/>
  <c r="O12" i="1" s="1"/>
  <c r="Q12" i="1" s="1"/>
  <c r="M11" i="1"/>
  <c r="O11" i="1" s="1"/>
  <c r="Q11" i="1" s="1"/>
  <c r="M10" i="1"/>
  <c r="M9" i="1"/>
  <c r="O9" i="1" s="1"/>
  <c r="Q9" i="1" s="1"/>
  <c r="M8" i="1"/>
  <c r="O8" i="1" s="1"/>
  <c r="Q8" i="1" s="1"/>
  <c r="M7" i="1"/>
  <c r="O7" i="1" s="1"/>
  <c r="Q7" i="1" s="1"/>
  <c r="M6" i="1"/>
  <c r="M5" i="1"/>
  <c r="O5" i="1" s="1"/>
  <c r="Q5" i="1" s="1"/>
  <c r="M4" i="1"/>
  <c r="O4" i="1" s="1"/>
  <c r="Q4" i="1" s="1"/>
  <c r="M3" i="1"/>
  <c r="O3" i="1" s="1"/>
  <c r="Q3" i="1" s="1"/>
  <c r="M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2" i="1"/>
  <c r="H13" i="4"/>
  <c r="J23" i="4" s="1"/>
  <c r="J12" i="4"/>
  <c r="J11" i="4"/>
  <c r="J10" i="4"/>
  <c r="J9" i="4"/>
  <c r="J8" i="4"/>
  <c r="J5" i="4"/>
  <c r="J4" i="4"/>
  <c r="J2" i="4"/>
  <c r="J6" i="4" s="1"/>
  <c r="J1" i="4"/>
  <c r="J16" i="4" l="1"/>
  <c r="J20" i="4"/>
  <c r="J24" i="4"/>
  <c r="J17" i="4"/>
  <c r="J21" i="4"/>
  <c r="J3" i="4"/>
  <c r="J7" i="4"/>
  <c r="J14" i="4"/>
  <c r="J22" i="4"/>
  <c r="J13" i="4"/>
  <c r="H25" i="4"/>
  <c r="J19" i="4" l="1"/>
  <c r="J15" i="4"/>
  <c r="J18" i="4"/>
  <c r="J34" i="4"/>
  <c r="J26" i="4"/>
  <c r="J32" i="4"/>
  <c r="H37" i="4"/>
  <c r="J33" i="4"/>
  <c r="J29" i="4"/>
  <c r="J25" i="4"/>
  <c r="J36" i="4"/>
  <c r="J28" i="4"/>
  <c r="J35" i="4"/>
  <c r="H49" i="4" l="1"/>
  <c r="J45" i="4"/>
  <c r="J41" i="4"/>
  <c r="J37" i="4"/>
  <c r="J48" i="4"/>
  <c r="J44" i="4"/>
  <c r="J40" i="4"/>
  <c r="J47" i="4"/>
  <c r="J46" i="4"/>
  <c r="J38" i="4"/>
  <c r="J30" i="4"/>
  <c r="J31" i="4"/>
  <c r="J27" i="4"/>
  <c r="J39" i="4" l="1"/>
  <c r="J43" i="4"/>
  <c r="J42" i="4"/>
  <c r="J60" i="4"/>
  <c r="J56" i="4"/>
  <c r="J52" i="4"/>
  <c r="J50" i="4"/>
  <c r="J59" i="4"/>
  <c r="J58" i="4"/>
  <c r="J57" i="4"/>
  <c r="J53" i="4"/>
  <c r="J49" i="4"/>
  <c r="J55" i="4" l="1"/>
  <c r="J51" i="4"/>
  <c r="J54" i="4"/>
  <c r="G3" i="3" l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2" i="3"/>
  <c r="A63" i="3"/>
  <c r="B63" i="3"/>
  <c r="C63" i="3"/>
  <c r="E63" i="3"/>
  <c r="H63" i="3"/>
  <c r="A64" i="3"/>
  <c r="B64" i="3"/>
  <c r="C64" i="3"/>
  <c r="E64" i="3"/>
  <c r="H64" i="3"/>
  <c r="A65" i="3"/>
  <c r="B65" i="3"/>
  <c r="C65" i="3"/>
  <c r="E65" i="3"/>
  <c r="H65" i="3"/>
  <c r="A66" i="3"/>
  <c r="B66" i="3"/>
  <c r="C66" i="3"/>
  <c r="E66" i="3"/>
  <c r="H66" i="3"/>
  <c r="A67" i="3"/>
  <c r="B67" i="3"/>
  <c r="C67" i="3"/>
  <c r="E67" i="3"/>
  <c r="H67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2" i="3"/>
  <c r="A3" i="2"/>
  <c r="B3" i="2"/>
  <c r="C3" i="2"/>
  <c r="A4" i="2"/>
  <c r="B4" i="2"/>
  <c r="C4" i="2"/>
  <c r="A5" i="2"/>
  <c r="B5" i="2"/>
  <c r="C5" i="2"/>
  <c r="A6" i="2"/>
  <c r="B6" i="2"/>
  <c r="C6" i="2"/>
  <c r="A7" i="2"/>
  <c r="B7" i="2"/>
  <c r="C7" i="2"/>
  <c r="A8" i="2"/>
  <c r="B8" i="2"/>
  <c r="C8" i="2"/>
  <c r="A9" i="2"/>
  <c r="B9" i="2"/>
  <c r="C9" i="2"/>
  <c r="A10" i="2"/>
  <c r="B10" i="2"/>
  <c r="C10" i="2"/>
  <c r="A11" i="2"/>
  <c r="B11" i="2"/>
  <c r="C11" i="2"/>
  <c r="A12" i="2"/>
  <c r="B12" i="2"/>
  <c r="C12" i="2"/>
  <c r="A13" i="2"/>
  <c r="B13" i="2"/>
  <c r="C13" i="2"/>
  <c r="A14" i="2"/>
  <c r="C14" i="2" s="1"/>
  <c r="B14" i="2"/>
  <c r="A15" i="2"/>
  <c r="C15" i="2" s="1"/>
  <c r="B15" i="2"/>
  <c r="A16" i="2"/>
  <c r="B16" i="2"/>
  <c r="A17" i="2"/>
  <c r="B17" i="2"/>
  <c r="A18" i="2"/>
  <c r="C18" i="2" s="1"/>
  <c r="B18" i="2"/>
  <c r="A19" i="2"/>
  <c r="B19" i="2"/>
  <c r="C19" i="2"/>
  <c r="A20" i="2"/>
  <c r="B20" i="2"/>
  <c r="C20" i="2"/>
  <c r="A21" i="2"/>
  <c r="B21" i="2"/>
  <c r="C21" i="2"/>
  <c r="A22" i="2"/>
  <c r="B22" i="2"/>
  <c r="C22" i="2"/>
  <c r="A23" i="2"/>
  <c r="B23" i="2"/>
  <c r="C23" i="2"/>
  <c r="A24" i="2"/>
  <c r="B24" i="2"/>
  <c r="C24" i="2"/>
  <c r="A25" i="2"/>
  <c r="B25" i="2"/>
  <c r="C25" i="2"/>
  <c r="A26" i="2"/>
  <c r="B26" i="2"/>
  <c r="C26" i="2"/>
  <c r="A27" i="2"/>
  <c r="B27" i="2"/>
  <c r="C27" i="2"/>
  <c r="A28" i="2"/>
  <c r="B28" i="2"/>
  <c r="C28" i="2"/>
  <c r="A29" i="2"/>
  <c r="B29" i="2"/>
  <c r="C29" i="2"/>
  <c r="A30" i="2"/>
  <c r="B30" i="2"/>
  <c r="C30" i="2"/>
  <c r="A31" i="2"/>
  <c r="B31" i="2"/>
  <c r="C31" i="2"/>
  <c r="A32" i="2"/>
  <c r="B32" i="2"/>
  <c r="C32" i="2"/>
  <c r="A33" i="2"/>
  <c r="B33" i="2"/>
  <c r="A34" i="2"/>
  <c r="B34" i="2"/>
  <c r="C34" i="2"/>
  <c r="A35" i="2"/>
  <c r="B35" i="2"/>
  <c r="C35" i="2"/>
  <c r="A36" i="2"/>
  <c r="B36" i="2"/>
  <c r="A37" i="2"/>
  <c r="B37" i="2"/>
  <c r="A38" i="2"/>
  <c r="B38" i="2"/>
  <c r="C38" i="2"/>
  <c r="A39" i="2"/>
  <c r="B39" i="2"/>
  <c r="C39" i="2"/>
  <c r="A40" i="2"/>
  <c r="B40" i="2"/>
  <c r="A41" i="2"/>
  <c r="B41" i="2"/>
  <c r="A42" i="2"/>
  <c r="B42" i="2"/>
  <c r="C42" i="2"/>
  <c r="A43" i="2"/>
  <c r="B43" i="2"/>
  <c r="C43" i="2"/>
  <c r="A44" i="2"/>
  <c r="B44" i="2"/>
  <c r="A45" i="2"/>
  <c r="B45" i="2"/>
  <c r="A46" i="2"/>
  <c r="B46" i="2"/>
  <c r="C46" i="2"/>
  <c r="A47" i="2"/>
  <c r="B47" i="2"/>
  <c r="C47" i="2"/>
  <c r="A48" i="2"/>
  <c r="B48" i="2"/>
  <c r="A49" i="2"/>
  <c r="B49" i="2"/>
  <c r="A50" i="2"/>
  <c r="B50" i="2"/>
  <c r="C50" i="2"/>
  <c r="A51" i="2"/>
  <c r="B51" i="2"/>
  <c r="C51" i="2"/>
  <c r="A52" i="2"/>
  <c r="B52" i="2"/>
  <c r="A53" i="2"/>
  <c r="B53" i="2"/>
  <c r="A54" i="2"/>
  <c r="B54" i="2"/>
  <c r="C54" i="2"/>
  <c r="A55" i="2"/>
  <c r="B55" i="2"/>
  <c r="C55" i="2"/>
  <c r="A56" i="2"/>
  <c r="B56" i="2"/>
  <c r="A57" i="2"/>
  <c r="B57" i="2"/>
  <c r="A58" i="2"/>
  <c r="B58" i="2"/>
  <c r="A59" i="2"/>
  <c r="B59" i="2"/>
  <c r="A60" i="2"/>
  <c r="B60" i="2"/>
  <c r="C60" i="2"/>
  <c r="A61" i="2"/>
  <c r="C61" i="2" s="1"/>
  <c r="B61" i="2"/>
  <c r="A62" i="2"/>
  <c r="C62" i="2" s="1"/>
  <c r="B62" i="2"/>
  <c r="A63" i="2"/>
  <c r="C63" i="2" s="1"/>
  <c r="B63" i="2"/>
  <c r="A64" i="2"/>
  <c r="C64" i="2" s="1"/>
  <c r="B64" i="2"/>
  <c r="A65" i="2"/>
  <c r="C65" i="2" s="1"/>
  <c r="B65" i="2"/>
  <c r="A66" i="2"/>
  <c r="C66" i="2" s="1"/>
  <c r="B66" i="2"/>
  <c r="A67" i="2"/>
  <c r="C67" i="2" s="1"/>
  <c r="B67" i="2"/>
  <c r="D16" i="1"/>
  <c r="S16" i="1"/>
  <c r="D17" i="1"/>
  <c r="S17" i="1"/>
  <c r="D18" i="1"/>
  <c r="S18" i="1"/>
  <c r="D18" i="2" s="1"/>
  <c r="BO18" i="2" s="1"/>
  <c r="F18" i="3" s="1"/>
  <c r="D19" i="1"/>
  <c r="S19" i="1"/>
  <c r="D19" i="2" s="1"/>
  <c r="BO19" i="2" s="1"/>
  <c r="F19" i="3" s="1"/>
  <c r="D20" i="1"/>
  <c r="S20" i="1"/>
  <c r="D20" i="2" s="1"/>
  <c r="BO20" i="2" s="1"/>
  <c r="F20" i="3" s="1"/>
  <c r="D21" i="1"/>
  <c r="S21" i="1"/>
  <c r="D21" i="2" s="1"/>
  <c r="BO21" i="2" s="1"/>
  <c r="F21" i="3" s="1"/>
  <c r="D22" i="1"/>
  <c r="S22" i="1"/>
  <c r="D22" i="2" s="1"/>
  <c r="BO22" i="2" s="1"/>
  <c r="F22" i="3" s="1"/>
  <c r="D23" i="1"/>
  <c r="S23" i="1"/>
  <c r="D23" i="2" s="1"/>
  <c r="BO23" i="2" s="1"/>
  <c r="F23" i="3" s="1"/>
  <c r="D24" i="1"/>
  <c r="S24" i="1"/>
  <c r="D24" i="2" s="1"/>
  <c r="BO24" i="2" s="1"/>
  <c r="F24" i="3" s="1"/>
  <c r="D25" i="1"/>
  <c r="S25" i="1"/>
  <c r="D25" i="2" s="1"/>
  <c r="BO25" i="2" s="1"/>
  <c r="F25" i="3" s="1"/>
  <c r="D26" i="1"/>
  <c r="S26" i="1"/>
  <c r="D26" i="2" s="1"/>
  <c r="BO26" i="2" s="1"/>
  <c r="F26" i="3" s="1"/>
  <c r="D27" i="1"/>
  <c r="S27" i="1"/>
  <c r="D27" i="2" s="1"/>
  <c r="BO27" i="2" s="1"/>
  <c r="F27" i="3" s="1"/>
  <c r="D28" i="1"/>
  <c r="S28" i="1"/>
  <c r="D28" i="2" s="1"/>
  <c r="BO28" i="2" s="1"/>
  <c r="F28" i="3" s="1"/>
  <c r="D29" i="1"/>
  <c r="S29" i="1"/>
  <c r="D29" i="2" s="1"/>
  <c r="BO29" i="2" s="1"/>
  <c r="F29" i="3" s="1"/>
  <c r="D30" i="1"/>
  <c r="S30" i="1"/>
  <c r="D30" i="2" s="1"/>
  <c r="BO30" i="2" s="1"/>
  <c r="F30" i="3" s="1"/>
  <c r="D31" i="1"/>
  <c r="S31" i="1"/>
  <c r="D31" i="2" s="1"/>
  <c r="BO31" i="2" s="1"/>
  <c r="F31" i="3" s="1"/>
  <c r="D32" i="1"/>
  <c r="S32" i="1"/>
  <c r="D32" i="2" s="1"/>
  <c r="BO32" i="2" s="1"/>
  <c r="F32" i="3" s="1"/>
  <c r="D33" i="1"/>
  <c r="S33" i="1"/>
  <c r="D34" i="1"/>
  <c r="S34" i="1"/>
  <c r="D35" i="1"/>
  <c r="S35" i="1"/>
  <c r="D36" i="1"/>
  <c r="S36" i="1"/>
  <c r="D37" i="1"/>
  <c r="S37" i="1"/>
  <c r="D38" i="1"/>
  <c r="S38" i="1"/>
  <c r="D39" i="1"/>
  <c r="S39" i="1"/>
  <c r="D40" i="1"/>
  <c r="S40" i="1"/>
  <c r="D41" i="1"/>
  <c r="S41" i="1"/>
  <c r="D42" i="1"/>
  <c r="S42" i="1"/>
  <c r="D43" i="1"/>
  <c r="S43" i="1"/>
  <c r="D44" i="1"/>
  <c r="S44" i="1"/>
  <c r="D45" i="1"/>
  <c r="S45" i="1"/>
  <c r="D46" i="1"/>
  <c r="S46" i="1"/>
  <c r="D47" i="1"/>
  <c r="S47" i="1"/>
  <c r="D48" i="1"/>
  <c r="S48" i="1"/>
  <c r="D49" i="1"/>
  <c r="S49" i="1"/>
  <c r="D50" i="1"/>
  <c r="S50" i="1"/>
  <c r="D51" i="1"/>
  <c r="S51" i="1"/>
  <c r="D52" i="1"/>
  <c r="S52" i="1"/>
  <c r="D53" i="1"/>
  <c r="S53" i="1"/>
  <c r="D54" i="1"/>
  <c r="S54" i="1"/>
  <c r="D55" i="1"/>
  <c r="S55" i="1"/>
  <c r="D56" i="1"/>
  <c r="S56" i="1"/>
  <c r="D57" i="1"/>
  <c r="S57" i="1"/>
  <c r="D58" i="1"/>
  <c r="S58" i="1"/>
  <c r="D59" i="1"/>
  <c r="S59" i="1"/>
  <c r="D60" i="1"/>
  <c r="S60" i="1"/>
  <c r="D61" i="1"/>
  <c r="S61" i="1"/>
  <c r="D62" i="1"/>
  <c r="S62" i="1"/>
  <c r="D63" i="1"/>
  <c r="D64" i="1"/>
  <c r="D65" i="1"/>
  <c r="D66" i="1"/>
  <c r="D67" i="1"/>
  <c r="S67" i="1"/>
  <c r="D3" i="1"/>
  <c r="S3" i="1"/>
  <c r="D3" i="2" s="1"/>
  <c r="BO3" i="2" s="1"/>
  <c r="F3" i="3" s="1"/>
  <c r="D4" i="1"/>
  <c r="S4" i="1"/>
  <c r="D4" i="2" s="1"/>
  <c r="BO4" i="2" s="1"/>
  <c r="F4" i="3" s="1"/>
  <c r="D5" i="1"/>
  <c r="S5" i="1"/>
  <c r="D5" i="2" s="1"/>
  <c r="BO5" i="2" s="1"/>
  <c r="F5" i="3" s="1"/>
  <c r="D6" i="1"/>
  <c r="S6" i="1"/>
  <c r="D6" i="2" s="1"/>
  <c r="BO6" i="2" s="1"/>
  <c r="F6" i="3" s="1"/>
  <c r="D7" i="1"/>
  <c r="S7" i="1"/>
  <c r="D7" i="2" s="1"/>
  <c r="BO7" i="2" s="1"/>
  <c r="F7" i="3" s="1"/>
  <c r="D8" i="1"/>
  <c r="S8" i="1"/>
  <c r="D8" i="2" s="1"/>
  <c r="BO8" i="2" s="1"/>
  <c r="F8" i="3" s="1"/>
  <c r="D9" i="1"/>
  <c r="S9" i="1"/>
  <c r="D9" i="2" s="1"/>
  <c r="BO9" i="2" s="1"/>
  <c r="F9" i="3" s="1"/>
  <c r="D10" i="1"/>
  <c r="S10" i="1"/>
  <c r="D10" i="2" s="1"/>
  <c r="BO10" i="2" s="1"/>
  <c r="F10" i="3" s="1"/>
  <c r="D11" i="1"/>
  <c r="S11" i="1"/>
  <c r="D11" i="2" s="1"/>
  <c r="BO11" i="2" s="1"/>
  <c r="F11" i="3" s="1"/>
  <c r="D12" i="1"/>
  <c r="S12" i="1"/>
  <c r="D12" i="2" s="1"/>
  <c r="BO12" i="2" s="1"/>
  <c r="F12" i="3" s="1"/>
  <c r="D13" i="1"/>
  <c r="S13" i="1"/>
  <c r="D13" i="2" s="1"/>
  <c r="BO13" i="2" s="1"/>
  <c r="F13" i="3" s="1"/>
  <c r="D14" i="1"/>
  <c r="S14" i="1"/>
  <c r="D14" i="2" s="1"/>
  <c r="BO14" i="2" s="1"/>
  <c r="F14" i="3" s="1"/>
  <c r="D15" i="1"/>
  <c r="S15" i="1"/>
  <c r="D15" i="2" s="1"/>
  <c r="BO15" i="2" s="1"/>
  <c r="F15" i="3" s="1"/>
  <c r="S2" i="1"/>
  <c r="S66" i="1" l="1"/>
  <c r="D66" i="3"/>
  <c r="S64" i="1"/>
  <c r="D64" i="3"/>
  <c r="S65" i="1"/>
  <c r="D65" i="3"/>
  <c r="S63" i="1"/>
  <c r="D63" i="3"/>
  <c r="D46" i="2"/>
  <c r="BO46" i="2" s="1"/>
  <c r="F46" i="3" s="1"/>
  <c r="D38" i="2"/>
  <c r="BO38" i="2" s="1"/>
  <c r="F38" i="3" s="1"/>
  <c r="D60" i="2"/>
  <c r="BO60" i="2" s="1"/>
  <c r="F60" i="3" s="1"/>
  <c r="D58" i="2"/>
  <c r="BO58" i="2" s="1"/>
  <c r="F58" i="3" s="1"/>
  <c r="D50" i="2"/>
  <c r="BO50" i="2" s="1"/>
  <c r="F50" i="3" s="1"/>
  <c r="D47" i="2"/>
  <c r="BO47" i="2" s="1"/>
  <c r="F47" i="3" s="1"/>
  <c r="D39" i="2"/>
  <c r="BO39" i="2" s="1"/>
  <c r="F39" i="3" s="1"/>
  <c r="D41" i="2"/>
  <c r="BO41" i="2" s="1"/>
  <c r="F41" i="3" s="1"/>
  <c r="D51" i="2"/>
  <c r="BO51" i="2" s="1"/>
  <c r="F51" i="3" s="1"/>
  <c r="D42" i="2"/>
  <c r="BO42" i="2" s="1"/>
  <c r="F42" i="3" s="1"/>
  <c r="D34" i="2"/>
  <c r="BO34" i="2" s="1"/>
  <c r="F34" i="3" s="1"/>
  <c r="D67" i="3"/>
  <c r="D55" i="2"/>
  <c r="BO55" i="2" s="1"/>
  <c r="F55" i="3" s="1"/>
  <c r="D59" i="2"/>
  <c r="BO59" i="2" s="1"/>
  <c r="F59" i="3" s="1"/>
  <c r="D54" i="2"/>
  <c r="BO54" i="2" s="1"/>
  <c r="F54" i="3" s="1"/>
  <c r="D43" i="2"/>
  <c r="BO43" i="2" s="1"/>
  <c r="F43" i="3" s="1"/>
  <c r="D35" i="2"/>
  <c r="BO35" i="2" s="1"/>
  <c r="F35" i="3" s="1"/>
  <c r="D56" i="2"/>
  <c r="BO56" i="2" s="1"/>
  <c r="F56" i="3" s="1"/>
  <c r="C56" i="2"/>
  <c r="D53" i="2"/>
  <c r="BO53" i="2" s="1"/>
  <c r="F53" i="3" s="1"/>
  <c r="C53" i="2"/>
  <c r="D48" i="2"/>
  <c r="BO48" i="2" s="1"/>
  <c r="F48" i="3" s="1"/>
  <c r="C48" i="2"/>
  <c r="D45" i="2"/>
  <c r="BO45" i="2" s="1"/>
  <c r="F45" i="3" s="1"/>
  <c r="C45" i="2"/>
  <c r="D57" i="2"/>
  <c r="BO57" i="2" s="1"/>
  <c r="F57" i="3" s="1"/>
  <c r="C57" i="2"/>
  <c r="D33" i="2"/>
  <c r="BO33" i="2" s="1"/>
  <c r="F33" i="3" s="1"/>
  <c r="C33" i="2"/>
  <c r="D52" i="2"/>
  <c r="BO52" i="2" s="1"/>
  <c r="F52" i="3" s="1"/>
  <c r="C52" i="2"/>
  <c r="D49" i="2"/>
  <c r="BO49" i="2" s="1"/>
  <c r="F49" i="3" s="1"/>
  <c r="C49" i="2"/>
  <c r="D44" i="2"/>
  <c r="BO44" i="2" s="1"/>
  <c r="F44" i="3" s="1"/>
  <c r="C44" i="2"/>
  <c r="D40" i="2"/>
  <c r="BO40" i="2" s="1"/>
  <c r="F40" i="3" s="1"/>
  <c r="C40" i="2"/>
  <c r="D67" i="2"/>
  <c r="BO67" i="2" s="1"/>
  <c r="F67" i="3" s="1"/>
  <c r="D66" i="2"/>
  <c r="BO66" i="2" s="1"/>
  <c r="F66" i="3" s="1"/>
  <c r="D65" i="2"/>
  <c r="BO65" i="2" s="1"/>
  <c r="F65" i="3" s="1"/>
  <c r="D64" i="2"/>
  <c r="BO64" i="2" s="1"/>
  <c r="F64" i="3" s="1"/>
  <c r="D63" i="2"/>
  <c r="BO63" i="2" s="1"/>
  <c r="F63" i="3" s="1"/>
  <c r="D62" i="2"/>
  <c r="BO62" i="2" s="1"/>
  <c r="F62" i="3" s="1"/>
  <c r="D61" i="2"/>
  <c r="BO61" i="2" s="1"/>
  <c r="F61" i="3" s="1"/>
  <c r="C59" i="2"/>
  <c r="C58" i="2"/>
  <c r="D37" i="2"/>
  <c r="BO37" i="2" s="1"/>
  <c r="F37" i="3" s="1"/>
  <c r="C37" i="2"/>
  <c r="C17" i="2"/>
  <c r="D17" i="2"/>
  <c r="BO17" i="2" s="1"/>
  <c r="F17" i="3" s="1"/>
  <c r="C41" i="2"/>
  <c r="D36" i="2"/>
  <c r="BO36" i="2" s="1"/>
  <c r="F36" i="3" s="1"/>
  <c r="C36" i="2"/>
  <c r="C16" i="2"/>
  <c r="D16" i="2"/>
  <c r="BO16" i="2" s="1"/>
  <c r="F16" i="3" s="1"/>
  <c r="A2" i="2"/>
  <c r="C2" i="2" s="1"/>
  <c r="B2" i="2"/>
  <c r="D2" i="2" l="1"/>
  <c r="B40" i="4" l="1"/>
  <c r="A24" i="3" l="1"/>
  <c r="C24" i="3" s="1"/>
  <c r="B24" i="3"/>
  <c r="A25" i="3"/>
  <c r="B25" i="3"/>
  <c r="A26" i="3"/>
  <c r="C26" i="3" s="1"/>
  <c r="B26" i="3"/>
  <c r="A27" i="3"/>
  <c r="C27" i="3" s="1"/>
  <c r="B27" i="3"/>
  <c r="A28" i="3"/>
  <c r="C28" i="3" s="1"/>
  <c r="B28" i="3"/>
  <c r="A29" i="3"/>
  <c r="B29" i="3"/>
  <c r="A30" i="3"/>
  <c r="C30" i="3" s="1"/>
  <c r="B30" i="3"/>
  <c r="A31" i="3"/>
  <c r="C31" i="3" s="1"/>
  <c r="B31" i="3"/>
  <c r="A32" i="3"/>
  <c r="C32" i="3" s="1"/>
  <c r="B32" i="3"/>
  <c r="A33" i="3"/>
  <c r="B33" i="3"/>
  <c r="A34" i="3"/>
  <c r="C34" i="3" s="1"/>
  <c r="B34" i="3"/>
  <c r="A35" i="3"/>
  <c r="C35" i="3" s="1"/>
  <c r="B35" i="3"/>
  <c r="A36" i="3"/>
  <c r="C36" i="3" s="1"/>
  <c r="B36" i="3"/>
  <c r="A37" i="3"/>
  <c r="B37" i="3"/>
  <c r="A38" i="3"/>
  <c r="C38" i="3" s="1"/>
  <c r="B38" i="3"/>
  <c r="A39" i="3"/>
  <c r="C39" i="3" s="1"/>
  <c r="B39" i="3"/>
  <c r="A40" i="3"/>
  <c r="C40" i="3" s="1"/>
  <c r="B40" i="3"/>
  <c r="A41" i="3"/>
  <c r="B41" i="3"/>
  <c r="A42" i="3"/>
  <c r="C42" i="3" s="1"/>
  <c r="B42" i="3"/>
  <c r="A43" i="3"/>
  <c r="C43" i="3" s="1"/>
  <c r="B43" i="3"/>
  <c r="A44" i="3"/>
  <c r="C44" i="3" s="1"/>
  <c r="B44" i="3"/>
  <c r="A45" i="3"/>
  <c r="B45" i="3"/>
  <c r="A46" i="3"/>
  <c r="C46" i="3" s="1"/>
  <c r="B46" i="3"/>
  <c r="A47" i="3"/>
  <c r="C47" i="3" s="1"/>
  <c r="B47" i="3"/>
  <c r="A48" i="3"/>
  <c r="C48" i="3" s="1"/>
  <c r="B48" i="3"/>
  <c r="A49" i="3"/>
  <c r="B49" i="3"/>
  <c r="A50" i="3"/>
  <c r="C50" i="3" s="1"/>
  <c r="B50" i="3"/>
  <c r="A51" i="3"/>
  <c r="C51" i="3" s="1"/>
  <c r="B51" i="3"/>
  <c r="A52" i="3"/>
  <c r="C52" i="3" s="1"/>
  <c r="B52" i="3"/>
  <c r="A53" i="3"/>
  <c r="B53" i="3"/>
  <c r="A54" i="3"/>
  <c r="C54" i="3" s="1"/>
  <c r="B54" i="3"/>
  <c r="A55" i="3"/>
  <c r="C55" i="3" s="1"/>
  <c r="B55" i="3"/>
  <c r="A56" i="3"/>
  <c r="C56" i="3" s="1"/>
  <c r="B56" i="3"/>
  <c r="A57" i="3"/>
  <c r="B57" i="3"/>
  <c r="A58" i="3"/>
  <c r="C58" i="3" s="1"/>
  <c r="B58" i="3"/>
  <c r="A59" i="3"/>
  <c r="C59" i="3" s="1"/>
  <c r="B59" i="3"/>
  <c r="A60" i="3"/>
  <c r="C60" i="3" s="1"/>
  <c r="B60" i="3"/>
  <c r="A61" i="3"/>
  <c r="B61" i="3"/>
  <c r="A62" i="3"/>
  <c r="C62" i="3" s="1"/>
  <c r="B62" i="3"/>
  <c r="F1" i="3"/>
  <c r="C61" i="3" l="1"/>
  <c r="C57" i="3"/>
  <c r="C53" i="3"/>
  <c r="C49" i="3"/>
  <c r="C45" i="3"/>
  <c r="C41" i="3"/>
  <c r="C37" i="3"/>
  <c r="C33" i="3"/>
  <c r="C29" i="3"/>
  <c r="C25" i="3"/>
  <c r="A2" i="3" l="1"/>
  <c r="B2" i="3"/>
  <c r="A3" i="3"/>
  <c r="B3" i="3"/>
  <c r="A4" i="3"/>
  <c r="B4" i="3"/>
  <c r="A5" i="3"/>
  <c r="B5" i="3"/>
  <c r="A6" i="3"/>
  <c r="B6" i="3"/>
  <c r="A7" i="3"/>
  <c r="B7" i="3"/>
  <c r="A8" i="3"/>
  <c r="B8" i="3"/>
  <c r="A9" i="3"/>
  <c r="B9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C10" i="3" l="1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4" i="3"/>
  <c r="C5" i="3"/>
  <c r="C6" i="3"/>
  <c r="C7" i="3"/>
  <c r="C8" i="3"/>
  <c r="C9" i="3"/>
  <c r="C3" i="3"/>
  <c r="C2" i="3"/>
  <c r="H1" i="3"/>
  <c r="E1" i="3"/>
  <c r="C1" i="2" s="1"/>
  <c r="H3" i="3" l="1"/>
  <c r="H4" i="3"/>
  <c r="H5" i="3"/>
  <c r="H7" i="3"/>
  <c r="H9" i="3"/>
  <c r="H11" i="3"/>
  <c r="H13" i="3"/>
  <c r="H15" i="3"/>
  <c r="H17" i="3"/>
  <c r="H19" i="3"/>
  <c r="H21" i="3"/>
  <c r="H23" i="3"/>
  <c r="H25" i="3"/>
  <c r="H27" i="3"/>
  <c r="H29" i="3"/>
  <c r="H31" i="3"/>
  <c r="H33" i="3"/>
  <c r="H35" i="3"/>
  <c r="H37" i="3"/>
  <c r="H39" i="3"/>
  <c r="H41" i="3"/>
  <c r="H43" i="3"/>
  <c r="H45" i="3"/>
  <c r="H47" i="3"/>
  <c r="H49" i="3"/>
  <c r="H51" i="3"/>
  <c r="H53" i="3"/>
  <c r="H55" i="3"/>
  <c r="H57" i="3"/>
  <c r="H59" i="3"/>
  <c r="H61" i="3"/>
  <c r="D62" i="3"/>
  <c r="D2" i="1"/>
  <c r="H2" i="3" s="1"/>
  <c r="D2" i="3" l="1"/>
  <c r="H12" i="3"/>
  <c r="H10" i="3"/>
  <c r="H8" i="3"/>
  <c r="H6" i="3"/>
  <c r="H60" i="3"/>
  <c r="H58" i="3"/>
  <c r="H56" i="3"/>
  <c r="H54" i="3"/>
  <c r="H52" i="3"/>
  <c r="H50" i="3"/>
  <c r="H48" i="3"/>
  <c r="H46" i="3"/>
  <c r="H44" i="3"/>
  <c r="H42" i="3"/>
  <c r="H40" i="3"/>
  <c r="H38" i="3"/>
  <c r="H36" i="3"/>
  <c r="H34" i="3"/>
  <c r="H32" i="3"/>
  <c r="H30" i="3"/>
  <c r="H28" i="3"/>
  <c r="H26" i="3"/>
  <c r="H24" i="3"/>
  <c r="H22" i="3"/>
  <c r="H20" i="3"/>
  <c r="H18" i="3"/>
  <c r="H16" i="3"/>
  <c r="H14" i="3"/>
  <c r="H62" i="3"/>
  <c r="D59" i="3"/>
  <c r="D55" i="3"/>
  <c r="D51" i="3"/>
  <c r="D47" i="3"/>
  <c r="D43" i="3"/>
  <c r="D39" i="3"/>
  <c r="D35" i="3"/>
  <c r="D31" i="3"/>
  <c r="D29" i="3"/>
  <c r="D25" i="3"/>
  <c r="D61" i="3"/>
  <c r="D57" i="3"/>
  <c r="D53" i="3"/>
  <c r="D49" i="3"/>
  <c r="D45" i="3"/>
  <c r="D41" i="3"/>
  <c r="D37" i="3"/>
  <c r="D33" i="3"/>
  <c r="D27" i="3"/>
  <c r="D60" i="3"/>
  <c r="D58" i="3"/>
  <c r="D56" i="3"/>
  <c r="D54" i="3"/>
  <c r="D52" i="3"/>
  <c r="D50" i="3"/>
  <c r="D48" i="3"/>
  <c r="D46" i="3"/>
  <c r="D44" i="3"/>
  <c r="D42" i="3"/>
  <c r="D40" i="3"/>
  <c r="D38" i="3"/>
  <c r="D36" i="3"/>
  <c r="D34" i="3"/>
  <c r="D32" i="3"/>
  <c r="D30" i="3"/>
  <c r="D28" i="3"/>
  <c r="D26" i="3"/>
  <c r="D24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G1" i="3" l="1"/>
  <c r="C1" i="3"/>
  <c r="B1" i="3"/>
  <c r="A1" i="3"/>
  <c r="B1" i="2"/>
  <c r="A1" i="2"/>
  <c r="BO2" i="2"/>
  <c r="F2" i="3" s="1"/>
</calcChain>
</file>

<file path=xl/sharedStrings.xml><?xml version="1.0" encoding="utf-8"?>
<sst xmlns="http://schemas.openxmlformats.org/spreadsheetml/2006/main" count="525" uniqueCount="220">
  <si>
    <t>N° Série</t>
  </si>
  <si>
    <t xml:space="preserve">Désignation </t>
  </si>
  <si>
    <t>Création FS</t>
  </si>
  <si>
    <t>Objectif (45j)</t>
  </si>
  <si>
    <t>01AA604</t>
  </si>
  <si>
    <t>01AA605</t>
  </si>
  <si>
    <t>01AA606</t>
  </si>
  <si>
    <t>01AA607</t>
  </si>
  <si>
    <t>01AA608</t>
  </si>
  <si>
    <t>01AA609</t>
  </si>
  <si>
    <t>01AA610</t>
  </si>
  <si>
    <t>01AA611</t>
  </si>
  <si>
    <t>01AA612</t>
  </si>
  <si>
    <t>01AA613</t>
  </si>
  <si>
    <t>01AA614</t>
  </si>
  <si>
    <t>01AA615</t>
  </si>
  <si>
    <t>01AA616</t>
  </si>
  <si>
    <t>01AA617</t>
  </si>
  <si>
    <t>01AA618</t>
  </si>
  <si>
    <t>Ecope 4B</t>
  </si>
  <si>
    <t>Réalisé fin amont</t>
  </si>
  <si>
    <t>Prévision sortie aval</t>
  </si>
  <si>
    <t>01AA619</t>
  </si>
  <si>
    <t>01AA620</t>
  </si>
  <si>
    <t>01AA621</t>
  </si>
  <si>
    <t>01AA622</t>
  </si>
  <si>
    <t>01AA623</t>
  </si>
  <si>
    <t>01AA624</t>
  </si>
  <si>
    <t>01AA625</t>
  </si>
  <si>
    <t>01AA626</t>
  </si>
  <si>
    <t>01AA627</t>
  </si>
  <si>
    <t>01AA628</t>
  </si>
  <si>
    <t>01AA629</t>
  </si>
  <si>
    <t>01AA630</t>
  </si>
  <si>
    <t>01AA631</t>
  </si>
  <si>
    <t>01AA632</t>
  </si>
  <si>
    <t>01AA633</t>
  </si>
  <si>
    <t>01AA634</t>
  </si>
  <si>
    <t>01AA635</t>
  </si>
  <si>
    <t>01AA636</t>
  </si>
  <si>
    <t>01AA637</t>
  </si>
  <si>
    <t>01AA638</t>
  </si>
  <si>
    <t>01AA639</t>
  </si>
  <si>
    <t>01AA640</t>
  </si>
  <si>
    <t>01AA641</t>
  </si>
  <si>
    <t>01AA642</t>
  </si>
  <si>
    <t>01AA643</t>
  </si>
  <si>
    <t>01AA644</t>
  </si>
  <si>
    <t>01AA645</t>
  </si>
  <si>
    <t>01AA646</t>
  </si>
  <si>
    <t>01AA647</t>
  </si>
  <si>
    <t>01AA648</t>
  </si>
  <si>
    <t>01AA649</t>
  </si>
  <si>
    <t>01AA650</t>
  </si>
  <si>
    <t>01AA651</t>
  </si>
  <si>
    <t>01AA652</t>
  </si>
  <si>
    <t>01AA653</t>
  </si>
  <si>
    <t>01AA654</t>
  </si>
  <si>
    <t>01AA655</t>
  </si>
  <si>
    <t>01AA656</t>
  </si>
  <si>
    <t>01AA657</t>
  </si>
  <si>
    <t>01AA658</t>
  </si>
  <si>
    <t>01AA659</t>
  </si>
  <si>
    <t>01AA660</t>
  </si>
  <si>
    <t>01AA661</t>
  </si>
  <si>
    <t>01AA662</t>
  </si>
  <si>
    <t>01AA663</t>
  </si>
  <si>
    <t>01AA664</t>
  </si>
  <si>
    <t>Prévision Amont</t>
  </si>
  <si>
    <t>Prévision sortie amont</t>
  </si>
  <si>
    <t>Réalisé sortie aval</t>
  </si>
  <si>
    <t>Atelier en cours</t>
  </si>
  <si>
    <t>Temps en jours</t>
  </si>
  <si>
    <t>Injection</t>
  </si>
  <si>
    <t>Ateliers amont</t>
  </si>
  <si>
    <t>Date réelle Assemblage</t>
  </si>
  <si>
    <t>Date réelle Enrobage première couche</t>
  </si>
  <si>
    <t>Assemblage</t>
  </si>
  <si>
    <t>Enrobage première couche</t>
  </si>
  <si>
    <t>Date réelle Enrobage</t>
  </si>
  <si>
    <t>Enrobage</t>
  </si>
  <si>
    <t>Decirage des carapaces</t>
  </si>
  <si>
    <t>Lavage et Emmaillotage</t>
  </si>
  <si>
    <t>Cuisson des carapaces</t>
  </si>
  <si>
    <t>Date réelle Decirage des carapaces</t>
  </si>
  <si>
    <t>Date réelle Cuisson des carapaces</t>
  </si>
  <si>
    <t>Date réelle Lavage et Emmaillotage</t>
  </si>
  <si>
    <t>Ateliers Aval</t>
  </si>
  <si>
    <t>Prévision Injection (2j)+2</t>
  </si>
  <si>
    <t>Prévision Assemblage (1j)+3</t>
  </si>
  <si>
    <t>Prévision Enrobage première couche (1j)+4</t>
  </si>
  <si>
    <t>Prévision Enrobage (12j)+16</t>
  </si>
  <si>
    <t>Date réelle Injection</t>
  </si>
  <si>
    <t>Désignation</t>
  </si>
  <si>
    <t>Ecope 1B</t>
  </si>
  <si>
    <t>Ecope 2B</t>
  </si>
  <si>
    <t>Ecope 3B</t>
  </si>
  <si>
    <t>Ecope 4A</t>
  </si>
  <si>
    <t>Ecope 5A</t>
  </si>
  <si>
    <t>Zdeck</t>
  </si>
  <si>
    <t>Pad5</t>
  </si>
  <si>
    <t>01AA665</t>
  </si>
  <si>
    <t>01AA666</t>
  </si>
  <si>
    <t>01AA667</t>
  </si>
  <si>
    <t>01AA668</t>
  </si>
  <si>
    <t>Préchauffage et coulée</t>
  </si>
  <si>
    <t>Décochage</t>
  </si>
  <si>
    <t>Dégrappage</t>
  </si>
  <si>
    <t>Sablage Mesh 46</t>
  </si>
  <si>
    <t>CIC et contrôle</t>
  </si>
  <si>
    <t>Tronçonnage des attaques</t>
  </si>
  <si>
    <t xml:space="preserve">Ebarbage des attaques </t>
  </si>
  <si>
    <t>Sablage Mesh 90/120</t>
  </si>
  <si>
    <t>Usinage chimique</t>
  </si>
  <si>
    <t>Contrôle des épaisseurs 2</t>
  </si>
  <si>
    <t>Contrôle des épaisseurs 1</t>
  </si>
  <si>
    <t>Sablage léger</t>
  </si>
  <si>
    <t>Contrôle visuel</t>
  </si>
  <si>
    <t>Ragréage</t>
  </si>
  <si>
    <t xml:space="preserve">Radiographie </t>
  </si>
  <si>
    <t>Cycle SR ASR RSR</t>
  </si>
  <si>
    <t>Attaque chimique</t>
  </si>
  <si>
    <t>Contrôle 3D avant TTH</t>
  </si>
  <si>
    <t>Traitement TTH</t>
  </si>
  <si>
    <t>Ressuage 1</t>
  </si>
  <si>
    <t>Ressuage 2</t>
  </si>
  <si>
    <t>Ressuage 3</t>
  </si>
  <si>
    <t>Contôle 3D</t>
  </si>
  <si>
    <t>Usinage et ébavurage</t>
  </si>
  <si>
    <t>Contôle 3D après usinage</t>
  </si>
  <si>
    <t>Attaque chimique 1</t>
  </si>
  <si>
    <t>Attaque chimique 2</t>
  </si>
  <si>
    <t>Ressuage final</t>
  </si>
  <si>
    <t>Radiographie finale</t>
  </si>
  <si>
    <t>Contrôle visuel final</t>
  </si>
  <si>
    <t>Date réel Préchauffage et coulée</t>
  </si>
  <si>
    <t>Date réelle Dégrappage</t>
  </si>
  <si>
    <t>Date réelle Décochage</t>
  </si>
  <si>
    <t>Date réelle Sablage Mesh 46</t>
  </si>
  <si>
    <t>Date réelle Tronçonnage des attaques</t>
  </si>
  <si>
    <t>Date réelle Sablage Mesh 90/120</t>
  </si>
  <si>
    <t>Date réelle Contrôle des épaisseurs 1</t>
  </si>
  <si>
    <t>Date réelle Usinage chimique</t>
  </si>
  <si>
    <t>Date réelle Contrôle des épaisseurs 2</t>
  </si>
  <si>
    <t>Date réelle Sablage léger</t>
  </si>
  <si>
    <t>Date réelle Ressuage 1</t>
  </si>
  <si>
    <t>Date réelle Contrôle visuel</t>
  </si>
  <si>
    <t>Date réelle Ragréage</t>
  </si>
  <si>
    <t>Date réelle Cycle SR ASR RSR</t>
  </si>
  <si>
    <t>Date réelle Attaque chimique 1</t>
  </si>
  <si>
    <t>Date réelle Ressuage 2</t>
  </si>
  <si>
    <t>Date réelle Contrôle 3D avant TTH</t>
  </si>
  <si>
    <t>Date réelle Traitement TTH</t>
  </si>
  <si>
    <t>Date réelle Attaque chimique 2</t>
  </si>
  <si>
    <t>Date réelle Ressuage 3</t>
  </si>
  <si>
    <t>Date réelle Contôle 3D</t>
  </si>
  <si>
    <t>Date réelle Attaque chimique 3</t>
  </si>
  <si>
    <t>Date réelle Radiographie finale</t>
  </si>
  <si>
    <t>Date réelle Contrôle visuel final</t>
  </si>
  <si>
    <t>01AA669</t>
  </si>
  <si>
    <t>Etat pièce</t>
  </si>
  <si>
    <t xml:space="preserve">En cours </t>
  </si>
  <si>
    <t xml:space="preserve">Terminée </t>
  </si>
  <si>
    <t>Expédiée</t>
  </si>
  <si>
    <t>Rebutée</t>
  </si>
  <si>
    <t>Etat de la pièce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</si>
  <si>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</si>
  <si>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</si>
  <si>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</si>
  <si>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</si>
  <si>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</si>
  <si>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</si>
  <si>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</si>
  <si>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</si>
  <si>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</si>
  <si>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</si>
  <si>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</si>
  <si>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</si>
  <si>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 réelle Préchauffage et coulée</t>
  </si>
  <si>
    <t>Date réelle CIC et contrôle</t>
  </si>
  <si>
    <t>Date réelle Usinage et ébavurage</t>
  </si>
  <si>
    <t>Date réelle Contôle 3D après usinage</t>
  </si>
  <si>
    <t xml:space="preserve">Prévision amont </t>
  </si>
  <si>
    <t>Date réelle Ebarbage des attaques</t>
  </si>
  <si>
    <t>Date réelle Radiographie</t>
  </si>
  <si>
    <t>Date réelle Ressuage final</t>
  </si>
  <si>
    <t>Prévison Decirage des carapaces (1j;_JF)+17</t>
  </si>
  <si>
    <t>Prévision Cuisson des carapaces (1j;_JF)+18</t>
  </si>
  <si>
    <t>Prévision Lavage et Emmaillotage (1j;_JF)+19</t>
  </si>
  <si>
    <t>Prévision Préchauffage et coulée (2j;_JF) +21</t>
  </si>
  <si>
    <t>Prévision Décochage (1j;_JF) +22</t>
  </si>
  <si>
    <t>Prévision Décochage (1j;_JF) +23</t>
  </si>
  <si>
    <t>Prévision Dégrappage (0,5j;_JF) +23,5</t>
  </si>
  <si>
    <t>Prévision Sablage Mesh 46 (0,5j;_JF) +24</t>
  </si>
  <si>
    <t>Prévision CIC et contrôle (2j;_JF) +26</t>
  </si>
  <si>
    <t>Prévision Tronçonnage des attaques (1j;_JF) +27</t>
  </si>
  <si>
    <t>Prévision Ebarbage des attaques (1j;_JF) +28</t>
  </si>
  <si>
    <t>Prévision Sablage Mesh 90/120 (0,5j;_JF) +28,5&gt;</t>
  </si>
  <si>
    <t xml:space="preserve">Prévision Contrôle des épaisseurs 1 &lt;(0,5j;_JF) +29 </t>
  </si>
  <si>
    <t>Prévision Usinage chimique (0,5j;_JF) +29,5&gt;</t>
  </si>
  <si>
    <t>Prévision Contrôle des épaisseurs 2 &gt;&lt;(0,5j;_JF) +30</t>
  </si>
  <si>
    <t>Prévision Sablage léger (0,5j;_JF) +30,5&gt;</t>
  </si>
  <si>
    <t>Prévision Ressuage &lt;1 (0,5j;_JF) +31</t>
  </si>
  <si>
    <t>Prévision Contrôle visuel (0,5j;_JF) +31,5&gt;</t>
  </si>
  <si>
    <t>Prévision Ragréage &lt;(0,5j;_JF) +32</t>
  </si>
  <si>
    <t>Prévision Radiographie (1j;_JF) +33</t>
  </si>
  <si>
    <t>Prévision Cycle SR ASR RSR (1j;_JF) +34</t>
  </si>
  <si>
    <t>Prévision Attaque chimique 1 (0,5j;_JF) +34,5&gt;</t>
  </si>
  <si>
    <t>Prévision Ressuage &lt;2 (1j;_JF) +35,5</t>
  </si>
  <si>
    <t>Prévision Contrôle 3D avant TTH (0,5j;_JF) +36 &gt;</t>
  </si>
  <si>
    <t>Prévision Traitement TTH (3j;_JF) +39</t>
  </si>
  <si>
    <t>Prévision Attaque chimique 2 (0,5j;_JF) &lt;+39,5</t>
  </si>
  <si>
    <t>Prévision Ressuage 3 (1j;_JF) +40,5</t>
  </si>
  <si>
    <t>Prévision Contôle 3D (0,5j;_JF) +41&gt;</t>
  </si>
  <si>
    <t>Prévision Usinage et ébavurage (0,5j;_JF) &lt;+41,5</t>
  </si>
  <si>
    <t>Prévision Contôle 3D après usinage (0,5j;_JF) +42&gt;</t>
  </si>
  <si>
    <t>Prévision Attaque chimique 3 (0,5j;_JF) &lt;+42,5</t>
  </si>
  <si>
    <t>Prévision Ressuage final (1j;_JF) +43,5</t>
  </si>
  <si>
    <t>Prévision Radiographie finale (0,5j;_JF) + 44 &gt;</t>
  </si>
  <si>
    <t>Prévision Contrôle visuel final (0,5j;_JF) &lt;+44,5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</si>
</sst>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yy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3" fillId="0" borderId="7" xfId="0" applyFont="1" applyBorder="1"/>
    <xf numFmtId="0" fontId="0" fillId="0" borderId="8" xfId="0" applyBorder="1"/>
    <xf numFmtId="0" fontId="0" fillId="0" borderId="9" xfId="0" applyBorder="1"/>
    <xf numFmtId="0" fontId="3" fillId="0" borderId="0" xfId="0" applyFont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 wrapText="1"/>
    </xf>
    <xf numFmtId="14" fontId="4" fillId="0" borderId="14" xfId="0" applyNumberFormat="1" applyFont="1" applyBorder="1" applyAlignment="1">
      <alignment horizontal="center" vertical="center" wrapText="1"/>
    </xf>
    <xf numFmtId="14" fontId="4" fillId="0" borderId="15" xfId="0" applyNumberFormat="1" applyFont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14" fontId="5" fillId="0" borderId="15" xfId="0" applyNumberFormat="1" applyFont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3" fillId="0" borderId="14" xfId="0" applyNumberFormat="1" applyFon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/>
    </xf>
    <xf numFmtId="14" fontId="4" fillId="2" borderId="10" xfId="0" applyNumberFormat="1" applyFont="1" applyFill="1" applyBorder="1" applyAlignment="1">
      <alignment horizontal="center" vertical="center" wrapText="1"/>
    </xf>
    <xf numFmtId="14" fontId="4" fillId="2" borderId="11" xfId="0" applyNumberFormat="1" applyFont="1" applyFill="1" applyBorder="1" applyAlignment="1">
      <alignment horizontal="center" vertical="center" wrapText="1"/>
    </xf>
    <xf numFmtId="14" fontId="0" fillId="2" borderId="12" xfId="0" applyNumberFormat="1" applyFill="1" applyBorder="1" applyAlignment="1">
      <alignment horizontal="center" vertical="center" wrapText="1"/>
    </xf>
    <xf numFmtId="14" fontId="0" fillId="2" borderId="13" xfId="0" applyNumberFormat="1" applyFill="1" applyBorder="1" applyAlignment="1">
      <alignment horizontal="center" vertical="center" wrapText="1"/>
    </xf>
    <xf numFmtId="14" fontId="4" fillId="2" borderId="14" xfId="0" applyNumberFormat="1" applyFont="1" applyFill="1" applyBorder="1" applyAlignment="1">
      <alignment horizontal="center" vertical="center" wrapText="1"/>
    </xf>
    <xf numFmtId="14" fontId="4" fillId="2" borderId="15" xfId="0" applyNumberFormat="1" applyFont="1" applyFill="1" applyBorder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right" indent="1"/>
    </xf>
    <xf numFmtId="164" fontId="6" fillId="0" borderId="0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right" indent="1"/>
    </xf>
  </cellXfs>
  <cellStyles count="1">
    <cellStyle name="Normal" xfId="0" builtinId="0"/>
  </cellStyles>
  <dxfs count="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zoomScale="85" zoomScaleNormal="85" workbookViewId="0">
      <pane xSplit="2" ySplit="1" topLeftCell="K2" activePane="bottomRight" state="frozen"/>
      <selection pane="topRight" activeCell="C1" sqref="C1"/>
      <selection pane="bottomLeft" activeCell="A2" sqref="A2"/>
      <selection pane="bottomRight" activeCell="Q1" activeCellId="2" sqref="M1:M1048576 O1:O1048576 Q1:Q1048576"/>
    </sheetView>
  </sheetViews>
  <sheetFormatPr baseColWidth="10" defaultColWidth="16.7265625" defaultRowHeight="25" customHeight="1" x14ac:dyDescent="0.35"/>
  <cols>
    <col min="1" max="2" width="10.7265625" style="7" customWidth="1"/>
    <col min="3" max="3" width="16.7265625" style="21" customWidth="1"/>
    <col min="4" max="4" width="16.7265625" style="22"/>
    <col min="5" max="5" width="16.7265625" style="35"/>
    <col min="6" max="6" width="16.7265625" style="36"/>
    <col min="7" max="7" width="16.7265625" style="21"/>
    <col min="8" max="8" width="16.7265625" style="22"/>
    <col min="9" max="9" width="16.7265625" style="35"/>
    <col min="10" max="10" width="16.7265625" style="36"/>
    <col min="11" max="11" width="16.7265625" style="21"/>
    <col min="12" max="12" width="16.7265625" style="22"/>
    <col min="13" max="13" width="16.7265625" style="35"/>
    <col min="14" max="14" width="16.7265625" style="36"/>
    <col min="15" max="15" width="16.7265625" style="21"/>
    <col min="16" max="16" width="16.7265625" style="22"/>
    <col min="17" max="17" width="16.7265625" style="35"/>
    <col min="18" max="18" width="16.7265625" style="36"/>
    <col min="19" max="19" width="16.7265625" style="21" customWidth="1"/>
    <col min="20" max="20" width="16.7265625" style="27"/>
    <col min="21" max="21" width="35.54296875" style="7" customWidth="1"/>
    <col min="22" max="16384" width="16.7265625" style="7"/>
  </cols>
  <sheetData>
    <row r="1" spans="1:21" s="8" customFormat="1" ht="63" customHeight="1" x14ac:dyDescent="0.35">
      <c r="A1" s="8" t="s">
        <v>0</v>
      </c>
      <c r="B1" s="8" t="s">
        <v>1</v>
      </c>
      <c r="C1" s="23" t="s">
        <v>2</v>
      </c>
      <c r="D1" s="24" t="s">
        <v>3</v>
      </c>
      <c r="E1" s="33" t="s">
        <v>88</v>
      </c>
      <c r="F1" s="34" t="s">
        <v>92</v>
      </c>
      <c r="G1" s="23" t="s">
        <v>89</v>
      </c>
      <c r="H1" s="24" t="s">
        <v>75</v>
      </c>
      <c r="I1" s="37" t="s">
        <v>90</v>
      </c>
      <c r="J1" s="38" t="s">
        <v>76</v>
      </c>
      <c r="K1" s="23" t="s">
        <v>91</v>
      </c>
      <c r="L1" s="24" t="s">
        <v>79</v>
      </c>
      <c r="M1" s="37" t="s">
        <v>186</v>
      </c>
      <c r="N1" s="38" t="s">
        <v>84</v>
      </c>
      <c r="O1" s="23" t="s">
        <v>187</v>
      </c>
      <c r="P1" s="24" t="s">
        <v>85</v>
      </c>
      <c r="Q1" s="37" t="s">
        <v>188</v>
      </c>
      <c r="R1" s="38" t="s">
        <v>86</v>
      </c>
      <c r="S1" s="23" t="s">
        <v>182</v>
      </c>
      <c r="T1" s="26" t="s">
        <v>20</v>
      </c>
      <c r="U1" s="8" t="s">
        <v>71</v>
      </c>
    </row>
    <row r="2" spans="1:21" ht="25" customHeight="1" x14ac:dyDescent="0.35">
      <c r="A2" s="6" t="s">
        <v>4</v>
      </c>
      <c r="B2" s="6" t="s">
        <v>94</v>
      </c>
      <c r="C2" s="25">
        <v>43674</v>
      </c>
      <c r="D2" s="22">
        <f t="shared" ref="D2" si="0">WORKDAY(C2,45)</f>
        <v>43735</v>
      </c>
      <c r="E2" s="35">
        <f>WORKDAY(C2,2,_JF)</f>
        <v>43676</v>
      </c>
      <c r="G2" s="21">
        <f>WORKDAY(E2,1,_JF)</f>
        <v>43677</v>
      </c>
      <c r="I2" s="35">
        <f>WORKDAY(G2,1,_JF)</f>
        <v>43678</v>
      </c>
      <c r="K2" s="21">
        <f>WORKDAY(I2,12,_JF)</f>
        <v>43697</v>
      </c>
      <c r="M2" s="35">
        <f>WORKDAY(K2,1,_JF)</f>
        <v>43698</v>
      </c>
      <c r="O2" s="21">
        <f>WORKDAY(M2,1,_JF)</f>
        <v>43699</v>
      </c>
      <c r="Q2" s="35">
        <f>WORKDAY(O2,1,_JF)</f>
        <v>43700</v>
      </c>
      <c r="S2" s="21">
        <f>WORKDAY(Q2,0)</f>
        <v>43700</v>
      </c>
      <c r="T2" s="27">
        <v>43702</v>
      </c>
      <c r="U2" s="7" t="s">
        <v>77</v>
      </c>
    </row>
    <row r="3" spans="1:21" ht="25" customHeight="1" x14ac:dyDescent="0.35">
      <c r="A3" s="6" t="s">
        <v>5</v>
      </c>
      <c r="B3" s="6" t="s">
        <v>94</v>
      </c>
      <c r="C3" s="25">
        <v>43675</v>
      </c>
      <c r="D3" s="22">
        <f t="shared" ref="D3:D15" si="1">WORKDAY(C3,45)</f>
        <v>43738</v>
      </c>
      <c r="E3" s="35">
        <f>WORKDAY(C3,2,_JF)</f>
        <v>43677</v>
      </c>
      <c r="G3" s="21">
        <f>WORKDAY(E3,1,_JF)</f>
        <v>43678</v>
      </c>
      <c r="I3" s="35">
        <f>WORKDAY(G3,1,_JF)</f>
        <v>43679</v>
      </c>
      <c r="K3" s="21">
        <f>WORKDAY(I3,12,_JF)</f>
        <v>43698</v>
      </c>
      <c r="M3" s="35">
        <f>WORKDAY(K3,1,_JF)</f>
        <v>43699</v>
      </c>
      <c r="O3" s="21">
        <f>WORKDAY(M3,1,_JF)</f>
        <v>43700</v>
      </c>
      <c r="Q3" s="35">
        <f>WORKDAY(O3,1,_JF)</f>
        <v>43703</v>
      </c>
      <c r="S3" s="21">
        <f t="shared" ref="S3:S15" si="2">WORKDAY(Q3,0)</f>
        <v>43703</v>
      </c>
      <c r="T3" s="27">
        <v>43703</v>
      </c>
      <c r="U3" s="7" t="s">
        <v>82</v>
      </c>
    </row>
    <row r="4" spans="1:21" ht="25" customHeight="1" x14ac:dyDescent="0.35">
      <c r="A4" s="6" t="s">
        <v>6</v>
      </c>
      <c r="B4" s="6" t="s">
        <v>94</v>
      </c>
      <c r="C4" s="25">
        <v>43676</v>
      </c>
      <c r="D4" s="22">
        <f t="shared" si="1"/>
        <v>43739</v>
      </c>
      <c r="E4" s="35">
        <f>WORKDAY(C4,2,_JF)</f>
        <v>43678</v>
      </c>
      <c r="G4" s="21">
        <f>WORKDAY(E4,1,_JF)</f>
        <v>43679</v>
      </c>
      <c r="I4" s="35">
        <f>WORKDAY(G4,1,_JF)</f>
        <v>43682</v>
      </c>
      <c r="K4" s="21">
        <f>WORKDAY(I4,12,_JF)</f>
        <v>43699</v>
      </c>
      <c r="M4" s="35">
        <f>WORKDAY(K4,1,_JF)</f>
        <v>43700</v>
      </c>
      <c r="O4" s="21">
        <f>WORKDAY(M4,1,_JF)</f>
        <v>43703</v>
      </c>
      <c r="Q4" s="35">
        <f>WORKDAY(O4,1,_JF)</f>
        <v>43704</v>
      </c>
      <c r="S4" s="21">
        <f t="shared" si="2"/>
        <v>43704</v>
      </c>
      <c r="T4" s="27">
        <v>43704</v>
      </c>
      <c r="U4" s="7" t="s">
        <v>82</v>
      </c>
    </row>
    <row r="5" spans="1:21" ht="25" customHeight="1" x14ac:dyDescent="0.35">
      <c r="A5" s="6" t="s">
        <v>7</v>
      </c>
      <c r="B5" s="6" t="s">
        <v>94</v>
      </c>
      <c r="C5" s="25">
        <v>43677</v>
      </c>
      <c r="D5" s="22">
        <f t="shared" si="1"/>
        <v>43740</v>
      </c>
      <c r="E5" s="35">
        <f>WORKDAY(C5,2,_JF)</f>
        <v>43679</v>
      </c>
      <c r="G5" s="21">
        <f>WORKDAY(E5,1,_JF)</f>
        <v>43682</v>
      </c>
      <c r="I5" s="35">
        <f>WORKDAY(G5,1,_JF)</f>
        <v>43683</v>
      </c>
      <c r="K5" s="21">
        <f>WORKDAY(I5,12,_JF)</f>
        <v>43700</v>
      </c>
      <c r="M5" s="35">
        <f>WORKDAY(K5,1,_JF)</f>
        <v>43703</v>
      </c>
      <c r="O5" s="21">
        <f>WORKDAY(M5,1,_JF)</f>
        <v>43704</v>
      </c>
      <c r="Q5" s="35">
        <f>WORKDAY(O5,1,_JF)</f>
        <v>43705</v>
      </c>
      <c r="S5" s="21">
        <f t="shared" si="2"/>
        <v>43705</v>
      </c>
      <c r="T5" s="27">
        <v>43705</v>
      </c>
      <c r="U5" s="7" t="s">
        <v>82</v>
      </c>
    </row>
    <row r="6" spans="1:21" ht="25" customHeight="1" x14ac:dyDescent="0.35">
      <c r="A6" s="6" t="s">
        <v>8</v>
      </c>
      <c r="B6" s="6" t="s">
        <v>94</v>
      </c>
      <c r="C6" s="25">
        <v>43678</v>
      </c>
      <c r="D6" s="22">
        <f t="shared" si="1"/>
        <v>43741</v>
      </c>
      <c r="E6" s="35">
        <f>WORKDAY(C6,2,_JF)</f>
        <v>43682</v>
      </c>
      <c r="G6" s="21">
        <f>WORKDAY(E6,1,_JF)</f>
        <v>43683</v>
      </c>
      <c r="I6" s="35">
        <f>WORKDAY(G6,1,_JF)</f>
        <v>43684</v>
      </c>
      <c r="K6" s="21">
        <f>WORKDAY(I6,12,_JF)</f>
        <v>43703</v>
      </c>
      <c r="M6" s="35">
        <f>WORKDAY(K6,1,_JF)</f>
        <v>43704</v>
      </c>
      <c r="O6" s="21">
        <f>WORKDAY(M6,1,_JF)</f>
        <v>43705</v>
      </c>
      <c r="Q6" s="35">
        <f>WORKDAY(O6,1,_JF)</f>
        <v>43706</v>
      </c>
      <c r="S6" s="21">
        <f t="shared" si="2"/>
        <v>43706</v>
      </c>
      <c r="T6" s="27">
        <v>43706</v>
      </c>
      <c r="U6" s="7" t="s">
        <v>82</v>
      </c>
    </row>
    <row r="7" spans="1:21" ht="25" customHeight="1" x14ac:dyDescent="0.35">
      <c r="A7" s="6" t="s">
        <v>9</v>
      </c>
      <c r="B7" s="6" t="s">
        <v>94</v>
      </c>
      <c r="C7" s="25">
        <v>43679</v>
      </c>
      <c r="D7" s="22">
        <f t="shared" si="1"/>
        <v>43742</v>
      </c>
      <c r="E7" s="35">
        <f>WORKDAY(C7,2,_JF)</f>
        <v>43683</v>
      </c>
      <c r="G7" s="21">
        <f>WORKDAY(E7,1,_JF)</f>
        <v>43684</v>
      </c>
      <c r="I7" s="35">
        <f>WORKDAY(G7,1,_JF)</f>
        <v>43685</v>
      </c>
      <c r="K7" s="21">
        <f>WORKDAY(I7,12,_JF)</f>
        <v>43704</v>
      </c>
      <c r="M7" s="35">
        <f>WORKDAY(K7,1,_JF)</f>
        <v>43705</v>
      </c>
      <c r="O7" s="21">
        <f>WORKDAY(M7,1,_JF)</f>
        <v>43706</v>
      </c>
      <c r="Q7" s="35">
        <f>WORKDAY(O7,1,_JF)</f>
        <v>43707</v>
      </c>
      <c r="S7" s="21">
        <f t="shared" si="2"/>
        <v>43707</v>
      </c>
      <c r="T7" s="27">
        <v>43707</v>
      </c>
      <c r="U7" s="7" t="s">
        <v>82</v>
      </c>
    </row>
    <row r="8" spans="1:21" ht="25" customHeight="1" x14ac:dyDescent="0.35">
      <c r="A8" s="6" t="s">
        <v>10</v>
      </c>
      <c r="B8" s="6" t="s">
        <v>94</v>
      </c>
      <c r="C8" s="25">
        <v>43680</v>
      </c>
      <c r="D8" s="22">
        <f t="shared" si="1"/>
        <v>43742</v>
      </c>
      <c r="E8" s="35">
        <f>WORKDAY(C8,2,_JF)</f>
        <v>43683</v>
      </c>
      <c r="G8" s="21">
        <f>WORKDAY(E8,1,_JF)</f>
        <v>43684</v>
      </c>
      <c r="I8" s="35">
        <f>WORKDAY(G8,1,_JF)</f>
        <v>43685</v>
      </c>
      <c r="K8" s="21">
        <f>WORKDAY(I8,12,_JF)</f>
        <v>43704</v>
      </c>
      <c r="M8" s="35">
        <f>WORKDAY(K8,1,_JF)</f>
        <v>43705</v>
      </c>
      <c r="O8" s="21">
        <f>WORKDAY(M8,1,_JF)</f>
        <v>43706</v>
      </c>
      <c r="Q8" s="35">
        <f>WORKDAY(O8,1,_JF)</f>
        <v>43707</v>
      </c>
      <c r="S8" s="21">
        <f t="shared" si="2"/>
        <v>43707</v>
      </c>
      <c r="T8" s="27">
        <v>43708</v>
      </c>
      <c r="U8" s="7" t="s">
        <v>82</v>
      </c>
    </row>
    <row r="9" spans="1:21" ht="25" customHeight="1" x14ac:dyDescent="0.35">
      <c r="A9" s="6" t="s">
        <v>11</v>
      </c>
      <c r="B9" s="6" t="s">
        <v>94</v>
      </c>
      <c r="C9" s="25">
        <v>43681</v>
      </c>
      <c r="D9" s="22">
        <f t="shared" si="1"/>
        <v>43742</v>
      </c>
      <c r="E9" s="35">
        <f>WORKDAY(C9,2,_JF)</f>
        <v>43683</v>
      </c>
      <c r="G9" s="21">
        <f>WORKDAY(E9,1,_JF)</f>
        <v>43684</v>
      </c>
      <c r="I9" s="35">
        <f>WORKDAY(G9,1,_JF)</f>
        <v>43685</v>
      </c>
      <c r="K9" s="21">
        <f>WORKDAY(I9,12,_JF)</f>
        <v>43704</v>
      </c>
      <c r="M9" s="35">
        <f>WORKDAY(K9,1,_JF)</f>
        <v>43705</v>
      </c>
      <c r="O9" s="21">
        <f>WORKDAY(M9,1,_JF)</f>
        <v>43706</v>
      </c>
      <c r="Q9" s="35">
        <f>WORKDAY(O9,1,_JF)</f>
        <v>43707</v>
      </c>
      <c r="S9" s="21">
        <f t="shared" si="2"/>
        <v>43707</v>
      </c>
      <c r="T9" s="27">
        <v>43709</v>
      </c>
      <c r="U9" s="7" t="s">
        <v>82</v>
      </c>
    </row>
    <row r="10" spans="1:21" ht="25" customHeight="1" x14ac:dyDescent="0.35">
      <c r="A10" s="6" t="s">
        <v>12</v>
      </c>
      <c r="B10" s="6" t="s">
        <v>94</v>
      </c>
      <c r="C10" s="25">
        <v>43682</v>
      </c>
      <c r="D10" s="22">
        <f t="shared" si="1"/>
        <v>43745</v>
      </c>
      <c r="E10" s="35">
        <f>WORKDAY(C10,2,_JF)</f>
        <v>43684</v>
      </c>
      <c r="G10" s="21">
        <f>WORKDAY(E10,1,_JF)</f>
        <v>43685</v>
      </c>
      <c r="I10" s="35">
        <f>WORKDAY(G10,1,_JF)</f>
        <v>43686</v>
      </c>
      <c r="K10" s="21">
        <f>WORKDAY(I10,12,_JF)</f>
        <v>43705</v>
      </c>
      <c r="M10" s="35">
        <f>WORKDAY(K10,1,_JF)</f>
        <v>43706</v>
      </c>
      <c r="O10" s="21">
        <f>WORKDAY(M10,1,_JF)</f>
        <v>43707</v>
      </c>
      <c r="Q10" s="35">
        <f>WORKDAY(O10,1,_JF)</f>
        <v>43710</v>
      </c>
      <c r="S10" s="21">
        <f t="shared" si="2"/>
        <v>43710</v>
      </c>
      <c r="T10" s="27">
        <v>43710</v>
      </c>
      <c r="U10" s="7" t="s">
        <v>82</v>
      </c>
    </row>
    <row r="11" spans="1:21" ht="25" customHeight="1" x14ac:dyDescent="0.35">
      <c r="A11" s="6" t="s">
        <v>13</v>
      </c>
      <c r="B11" s="6" t="s">
        <v>94</v>
      </c>
      <c r="C11" s="25">
        <v>43683</v>
      </c>
      <c r="D11" s="22">
        <f t="shared" si="1"/>
        <v>43746</v>
      </c>
      <c r="E11" s="35">
        <f>WORKDAY(C11,2,_JF)</f>
        <v>43685</v>
      </c>
      <c r="G11" s="21">
        <f>WORKDAY(E11,1,_JF)</f>
        <v>43686</v>
      </c>
      <c r="I11" s="35">
        <f>WORKDAY(G11,1,_JF)</f>
        <v>43689</v>
      </c>
      <c r="K11" s="21">
        <f>WORKDAY(I11,12,_JF)</f>
        <v>43706</v>
      </c>
      <c r="M11" s="35">
        <f>WORKDAY(K11,1,_JF)</f>
        <v>43707</v>
      </c>
      <c r="O11" s="21">
        <f>WORKDAY(M11,1,_JF)</f>
        <v>43710</v>
      </c>
      <c r="Q11" s="35">
        <f>WORKDAY(O11,1,_JF)</f>
        <v>43711</v>
      </c>
      <c r="S11" s="21">
        <f t="shared" si="2"/>
        <v>43711</v>
      </c>
      <c r="T11" s="27">
        <v>43711</v>
      </c>
      <c r="U11" s="7" t="s">
        <v>82</v>
      </c>
    </row>
    <row r="12" spans="1:21" ht="25" customHeight="1" x14ac:dyDescent="0.35">
      <c r="A12" s="6" t="s">
        <v>14</v>
      </c>
      <c r="B12" s="6" t="s">
        <v>94</v>
      </c>
      <c r="C12" s="25">
        <v>43684</v>
      </c>
      <c r="D12" s="22">
        <f t="shared" si="1"/>
        <v>43747</v>
      </c>
      <c r="E12" s="35">
        <f>WORKDAY(C12,2,_JF)</f>
        <v>43686</v>
      </c>
      <c r="G12" s="21">
        <f>WORKDAY(E12,1,_JF)</f>
        <v>43689</v>
      </c>
      <c r="I12" s="35">
        <f>WORKDAY(G12,1,_JF)</f>
        <v>43690</v>
      </c>
      <c r="K12" s="21">
        <f>WORKDAY(I12,12,_JF)</f>
        <v>43707</v>
      </c>
      <c r="M12" s="35">
        <f>WORKDAY(K12,1,_JF)</f>
        <v>43710</v>
      </c>
      <c r="O12" s="21">
        <f>WORKDAY(M12,1,_JF)</f>
        <v>43711</v>
      </c>
      <c r="Q12" s="35">
        <f>WORKDAY(O12,1,_JF)</f>
        <v>43712</v>
      </c>
      <c r="S12" s="21">
        <f t="shared" si="2"/>
        <v>43712</v>
      </c>
      <c r="T12" s="27">
        <v>43712</v>
      </c>
      <c r="U12" s="7" t="s">
        <v>82</v>
      </c>
    </row>
    <row r="13" spans="1:21" ht="25" customHeight="1" x14ac:dyDescent="0.35">
      <c r="A13" s="6" t="s">
        <v>15</v>
      </c>
      <c r="B13" s="6" t="s">
        <v>94</v>
      </c>
      <c r="C13" s="25">
        <v>43685</v>
      </c>
      <c r="D13" s="22">
        <f t="shared" si="1"/>
        <v>43748</v>
      </c>
      <c r="E13" s="35">
        <f>WORKDAY(C13,2,_JF)</f>
        <v>43689</v>
      </c>
      <c r="G13" s="21">
        <f>WORKDAY(E13,1,_JF)</f>
        <v>43690</v>
      </c>
      <c r="I13" s="35">
        <f>WORKDAY(G13,1,_JF)</f>
        <v>43691</v>
      </c>
      <c r="K13" s="21">
        <f>WORKDAY(I13,12,_JF)</f>
        <v>43710</v>
      </c>
      <c r="M13" s="35">
        <f>WORKDAY(K13,1,_JF)</f>
        <v>43711</v>
      </c>
      <c r="O13" s="21">
        <f>WORKDAY(M13,1,_JF)</f>
        <v>43712</v>
      </c>
      <c r="Q13" s="35">
        <f>WORKDAY(O13,1,_JF)</f>
        <v>43713</v>
      </c>
      <c r="S13" s="21">
        <f t="shared" si="2"/>
        <v>43713</v>
      </c>
      <c r="T13" s="27">
        <v>43713</v>
      </c>
      <c r="U13" s="7" t="s">
        <v>82</v>
      </c>
    </row>
    <row r="14" spans="1:21" ht="25" customHeight="1" x14ac:dyDescent="0.35">
      <c r="A14" s="6" t="s">
        <v>16</v>
      </c>
      <c r="B14" s="6" t="s">
        <v>94</v>
      </c>
      <c r="C14" s="25">
        <v>43686</v>
      </c>
      <c r="D14" s="22">
        <f t="shared" si="1"/>
        <v>43749</v>
      </c>
      <c r="E14" s="35">
        <f>WORKDAY(C14,2,_JF)</f>
        <v>43690</v>
      </c>
      <c r="G14" s="21">
        <f>WORKDAY(E14,1,_JF)</f>
        <v>43691</v>
      </c>
      <c r="I14" s="35">
        <f>WORKDAY(G14,1,_JF)</f>
        <v>43693</v>
      </c>
      <c r="K14" s="21">
        <f>WORKDAY(I14,12,_JF)</f>
        <v>43711</v>
      </c>
      <c r="M14" s="35">
        <f>WORKDAY(K14,1,_JF)</f>
        <v>43712</v>
      </c>
      <c r="O14" s="21">
        <f>WORKDAY(M14,1,_JF)</f>
        <v>43713</v>
      </c>
      <c r="Q14" s="35">
        <f>WORKDAY(O14,1,_JF)</f>
        <v>43714</v>
      </c>
      <c r="S14" s="21">
        <f t="shared" si="2"/>
        <v>43714</v>
      </c>
      <c r="T14" s="27">
        <v>43714</v>
      </c>
      <c r="U14" s="7" t="s">
        <v>82</v>
      </c>
    </row>
    <row r="15" spans="1:21" ht="25" customHeight="1" x14ac:dyDescent="0.35">
      <c r="A15" s="6" t="s">
        <v>17</v>
      </c>
      <c r="B15" s="6" t="s">
        <v>94</v>
      </c>
      <c r="C15" s="25">
        <v>43687</v>
      </c>
      <c r="D15" s="22">
        <f t="shared" si="1"/>
        <v>43749</v>
      </c>
      <c r="E15" s="35">
        <f>WORKDAY(C15,2,_JF)</f>
        <v>43690</v>
      </c>
      <c r="G15" s="21">
        <f>WORKDAY(E15,1,_JF)</f>
        <v>43691</v>
      </c>
      <c r="I15" s="35">
        <f>WORKDAY(G15,1,_JF)</f>
        <v>43693</v>
      </c>
      <c r="K15" s="21">
        <f>WORKDAY(I15,12,_JF)</f>
        <v>43711</v>
      </c>
      <c r="M15" s="35">
        <f>WORKDAY(K15,1,_JF)</f>
        <v>43712</v>
      </c>
      <c r="O15" s="21">
        <f>WORKDAY(M15,1,_JF)</f>
        <v>43713</v>
      </c>
      <c r="Q15" s="35">
        <f>WORKDAY(O15,1,_JF)</f>
        <v>43714</v>
      </c>
      <c r="S15" s="21">
        <f t="shared" si="2"/>
        <v>43714</v>
      </c>
      <c r="T15" s="27">
        <v>43715</v>
      </c>
      <c r="U15" s="7" t="s">
        <v>82</v>
      </c>
    </row>
    <row r="16" spans="1:21" ht="25" customHeight="1" x14ac:dyDescent="0.35">
      <c r="A16" s="6" t="s">
        <v>18</v>
      </c>
      <c r="B16" s="6" t="s">
        <v>94</v>
      </c>
      <c r="C16" s="25">
        <v>43688</v>
      </c>
      <c r="D16" s="22">
        <f t="shared" ref="D16:D67" si="3">WORKDAY(C16,45)</f>
        <v>43749</v>
      </c>
      <c r="E16" s="35">
        <f>WORKDAY(C16,2,_JF)</f>
        <v>43690</v>
      </c>
      <c r="G16" s="21">
        <f>WORKDAY(E16,1,_JF)</f>
        <v>43691</v>
      </c>
      <c r="I16" s="35">
        <f>WORKDAY(G16,1,_JF)</f>
        <v>43693</v>
      </c>
      <c r="K16" s="21">
        <f>WORKDAY(I16,12,_JF)</f>
        <v>43711</v>
      </c>
      <c r="M16" s="35">
        <f>WORKDAY(K16,1,_JF)</f>
        <v>43712</v>
      </c>
      <c r="O16" s="21">
        <f>WORKDAY(M16,1,_JF)</f>
        <v>43713</v>
      </c>
      <c r="Q16" s="35">
        <f>WORKDAY(O16,1,_JF)</f>
        <v>43714</v>
      </c>
      <c r="S16" s="21">
        <f t="shared" ref="S16:S67" si="4">WORKDAY(Q16,0)</f>
        <v>43714</v>
      </c>
      <c r="T16" s="27">
        <v>43716</v>
      </c>
      <c r="U16" s="7" t="s">
        <v>82</v>
      </c>
    </row>
    <row r="17" spans="1:21" ht="25" customHeight="1" x14ac:dyDescent="0.35">
      <c r="A17" s="6" t="s">
        <v>22</v>
      </c>
      <c r="B17" s="6" t="s">
        <v>94</v>
      </c>
      <c r="C17" s="25">
        <v>43689</v>
      </c>
      <c r="D17" s="22">
        <f t="shared" si="3"/>
        <v>43752</v>
      </c>
      <c r="E17" s="35">
        <f>WORKDAY(C17,2,_JF)</f>
        <v>43691</v>
      </c>
      <c r="G17" s="21">
        <f>WORKDAY(E17,1,_JF)</f>
        <v>43693</v>
      </c>
      <c r="I17" s="35">
        <f>WORKDAY(G17,1,_JF)</f>
        <v>43696</v>
      </c>
      <c r="K17" s="21">
        <f>WORKDAY(I17,12,_JF)</f>
        <v>43712</v>
      </c>
      <c r="M17" s="35">
        <f>WORKDAY(K17,1,_JF)</f>
        <v>43713</v>
      </c>
      <c r="O17" s="21">
        <f>WORKDAY(M17,1,_JF)</f>
        <v>43714</v>
      </c>
      <c r="Q17" s="35">
        <f>WORKDAY(O17,1,_JF)</f>
        <v>43717</v>
      </c>
      <c r="S17" s="21">
        <f t="shared" si="4"/>
        <v>43717</v>
      </c>
      <c r="T17" s="27">
        <v>43717</v>
      </c>
      <c r="U17" s="7" t="s">
        <v>82</v>
      </c>
    </row>
    <row r="18" spans="1:21" ht="25" customHeight="1" x14ac:dyDescent="0.35">
      <c r="A18" s="6" t="s">
        <v>23</v>
      </c>
      <c r="B18" s="6" t="s">
        <v>94</v>
      </c>
      <c r="C18" s="25">
        <v>43690</v>
      </c>
      <c r="D18" s="22">
        <f t="shared" si="3"/>
        <v>43753</v>
      </c>
      <c r="E18" s="35">
        <f>WORKDAY(C18,2,_JF)</f>
        <v>43693</v>
      </c>
      <c r="G18" s="21">
        <f>WORKDAY(E18,1,_JF)</f>
        <v>43696</v>
      </c>
      <c r="I18" s="35">
        <f>WORKDAY(G18,1,_JF)</f>
        <v>43697</v>
      </c>
      <c r="K18" s="21">
        <f>WORKDAY(I18,12,_JF)</f>
        <v>43713</v>
      </c>
      <c r="M18" s="35">
        <f>WORKDAY(K18,1,_JF)</f>
        <v>43714</v>
      </c>
      <c r="O18" s="21">
        <f>WORKDAY(M18,1,_JF)</f>
        <v>43717</v>
      </c>
      <c r="Q18" s="35">
        <f>WORKDAY(O18,1,_JF)</f>
        <v>43718</v>
      </c>
      <c r="S18" s="21">
        <f t="shared" si="4"/>
        <v>43718</v>
      </c>
      <c r="T18" s="27">
        <v>43718</v>
      </c>
      <c r="U18" s="7" t="s">
        <v>82</v>
      </c>
    </row>
    <row r="19" spans="1:21" ht="25" customHeight="1" x14ac:dyDescent="0.35">
      <c r="A19" s="6" t="s">
        <v>24</v>
      </c>
      <c r="B19" s="6" t="s">
        <v>94</v>
      </c>
      <c r="C19" s="25">
        <v>43691</v>
      </c>
      <c r="D19" s="22">
        <f t="shared" si="3"/>
        <v>43754</v>
      </c>
      <c r="E19" s="35">
        <f>WORKDAY(C19,2,_JF)</f>
        <v>43696</v>
      </c>
      <c r="G19" s="21">
        <f>WORKDAY(E19,1,_JF)</f>
        <v>43697</v>
      </c>
      <c r="I19" s="35">
        <f>WORKDAY(G19,1,_JF)</f>
        <v>43698</v>
      </c>
      <c r="K19" s="21">
        <f>WORKDAY(I19,12,_JF)</f>
        <v>43714</v>
      </c>
      <c r="M19" s="35">
        <f>WORKDAY(K19,1,_JF)</f>
        <v>43717</v>
      </c>
      <c r="O19" s="21">
        <f>WORKDAY(M19,1,_JF)</f>
        <v>43718</v>
      </c>
      <c r="Q19" s="35">
        <f>WORKDAY(O19,1,_JF)</f>
        <v>43719</v>
      </c>
      <c r="S19" s="21">
        <f t="shared" si="4"/>
        <v>43719</v>
      </c>
      <c r="T19" s="27">
        <v>43719</v>
      </c>
      <c r="U19" s="7" t="s">
        <v>82</v>
      </c>
    </row>
    <row r="20" spans="1:21" ht="25" customHeight="1" x14ac:dyDescent="0.35">
      <c r="A20" s="6" t="s">
        <v>25</v>
      </c>
      <c r="B20" s="6" t="s">
        <v>94</v>
      </c>
      <c r="C20" s="25">
        <v>43692</v>
      </c>
      <c r="D20" s="22">
        <f t="shared" si="3"/>
        <v>43755</v>
      </c>
      <c r="E20" s="35">
        <f>WORKDAY(C20,2,_JF)</f>
        <v>43696</v>
      </c>
      <c r="G20" s="21">
        <f>WORKDAY(E20,1,_JF)</f>
        <v>43697</v>
      </c>
      <c r="I20" s="35">
        <f>WORKDAY(G20,1,_JF)</f>
        <v>43698</v>
      </c>
      <c r="K20" s="21">
        <f>WORKDAY(I20,12,_JF)</f>
        <v>43714</v>
      </c>
      <c r="M20" s="35">
        <f>WORKDAY(K20,1,_JF)</f>
        <v>43717</v>
      </c>
      <c r="O20" s="21">
        <f>WORKDAY(M20,1,_JF)</f>
        <v>43718</v>
      </c>
      <c r="Q20" s="35">
        <f>WORKDAY(O20,1,_JF)</f>
        <v>43719</v>
      </c>
      <c r="S20" s="21">
        <f t="shared" si="4"/>
        <v>43719</v>
      </c>
      <c r="T20" s="27">
        <v>43720</v>
      </c>
      <c r="U20" s="7" t="s">
        <v>82</v>
      </c>
    </row>
    <row r="21" spans="1:21" ht="25" customHeight="1" x14ac:dyDescent="0.35">
      <c r="A21" s="6" t="s">
        <v>26</v>
      </c>
      <c r="B21" s="6" t="s">
        <v>94</v>
      </c>
      <c r="C21" s="25">
        <v>43693</v>
      </c>
      <c r="D21" s="22">
        <f t="shared" si="3"/>
        <v>43756</v>
      </c>
      <c r="E21" s="35">
        <f>WORKDAY(C21,2,_JF)</f>
        <v>43697</v>
      </c>
      <c r="G21" s="21">
        <f>WORKDAY(E21,1,_JF)</f>
        <v>43698</v>
      </c>
      <c r="I21" s="35">
        <f>WORKDAY(G21,1,_JF)</f>
        <v>43699</v>
      </c>
      <c r="K21" s="21">
        <f>WORKDAY(I21,12,_JF)</f>
        <v>43717</v>
      </c>
      <c r="M21" s="35">
        <f>WORKDAY(K21,1,_JF)</f>
        <v>43718</v>
      </c>
      <c r="O21" s="21">
        <f>WORKDAY(M21,1,_JF)</f>
        <v>43719</v>
      </c>
      <c r="Q21" s="35">
        <f>WORKDAY(O21,1,_JF)</f>
        <v>43720</v>
      </c>
      <c r="S21" s="21">
        <f t="shared" si="4"/>
        <v>43720</v>
      </c>
      <c r="T21" s="27">
        <v>43721</v>
      </c>
      <c r="U21" s="7" t="s">
        <v>82</v>
      </c>
    </row>
    <row r="22" spans="1:21" ht="25" customHeight="1" x14ac:dyDescent="0.35">
      <c r="A22" s="6" t="s">
        <v>27</v>
      </c>
      <c r="B22" s="6" t="s">
        <v>94</v>
      </c>
      <c r="C22" s="25">
        <v>43694</v>
      </c>
      <c r="D22" s="22">
        <f t="shared" si="3"/>
        <v>43756</v>
      </c>
      <c r="E22" s="35">
        <f>WORKDAY(C22,2,_JF)</f>
        <v>43697</v>
      </c>
      <c r="G22" s="21">
        <f>WORKDAY(E22,1,_JF)</f>
        <v>43698</v>
      </c>
      <c r="I22" s="35">
        <f>WORKDAY(G22,1,_JF)</f>
        <v>43699</v>
      </c>
      <c r="K22" s="21">
        <f>WORKDAY(I22,12,_JF)</f>
        <v>43717</v>
      </c>
      <c r="M22" s="35">
        <f>WORKDAY(K22,1,_JF)</f>
        <v>43718</v>
      </c>
      <c r="O22" s="21">
        <f>WORKDAY(M22,1,_JF)</f>
        <v>43719</v>
      </c>
      <c r="Q22" s="35">
        <f>WORKDAY(O22,1,_JF)</f>
        <v>43720</v>
      </c>
      <c r="S22" s="21">
        <f t="shared" si="4"/>
        <v>43720</v>
      </c>
      <c r="T22" s="27">
        <v>43722</v>
      </c>
      <c r="U22" s="7" t="s">
        <v>82</v>
      </c>
    </row>
    <row r="23" spans="1:21" ht="25" customHeight="1" x14ac:dyDescent="0.35">
      <c r="A23" s="6" t="s">
        <v>28</v>
      </c>
      <c r="B23" s="6" t="s">
        <v>94</v>
      </c>
      <c r="C23" s="25">
        <v>43695</v>
      </c>
      <c r="D23" s="22">
        <f t="shared" si="3"/>
        <v>43756</v>
      </c>
      <c r="E23" s="35">
        <f>WORKDAY(C23,2,_JF)</f>
        <v>43697</v>
      </c>
      <c r="G23" s="21">
        <f>WORKDAY(E23,1,_JF)</f>
        <v>43698</v>
      </c>
      <c r="I23" s="35">
        <f>WORKDAY(G23,1,_JF)</f>
        <v>43699</v>
      </c>
      <c r="K23" s="21">
        <f>WORKDAY(I23,12,_JF)</f>
        <v>43717</v>
      </c>
      <c r="M23" s="35">
        <f>WORKDAY(K23,1,_JF)</f>
        <v>43718</v>
      </c>
      <c r="O23" s="21">
        <f>WORKDAY(M23,1,_JF)</f>
        <v>43719</v>
      </c>
      <c r="Q23" s="35">
        <f>WORKDAY(O23,1,_JF)</f>
        <v>43720</v>
      </c>
      <c r="S23" s="21">
        <f t="shared" si="4"/>
        <v>43720</v>
      </c>
      <c r="T23" s="27">
        <v>43723</v>
      </c>
      <c r="U23" s="7" t="s">
        <v>82</v>
      </c>
    </row>
    <row r="24" spans="1:21" ht="25" customHeight="1" x14ac:dyDescent="0.35">
      <c r="A24" s="6" t="s">
        <v>29</v>
      </c>
      <c r="B24" s="6" t="s">
        <v>94</v>
      </c>
      <c r="C24" s="25">
        <v>43696</v>
      </c>
      <c r="D24" s="22">
        <f t="shared" si="3"/>
        <v>43759</v>
      </c>
      <c r="E24" s="35">
        <f>WORKDAY(C24,2,_JF)</f>
        <v>43698</v>
      </c>
      <c r="G24" s="21">
        <f>WORKDAY(E24,1,_JF)</f>
        <v>43699</v>
      </c>
      <c r="I24" s="35">
        <f>WORKDAY(G24,1,_JF)</f>
        <v>43700</v>
      </c>
      <c r="K24" s="21">
        <f>WORKDAY(I24,12,_JF)</f>
        <v>43718</v>
      </c>
      <c r="M24" s="35">
        <f>WORKDAY(K24,1,_JF)</f>
        <v>43719</v>
      </c>
      <c r="O24" s="21">
        <f>WORKDAY(M24,1,_JF)</f>
        <v>43720</v>
      </c>
      <c r="Q24" s="35">
        <f>WORKDAY(O24,1,_JF)</f>
        <v>43721</v>
      </c>
      <c r="S24" s="21">
        <f t="shared" si="4"/>
        <v>43721</v>
      </c>
      <c r="T24" s="27">
        <v>43724</v>
      </c>
      <c r="U24" s="7" t="s">
        <v>82</v>
      </c>
    </row>
    <row r="25" spans="1:21" ht="25" customHeight="1" x14ac:dyDescent="0.35">
      <c r="A25" s="6" t="s">
        <v>30</v>
      </c>
      <c r="B25" s="6" t="s">
        <v>94</v>
      </c>
      <c r="C25" s="25">
        <v>43697</v>
      </c>
      <c r="D25" s="22">
        <f t="shared" si="3"/>
        <v>43760</v>
      </c>
      <c r="E25" s="35">
        <f>WORKDAY(C25,2,_JF)</f>
        <v>43699</v>
      </c>
      <c r="G25" s="21">
        <f>WORKDAY(E25,1,_JF)</f>
        <v>43700</v>
      </c>
      <c r="I25" s="35">
        <f>WORKDAY(G25,1,_JF)</f>
        <v>43703</v>
      </c>
      <c r="K25" s="21">
        <f>WORKDAY(I25,12,_JF)</f>
        <v>43719</v>
      </c>
      <c r="M25" s="35">
        <f>WORKDAY(K25,1,_JF)</f>
        <v>43720</v>
      </c>
      <c r="O25" s="21">
        <f>WORKDAY(M25,1,_JF)</f>
        <v>43721</v>
      </c>
      <c r="Q25" s="35">
        <f>WORKDAY(O25,1,_JF)</f>
        <v>43724</v>
      </c>
      <c r="S25" s="21">
        <f t="shared" si="4"/>
        <v>43724</v>
      </c>
      <c r="T25" s="27">
        <v>43725</v>
      </c>
      <c r="U25" s="7" t="s">
        <v>82</v>
      </c>
    </row>
    <row r="26" spans="1:21" ht="25" customHeight="1" x14ac:dyDescent="0.35">
      <c r="A26" s="6" t="s">
        <v>31</v>
      </c>
      <c r="B26" s="6" t="s">
        <v>94</v>
      </c>
      <c r="C26" s="25">
        <v>43698</v>
      </c>
      <c r="D26" s="22">
        <f t="shared" si="3"/>
        <v>43761</v>
      </c>
      <c r="E26" s="35">
        <f>WORKDAY(C26,2,_JF)</f>
        <v>43700</v>
      </c>
      <c r="G26" s="21">
        <f>WORKDAY(E26,1,_JF)</f>
        <v>43703</v>
      </c>
      <c r="I26" s="35">
        <f>WORKDAY(G26,1,_JF)</f>
        <v>43704</v>
      </c>
      <c r="K26" s="21">
        <f>WORKDAY(I26,12,_JF)</f>
        <v>43720</v>
      </c>
      <c r="M26" s="35">
        <f>WORKDAY(K26,1,_JF)</f>
        <v>43721</v>
      </c>
      <c r="O26" s="21">
        <f>WORKDAY(M26,1,_JF)</f>
        <v>43724</v>
      </c>
      <c r="Q26" s="35">
        <f>WORKDAY(O26,1,_JF)</f>
        <v>43725</v>
      </c>
      <c r="S26" s="21">
        <f t="shared" si="4"/>
        <v>43725</v>
      </c>
      <c r="T26" s="27">
        <v>43726</v>
      </c>
      <c r="U26" s="7" t="s">
        <v>82</v>
      </c>
    </row>
    <row r="27" spans="1:21" ht="25" customHeight="1" x14ac:dyDescent="0.35">
      <c r="A27" s="6" t="s">
        <v>32</v>
      </c>
      <c r="B27" s="6" t="s">
        <v>94</v>
      </c>
      <c r="C27" s="25">
        <v>43699</v>
      </c>
      <c r="D27" s="22">
        <f t="shared" si="3"/>
        <v>43762</v>
      </c>
      <c r="E27" s="35">
        <f>WORKDAY(C27,2,_JF)</f>
        <v>43703</v>
      </c>
      <c r="G27" s="21">
        <f>WORKDAY(E27,1,_JF)</f>
        <v>43704</v>
      </c>
      <c r="I27" s="35">
        <f>WORKDAY(G27,1,_JF)</f>
        <v>43705</v>
      </c>
      <c r="K27" s="21">
        <f>WORKDAY(I27,12,_JF)</f>
        <v>43721</v>
      </c>
      <c r="M27" s="35">
        <f>WORKDAY(K27,1,_JF)</f>
        <v>43724</v>
      </c>
      <c r="O27" s="21">
        <f>WORKDAY(M27,1,_JF)</f>
        <v>43725</v>
      </c>
      <c r="Q27" s="35">
        <f>WORKDAY(O27,1,_JF)</f>
        <v>43726</v>
      </c>
      <c r="S27" s="21">
        <f t="shared" si="4"/>
        <v>43726</v>
      </c>
      <c r="T27" s="27">
        <v>43727</v>
      </c>
      <c r="U27" s="7" t="s">
        <v>82</v>
      </c>
    </row>
    <row r="28" spans="1:21" ht="25" customHeight="1" x14ac:dyDescent="0.35">
      <c r="A28" s="6" t="s">
        <v>33</v>
      </c>
      <c r="B28" s="6" t="s">
        <v>94</v>
      </c>
      <c r="C28" s="25">
        <v>43700</v>
      </c>
      <c r="D28" s="22">
        <f t="shared" si="3"/>
        <v>43763</v>
      </c>
      <c r="E28" s="35">
        <f>WORKDAY(C28,2,_JF)</f>
        <v>43704</v>
      </c>
      <c r="G28" s="21">
        <f>WORKDAY(E28,1,_JF)</f>
        <v>43705</v>
      </c>
      <c r="I28" s="35">
        <f>WORKDAY(G28,1,_JF)</f>
        <v>43706</v>
      </c>
      <c r="K28" s="21">
        <f>WORKDAY(I28,12,_JF)</f>
        <v>43724</v>
      </c>
      <c r="M28" s="35">
        <f>WORKDAY(K28,1,_JF)</f>
        <v>43725</v>
      </c>
      <c r="O28" s="21">
        <f>WORKDAY(M28,1,_JF)</f>
        <v>43726</v>
      </c>
      <c r="Q28" s="35">
        <f>WORKDAY(O28,1,_JF)</f>
        <v>43727</v>
      </c>
      <c r="S28" s="21">
        <f t="shared" si="4"/>
        <v>43727</v>
      </c>
      <c r="T28" s="27">
        <v>43728</v>
      </c>
      <c r="U28" s="7" t="s">
        <v>82</v>
      </c>
    </row>
    <row r="29" spans="1:21" ht="25" customHeight="1" x14ac:dyDescent="0.35">
      <c r="A29" s="6" t="s">
        <v>34</v>
      </c>
      <c r="B29" s="6" t="s">
        <v>94</v>
      </c>
      <c r="C29" s="25">
        <v>43701</v>
      </c>
      <c r="D29" s="22">
        <f t="shared" si="3"/>
        <v>43763</v>
      </c>
      <c r="E29" s="35">
        <f>WORKDAY(C29,2,_JF)</f>
        <v>43704</v>
      </c>
      <c r="G29" s="21">
        <f>WORKDAY(E29,1,_JF)</f>
        <v>43705</v>
      </c>
      <c r="I29" s="35">
        <f>WORKDAY(G29,1,_JF)</f>
        <v>43706</v>
      </c>
      <c r="K29" s="21">
        <f>WORKDAY(I29,12,_JF)</f>
        <v>43724</v>
      </c>
      <c r="M29" s="35">
        <f>WORKDAY(K29,1,_JF)</f>
        <v>43725</v>
      </c>
      <c r="O29" s="21">
        <f>WORKDAY(M29,1,_JF)</f>
        <v>43726</v>
      </c>
      <c r="Q29" s="35">
        <f>WORKDAY(O29,1,_JF)</f>
        <v>43727</v>
      </c>
      <c r="S29" s="21">
        <f t="shared" si="4"/>
        <v>43727</v>
      </c>
      <c r="T29" s="27">
        <v>43729</v>
      </c>
      <c r="U29" s="7" t="s">
        <v>82</v>
      </c>
    </row>
    <row r="30" spans="1:21" ht="25" customHeight="1" x14ac:dyDescent="0.35">
      <c r="A30" s="6" t="s">
        <v>35</v>
      </c>
      <c r="B30" s="6" t="s">
        <v>94</v>
      </c>
      <c r="C30" s="25">
        <v>43702</v>
      </c>
      <c r="D30" s="22">
        <f t="shared" si="3"/>
        <v>43763</v>
      </c>
      <c r="E30" s="35">
        <f>WORKDAY(C30,2,_JF)</f>
        <v>43704</v>
      </c>
      <c r="G30" s="21">
        <f>WORKDAY(E30,1,_JF)</f>
        <v>43705</v>
      </c>
      <c r="I30" s="35">
        <f>WORKDAY(G30,1,_JF)</f>
        <v>43706</v>
      </c>
      <c r="K30" s="21">
        <f>WORKDAY(I30,12,_JF)</f>
        <v>43724</v>
      </c>
      <c r="M30" s="35">
        <f>WORKDAY(K30,1,_JF)</f>
        <v>43725</v>
      </c>
      <c r="O30" s="21">
        <f>WORKDAY(M30,1,_JF)</f>
        <v>43726</v>
      </c>
      <c r="Q30" s="35">
        <f>WORKDAY(O30,1,_JF)</f>
        <v>43727</v>
      </c>
      <c r="S30" s="21">
        <f t="shared" si="4"/>
        <v>43727</v>
      </c>
      <c r="T30" s="27">
        <v>43730</v>
      </c>
      <c r="U30" s="7" t="s">
        <v>82</v>
      </c>
    </row>
    <row r="31" spans="1:21" ht="25" customHeight="1" x14ac:dyDescent="0.35">
      <c r="A31" s="6" t="s">
        <v>36</v>
      </c>
      <c r="B31" s="6" t="s">
        <v>94</v>
      </c>
      <c r="C31" s="25">
        <v>43703</v>
      </c>
      <c r="D31" s="22">
        <f t="shared" si="3"/>
        <v>43766</v>
      </c>
      <c r="E31" s="35">
        <f>WORKDAY(C31,2,_JF)</f>
        <v>43705</v>
      </c>
      <c r="G31" s="21">
        <f>WORKDAY(E31,1,_JF)</f>
        <v>43706</v>
      </c>
      <c r="I31" s="35">
        <f>WORKDAY(G31,1,_JF)</f>
        <v>43707</v>
      </c>
      <c r="K31" s="21">
        <f>WORKDAY(I31,12,_JF)</f>
        <v>43725</v>
      </c>
      <c r="M31" s="35">
        <f>WORKDAY(K31,1,_JF)</f>
        <v>43726</v>
      </c>
      <c r="O31" s="21">
        <f>WORKDAY(M31,1,_JF)</f>
        <v>43727</v>
      </c>
      <c r="Q31" s="35">
        <f>WORKDAY(O31,1,_JF)</f>
        <v>43728</v>
      </c>
      <c r="S31" s="21">
        <f t="shared" si="4"/>
        <v>43728</v>
      </c>
      <c r="T31" s="27">
        <v>43731</v>
      </c>
      <c r="U31" s="7" t="s">
        <v>82</v>
      </c>
    </row>
    <row r="32" spans="1:21" ht="25" customHeight="1" x14ac:dyDescent="0.35">
      <c r="A32" s="6" t="s">
        <v>37</v>
      </c>
      <c r="B32" s="6" t="s">
        <v>94</v>
      </c>
      <c r="C32" s="25">
        <v>43704</v>
      </c>
      <c r="D32" s="22">
        <f t="shared" si="3"/>
        <v>43767</v>
      </c>
      <c r="E32" s="35">
        <f>WORKDAY(C32,2,_JF)</f>
        <v>43706</v>
      </c>
      <c r="G32" s="21">
        <f>WORKDAY(E32,1,_JF)</f>
        <v>43707</v>
      </c>
      <c r="I32" s="35">
        <f>WORKDAY(G32,1,_JF)</f>
        <v>43710</v>
      </c>
      <c r="K32" s="21">
        <f>WORKDAY(I32,12,_JF)</f>
        <v>43726</v>
      </c>
      <c r="M32" s="35">
        <f>WORKDAY(K32,1,_JF)</f>
        <v>43727</v>
      </c>
      <c r="O32" s="21">
        <f>WORKDAY(M32,1,_JF)</f>
        <v>43728</v>
      </c>
      <c r="Q32" s="35">
        <f>WORKDAY(O32,1,_JF)</f>
        <v>43731</v>
      </c>
      <c r="S32" s="21">
        <f t="shared" si="4"/>
        <v>43731</v>
      </c>
      <c r="T32" s="27">
        <v>43732</v>
      </c>
      <c r="U32" s="7" t="s">
        <v>82</v>
      </c>
    </row>
    <row r="33" spans="1:21" ht="25" customHeight="1" x14ac:dyDescent="0.35">
      <c r="A33" s="6" t="s">
        <v>38</v>
      </c>
      <c r="B33" s="6" t="s">
        <v>94</v>
      </c>
      <c r="C33" s="25">
        <v>43705</v>
      </c>
      <c r="D33" s="22">
        <f t="shared" si="3"/>
        <v>43768</v>
      </c>
      <c r="E33" s="35">
        <f>WORKDAY(C33,2,_JF)</f>
        <v>43707</v>
      </c>
      <c r="G33" s="21">
        <f>WORKDAY(E33,1,_JF)</f>
        <v>43710</v>
      </c>
      <c r="I33" s="35">
        <f>WORKDAY(G33,1,_JF)</f>
        <v>43711</v>
      </c>
      <c r="K33" s="21">
        <f>WORKDAY(I33,12,_JF)</f>
        <v>43727</v>
      </c>
      <c r="M33" s="35">
        <f>WORKDAY(K33,1,_JF)</f>
        <v>43728</v>
      </c>
      <c r="O33" s="21">
        <f>WORKDAY(M33,1,_JF)</f>
        <v>43731</v>
      </c>
      <c r="Q33" s="35">
        <f>WORKDAY(O33,1,_JF)</f>
        <v>43732</v>
      </c>
      <c r="S33" s="21">
        <f t="shared" si="4"/>
        <v>43732</v>
      </c>
      <c r="T33" s="27">
        <v>43733</v>
      </c>
      <c r="U33" s="7" t="s">
        <v>82</v>
      </c>
    </row>
    <row r="34" spans="1:21" ht="25" customHeight="1" x14ac:dyDescent="0.35">
      <c r="A34" s="6" t="s">
        <v>39</v>
      </c>
      <c r="B34" s="6" t="s">
        <v>94</v>
      </c>
      <c r="C34" s="25">
        <v>43706</v>
      </c>
      <c r="D34" s="22">
        <f t="shared" si="3"/>
        <v>43769</v>
      </c>
      <c r="E34" s="35">
        <f>WORKDAY(C34,2,_JF)</f>
        <v>43710</v>
      </c>
      <c r="G34" s="21">
        <f>WORKDAY(E34,1,_JF)</f>
        <v>43711</v>
      </c>
      <c r="I34" s="35">
        <f>WORKDAY(G34,1,_JF)</f>
        <v>43712</v>
      </c>
      <c r="K34" s="21">
        <f>WORKDAY(I34,12,_JF)</f>
        <v>43728</v>
      </c>
      <c r="M34" s="35">
        <f>WORKDAY(K34,1,_JF)</f>
        <v>43731</v>
      </c>
      <c r="O34" s="21">
        <f>WORKDAY(M34,1,_JF)</f>
        <v>43732</v>
      </c>
      <c r="Q34" s="35">
        <f>WORKDAY(O34,1,_JF)</f>
        <v>43733</v>
      </c>
      <c r="S34" s="21">
        <f t="shared" si="4"/>
        <v>43733</v>
      </c>
      <c r="T34" s="27">
        <v>43734</v>
      </c>
      <c r="U34" s="7" t="s">
        <v>82</v>
      </c>
    </row>
    <row r="35" spans="1:21" ht="25" customHeight="1" x14ac:dyDescent="0.35">
      <c r="A35" s="6" t="s">
        <v>40</v>
      </c>
      <c r="B35" s="6" t="s">
        <v>94</v>
      </c>
      <c r="C35" s="25">
        <v>43707</v>
      </c>
      <c r="D35" s="22">
        <f t="shared" si="3"/>
        <v>43770</v>
      </c>
      <c r="E35" s="35">
        <f>WORKDAY(C35,2,_JF)</f>
        <v>43711</v>
      </c>
      <c r="G35" s="21">
        <f>WORKDAY(E35,1,_JF)</f>
        <v>43712</v>
      </c>
      <c r="I35" s="35">
        <f>WORKDAY(G35,1,_JF)</f>
        <v>43713</v>
      </c>
      <c r="K35" s="21">
        <f>WORKDAY(I35,12,_JF)</f>
        <v>43731</v>
      </c>
      <c r="M35" s="35">
        <f>WORKDAY(K35,1,_JF)</f>
        <v>43732</v>
      </c>
      <c r="O35" s="21">
        <f>WORKDAY(M35,1,_JF)</f>
        <v>43733</v>
      </c>
      <c r="Q35" s="35">
        <f>WORKDAY(O35,1,_JF)</f>
        <v>43734</v>
      </c>
      <c r="S35" s="21">
        <f t="shared" si="4"/>
        <v>43734</v>
      </c>
      <c r="T35" s="27">
        <v>43735</v>
      </c>
      <c r="U35" s="7" t="s">
        <v>82</v>
      </c>
    </row>
    <row r="36" spans="1:21" ht="25" customHeight="1" x14ac:dyDescent="0.35">
      <c r="A36" s="6" t="s">
        <v>41</v>
      </c>
      <c r="B36" s="6" t="s">
        <v>94</v>
      </c>
      <c r="C36" s="25">
        <v>43708</v>
      </c>
      <c r="D36" s="22">
        <f t="shared" si="3"/>
        <v>43770</v>
      </c>
      <c r="E36" s="35">
        <f>WORKDAY(C36,2,_JF)</f>
        <v>43711</v>
      </c>
      <c r="G36" s="21">
        <f>WORKDAY(E36,1,_JF)</f>
        <v>43712</v>
      </c>
      <c r="I36" s="35">
        <f>WORKDAY(G36,1,_JF)</f>
        <v>43713</v>
      </c>
      <c r="K36" s="21">
        <f>WORKDAY(I36,12,_JF)</f>
        <v>43731</v>
      </c>
      <c r="M36" s="35">
        <f>WORKDAY(K36,1,_JF)</f>
        <v>43732</v>
      </c>
      <c r="O36" s="21">
        <f>WORKDAY(M36,1,_JF)</f>
        <v>43733</v>
      </c>
      <c r="Q36" s="35">
        <f>WORKDAY(O36,1,_JF)</f>
        <v>43734</v>
      </c>
      <c r="S36" s="21">
        <f t="shared" si="4"/>
        <v>43734</v>
      </c>
      <c r="T36" s="27">
        <v>43736</v>
      </c>
      <c r="U36" s="7" t="s">
        <v>82</v>
      </c>
    </row>
    <row r="37" spans="1:21" ht="25" customHeight="1" x14ac:dyDescent="0.35">
      <c r="A37" s="6" t="s">
        <v>42</v>
      </c>
      <c r="B37" s="6" t="s">
        <v>94</v>
      </c>
      <c r="C37" s="25">
        <v>43709</v>
      </c>
      <c r="D37" s="22">
        <f t="shared" si="3"/>
        <v>43770</v>
      </c>
      <c r="E37" s="35">
        <f>WORKDAY(C37,2,_JF)</f>
        <v>43711</v>
      </c>
      <c r="G37" s="21">
        <f>WORKDAY(E37,1,_JF)</f>
        <v>43712</v>
      </c>
      <c r="I37" s="35">
        <f>WORKDAY(G37,1,_JF)</f>
        <v>43713</v>
      </c>
      <c r="K37" s="21">
        <f>WORKDAY(I37,12,_JF)</f>
        <v>43731</v>
      </c>
      <c r="M37" s="35">
        <f>WORKDAY(K37,1,_JF)</f>
        <v>43732</v>
      </c>
      <c r="O37" s="21">
        <f>WORKDAY(M37,1,_JF)</f>
        <v>43733</v>
      </c>
      <c r="Q37" s="35">
        <f>WORKDAY(O37,1,_JF)</f>
        <v>43734</v>
      </c>
      <c r="S37" s="21">
        <f t="shared" si="4"/>
        <v>43734</v>
      </c>
      <c r="T37" s="27">
        <v>43737</v>
      </c>
      <c r="U37" s="7" t="s">
        <v>82</v>
      </c>
    </row>
    <row r="38" spans="1:21" ht="25" customHeight="1" x14ac:dyDescent="0.35">
      <c r="A38" s="6" t="s">
        <v>43</v>
      </c>
      <c r="B38" s="6" t="s">
        <v>94</v>
      </c>
      <c r="C38" s="25">
        <v>43710</v>
      </c>
      <c r="D38" s="22">
        <f t="shared" si="3"/>
        <v>43773</v>
      </c>
      <c r="E38" s="35">
        <f>WORKDAY(C38,2,_JF)</f>
        <v>43712</v>
      </c>
      <c r="G38" s="21">
        <f>WORKDAY(E38,1,_JF)</f>
        <v>43713</v>
      </c>
      <c r="I38" s="35">
        <f>WORKDAY(G38,1,_JF)</f>
        <v>43714</v>
      </c>
      <c r="K38" s="21">
        <f>WORKDAY(I38,12,_JF)</f>
        <v>43732</v>
      </c>
      <c r="M38" s="35">
        <f>WORKDAY(K38,1,_JF)</f>
        <v>43733</v>
      </c>
      <c r="O38" s="21">
        <f>WORKDAY(M38,1,_JF)</f>
        <v>43734</v>
      </c>
      <c r="Q38" s="35">
        <f>WORKDAY(O38,1,_JF)</f>
        <v>43735</v>
      </c>
      <c r="S38" s="21">
        <f t="shared" si="4"/>
        <v>43735</v>
      </c>
      <c r="T38" s="27">
        <v>43738</v>
      </c>
      <c r="U38" s="7" t="s">
        <v>82</v>
      </c>
    </row>
    <row r="39" spans="1:21" ht="25" customHeight="1" x14ac:dyDescent="0.35">
      <c r="A39" s="6" t="s">
        <v>44</v>
      </c>
      <c r="B39" s="6" t="s">
        <v>94</v>
      </c>
      <c r="C39" s="25">
        <v>43711</v>
      </c>
      <c r="D39" s="22">
        <f t="shared" si="3"/>
        <v>43774</v>
      </c>
      <c r="E39" s="35">
        <f>WORKDAY(C39,2,_JF)</f>
        <v>43713</v>
      </c>
      <c r="G39" s="21">
        <f>WORKDAY(E39,1,_JF)</f>
        <v>43714</v>
      </c>
      <c r="I39" s="35">
        <f>WORKDAY(G39,1,_JF)</f>
        <v>43717</v>
      </c>
      <c r="K39" s="21">
        <f>WORKDAY(I39,12,_JF)</f>
        <v>43733</v>
      </c>
      <c r="M39" s="35">
        <f>WORKDAY(K39,1,_JF)</f>
        <v>43734</v>
      </c>
      <c r="O39" s="21">
        <f>WORKDAY(M39,1,_JF)</f>
        <v>43735</v>
      </c>
      <c r="Q39" s="35">
        <f>WORKDAY(O39,1,_JF)</f>
        <v>43738</v>
      </c>
      <c r="S39" s="21">
        <f t="shared" si="4"/>
        <v>43738</v>
      </c>
      <c r="T39" s="27">
        <v>43739</v>
      </c>
      <c r="U39" s="7" t="s">
        <v>82</v>
      </c>
    </row>
    <row r="40" spans="1:21" ht="25" customHeight="1" x14ac:dyDescent="0.35">
      <c r="A40" s="6" t="s">
        <v>45</v>
      </c>
      <c r="B40" s="6" t="s">
        <v>94</v>
      </c>
      <c r="C40" s="25">
        <v>43712</v>
      </c>
      <c r="D40" s="22">
        <f t="shared" si="3"/>
        <v>43775</v>
      </c>
      <c r="E40" s="35">
        <f>WORKDAY(C40,2,_JF)</f>
        <v>43714</v>
      </c>
      <c r="G40" s="21">
        <f>WORKDAY(E40,1,_JF)</f>
        <v>43717</v>
      </c>
      <c r="I40" s="35">
        <f>WORKDAY(G40,1,_JF)</f>
        <v>43718</v>
      </c>
      <c r="K40" s="21">
        <f>WORKDAY(I40,12,_JF)</f>
        <v>43734</v>
      </c>
      <c r="M40" s="35">
        <f>WORKDAY(K40,1,_JF)</f>
        <v>43735</v>
      </c>
      <c r="O40" s="21">
        <f>WORKDAY(M40,1,_JF)</f>
        <v>43738</v>
      </c>
      <c r="Q40" s="35">
        <f>WORKDAY(O40,1,_JF)</f>
        <v>43739</v>
      </c>
      <c r="S40" s="21">
        <f t="shared" si="4"/>
        <v>43739</v>
      </c>
      <c r="T40" s="27">
        <v>43740</v>
      </c>
      <c r="U40" s="7" t="s">
        <v>82</v>
      </c>
    </row>
    <row r="41" spans="1:21" ht="25" customHeight="1" x14ac:dyDescent="0.35">
      <c r="A41" s="6" t="s">
        <v>46</v>
      </c>
      <c r="B41" s="6" t="s">
        <v>94</v>
      </c>
      <c r="C41" s="25">
        <v>43713</v>
      </c>
      <c r="D41" s="22">
        <f t="shared" si="3"/>
        <v>43776</v>
      </c>
      <c r="E41" s="35">
        <f>WORKDAY(C41,2,_JF)</f>
        <v>43717</v>
      </c>
      <c r="G41" s="21">
        <f>WORKDAY(E41,1,_JF)</f>
        <v>43718</v>
      </c>
      <c r="I41" s="35">
        <f>WORKDAY(G41,1,_JF)</f>
        <v>43719</v>
      </c>
      <c r="K41" s="21">
        <f>WORKDAY(I41,12,_JF)</f>
        <v>43735</v>
      </c>
      <c r="M41" s="35">
        <f>WORKDAY(K41,1,_JF)</f>
        <v>43738</v>
      </c>
      <c r="O41" s="21">
        <f>WORKDAY(M41,1,_JF)</f>
        <v>43739</v>
      </c>
      <c r="Q41" s="35">
        <f>WORKDAY(O41,1,_JF)</f>
        <v>43740</v>
      </c>
      <c r="S41" s="21">
        <f t="shared" si="4"/>
        <v>43740</v>
      </c>
      <c r="T41" s="27">
        <v>43741</v>
      </c>
      <c r="U41" s="7" t="s">
        <v>82</v>
      </c>
    </row>
    <row r="42" spans="1:21" ht="25" customHeight="1" x14ac:dyDescent="0.35">
      <c r="A42" s="6" t="s">
        <v>47</v>
      </c>
      <c r="B42" s="6" t="s">
        <v>94</v>
      </c>
      <c r="C42" s="25">
        <v>43714</v>
      </c>
      <c r="D42" s="22">
        <f t="shared" si="3"/>
        <v>43777</v>
      </c>
      <c r="E42" s="35">
        <f>WORKDAY(C42,2,_JF)</f>
        <v>43718</v>
      </c>
      <c r="G42" s="21">
        <f>WORKDAY(E42,1,_JF)</f>
        <v>43719</v>
      </c>
      <c r="I42" s="35">
        <f>WORKDAY(G42,1,_JF)</f>
        <v>43720</v>
      </c>
      <c r="K42" s="21">
        <f>WORKDAY(I42,12,_JF)</f>
        <v>43738</v>
      </c>
      <c r="M42" s="35">
        <f>WORKDAY(K42,1,_JF)</f>
        <v>43739</v>
      </c>
      <c r="O42" s="21">
        <f>WORKDAY(M42,1,_JF)</f>
        <v>43740</v>
      </c>
      <c r="Q42" s="35">
        <f>WORKDAY(O42,1,_JF)</f>
        <v>43741</v>
      </c>
      <c r="S42" s="21">
        <f t="shared" si="4"/>
        <v>43741</v>
      </c>
      <c r="T42" s="27">
        <v>43742</v>
      </c>
      <c r="U42" s="7" t="s">
        <v>83</v>
      </c>
    </row>
    <row r="43" spans="1:21" ht="25" customHeight="1" x14ac:dyDescent="0.35">
      <c r="A43" s="6" t="s">
        <v>48</v>
      </c>
      <c r="B43" s="6" t="s">
        <v>94</v>
      </c>
      <c r="C43" s="25">
        <v>43715</v>
      </c>
      <c r="D43" s="22">
        <f t="shared" si="3"/>
        <v>43777</v>
      </c>
      <c r="E43" s="35">
        <f>WORKDAY(C43,2,_JF)</f>
        <v>43718</v>
      </c>
      <c r="G43" s="21">
        <f>WORKDAY(E43,1,_JF)</f>
        <v>43719</v>
      </c>
      <c r="I43" s="35">
        <f>WORKDAY(G43,1,_JF)</f>
        <v>43720</v>
      </c>
      <c r="K43" s="21">
        <f>WORKDAY(I43,12,_JF)</f>
        <v>43738</v>
      </c>
      <c r="M43" s="35">
        <f>WORKDAY(K43,1,_JF)</f>
        <v>43739</v>
      </c>
      <c r="O43" s="21">
        <f>WORKDAY(M43,1,_JF)</f>
        <v>43740</v>
      </c>
      <c r="Q43" s="35">
        <f>WORKDAY(O43,1,_JF)</f>
        <v>43741</v>
      </c>
      <c r="S43" s="21">
        <f t="shared" si="4"/>
        <v>43741</v>
      </c>
      <c r="T43" s="27">
        <v>43743</v>
      </c>
      <c r="U43" s="7" t="s">
        <v>81</v>
      </c>
    </row>
    <row r="44" spans="1:21" ht="25" customHeight="1" x14ac:dyDescent="0.35">
      <c r="A44" s="6" t="s">
        <v>49</v>
      </c>
      <c r="B44" s="6" t="s">
        <v>94</v>
      </c>
      <c r="C44" s="25">
        <v>43716</v>
      </c>
      <c r="D44" s="22">
        <f t="shared" si="3"/>
        <v>43777</v>
      </c>
      <c r="E44" s="35">
        <f>WORKDAY(C44,2,_JF)</f>
        <v>43718</v>
      </c>
      <c r="G44" s="21">
        <f>WORKDAY(E44,1,_JF)</f>
        <v>43719</v>
      </c>
      <c r="I44" s="35">
        <f>WORKDAY(G44,1,_JF)</f>
        <v>43720</v>
      </c>
      <c r="K44" s="21">
        <f>WORKDAY(I44,12,_JF)</f>
        <v>43738</v>
      </c>
      <c r="M44" s="35">
        <f>WORKDAY(K44,1,_JF)</f>
        <v>43739</v>
      </c>
      <c r="O44" s="21">
        <f>WORKDAY(M44,1,_JF)</f>
        <v>43740</v>
      </c>
      <c r="Q44" s="35">
        <f>WORKDAY(O44,1,_JF)</f>
        <v>43741</v>
      </c>
      <c r="S44" s="21">
        <f t="shared" si="4"/>
        <v>43741</v>
      </c>
      <c r="T44" s="27">
        <v>43744</v>
      </c>
      <c r="U44" s="7" t="s">
        <v>80</v>
      </c>
    </row>
    <row r="45" spans="1:21" ht="25" customHeight="1" x14ac:dyDescent="0.35">
      <c r="A45" s="6" t="s">
        <v>50</v>
      </c>
      <c r="B45" s="6" t="s">
        <v>94</v>
      </c>
      <c r="C45" s="25">
        <v>43717</v>
      </c>
      <c r="D45" s="22">
        <f t="shared" si="3"/>
        <v>43780</v>
      </c>
      <c r="E45" s="35">
        <f>WORKDAY(C45,2,_JF)</f>
        <v>43719</v>
      </c>
      <c r="G45" s="21">
        <f>WORKDAY(E45,1,_JF)</f>
        <v>43720</v>
      </c>
      <c r="I45" s="35">
        <f>WORKDAY(G45,1,_JF)</f>
        <v>43721</v>
      </c>
      <c r="K45" s="21">
        <f>WORKDAY(I45,12,_JF)</f>
        <v>43739</v>
      </c>
      <c r="M45" s="35">
        <f>WORKDAY(K45,1,_JF)</f>
        <v>43740</v>
      </c>
      <c r="O45" s="21">
        <f>WORKDAY(M45,1,_JF)</f>
        <v>43741</v>
      </c>
      <c r="Q45" s="35">
        <f>WORKDAY(O45,1,_JF)</f>
        <v>43742</v>
      </c>
      <c r="S45" s="21">
        <f t="shared" si="4"/>
        <v>43742</v>
      </c>
      <c r="T45" s="27">
        <v>43745</v>
      </c>
      <c r="U45" s="7" t="s">
        <v>78</v>
      </c>
    </row>
    <row r="46" spans="1:21" ht="25" customHeight="1" x14ac:dyDescent="0.35">
      <c r="A46" s="6" t="s">
        <v>51</v>
      </c>
      <c r="B46" s="6" t="s">
        <v>94</v>
      </c>
      <c r="C46" s="25">
        <v>43718</v>
      </c>
      <c r="D46" s="22">
        <f t="shared" si="3"/>
        <v>43781</v>
      </c>
      <c r="E46" s="35">
        <f>WORKDAY(C46,2,_JF)</f>
        <v>43720</v>
      </c>
      <c r="G46" s="21">
        <f>WORKDAY(E46,1,_JF)</f>
        <v>43721</v>
      </c>
      <c r="I46" s="35">
        <f>WORKDAY(G46,1,_JF)</f>
        <v>43724</v>
      </c>
      <c r="K46" s="21">
        <f>WORKDAY(I46,12,_JF)</f>
        <v>43740</v>
      </c>
      <c r="M46" s="35">
        <f>WORKDAY(K46,1,_JF)</f>
        <v>43741</v>
      </c>
      <c r="O46" s="21">
        <f>WORKDAY(M46,1,_JF)</f>
        <v>43742</v>
      </c>
      <c r="Q46" s="35">
        <f>WORKDAY(O46,1,_JF)</f>
        <v>43745</v>
      </c>
      <c r="S46" s="21">
        <f t="shared" si="4"/>
        <v>43745</v>
      </c>
      <c r="T46" s="27">
        <v>43746</v>
      </c>
      <c r="U46" s="7" t="s">
        <v>77</v>
      </c>
    </row>
    <row r="47" spans="1:21" ht="25" customHeight="1" x14ac:dyDescent="0.35">
      <c r="A47" s="6" t="s">
        <v>52</v>
      </c>
      <c r="B47" s="6" t="s">
        <v>94</v>
      </c>
      <c r="C47" s="25">
        <v>43719</v>
      </c>
      <c r="D47" s="22">
        <f t="shared" si="3"/>
        <v>43782</v>
      </c>
      <c r="E47" s="35">
        <f>WORKDAY(C47,2,_JF)</f>
        <v>43721</v>
      </c>
      <c r="G47" s="21">
        <f>WORKDAY(E47,1,_JF)</f>
        <v>43724</v>
      </c>
      <c r="I47" s="35">
        <f>WORKDAY(G47,1,_JF)</f>
        <v>43725</v>
      </c>
      <c r="K47" s="21">
        <f>WORKDAY(I47,12,_JF)</f>
        <v>43741</v>
      </c>
      <c r="M47" s="35">
        <f>WORKDAY(K47,1,_JF)</f>
        <v>43742</v>
      </c>
      <c r="O47" s="21">
        <f>WORKDAY(M47,1,_JF)</f>
        <v>43745</v>
      </c>
      <c r="Q47" s="35">
        <f>WORKDAY(O47,1,_JF)</f>
        <v>43746</v>
      </c>
      <c r="S47" s="21">
        <f t="shared" si="4"/>
        <v>43746</v>
      </c>
      <c r="T47" s="27">
        <v>43747</v>
      </c>
      <c r="U47" s="7" t="s">
        <v>73</v>
      </c>
    </row>
    <row r="48" spans="1:21" ht="25" customHeight="1" x14ac:dyDescent="0.35">
      <c r="A48" s="6" t="s">
        <v>53</v>
      </c>
      <c r="B48" s="6" t="s">
        <v>94</v>
      </c>
      <c r="C48" s="25">
        <v>43720</v>
      </c>
      <c r="D48" s="22">
        <f t="shared" si="3"/>
        <v>43783</v>
      </c>
      <c r="E48" s="35">
        <f>WORKDAY(C48,2,_JF)</f>
        <v>43724</v>
      </c>
      <c r="G48" s="21">
        <f>WORKDAY(E48,1,_JF)</f>
        <v>43725</v>
      </c>
      <c r="I48" s="35">
        <f>WORKDAY(G48,1,_JF)</f>
        <v>43726</v>
      </c>
      <c r="K48" s="21">
        <f>WORKDAY(I48,12,_JF)</f>
        <v>43742</v>
      </c>
      <c r="M48" s="35">
        <f>WORKDAY(K48,1,_JF)</f>
        <v>43745</v>
      </c>
      <c r="O48" s="21">
        <f>WORKDAY(M48,1,_JF)</f>
        <v>43746</v>
      </c>
      <c r="Q48" s="35">
        <f>WORKDAY(O48,1,_JF)</f>
        <v>43747</v>
      </c>
      <c r="S48" s="21">
        <f t="shared" si="4"/>
        <v>43747</v>
      </c>
      <c r="T48" s="27">
        <v>43748</v>
      </c>
    </row>
    <row r="49" spans="1:20" ht="25" customHeight="1" x14ac:dyDescent="0.35">
      <c r="A49" s="6" t="s">
        <v>54</v>
      </c>
      <c r="B49" s="6" t="s">
        <v>94</v>
      </c>
      <c r="C49" s="25">
        <v>43721</v>
      </c>
      <c r="D49" s="22">
        <f t="shared" si="3"/>
        <v>43784</v>
      </c>
      <c r="E49" s="35">
        <f>WORKDAY(C49,2,_JF)</f>
        <v>43725</v>
      </c>
      <c r="G49" s="21">
        <f>WORKDAY(E49,1,_JF)</f>
        <v>43726</v>
      </c>
      <c r="I49" s="35">
        <f>WORKDAY(G49,1,_JF)</f>
        <v>43727</v>
      </c>
      <c r="K49" s="21">
        <f>WORKDAY(I49,12,_JF)</f>
        <v>43745</v>
      </c>
      <c r="M49" s="35">
        <f>WORKDAY(K49,1,_JF)</f>
        <v>43746</v>
      </c>
      <c r="O49" s="21">
        <f>WORKDAY(M49,1,_JF)</f>
        <v>43747</v>
      </c>
      <c r="Q49" s="35">
        <f>WORKDAY(O49,1,_JF)</f>
        <v>43748</v>
      </c>
      <c r="S49" s="21">
        <f t="shared" si="4"/>
        <v>43748</v>
      </c>
      <c r="T49" s="27">
        <v>43749</v>
      </c>
    </row>
    <row r="50" spans="1:20" ht="25" customHeight="1" x14ac:dyDescent="0.35">
      <c r="A50" s="6" t="s">
        <v>55</v>
      </c>
      <c r="B50" s="6" t="s">
        <v>94</v>
      </c>
      <c r="C50" s="25">
        <v>43722</v>
      </c>
      <c r="D50" s="22">
        <f t="shared" si="3"/>
        <v>43784</v>
      </c>
      <c r="E50" s="35">
        <f>WORKDAY(C50,2,_JF)</f>
        <v>43725</v>
      </c>
      <c r="G50" s="21">
        <f>WORKDAY(E50,1,_JF)</f>
        <v>43726</v>
      </c>
      <c r="I50" s="35">
        <f>WORKDAY(G50,1,_JF)</f>
        <v>43727</v>
      </c>
      <c r="K50" s="21">
        <f>WORKDAY(I50,12,_JF)</f>
        <v>43745</v>
      </c>
      <c r="M50" s="35">
        <f>WORKDAY(K50,1,_JF)</f>
        <v>43746</v>
      </c>
      <c r="O50" s="21">
        <f>WORKDAY(M50,1,_JF)</f>
        <v>43747</v>
      </c>
      <c r="Q50" s="35">
        <f>WORKDAY(O50,1,_JF)</f>
        <v>43748</v>
      </c>
      <c r="S50" s="21">
        <f t="shared" si="4"/>
        <v>43748</v>
      </c>
      <c r="T50" s="27">
        <v>43750</v>
      </c>
    </row>
    <row r="51" spans="1:20" ht="25" customHeight="1" x14ac:dyDescent="0.35">
      <c r="A51" s="6" t="s">
        <v>56</v>
      </c>
      <c r="B51" s="6" t="s">
        <v>94</v>
      </c>
      <c r="C51" s="25">
        <v>43723</v>
      </c>
      <c r="D51" s="22">
        <f t="shared" si="3"/>
        <v>43784</v>
      </c>
      <c r="E51" s="35">
        <f>WORKDAY(C51,2,_JF)</f>
        <v>43725</v>
      </c>
      <c r="G51" s="21">
        <f>WORKDAY(E51,1,_JF)</f>
        <v>43726</v>
      </c>
      <c r="I51" s="35">
        <f>WORKDAY(G51,1,_JF)</f>
        <v>43727</v>
      </c>
      <c r="K51" s="21">
        <f>WORKDAY(I51,12,_JF)</f>
        <v>43745</v>
      </c>
      <c r="M51" s="35">
        <f>WORKDAY(K51,1,_JF)</f>
        <v>43746</v>
      </c>
      <c r="O51" s="21">
        <f>WORKDAY(M51,1,_JF)</f>
        <v>43747</v>
      </c>
      <c r="Q51" s="35">
        <f>WORKDAY(O51,1,_JF)</f>
        <v>43748</v>
      </c>
      <c r="S51" s="21">
        <f t="shared" si="4"/>
        <v>43748</v>
      </c>
      <c r="T51" s="27">
        <v>43751</v>
      </c>
    </row>
    <row r="52" spans="1:20" ht="25" customHeight="1" x14ac:dyDescent="0.35">
      <c r="A52" s="6" t="s">
        <v>57</v>
      </c>
      <c r="B52" s="6" t="s">
        <v>94</v>
      </c>
      <c r="C52" s="25">
        <v>43724</v>
      </c>
      <c r="D52" s="22">
        <f t="shared" si="3"/>
        <v>43787</v>
      </c>
      <c r="E52" s="35">
        <f>WORKDAY(C52,2,_JF)</f>
        <v>43726</v>
      </c>
      <c r="G52" s="21">
        <f>WORKDAY(E52,1,_JF)</f>
        <v>43727</v>
      </c>
      <c r="I52" s="35">
        <f>WORKDAY(G52,1,_JF)</f>
        <v>43728</v>
      </c>
      <c r="K52" s="21">
        <f>WORKDAY(I52,12,_JF)</f>
        <v>43746</v>
      </c>
      <c r="M52" s="35">
        <f>WORKDAY(K52,1,_JF)</f>
        <v>43747</v>
      </c>
      <c r="O52" s="21">
        <f>WORKDAY(M52,1,_JF)</f>
        <v>43748</v>
      </c>
      <c r="Q52" s="35">
        <f>WORKDAY(O52,1,_JF)</f>
        <v>43749</v>
      </c>
      <c r="S52" s="21">
        <f t="shared" si="4"/>
        <v>43749</v>
      </c>
      <c r="T52" s="27">
        <v>43752</v>
      </c>
    </row>
    <row r="53" spans="1:20" ht="25" customHeight="1" x14ac:dyDescent="0.35">
      <c r="A53" s="6" t="s">
        <v>58</v>
      </c>
      <c r="B53" s="6" t="s">
        <v>94</v>
      </c>
      <c r="C53" s="25">
        <v>43725</v>
      </c>
      <c r="D53" s="22">
        <f t="shared" si="3"/>
        <v>43788</v>
      </c>
      <c r="E53" s="35">
        <f>WORKDAY(C53,2,_JF)</f>
        <v>43727</v>
      </c>
      <c r="G53" s="21">
        <f>WORKDAY(E53,1,_JF)</f>
        <v>43728</v>
      </c>
      <c r="I53" s="35">
        <f>WORKDAY(G53,1,_JF)</f>
        <v>43731</v>
      </c>
      <c r="K53" s="21">
        <f>WORKDAY(I53,12,_JF)</f>
        <v>43747</v>
      </c>
      <c r="M53" s="35">
        <f>WORKDAY(K53,1,_JF)</f>
        <v>43748</v>
      </c>
      <c r="O53" s="21">
        <f>WORKDAY(M53,1,_JF)</f>
        <v>43749</v>
      </c>
      <c r="Q53" s="35">
        <f>WORKDAY(O53,1,_JF)</f>
        <v>43752</v>
      </c>
      <c r="S53" s="21">
        <f t="shared" si="4"/>
        <v>43752</v>
      </c>
      <c r="T53" s="27">
        <v>43753</v>
      </c>
    </row>
    <row r="54" spans="1:20" ht="25" customHeight="1" x14ac:dyDescent="0.35">
      <c r="A54" s="6" t="s">
        <v>59</v>
      </c>
      <c r="B54" s="6" t="s">
        <v>94</v>
      </c>
      <c r="C54" s="25">
        <v>43726</v>
      </c>
      <c r="D54" s="22">
        <f t="shared" si="3"/>
        <v>43789</v>
      </c>
      <c r="E54" s="35">
        <f>WORKDAY(C54,2,_JF)</f>
        <v>43728</v>
      </c>
      <c r="G54" s="21">
        <f>WORKDAY(E54,1,_JF)</f>
        <v>43731</v>
      </c>
      <c r="I54" s="35">
        <f>WORKDAY(G54,1,_JF)</f>
        <v>43732</v>
      </c>
      <c r="K54" s="21">
        <f>WORKDAY(I54,12,_JF)</f>
        <v>43748</v>
      </c>
      <c r="M54" s="35">
        <f>WORKDAY(K54,1,_JF)</f>
        <v>43749</v>
      </c>
      <c r="O54" s="21">
        <f>WORKDAY(M54,1,_JF)</f>
        <v>43752</v>
      </c>
      <c r="Q54" s="35">
        <f>WORKDAY(O54,1,_JF)</f>
        <v>43753</v>
      </c>
      <c r="S54" s="21">
        <f t="shared" si="4"/>
        <v>43753</v>
      </c>
      <c r="T54" s="27">
        <v>43754</v>
      </c>
    </row>
    <row r="55" spans="1:20" ht="25" customHeight="1" x14ac:dyDescent="0.35">
      <c r="A55" s="6" t="s">
        <v>60</v>
      </c>
      <c r="B55" s="6" t="s">
        <v>94</v>
      </c>
      <c r="C55" s="25">
        <v>43727</v>
      </c>
      <c r="D55" s="22">
        <f t="shared" si="3"/>
        <v>43790</v>
      </c>
      <c r="E55" s="35">
        <f>WORKDAY(C55,2,_JF)</f>
        <v>43731</v>
      </c>
      <c r="G55" s="21">
        <f>WORKDAY(E55,1,_JF)</f>
        <v>43732</v>
      </c>
      <c r="I55" s="35">
        <f>WORKDAY(G55,1,_JF)</f>
        <v>43733</v>
      </c>
      <c r="K55" s="21">
        <f>WORKDAY(I55,12,_JF)</f>
        <v>43749</v>
      </c>
      <c r="M55" s="35">
        <f>WORKDAY(K55,1,_JF)</f>
        <v>43752</v>
      </c>
      <c r="O55" s="21">
        <f>WORKDAY(M55,1,_JF)</f>
        <v>43753</v>
      </c>
      <c r="Q55" s="35">
        <f>WORKDAY(O55,1,_JF)</f>
        <v>43754</v>
      </c>
      <c r="S55" s="21">
        <f t="shared" si="4"/>
        <v>43754</v>
      </c>
      <c r="T55" s="27">
        <v>43755</v>
      </c>
    </row>
    <row r="56" spans="1:20" ht="25" customHeight="1" x14ac:dyDescent="0.35">
      <c r="A56" s="6" t="s">
        <v>61</v>
      </c>
      <c r="B56" s="6" t="s">
        <v>94</v>
      </c>
      <c r="C56" s="25">
        <v>43728</v>
      </c>
      <c r="D56" s="22">
        <f t="shared" si="3"/>
        <v>43791</v>
      </c>
      <c r="E56" s="35">
        <f>WORKDAY(C56,2,_JF)</f>
        <v>43732</v>
      </c>
      <c r="G56" s="21">
        <f>WORKDAY(E56,1,_JF)</f>
        <v>43733</v>
      </c>
      <c r="I56" s="35">
        <f>WORKDAY(G56,1,_JF)</f>
        <v>43734</v>
      </c>
      <c r="K56" s="21">
        <f>WORKDAY(I56,12,_JF)</f>
        <v>43752</v>
      </c>
      <c r="M56" s="35">
        <f>WORKDAY(K56,1,_JF)</f>
        <v>43753</v>
      </c>
      <c r="O56" s="21">
        <f>WORKDAY(M56,1,_JF)</f>
        <v>43754</v>
      </c>
      <c r="Q56" s="35">
        <f>WORKDAY(O56,1,_JF)</f>
        <v>43755</v>
      </c>
      <c r="S56" s="21">
        <f t="shared" si="4"/>
        <v>43755</v>
      </c>
      <c r="T56" s="27">
        <v>43756</v>
      </c>
    </row>
    <row r="57" spans="1:20" ht="25" customHeight="1" x14ac:dyDescent="0.35">
      <c r="A57" s="6" t="s">
        <v>62</v>
      </c>
      <c r="B57" s="6" t="s">
        <v>94</v>
      </c>
      <c r="C57" s="25">
        <v>43729</v>
      </c>
      <c r="D57" s="22">
        <f t="shared" si="3"/>
        <v>43791</v>
      </c>
      <c r="E57" s="35">
        <f>WORKDAY(C57,2,_JF)</f>
        <v>43732</v>
      </c>
      <c r="G57" s="21">
        <f>WORKDAY(E57,1,_JF)</f>
        <v>43733</v>
      </c>
      <c r="I57" s="35">
        <f>WORKDAY(G57,1,_JF)</f>
        <v>43734</v>
      </c>
      <c r="K57" s="21">
        <f>WORKDAY(I57,12,_JF)</f>
        <v>43752</v>
      </c>
      <c r="M57" s="35">
        <f>WORKDAY(K57,1,_JF)</f>
        <v>43753</v>
      </c>
      <c r="O57" s="21">
        <f>WORKDAY(M57,1,_JF)</f>
        <v>43754</v>
      </c>
      <c r="Q57" s="35">
        <f>WORKDAY(O57,1,_JF)</f>
        <v>43755</v>
      </c>
      <c r="S57" s="21">
        <f t="shared" si="4"/>
        <v>43755</v>
      </c>
      <c r="T57" s="27">
        <v>43757</v>
      </c>
    </row>
    <row r="58" spans="1:20" ht="25" customHeight="1" x14ac:dyDescent="0.35">
      <c r="A58" s="6" t="s">
        <v>63</v>
      </c>
      <c r="B58" s="6" t="s">
        <v>94</v>
      </c>
      <c r="C58" s="25">
        <v>43730</v>
      </c>
      <c r="D58" s="22">
        <f t="shared" si="3"/>
        <v>43791</v>
      </c>
      <c r="E58" s="35">
        <f>WORKDAY(C58,2,_JF)</f>
        <v>43732</v>
      </c>
      <c r="G58" s="21">
        <f>WORKDAY(E58,1,_JF)</f>
        <v>43733</v>
      </c>
      <c r="I58" s="35">
        <f>WORKDAY(G58,1,_JF)</f>
        <v>43734</v>
      </c>
      <c r="K58" s="21">
        <f>WORKDAY(I58,12,_JF)</f>
        <v>43752</v>
      </c>
      <c r="M58" s="35">
        <f>WORKDAY(K58,1,_JF)</f>
        <v>43753</v>
      </c>
      <c r="O58" s="21">
        <f>WORKDAY(M58,1,_JF)</f>
        <v>43754</v>
      </c>
      <c r="Q58" s="35">
        <f>WORKDAY(O58,1,_JF)</f>
        <v>43755</v>
      </c>
      <c r="S58" s="21">
        <f t="shared" si="4"/>
        <v>43755</v>
      </c>
      <c r="T58" s="27">
        <v>43758</v>
      </c>
    </row>
    <row r="59" spans="1:20" ht="25" customHeight="1" x14ac:dyDescent="0.35">
      <c r="A59" s="6" t="s">
        <v>64</v>
      </c>
      <c r="B59" s="6" t="s">
        <v>94</v>
      </c>
      <c r="C59" s="25">
        <v>43731</v>
      </c>
      <c r="D59" s="22">
        <f t="shared" si="3"/>
        <v>43794</v>
      </c>
      <c r="E59" s="35">
        <f>WORKDAY(C59,2,_JF)</f>
        <v>43733</v>
      </c>
      <c r="G59" s="21">
        <f>WORKDAY(E59,1,_JF)</f>
        <v>43734</v>
      </c>
      <c r="I59" s="35">
        <f>WORKDAY(G59,1,_JF)</f>
        <v>43735</v>
      </c>
      <c r="K59" s="21">
        <f>WORKDAY(I59,12,_JF)</f>
        <v>43753</v>
      </c>
      <c r="M59" s="35">
        <f>WORKDAY(K59,1,_JF)</f>
        <v>43754</v>
      </c>
      <c r="O59" s="21">
        <f>WORKDAY(M59,1,_JF)</f>
        <v>43755</v>
      </c>
      <c r="Q59" s="35">
        <f>WORKDAY(O59,1,_JF)</f>
        <v>43756</v>
      </c>
      <c r="S59" s="21">
        <f t="shared" si="4"/>
        <v>43756</v>
      </c>
      <c r="T59" s="27">
        <v>43759</v>
      </c>
    </row>
    <row r="60" spans="1:20" ht="25" customHeight="1" x14ac:dyDescent="0.35">
      <c r="A60" s="6" t="s">
        <v>65</v>
      </c>
      <c r="B60" s="6" t="s">
        <v>94</v>
      </c>
      <c r="C60" s="25">
        <v>43732</v>
      </c>
      <c r="D60" s="22">
        <f t="shared" si="3"/>
        <v>43795</v>
      </c>
      <c r="E60" s="35">
        <f>WORKDAY(C60,2,_JF)</f>
        <v>43734</v>
      </c>
      <c r="G60" s="21">
        <f>WORKDAY(E60,1,_JF)</f>
        <v>43735</v>
      </c>
      <c r="I60" s="35">
        <f>WORKDAY(G60,1,_JF)</f>
        <v>43738</v>
      </c>
      <c r="K60" s="21">
        <f>WORKDAY(I60,12,_JF)</f>
        <v>43754</v>
      </c>
      <c r="M60" s="35">
        <f>WORKDAY(K60,1,_JF)</f>
        <v>43755</v>
      </c>
      <c r="O60" s="21">
        <f>WORKDAY(M60,1,_JF)</f>
        <v>43756</v>
      </c>
      <c r="Q60" s="35">
        <f>WORKDAY(O60,1,_JF)</f>
        <v>43759</v>
      </c>
      <c r="S60" s="21">
        <f t="shared" si="4"/>
        <v>43759</v>
      </c>
      <c r="T60" s="27">
        <v>43760</v>
      </c>
    </row>
    <row r="61" spans="1:20" ht="25" customHeight="1" x14ac:dyDescent="0.35">
      <c r="A61" s="6" t="s">
        <v>66</v>
      </c>
      <c r="B61" s="6" t="s">
        <v>94</v>
      </c>
      <c r="C61" s="25">
        <v>43733</v>
      </c>
      <c r="D61" s="22">
        <f t="shared" si="3"/>
        <v>43796</v>
      </c>
      <c r="E61" s="35">
        <f>WORKDAY(C61,2,_JF)</f>
        <v>43735</v>
      </c>
      <c r="G61" s="21">
        <f>WORKDAY(E61,1,_JF)</f>
        <v>43738</v>
      </c>
      <c r="I61" s="35">
        <f>WORKDAY(G61,1,_JF)</f>
        <v>43739</v>
      </c>
      <c r="K61" s="21">
        <f>WORKDAY(I61,12,_JF)</f>
        <v>43755</v>
      </c>
      <c r="M61" s="35">
        <f>WORKDAY(K61,1,_JF)</f>
        <v>43756</v>
      </c>
      <c r="O61" s="21">
        <f>WORKDAY(M61,1,_JF)</f>
        <v>43759</v>
      </c>
      <c r="Q61" s="35">
        <f>WORKDAY(O61,1,_JF)</f>
        <v>43760</v>
      </c>
      <c r="S61" s="21">
        <f t="shared" si="4"/>
        <v>43760</v>
      </c>
      <c r="T61" s="27">
        <v>43761</v>
      </c>
    </row>
    <row r="62" spans="1:20" ht="25" customHeight="1" x14ac:dyDescent="0.35">
      <c r="A62" s="6" t="s">
        <v>67</v>
      </c>
      <c r="B62" s="6" t="s">
        <v>94</v>
      </c>
      <c r="C62" s="25">
        <v>43734</v>
      </c>
      <c r="D62" s="22">
        <f t="shared" si="3"/>
        <v>43797</v>
      </c>
      <c r="E62" s="35">
        <f>WORKDAY(C62,2,_JF)</f>
        <v>43738</v>
      </c>
      <c r="G62" s="21">
        <f>WORKDAY(E62,1,_JF)</f>
        <v>43739</v>
      </c>
      <c r="I62" s="35">
        <f>WORKDAY(G62,1,_JF)</f>
        <v>43740</v>
      </c>
      <c r="K62" s="21">
        <f>WORKDAY(I62,12,_JF)</f>
        <v>43756</v>
      </c>
      <c r="M62" s="35">
        <f>WORKDAY(K62,1,_JF)</f>
        <v>43759</v>
      </c>
      <c r="O62" s="21">
        <f>WORKDAY(M62,1,_JF)</f>
        <v>43760</v>
      </c>
      <c r="Q62" s="35">
        <f>WORKDAY(O62,1,_JF)</f>
        <v>43761</v>
      </c>
      <c r="S62" s="21">
        <f t="shared" si="4"/>
        <v>43761</v>
      </c>
      <c r="T62" s="27">
        <v>43762</v>
      </c>
    </row>
    <row r="63" spans="1:20" ht="25" customHeight="1" x14ac:dyDescent="0.35">
      <c r="A63" s="6" t="s">
        <v>101</v>
      </c>
      <c r="B63" s="6" t="s">
        <v>94</v>
      </c>
      <c r="C63" s="25">
        <v>43735</v>
      </c>
      <c r="D63" s="22">
        <f t="shared" si="3"/>
        <v>43798</v>
      </c>
      <c r="E63" s="35">
        <f>WORKDAY(C63,2,_JF)</f>
        <v>43739</v>
      </c>
      <c r="G63" s="21">
        <f>WORKDAY(E63,1,_JF)</f>
        <v>43740</v>
      </c>
      <c r="I63" s="35">
        <f>WORKDAY(G63,1,_JF)</f>
        <v>43741</v>
      </c>
      <c r="K63" s="21">
        <f>WORKDAY(I63,12,_JF)</f>
        <v>43759</v>
      </c>
      <c r="M63" s="35">
        <f>WORKDAY(K63,1,_JF)</f>
        <v>43760</v>
      </c>
      <c r="O63" s="21">
        <f>WORKDAY(M63,1,_JF)</f>
        <v>43761</v>
      </c>
      <c r="Q63" s="35">
        <f>WORKDAY(O63,1,_JF)</f>
        <v>43762</v>
      </c>
      <c r="S63" s="21">
        <f t="shared" si="4"/>
        <v>43762</v>
      </c>
      <c r="T63" s="27">
        <v>43763</v>
      </c>
    </row>
    <row r="64" spans="1:20" ht="25" customHeight="1" x14ac:dyDescent="0.35">
      <c r="A64" s="6" t="s">
        <v>102</v>
      </c>
      <c r="B64" s="6" t="s">
        <v>94</v>
      </c>
      <c r="C64" s="25">
        <v>43736</v>
      </c>
      <c r="D64" s="22">
        <f t="shared" si="3"/>
        <v>43798</v>
      </c>
      <c r="E64" s="35">
        <f>WORKDAY(C64,2,_JF)</f>
        <v>43739</v>
      </c>
      <c r="G64" s="21">
        <f>WORKDAY(E64,1,_JF)</f>
        <v>43740</v>
      </c>
      <c r="I64" s="35">
        <f>WORKDAY(G64,1,_JF)</f>
        <v>43741</v>
      </c>
      <c r="K64" s="21">
        <f>WORKDAY(I64,12,_JF)</f>
        <v>43759</v>
      </c>
      <c r="M64" s="35">
        <f>WORKDAY(K64,1,_JF)</f>
        <v>43760</v>
      </c>
      <c r="O64" s="21">
        <f>WORKDAY(M64,1,_JF)</f>
        <v>43761</v>
      </c>
      <c r="Q64" s="35">
        <f>WORKDAY(O64,1,_JF)</f>
        <v>43762</v>
      </c>
      <c r="S64" s="21">
        <f t="shared" si="4"/>
        <v>43762</v>
      </c>
      <c r="T64" s="27">
        <v>43764</v>
      </c>
    </row>
    <row r="65" spans="1:20" ht="25" customHeight="1" x14ac:dyDescent="0.35">
      <c r="A65" s="6" t="s">
        <v>103</v>
      </c>
      <c r="B65" s="6" t="s">
        <v>94</v>
      </c>
      <c r="C65" s="25">
        <v>43737</v>
      </c>
      <c r="D65" s="22">
        <f t="shared" si="3"/>
        <v>43798</v>
      </c>
      <c r="E65" s="35">
        <f>WORKDAY(C65,2,_JF)</f>
        <v>43739</v>
      </c>
      <c r="G65" s="21">
        <f>WORKDAY(E65,1,_JF)</f>
        <v>43740</v>
      </c>
      <c r="I65" s="35">
        <f>WORKDAY(G65,1,_JF)</f>
        <v>43741</v>
      </c>
      <c r="K65" s="21">
        <f>WORKDAY(I65,12,_JF)</f>
        <v>43759</v>
      </c>
      <c r="M65" s="35">
        <f>WORKDAY(K65,1,_JF)</f>
        <v>43760</v>
      </c>
      <c r="O65" s="21">
        <f>WORKDAY(M65,1,_JF)</f>
        <v>43761</v>
      </c>
      <c r="Q65" s="35">
        <f>WORKDAY(O65,1,_JF)</f>
        <v>43762</v>
      </c>
      <c r="S65" s="21">
        <f t="shared" si="4"/>
        <v>43762</v>
      </c>
      <c r="T65" s="27">
        <v>43765</v>
      </c>
    </row>
    <row r="66" spans="1:20" ht="25" customHeight="1" x14ac:dyDescent="0.35">
      <c r="A66" s="6" t="s">
        <v>104</v>
      </c>
      <c r="B66" s="6" t="s">
        <v>94</v>
      </c>
      <c r="C66" s="25">
        <v>43738</v>
      </c>
      <c r="D66" s="22">
        <f t="shared" si="3"/>
        <v>43801</v>
      </c>
      <c r="E66" s="35">
        <f>WORKDAY(C66,2,_JF)</f>
        <v>43740</v>
      </c>
      <c r="G66" s="21">
        <f>WORKDAY(E66,1,_JF)</f>
        <v>43741</v>
      </c>
      <c r="I66" s="35">
        <f>WORKDAY(G66,1,_JF)</f>
        <v>43742</v>
      </c>
      <c r="K66" s="21">
        <f>WORKDAY(I66,12,_JF)</f>
        <v>43760</v>
      </c>
      <c r="M66" s="35">
        <f>WORKDAY(K66,1,_JF)</f>
        <v>43761</v>
      </c>
      <c r="O66" s="21">
        <f>WORKDAY(M66,1,_JF)</f>
        <v>43762</v>
      </c>
      <c r="Q66" s="35">
        <f>WORKDAY(O66,1,_JF)</f>
        <v>43763</v>
      </c>
      <c r="S66" s="21">
        <f t="shared" si="4"/>
        <v>43763</v>
      </c>
      <c r="T66" s="27">
        <v>43766</v>
      </c>
    </row>
    <row r="67" spans="1:20" ht="25" customHeight="1" x14ac:dyDescent="0.35">
      <c r="A67" s="6" t="s">
        <v>159</v>
      </c>
      <c r="B67" s="6" t="s">
        <v>94</v>
      </c>
      <c r="C67" s="25">
        <v>43739</v>
      </c>
      <c r="D67" s="22">
        <f t="shared" si="3"/>
        <v>43802</v>
      </c>
      <c r="E67" s="35">
        <f>WORKDAY(C67,2,_JF)</f>
        <v>43741</v>
      </c>
      <c r="G67" s="21">
        <f>WORKDAY(E67,1,_JF)</f>
        <v>43742</v>
      </c>
      <c r="I67" s="35">
        <f>WORKDAY(G67,1,_JF)</f>
        <v>43745</v>
      </c>
      <c r="K67" s="21">
        <f>WORKDAY(I67,12,_JF)</f>
        <v>43761</v>
      </c>
      <c r="M67" s="35">
        <f>WORKDAY(K67,1,_JF)</f>
        <v>43762</v>
      </c>
      <c r="O67" s="21">
        <f>WORKDAY(M67,1,_JF)</f>
        <v>43763</v>
      </c>
      <c r="Q67" s="35">
        <f>WORKDAY(O67,1,_JF)</f>
        <v>43766</v>
      </c>
      <c r="S67" s="21">
        <f t="shared" si="4"/>
        <v>43766</v>
      </c>
      <c r="T67" s="27">
        <v>43767</v>
      </c>
    </row>
  </sheetData>
  <phoneticPr fontId="1" type="noConversion"/>
  <conditionalFormatting sqref="K2:L67">
    <cfRule type="iconSet" priority="50">
      <iconSet>
        <cfvo type="percent" val="0"/>
        <cfvo type="formula" val="WORKDAY(TODAY(),0)"/>
        <cfvo type="formula" val="WORKDAY(TODAY(),1)"/>
      </iconSet>
    </cfRule>
  </conditionalFormatting>
  <conditionalFormatting sqref="M2:N67">
    <cfRule type="iconSet" priority="28">
      <iconSet>
        <cfvo type="percent" val="0"/>
        <cfvo type="formula" val="WORKDAY(TODAY(),0)"/>
        <cfvo type="formula" val="WORKDAY(TODAY(),1)"/>
      </iconSet>
    </cfRule>
  </conditionalFormatting>
  <conditionalFormatting sqref="O2:P67">
    <cfRule type="iconSet" priority="26">
      <iconSet>
        <cfvo type="percent" val="0"/>
        <cfvo type="formula" val="WORKDAY(TODAY(),0)"/>
        <cfvo type="formula" val="WORKDAY(TODAY(),1)"/>
      </iconSet>
    </cfRule>
  </conditionalFormatting>
  <conditionalFormatting sqref="Q2:R67">
    <cfRule type="iconSet" priority="24">
      <iconSet>
        <cfvo type="percent" val="0"/>
        <cfvo type="formula" val="WORKDAY(TODAY(),0)"/>
        <cfvo type="formula" val="WORKDAY(TODAY(),1)"/>
      </iconSet>
    </cfRule>
  </conditionalFormatting>
  <conditionalFormatting sqref="S2:S67">
    <cfRule type="iconSet" priority="20">
      <iconSet>
        <cfvo type="percent" val="0"/>
        <cfvo type="formula" val="WORKDAY(TODAY(),0)"/>
        <cfvo type="formula" val="WORKDAY(TODAY(),1)"/>
      </iconSet>
    </cfRule>
  </conditionalFormatting>
  <conditionalFormatting sqref="I2:J67">
    <cfRule type="iconSet" priority="18">
      <iconSet>
        <cfvo type="percent" val="0"/>
        <cfvo type="formula" val="WORKDAY(TODAY(),0)"/>
        <cfvo type="formula" val="WORKDAY(TODAY(),1)"/>
      </iconSet>
    </cfRule>
  </conditionalFormatting>
  <conditionalFormatting sqref="G2:H67">
    <cfRule type="iconSet" priority="16">
      <iconSet>
        <cfvo type="percent" val="0"/>
        <cfvo type="formula" val="WORKDAY(TODAY(),0)"/>
        <cfvo type="formula" val="WORKDAY(TODAY(),1)"/>
      </iconSet>
    </cfRule>
  </conditionalFormatting>
  <conditionalFormatting sqref="E2:F67">
    <cfRule type="iconSet" priority="14">
      <iconSet>
        <cfvo type="percent" val="0"/>
        <cfvo type="formula" val="WORKDAY(TODAY(),0)"/>
        <cfvo type="formula" val="WORKDAY(TODAY(),1)"/>
      </iconSet>
    </cfRule>
  </conditionalFormatting>
  <conditionalFormatting sqref="E2:S67">
    <cfRule type="expression" dxfId="7" priority="58">
      <formula>COLUMN(E2)&lt;=MATCH("Date réelle "&amp;$U2,$1:$1,0)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0" id="{64EDC112-1538-48DB-A507-36DB1CD93FA4}">
            <x14:iconSet custom="1">
              <x14:cfvo type="percent">
                <xm:f>0</xm:f>
              </x14:cfvo>
              <x14:cfvo type="formula">
                <xm:f>WORKDAY(TODAY(),15)</xm:f>
              </x14:cfvo>
              <x14:cfvo type="formula">
                <xm:f>WORKDAY(TODAY(),45)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D2:D67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Paramétres!$A$2:$A$8</xm:f>
          </x14:formula1>
          <xm:sqref>U1:U1048576</xm:sqref>
        </x14:dataValidation>
        <x14:dataValidation type="list" allowBlank="1" showInputMessage="1" showErrorMessage="1">
          <x14:formula1>
            <xm:f>Paramétres!$D$2:$D$9</xm:f>
          </x14:formula1>
          <xm:sqref>B1:B1048576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67"/>
  <sheetViews>
    <sheetView showZeros="0"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M6" sqref="BM6"/>
    </sheetView>
  </sheetViews>
  <sheetFormatPr baseColWidth="10" defaultColWidth="16.7265625" defaultRowHeight="24.75" customHeight="1" x14ac:dyDescent="0.35"/>
  <cols>
    <col min="1" max="2" width="10.7265625" customWidth="1"/>
    <col min="3" max="3" width="16.7265625" style="32"/>
    <col min="4" max="4" width="16.7265625" style="22"/>
    <col min="5" max="5" width="16.7265625" style="35"/>
    <col min="6" max="6" width="16.7265625" style="36"/>
    <col min="7" max="8" width="16.7265625" style="5"/>
    <col min="9" max="9" width="16.7265625" style="35"/>
    <col min="10" max="10" width="16.7265625" style="36"/>
    <col min="11" max="12" width="16.7265625" style="5"/>
    <col min="13" max="13" width="16.7265625" style="35"/>
    <col min="14" max="14" width="16.7265625" style="36"/>
    <col min="15" max="16" width="16.7265625" style="5"/>
    <col min="17" max="17" width="16.7265625" style="35"/>
    <col min="18" max="18" width="16.7265625" style="36"/>
    <col min="19" max="20" width="16.7265625" style="5"/>
    <col min="21" max="21" width="16.7265625" style="35"/>
    <col min="22" max="22" width="16.7265625" style="36"/>
    <col min="23" max="24" width="16.7265625" style="5"/>
    <col min="25" max="25" width="16.7265625" style="35"/>
    <col min="26" max="26" width="16.7265625" style="36"/>
    <col min="27" max="28" width="16.7265625" style="5"/>
    <col min="29" max="29" width="16.7265625" style="35"/>
    <col min="30" max="30" width="16.7265625" style="36"/>
    <col min="31" max="31" width="16.7265625" style="5"/>
    <col min="32" max="32" width="16.7265625" style="5" customWidth="1"/>
    <col min="33" max="33" width="16.7265625" style="35" customWidth="1"/>
    <col min="34" max="34" width="16.7265625" style="36" customWidth="1"/>
    <col min="35" max="36" width="16.7265625" style="5" customWidth="1"/>
    <col min="37" max="37" width="16.7265625" style="35" customWidth="1"/>
    <col min="38" max="38" width="16.7265625" style="36" customWidth="1"/>
    <col min="39" max="40" width="16.7265625" style="5" customWidth="1"/>
    <col min="41" max="41" width="16.7265625" style="35" customWidth="1"/>
    <col min="42" max="42" width="16.7265625" style="36" customWidth="1"/>
    <col min="43" max="44" width="16.7265625" style="5" customWidth="1"/>
    <col min="45" max="45" width="16.7265625" style="35" customWidth="1"/>
    <col min="46" max="46" width="16.7265625" style="36" customWidth="1"/>
    <col min="47" max="47" width="16.7265625" style="21" customWidth="1"/>
    <col min="48" max="48" width="16.7265625" style="22" customWidth="1"/>
    <col min="49" max="49" width="16.7265625" style="35" customWidth="1"/>
    <col min="50" max="50" width="16.7265625" style="36" customWidth="1"/>
    <col min="51" max="52" width="16.7265625" style="5" customWidth="1"/>
    <col min="53" max="53" width="16.7265625" style="35" customWidth="1"/>
    <col min="54" max="54" width="16.7265625" style="36" customWidth="1"/>
    <col min="55" max="56" width="16.7265625" style="5" customWidth="1"/>
    <col min="57" max="57" width="16.7265625" style="35" customWidth="1"/>
    <col min="58" max="58" width="16.7265625" style="36" customWidth="1"/>
    <col min="59" max="60" width="16.7265625" style="5" customWidth="1"/>
    <col min="61" max="61" width="16.7265625" style="35" customWidth="1"/>
    <col min="62" max="62" width="16.7265625" style="36" customWidth="1"/>
    <col min="63" max="64" width="16.7265625" style="5" customWidth="1"/>
    <col min="65" max="65" width="16.7265625" style="35" customWidth="1"/>
    <col min="66" max="66" width="16.7265625" style="36" customWidth="1"/>
    <col min="67" max="67" width="16.7265625" style="21"/>
    <col min="68" max="68" width="16.7265625" style="30"/>
    <col min="69" max="69" width="25.81640625" style="1" customWidth="1"/>
    <col min="70" max="72" width="16.7265625" style="1"/>
  </cols>
  <sheetData>
    <row r="1" spans="1:70" s="20" customFormat="1" ht="50.25" customHeight="1" x14ac:dyDescent="0.35">
      <c r="A1" s="20" t="str">
        <f>'Production amont'!A:A</f>
        <v>N° Série</v>
      </c>
      <c r="B1" s="20" t="str">
        <f>'Production amont'!B:B</f>
        <v xml:space="preserve">Désignation </v>
      </c>
      <c r="C1" s="31" t="str">
        <f>'Récapitulatif délais'!E1</f>
        <v>Réalisé fin amont</v>
      </c>
      <c r="D1" s="24" t="s">
        <v>69</v>
      </c>
      <c r="E1" s="37" t="s">
        <v>189</v>
      </c>
      <c r="F1" s="38" t="s">
        <v>135</v>
      </c>
      <c r="G1" s="9" t="s">
        <v>190</v>
      </c>
      <c r="H1" s="9" t="s">
        <v>178</v>
      </c>
      <c r="I1" s="37" t="s">
        <v>191</v>
      </c>
      <c r="J1" s="38" t="s">
        <v>137</v>
      </c>
      <c r="K1" s="9" t="s">
        <v>192</v>
      </c>
      <c r="L1" s="9" t="s">
        <v>136</v>
      </c>
      <c r="M1" s="37" t="s">
        <v>193</v>
      </c>
      <c r="N1" s="38" t="s">
        <v>138</v>
      </c>
      <c r="O1" s="9" t="s">
        <v>194</v>
      </c>
      <c r="P1" s="9" t="s">
        <v>179</v>
      </c>
      <c r="Q1" s="37" t="s">
        <v>195</v>
      </c>
      <c r="R1" s="38" t="s">
        <v>139</v>
      </c>
      <c r="S1" s="9" t="s">
        <v>196</v>
      </c>
      <c r="T1" s="9" t="s">
        <v>183</v>
      </c>
      <c r="U1" s="37" t="s">
        <v>197</v>
      </c>
      <c r="V1" s="38" t="s">
        <v>140</v>
      </c>
      <c r="W1" s="9" t="s">
        <v>198</v>
      </c>
      <c r="X1" s="9" t="s">
        <v>141</v>
      </c>
      <c r="Y1" s="37" t="s">
        <v>199</v>
      </c>
      <c r="Z1" s="38" t="s">
        <v>142</v>
      </c>
      <c r="AA1" s="9" t="s">
        <v>200</v>
      </c>
      <c r="AB1" s="9" t="s">
        <v>143</v>
      </c>
      <c r="AC1" s="37" t="s">
        <v>201</v>
      </c>
      <c r="AD1" s="38" t="s">
        <v>144</v>
      </c>
      <c r="AE1" s="9" t="s">
        <v>202</v>
      </c>
      <c r="AF1" s="9" t="s">
        <v>145</v>
      </c>
      <c r="AG1" s="37" t="s">
        <v>203</v>
      </c>
      <c r="AH1" s="38" t="s">
        <v>146</v>
      </c>
      <c r="AI1" s="9" t="s">
        <v>204</v>
      </c>
      <c r="AJ1" s="9" t="s">
        <v>147</v>
      </c>
      <c r="AK1" s="37" t="s">
        <v>205</v>
      </c>
      <c r="AL1" s="38" t="s">
        <v>184</v>
      </c>
      <c r="AM1" s="9" t="s">
        <v>206</v>
      </c>
      <c r="AN1" s="9" t="s">
        <v>148</v>
      </c>
      <c r="AO1" s="37" t="s">
        <v>207</v>
      </c>
      <c r="AP1" s="38" t="s">
        <v>149</v>
      </c>
      <c r="AQ1" s="9" t="s">
        <v>208</v>
      </c>
      <c r="AR1" s="9" t="s">
        <v>150</v>
      </c>
      <c r="AS1" s="37" t="s">
        <v>209</v>
      </c>
      <c r="AT1" s="38" t="s">
        <v>151</v>
      </c>
      <c r="AU1" s="23" t="s">
        <v>210</v>
      </c>
      <c r="AV1" s="24" t="s">
        <v>152</v>
      </c>
      <c r="AW1" s="37" t="s">
        <v>211</v>
      </c>
      <c r="AX1" s="38" t="s">
        <v>153</v>
      </c>
      <c r="AY1" s="9" t="s">
        <v>212</v>
      </c>
      <c r="AZ1" s="9" t="s">
        <v>154</v>
      </c>
      <c r="BA1" s="37" t="s">
        <v>213</v>
      </c>
      <c r="BB1" s="38" t="s">
        <v>155</v>
      </c>
      <c r="BC1" s="9" t="s">
        <v>214</v>
      </c>
      <c r="BD1" s="9" t="s">
        <v>180</v>
      </c>
      <c r="BE1" s="37" t="s">
        <v>215</v>
      </c>
      <c r="BF1" s="38" t="s">
        <v>181</v>
      </c>
      <c r="BG1" s="9" t="s">
        <v>216</v>
      </c>
      <c r="BH1" s="9" t="s">
        <v>156</v>
      </c>
      <c r="BI1" s="37" t="s">
        <v>217</v>
      </c>
      <c r="BJ1" s="38" t="s">
        <v>185</v>
      </c>
      <c r="BK1" s="9" t="s">
        <v>218</v>
      </c>
      <c r="BL1" s="9" t="s">
        <v>157</v>
      </c>
      <c r="BM1" s="37" t="s">
        <v>219</v>
      </c>
      <c r="BN1" s="38" t="s">
        <v>158</v>
      </c>
      <c r="BO1" s="23" t="s">
        <v>21</v>
      </c>
      <c r="BP1" s="28" t="s">
        <v>70</v>
      </c>
      <c r="BQ1" s="20" t="s">
        <v>71</v>
      </c>
      <c r="BR1" s="20" t="s">
        <v>165</v>
      </c>
    </row>
    <row r="2" spans="1:70" ht="24.75" customHeight="1" x14ac:dyDescent="0.35">
      <c r="A2" s="41" t="str">
        <f>'Production amont'!A:A</f>
        <v>01AA604</v>
      </c>
      <c r="B2" s="41" t="str">
        <f>'Production amont'!B:B</f>
        <v>Ecope 1B</v>
      </c>
      <c r="C2" s="32">
        <f>VLOOKUP(A2,'Production amont'!A:T,20,0)</f>
        <v>43702</v>
      </c>
      <c r="D2" s="22">
        <f>VLOOKUP(A2,'Production amont'!A:T,19,0)</f>
        <v>43700</v>
      </c>
      <c r="E2" s="35">
        <f>WORKDAY(D2,2,_JF)</f>
        <v>43704</v>
      </c>
      <c r="G2" s="5">
        <f>WORKDAY(E2,1,_JF)</f>
        <v>43705</v>
      </c>
      <c r="I2" s="35">
        <f>WORKDAY(G2,1,_JF)</f>
        <v>43706</v>
      </c>
      <c r="K2" s="5">
        <f>WORKDAY(I2,1,_JF)</f>
        <v>43707</v>
      </c>
      <c r="M2" s="35">
        <f>WORKDAY(K2,0,_JF)</f>
        <v>43707</v>
      </c>
      <c r="O2" s="5">
        <f>WORKDAY(M2,2,_JF)</f>
        <v>43711</v>
      </c>
      <c r="Q2" s="35">
        <f>WORKDAY(O2,1,_JF)</f>
        <v>43712</v>
      </c>
      <c r="S2" s="5">
        <f>WORKDAY(Q2,1,_JF)</f>
        <v>43713</v>
      </c>
      <c r="U2" s="35">
        <f>WORKDAY(S2,1,_JF)</f>
        <v>43714</v>
      </c>
      <c r="W2" s="5">
        <f>WORKDAY(U2,0,_JF)</f>
        <v>43714</v>
      </c>
      <c r="Y2" s="35">
        <f>WORKDAY(W2,1,_JF)</f>
        <v>43717</v>
      </c>
      <c r="AA2" s="5">
        <f>WORKDAY(Y2,0,_JF)</f>
        <v>43717</v>
      </c>
      <c r="AC2" s="35">
        <f>WORKDAY(AA2,1,_JF)</f>
        <v>43718</v>
      </c>
      <c r="AE2" s="5">
        <f>WORKDAY(AC2,0,_JF)</f>
        <v>43718</v>
      </c>
      <c r="AG2" s="35">
        <f>WORKDAY(AE2,1,_JF)</f>
        <v>43719</v>
      </c>
      <c r="AI2" s="5">
        <f>WORKDAY(AG2,0,_JF)</f>
        <v>43719</v>
      </c>
      <c r="AK2" s="35">
        <f>WORKDAY(AI2,1,_JF)</f>
        <v>43720</v>
      </c>
      <c r="AM2" s="5">
        <f>WORKDAY(AK2,1,_JF)</f>
        <v>43721</v>
      </c>
      <c r="AO2" s="35">
        <f>WORKDAY(AM2,1,_JF)</f>
        <v>43724</v>
      </c>
      <c r="AQ2" s="5">
        <f>WORKDAY(AO2,0,_JF)</f>
        <v>43724</v>
      </c>
      <c r="AS2" s="35">
        <f>WORKDAY(AQ2,1,_JF)</f>
        <v>43725</v>
      </c>
      <c r="AU2" s="21">
        <f>WORKDAY(AS2,3,_JF)</f>
        <v>43728</v>
      </c>
      <c r="AW2" s="35">
        <f>WORKDAY(AU2,0,_JF)</f>
        <v>43728</v>
      </c>
      <c r="AY2" s="5">
        <f>WORKDAY(AW2,1,_JF)</f>
        <v>43731</v>
      </c>
      <c r="BA2" s="35">
        <f>WORKDAY(AY2,1,_JF)</f>
        <v>43732</v>
      </c>
      <c r="BC2" s="5">
        <f>WORKDAY(BA2,0,_JF)</f>
        <v>43732</v>
      </c>
      <c r="BE2" s="35">
        <f>WORKDAY(BC2,1,_JF)</f>
        <v>43733</v>
      </c>
      <c r="BG2" s="5">
        <f>WORKDAY(BE2,0,_JF)</f>
        <v>43733</v>
      </c>
      <c r="BI2" s="35">
        <f>WORKDAY(BG2,1,_JF)</f>
        <v>43734</v>
      </c>
      <c r="BK2" s="5">
        <f>WORKDAY(BI2,1,_JF)</f>
        <v>43735</v>
      </c>
      <c r="BM2" s="35">
        <f>WORKDAY(BK2,0,_JF)</f>
        <v>43735</v>
      </c>
      <c r="BO2" s="21">
        <f>WORKDAY(BM2,1)</f>
        <v>43738</v>
      </c>
      <c r="BP2" s="29">
        <v>43737</v>
      </c>
      <c r="BQ2" s="1" t="s">
        <v>134</v>
      </c>
      <c r="BR2" s="1" t="s">
        <v>161</v>
      </c>
    </row>
    <row r="3" spans="1:70" ht="24.75" customHeight="1" x14ac:dyDescent="0.35">
      <c r="A3" s="41" t="str">
        <f>'Production amont'!A:A</f>
        <v>01AA605</v>
      </c>
      <c r="B3" s="41" t="str">
        <f>'Production amont'!B:B</f>
        <v>Ecope 1B</v>
      </c>
      <c r="C3" s="32">
        <f>VLOOKUP(A3,'Production amont'!A:T,20,0)</f>
        <v>43703</v>
      </c>
      <c r="D3" s="22">
        <f>VLOOKUP(A3,'Production amont'!A:T,19,0)</f>
        <v>43703</v>
      </c>
      <c r="E3" s="35">
        <f>WORKDAY(D3,2,_JF)</f>
        <v>43705</v>
      </c>
      <c r="G3" s="5">
        <f>WORKDAY(E3,1,_JF)</f>
        <v>43706</v>
      </c>
      <c r="I3" s="35">
        <f>WORKDAY(G3,1,_JF)</f>
        <v>43707</v>
      </c>
      <c r="K3" s="5">
        <f>WORKDAY(I3,1,_JF)</f>
        <v>43710</v>
      </c>
      <c r="M3" s="35">
        <f>WORKDAY(K3,0,_JF)</f>
        <v>43710</v>
      </c>
      <c r="O3" s="5">
        <f>WORKDAY(M3,2,_JF)</f>
        <v>43712</v>
      </c>
      <c r="Q3" s="35">
        <f>WORKDAY(O3,1,_JF)</f>
        <v>43713</v>
      </c>
      <c r="S3" s="5">
        <f>WORKDAY(Q3,1,_JF)</f>
        <v>43714</v>
      </c>
      <c r="U3" s="35">
        <f>WORKDAY(S3,1,_JF)</f>
        <v>43717</v>
      </c>
      <c r="W3" s="5">
        <f>WORKDAY(U3,0,_JF)</f>
        <v>43717</v>
      </c>
      <c r="Y3" s="35">
        <f>WORKDAY(W3,1,_JF)</f>
        <v>43718</v>
      </c>
      <c r="AA3" s="5">
        <f>WORKDAY(Y3,0,_JF)</f>
        <v>43718</v>
      </c>
      <c r="AC3" s="35">
        <f>WORKDAY(AA3,1,_JF)</f>
        <v>43719</v>
      </c>
      <c r="AE3" s="5">
        <f>WORKDAY(AC3,0,_JF)</f>
        <v>43719</v>
      </c>
      <c r="AG3" s="35">
        <f>WORKDAY(AE3,1,_JF)</f>
        <v>43720</v>
      </c>
      <c r="AI3" s="5">
        <f>WORKDAY(AG3,0,_JF)</f>
        <v>43720</v>
      </c>
      <c r="AK3" s="35">
        <f>WORKDAY(AI3,1,_JF)</f>
        <v>43721</v>
      </c>
      <c r="AM3" s="5">
        <f>WORKDAY(AK3,1,_JF)</f>
        <v>43724</v>
      </c>
      <c r="AO3" s="35">
        <f>WORKDAY(AM3,1,_JF)</f>
        <v>43725</v>
      </c>
      <c r="AQ3" s="5">
        <f>WORKDAY(AO3,0,_JF)</f>
        <v>43725</v>
      </c>
      <c r="AS3" s="35">
        <f>WORKDAY(AQ3,1,_JF)</f>
        <v>43726</v>
      </c>
      <c r="AU3" s="21">
        <f>WORKDAY(AS3,3,_JF)</f>
        <v>43731</v>
      </c>
      <c r="AW3" s="35">
        <f>WORKDAY(AU3,0,_JF)</f>
        <v>43731</v>
      </c>
      <c r="AY3" s="5">
        <f>WORKDAY(AW3,1,_JF)</f>
        <v>43732</v>
      </c>
      <c r="BA3" s="35">
        <f>WORKDAY(AY3,1,_JF)</f>
        <v>43733</v>
      </c>
      <c r="BC3" s="5">
        <f>WORKDAY(BA3,0,_JF)</f>
        <v>43733</v>
      </c>
      <c r="BE3" s="35">
        <f>WORKDAY(BC3,1,_JF)</f>
        <v>43734</v>
      </c>
      <c r="BG3" s="5">
        <f>WORKDAY(BE3,0,_JF)</f>
        <v>43734</v>
      </c>
      <c r="BI3" s="35">
        <f>WORKDAY(BG3,1,_JF)</f>
        <v>43735</v>
      </c>
      <c r="BK3" s="5">
        <f>WORKDAY(BI3,1,_JF)</f>
        <v>43738</v>
      </c>
      <c r="BM3" s="35">
        <f>WORKDAY(BK3,0,_JF)</f>
        <v>43738</v>
      </c>
      <c r="BO3" s="21">
        <f t="shared" ref="BO3:BO66" si="0">WORKDAY(BM3,1)</f>
        <v>43739</v>
      </c>
      <c r="BP3" s="29">
        <v>43740</v>
      </c>
      <c r="BQ3" s="1" t="s">
        <v>134</v>
      </c>
      <c r="BR3" s="1" t="s">
        <v>161</v>
      </c>
    </row>
    <row r="4" spans="1:70" ht="24.75" customHeight="1" x14ac:dyDescent="0.35">
      <c r="A4" s="41" t="str">
        <f>'Production amont'!A:A</f>
        <v>01AA606</v>
      </c>
      <c r="B4" s="41" t="str">
        <f>'Production amont'!B:B</f>
        <v>Ecope 1B</v>
      </c>
      <c r="C4" s="32">
        <f>VLOOKUP(A4,'Production amont'!A:T,20,0)</f>
        <v>43704</v>
      </c>
      <c r="D4" s="22">
        <f>VLOOKUP(A4,'Production amont'!A:T,19,0)</f>
        <v>43704</v>
      </c>
      <c r="E4" s="35">
        <f>WORKDAY(D4,2,_JF)</f>
        <v>43706</v>
      </c>
      <c r="G4" s="5">
        <f>WORKDAY(E4,1,_JF)</f>
        <v>43707</v>
      </c>
      <c r="I4" s="35">
        <f>WORKDAY(G4,1,_JF)</f>
        <v>43710</v>
      </c>
      <c r="K4" s="5">
        <f>WORKDAY(I4,1,_JF)</f>
        <v>43711</v>
      </c>
      <c r="M4" s="35">
        <f>WORKDAY(K4,0,_JF)</f>
        <v>43711</v>
      </c>
      <c r="O4" s="5">
        <f>WORKDAY(M4,2,_JF)</f>
        <v>43713</v>
      </c>
      <c r="Q4" s="35">
        <f>WORKDAY(O4,1,_JF)</f>
        <v>43714</v>
      </c>
      <c r="S4" s="5">
        <f>WORKDAY(Q4,1,_JF)</f>
        <v>43717</v>
      </c>
      <c r="U4" s="35">
        <f>WORKDAY(S4,1,_JF)</f>
        <v>43718</v>
      </c>
      <c r="W4" s="5">
        <f>WORKDAY(U4,0,_JF)</f>
        <v>43718</v>
      </c>
      <c r="Y4" s="35">
        <f>WORKDAY(W4,1,_JF)</f>
        <v>43719</v>
      </c>
      <c r="AA4" s="5">
        <f>WORKDAY(Y4,0,_JF)</f>
        <v>43719</v>
      </c>
      <c r="AC4" s="35">
        <f>WORKDAY(AA4,1,_JF)</f>
        <v>43720</v>
      </c>
      <c r="AE4" s="5">
        <f>WORKDAY(AC4,0,_JF)</f>
        <v>43720</v>
      </c>
      <c r="AG4" s="35">
        <f>WORKDAY(AE4,1,_JF)</f>
        <v>43721</v>
      </c>
      <c r="AI4" s="5">
        <f>WORKDAY(AG4,0,_JF)</f>
        <v>43721</v>
      </c>
      <c r="AK4" s="35">
        <f>WORKDAY(AI4,1,_JF)</f>
        <v>43724</v>
      </c>
      <c r="AM4" s="5">
        <f>WORKDAY(AK4,1,_JF)</f>
        <v>43725</v>
      </c>
      <c r="AO4" s="35">
        <f>WORKDAY(AM4,1,_JF)</f>
        <v>43726</v>
      </c>
      <c r="AQ4" s="5">
        <f>WORKDAY(AO4,0,_JF)</f>
        <v>43726</v>
      </c>
      <c r="AS4" s="35">
        <f>WORKDAY(AQ4,1,_JF)</f>
        <v>43727</v>
      </c>
      <c r="AU4" s="21">
        <f>WORKDAY(AS4,3,_JF)</f>
        <v>43732</v>
      </c>
      <c r="AW4" s="35">
        <f>WORKDAY(AU4,0,_JF)</f>
        <v>43732</v>
      </c>
      <c r="AY4" s="5">
        <f>WORKDAY(AW4,1,_JF)</f>
        <v>43733</v>
      </c>
      <c r="BA4" s="35">
        <f>WORKDAY(AY4,1,_JF)</f>
        <v>43734</v>
      </c>
      <c r="BC4" s="5">
        <f>WORKDAY(BA4,0,_JF)</f>
        <v>43734</v>
      </c>
      <c r="BE4" s="35">
        <f>WORKDAY(BC4,1,_JF)</f>
        <v>43735</v>
      </c>
      <c r="BG4" s="5">
        <f>WORKDAY(BE4,0,_JF)</f>
        <v>43735</v>
      </c>
      <c r="BI4" s="35">
        <f>WORKDAY(BG4,1,_JF)</f>
        <v>43738</v>
      </c>
      <c r="BK4" s="5">
        <f>WORKDAY(BI4,1,_JF)</f>
        <v>43739</v>
      </c>
      <c r="BM4" s="35">
        <f>WORKDAY(BK4,0,_JF)</f>
        <v>43739</v>
      </c>
      <c r="BO4" s="21">
        <f t="shared" si="0"/>
        <v>43740</v>
      </c>
      <c r="BP4" s="29"/>
      <c r="BQ4" s="1" t="s">
        <v>134</v>
      </c>
      <c r="BR4" s="1" t="s">
        <v>161</v>
      </c>
    </row>
    <row r="5" spans="1:70" ht="24.75" customHeight="1" x14ac:dyDescent="0.35">
      <c r="A5" s="41" t="str">
        <f>'Production amont'!A:A</f>
        <v>01AA607</v>
      </c>
      <c r="B5" s="41" t="str">
        <f>'Production amont'!B:B</f>
        <v>Ecope 1B</v>
      </c>
      <c r="C5" s="32">
        <f>VLOOKUP(A5,'Production amont'!A:T,20,0)</f>
        <v>43705</v>
      </c>
      <c r="D5" s="22">
        <f>VLOOKUP(A5,'Production amont'!A:T,19,0)</f>
        <v>43705</v>
      </c>
      <c r="E5" s="35">
        <f>WORKDAY(D5,2,_JF)</f>
        <v>43707</v>
      </c>
      <c r="G5" s="5">
        <f>WORKDAY(E5,1,_JF)</f>
        <v>43710</v>
      </c>
      <c r="I5" s="35">
        <f>WORKDAY(G5,1,_JF)</f>
        <v>43711</v>
      </c>
      <c r="K5" s="5">
        <f>WORKDAY(I5,1,_JF)</f>
        <v>43712</v>
      </c>
      <c r="M5" s="35">
        <f>WORKDAY(K5,0,_JF)</f>
        <v>43712</v>
      </c>
      <c r="O5" s="5">
        <f>WORKDAY(M5,2,_JF)</f>
        <v>43714</v>
      </c>
      <c r="Q5" s="35">
        <f>WORKDAY(O5,1,_JF)</f>
        <v>43717</v>
      </c>
      <c r="S5" s="5">
        <f>WORKDAY(Q5,1,_JF)</f>
        <v>43718</v>
      </c>
      <c r="U5" s="35">
        <f>WORKDAY(S5,1,_JF)</f>
        <v>43719</v>
      </c>
      <c r="W5" s="5">
        <f>WORKDAY(U5,0,_JF)</f>
        <v>43719</v>
      </c>
      <c r="Y5" s="35">
        <f>WORKDAY(W5,1,_JF)</f>
        <v>43720</v>
      </c>
      <c r="AA5" s="5">
        <f>WORKDAY(Y5,0,_JF)</f>
        <v>43720</v>
      </c>
      <c r="AC5" s="35">
        <f>WORKDAY(AA5,1,_JF)</f>
        <v>43721</v>
      </c>
      <c r="AE5" s="5">
        <f>WORKDAY(AC5,0,_JF)</f>
        <v>43721</v>
      </c>
      <c r="AG5" s="35">
        <f>WORKDAY(AE5,1,_JF)</f>
        <v>43724</v>
      </c>
      <c r="AI5" s="5">
        <f>WORKDAY(AG5,0,_JF)</f>
        <v>43724</v>
      </c>
      <c r="AK5" s="35">
        <f>WORKDAY(AI5,1,_JF)</f>
        <v>43725</v>
      </c>
      <c r="AM5" s="5">
        <f>WORKDAY(AK5,1,_JF)</f>
        <v>43726</v>
      </c>
      <c r="AO5" s="35">
        <f>WORKDAY(AM5,1,_JF)</f>
        <v>43727</v>
      </c>
      <c r="AQ5" s="5">
        <f>WORKDAY(AO5,0,_JF)</f>
        <v>43727</v>
      </c>
      <c r="AS5" s="35">
        <f>WORKDAY(AQ5,1,_JF)</f>
        <v>43728</v>
      </c>
      <c r="AU5" s="21">
        <f>WORKDAY(AS5,3,_JF)</f>
        <v>43733</v>
      </c>
      <c r="AW5" s="35">
        <f>WORKDAY(AU5,0,_JF)</f>
        <v>43733</v>
      </c>
      <c r="AY5" s="5">
        <f>WORKDAY(AW5,1,_JF)</f>
        <v>43734</v>
      </c>
      <c r="BA5" s="35">
        <f>WORKDAY(AY5,1,_JF)</f>
        <v>43735</v>
      </c>
      <c r="BC5" s="5">
        <f>WORKDAY(BA5,0,_JF)</f>
        <v>43735</v>
      </c>
      <c r="BE5" s="35">
        <f>WORKDAY(BC5,1,_JF)</f>
        <v>43738</v>
      </c>
      <c r="BG5" s="5">
        <f>WORKDAY(BE5,0,_JF)</f>
        <v>43738</v>
      </c>
      <c r="BI5" s="35">
        <f>WORKDAY(BG5,1,_JF)</f>
        <v>43739</v>
      </c>
      <c r="BK5" s="5">
        <f>WORKDAY(BI5,1,_JF)</f>
        <v>43740</v>
      </c>
      <c r="BM5" s="35">
        <f>WORKDAY(BK5,0,_JF)</f>
        <v>43740</v>
      </c>
      <c r="BO5" s="21">
        <f t="shared" si="0"/>
        <v>43741</v>
      </c>
      <c r="BP5" s="29"/>
      <c r="BQ5" s="1" t="s">
        <v>134</v>
      </c>
      <c r="BR5" s="1" t="s">
        <v>161</v>
      </c>
    </row>
    <row r="6" spans="1:70" ht="24.75" customHeight="1" x14ac:dyDescent="0.35">
      <c r="A6" s="41" t="str">
        <f>'Production amont'!A:A</f>
        <v>01AA608</v>
      </c>
      <c r="B6" s="41" t="str">
        <f>'Production amont'!B:B</f>
        <v>Ecope 1B</v>
      </c>
      <c r="C6" s="32">
        <f>VLOOKUP(A6,'Production amont'!A:T,20,0)</f>
        <v>43706</v>
      </c>
      <c r="D6" s="22">
        <f>VLOOKUP(A6,'Production amont'!A:T,19,0)</f>
        <v>43706</v>
      </c>
      <c r="E6" s="35">
        <f>WORKDAY(D6,2,_JF)</f>
        <v>43710</v>
      </c>
      <c r="G6" s="5">
        <f>WORKDAY(E6,1,_JF)</f>
        <v>43711</v>
      </c>
      <c r="I6" s="35">
        <f>WORKDAY(G6,1,_JF)</f>
        <v>43712</v>
      </c>
      <c r="K6" s="5">
        <f>WORKDAY(I6,1,_JF)</f>
        <v>43713</v>
      </c>
      <c r="M6" s="35">
        <f>WORKDAY(K6,0,_JF)</f>
        <v>43713</v>
      </c>
      <c r="O6" s="5">
        <f>WORKDAY(M6,2,_JF)</f>
        <v>43717</v>
      </c>
      <c r="Q6" s="35">
        <f>WORKDAY(O6,1,_JF)</f>
        <v>43718</v>
      </c>
      <c r="S6" s="5">
        <f>WORKDAY(Q6,1,_JF)</f>
        <v>43719</v>
      </c>
      <c r="U6" s="35">
        <f>WORKDAY(S6,1,_JF)</f>
        <v>43720</v>
      </c>
      <c r="W6" s="5">
        <f>WORKDAY(U6,0,_JF)</f>
        <v>43720</v>
      </c>
      <c r="Y6" s="35">
        <f>WORKDAY(W6,1,_JF)</f>
        <v>43721</v>
      </c>
      <c r="AA6" s="5">
        <f>WORKDAY(Y6,0,_JF)</f>
        <v>43721</v>
      </c>
      <c r="AC6" s="35">
        <f>WORKDAY(AA6,1,_JF)</f>
        <v>43724</v>
      </c>
      <c r="AE6" s="5">
        <f>WORKDAY(AC6,0,_JF)</f>
        <v>43724</v>
      </c>
      <c r="AG6" s="35">
        <f>WORKDAY(AE6,1,_JF)</f>
        <v>43725</v>
      </c>
      <c r="AI6" s="5">
        <f>WORKDAY(AG6,0,_JF)</f>
        <v>43725</v>
      </c>
      <c r="AK6" s="35">
        <f>WORKDAY(AI6,1,_JF)</f>
        <v>43726</v>
      </c>
      <c r="AM6" s="5">
        <f>WORKDAY(AK6,1,_JF)</f>
        <v>43727</v>
      </c>
      <c r="AO6" s="35">
        <f>WORKDAY(AM6,1,_JF)</f>
        <v>43728</v>
      </c>
      <c r="AQ6" s="5">
        <f>WORKDAY(AO6,0,_JF)</f>
        <v>43728</v>
      </c>
      <c r="AS6" s="35">
        <f>WORKDAY(AQ6,1,_JF)</f>
        <v>43731</v>
      </c>
      <c r="AU6" s="21">
        <f>WORKDAY(AS6,3,_JF)</f>
        <v>43734</v>
      </c>
      <c r="AW6" s="35">
        <f>WORKDAY(AU6,0,_JF)</f>
        <v>43734</v>
      </c>
      <c r="AY6" s="5">
        <f>WORKDAY(AW6,1,_JF)</f>
        <v>43735</v>
      </c>
      <c r="BA6" s="35">
        <f>WORKDAY(AY6,1,_JF)</f>
        <v>43738</v>
      </c>
      <c r="BC6" s="5">
        <f>WORKDAY(BA6,0,_JF)</f>
        <v>43738</v>
      </c>
      <c r="BE6" s="35">
        <f>WORKDAY(BC6,1,_JF)</f>
        <v>43739</v>
      </c>
      <c r="BG6" s="5">
        <f>WORKDAY(BE6,0,_JF)</f>
        <v>43739</v>
      </c>
      <c r="BI6" s="35">
        <f>WORKDAY(BG6,1,_JF)</f>
        <v>43740</v>
      </c>
      <c r="BK6" s="5">
        <f>WORKDAY(BI6,1,_JF)</f>
        <v>43741</v>
      </c>
      <c r="BM6" s="25">
        <f>WORKDAY(BK6,0,_JF)</f>
        <v>43741</v>
      </c>
      <c r="BO6" s="21">
        <f t="shared" si="0"/>
        <v>43742</v>
      </c>
      <c r="BP6" s="29"/>
      <c r="BQ6" s="1" t="s">
        <v>133</v>
      </c>
      <c r="BR6" s="1" t="s">
        <v>161</v>
      </c>
    </row>
    <row r="7" spans="1:70" ht="24.75" customHeight="1" x14ac:dyDescent="0.35">
      <c r="A7" s="41" t="str">
        <f>'Production amont'!A:A</f>
        <v>01AA609</v>
      </c>
      <c r="B7" s="41" t="str">
        <f>'Production amont'!B:B</f>
        <v>Ecope 1B</v>
      </c>
      <c r="C7" s="32">
        <f>VLOOKUP(A7,'Production amont'!A:T,20,0)</f>
        <v>43707</v>
      </c>
      <c r="D7" s="22">
        <f>VLOOKUP(A7,'Production amont'!A:T,19,0)</f>
        <v>43707</v>
      </c>
      <c r="E7" s="35">
        <f>WORKDAY(D7,2,_JF)</f>
        <v>43711</v>
      </c>
      <c r="G7" s="5">
        <f>WORKDAY(E7,1,_JF)</f>
        <v>43712</v>
      </c>
      <c r="I7" s="35">
        <f>WORKDAY(G7,1,_JF)</f>
        <v>43713</v>
      </c>
      <c r="K7" s="5">
        <f>WORKDAY(I7,1,_JF)</f>
        <v>43714</v>
      </c>
      <c r="M7" s="35">
        <f>WORKDAY(K7,0,_JF)</f>
        <v>43714</v>
      </c>
      <c r="O7" s="5">
        <f>WORKDAY(M7,2,_JF)</f>
        <v>43718</v>
      </c>
      <c r="Q7" s="35">
        <f>WORKDAY(O7,1,_JF)</f>
        <v>43719</v>
      </c>
      <c r="S7" s="5">
        <f>WORKDAY(Q7,1,_JF)</f>
        <v>43720</v>
      </c>
      <c r="U7" s="35">
        <f>WORKDAY(S7,1,_JF)</f>
        <v>43721</v>
      </c>
      <c r="W7" s="5">
        <f>WORKDAY(U7,0,_JF)</f>
        <v>43721</v>
      </c>
      <c r="Y7" s="35">
        <f>WORKDAY(W7,1,_JF)</f>
        <v>43724</v>
      </c>
      <c r="AA7" s="5">
        <f>WORKDAY(Y7,0,_JF)</f>
        <v>43724</v>
      </c>
      <c r="AC7" s="35">
        <f>WORKDAY(AA7,1,_JF)</f>
        <v>43725</v>
      </c>
      <c r="AE7" s="5">
        <f>WORKDAY(AC7,0,_JF)</f>
        <v>43725</v>
      </c>
      <c r="AG7" s="35">
        <f>WORKDAY(AE7,1,_JF)</f>
        <v>43726</v>
      </c>
      <c r="AI7" s="5">
        <f>WORKDAY(AG7,0,_JF)</f>
        <v>43726</v>
      </c>
      <c r="AK7" s="35">
        <f>WORKDAY(AI7,1,_JF)</f>
        <v>43727</v>
      </c>
      <c r="AM7" s="5">
        <f>WORKDAY(AK7,1,_JF)</f>
        <v>43728</v>
      </c>
      <c r="AO7" s="35">
        <f>WORKDAY(AM7,1,_JF)</f>
        <v>43731</v>
      </c>
      <c r="AQ7" s="5">
        <f>WORKDAY(AO7,0,_JF)</f>
        <v>43731</v>
      </c>
      <c r="AS7" s="35">
        <f>WORKDAY(AQ7,1,_JF)</f>
        <v>43732</v>
      </c>
      <c r="AU7" s="21">
        <f>WORKDAY(AS7,3,_JF)</f>
        <v>43735</v>
      </c>
      <c r="AW7" s="35">
        <f>WORKDAY(AU7,0,_JF)</f>
        <v>43735</v>
      </c>
      <c r="AY7" s="5">
        <f>WORKDAY(AW7,1,_JF)</f>
        <v>43738</v>
      </c>
      <c r="BA7" s="35">
        <f>WORKDAY(AY7,1,_JF)</f>
        <v>43739</v>
      </c>
      <c r="BC7" s="5">
        <f>WORKDAY(BA7,0,_JF)</f>
        <v>43739</v>
      </c>
      <c r="BE7" s="35">
        <f>WORKDAY(BC7,1,_JF)</f>
        <v>43740</v>
      </c>
      <c r="BG7" s="5">
        <f>WORKDAY(BE7,0,_JF)</f>
        <v>43740</v>
      </c>
      <c r="BI7" s="35">
        <f>WORKDAY(BG7,1,_JF)</f>
        <v>43741</v>
      </c>
      <c r="BK7" s="5">
        <f>WORKDAY(BI7,1,_JF)</f>
        <v>43742</v>
      </c>
      <c r="BM7" s="35">
        <f>WORKDAY(BK7,0,_JF)</f>
        <v>43742</v>
      </c>
      <c r="BO7" s="21">
        <f t="shared" si="0"/>
        <v>43745</v>
      </c>
      <c r="BP7" s="29"/>
      <c r="BQ7" s="1" t="s">
        <v>105</v>
      </c>
      <c r="BR7" s="1" t="s">
        <v>161</v>
      </c>
    </row>
    <row r="8" spans="1:70" ht="24.75" customHeight="1" x14ac:dyDescent="0.35">
      <c r="A8" s="41" t="str">
        <f>'Production amont'!A:A</f>
        <v>01AA610</v>
      </c>
      <c r="B8" s="41" t="str">
        <f>'Production amont'!B:B</f>
        <v>Ecope 1B</v>
      </c>
      <c r="C8" s="32">
        <f>VLOOKUP(A8,'Production amont'!A:T,20,0)</f>
        <v>43708</v>
      </c>
      <c r="D8" s="22">
        <f>VLOOKUP(A8,'Production amont'!A:T,19,0)</f>
        <v>43707</v>
      </c>
      <c r="E8" s="35">
        <f>WORKDAY(D8,2,_JF)</f>
        <v>43711</v>
      </c>
      <c r="G8" s="5">
        <f>WORKDAY(E8,1,_JF)</f>
        <v>43712</v>
      </c>
      <c r="I8" s="35">
        <f>WORKDAY(G8,1,_JF)</f>
        <v>43713</v>
      </c>
      <c r="K8" s="5">
        <f>WORKDAY(I8,1,_JF)</f>
        <v>43714</v>
      </c>
      <c r="M8" s="35">
        <f>WORKDAY(K8,0,_JF)</f>
        <v>43714</v>
      </c>
      <c r="O8" s="5">
        <f>WORKDAY(M8,2,_JF)</f>
        <v>43718</v>
      </c>
      <c r="Q8" s="35">
        <f>WORKDAY(O8,1,_JF)</f>
        <v>43719</v>
      </c>
      <c r="S8" s="5">
        <f>WORKDAY(Q8,1,_JF)</f>
        <v>43720</v>
      </c>
      <c r="U8" s="35">
        <f>WORKDAY(S8,1,_JF)</f>
        <v>43721</v>
      </c>
      <c r="W8" s="5">
        <f>WORKDAY(U8,0,_JF)</f>
        <v>43721</v>
      </c>
      <c r="Y8" s="35">
        <f>WORKDAY(W8,1,_JF)</f>
        <v>43724</v>
      </c>
      <c r="AA8" s="5">
        <f>WORKDAY(Y8,0,_JF)</f>
        <v>43724</v>
      </c>
      <c r="AC8" s="35">
        <f>WORKDAY(AA8,1,_JF)</f>
        <v>43725</v>
      </c>
      <c r="AE8" s="5">
        <f>WORKDAY(AC8,0,_JF)</f>
        <v>43725</v>
      </c>
      <c r="AG8" s="35">
        <f>WORKDAY(AE8,1,_JF)</f>
        <v>43726</v>
      </c>
      <c r="AI8" s="5">
        <f>WORKDAY(AG8,0,_JF)</f>
        <v>43726</v>
      </c>
      <c r="AK8" s="35">
        <f>WORKDAY(AI8,1,_JF)</f>
        <v>43727</v>
      </c>
      <c r="AM8" s="5">
        <f>WORKDAY(AK8,1,_JF)</f>
        <v>43728</v>
      </c>
      <c r="AO8" s="35">
        <f>WORKDAY(AM8,1,_JF)</f>
        <v>43731</v>
      </c>
      <c r="AQ8" s="5">
        <f>WORKDAY(AO8,0,_JF)</f>
        <v>43731</v>
      </c>
      <c r="AS8" s="35">
        <f>WORKDAY(AQ8,1,_JF)</f>
        <v>43732</v>
      </c>
      <c r="AU8" s="21">
        <f>WORKDAY(AS8,3,_JF)</f>
        <v>43735</v>
      </c>
      <c r="AW8" s="35">
        <f>WORKDAY(AU8,0,_JF)</f>
        <v>43735</v>
      </c>
      <c r="AY8" s="5">
        <f>WORKDAY(AW8,1,_JF)</f>
        <v>43738</v>
      </c>
      <c r="BA8" s="35">
        <f>WORKDAY(AY8,1,_JF)</f>
        <v>43739</v>
      </c>
      <c r="BC8" s="5">
        <f>WORKDAY(BA8,0,_JF)</f>
        <v>43739</v>
      </c>
      <c r="BE8" s="35">
        <f>WORKDAY(BC8,1,_JF)</f>
        <v>43740</v>
      </c>
      <c r="BG8" s="5">
        <f>WORKDAY(BE8,0,_JF)</f>
        <v>43740</v>
      </c>
      <c r="BI8" s="35">
        <f>WORKDAY(BG8,1,_JF)</f>
        <v>43741</v>
      </c>
      <c r="BK8" s="5">
        <f>WORKDAY(BI8,1,_JF)</f>
        <v>43742</v>
      </c>
      <c r="BM8" s="35">
        <f>WORKDAY(BK8,0,_JF)</f>
        <v>43742</v>
      </c>
      <c r="BO8" s="21">
        <f t="shared" si="0"/>
        <v>43745</v>
      </c>
      <c r="BP8" s="29"/>
      <c r="BQ8" s="1" t="s">
        <v>105</v>
      </c>
      <c r="BR8" s="1" t="s">
        <v>161</v>
      </c>
    </row>
    <row r="9" spans="1:70" ht="24.75" customHeight="1" x14ac:dyDescent="0.35">
      <c r="A9" s="41" t="str">
        <f>'Production amont'!A:A</f>
        <v>01AA611</v>
      </c>
      <c r="B9" s="41" t="str">
        <f>'Production amont'!B:B</f>
        <v>Ecope 1B</v>
      </c>
      <c r="C9" s="32">
        <f>VLOOKUP(A9,'Production amont'!A:T,20,0)</f>
        <v>43709</v>
      </c>
      <c r="D9" s="22">
        <f>VLOOKUP(A9,'Production amont'!A:T,19,0)</f>
        <v>43707</v>
      </c>
      <c r="E9" s="35">
        <f>WORKDAY(D9,2,_JF)</f>
        <v>43711</v>
      </c>
      <c r="G9" s="5">
        <f>WORKDAY(E9,1,_JF)</f>
        <v>43712</v>
      </c>
      <c r="I9" s="35">
        <f>WORKDAY(G9,1,_JF)</f>
        <v>43713</v>
      </c>
      <c r="K9" s="5">
        <f>WORKDAY(I9,1,_JF)</f>
        <v>43714</v>
      </c>
      <c r="M9" s="35">
        <f>WORKDAY(K9,0,_JF)</f>
        <v>43714</v>
      </c>
      <c r="O9" s="5">
        <f>WORKDAY(M9,2,_JF)</f>
        <v>43718</v>
      </c>
      <c r="Q9" s="35">
        <f>WORKDAY(O9,1,_JF)</f>
        <v>43719</v>
      </c>
      <c r="S9" s="5">
        <f>WORKDAY(Q9,1,_JF)</f>
        <v>43720</v>
      </c>
      <c r="U9" s="35">
        <f>WORKDAY(S9,1,_JF)</f>
        <v>43721</v>
      </c>
      <c r="W9" s="5">
        <f>WORKDAY(U9,0,_JF)</f>
        <v>43721</v>
      </c>
      <c r="Y9" s="35">
        <f>WORKDAY(W9,1,_JF)</f>
        <v>43724</v>
      </c>
      <c r="AA9" s="5">
        <f>WORKDAY(Y9,0,_JF)</f>
        <v>43724</v>
      </c>
      <c r="AC9" s="35">
        <f>WORKDAY(AA9,1,_JF)</f>
        <v>43725</v>
      </c>
      <c r="AE9" s="5">
        <f>WORKDAY(AC9,0,_JF)</f>
        <v>43725</v>
      </c>
      <c r="AG9" s="35">
        <f>WORKDAY(AE9,1,_JF)</f>
        <v>43726</v>
      </c>
      <c r="AI9" s="5">
        <f>WORKDAY(AG9,0,_JF)</f>
        <v>43726</v>
      </c>
      <c r="AK9" s="35">
        <f>WORKDAY(AI9,1,_JF)</f>
        <v>43727</v>
      </c>
      <c r="AM9" s="5">
        <f>WORKDAY(AK9,1,_JF)</f>
        <v>43728</v>
      </c>
      <c r="AO9" s="35">
        <f>WORKDAY(AM9,1,_JF)</f>
        <v>43731</v>
      </c>
      <c r="AQ9" s="5">
        <f>WORKDAY(AO9,0,_JF)</f>
        <v>43731</v>
      </c>
      <c r="AS9" s="35">
        <f>WORKDAY(AQ9,1,_JF)</f>
        <v>43732</v>
      </c>
      <c r="AU9" s="21">
        <f>WORKDAY(AS9,3,_JF)</f>
        <v>43735</v>
      </c>
      <c r="AW9" s="35">
        <f>WORKDAY(AU9,0,_JF)</f>
        <v>43735</v>
      </c>
      <c r="AY9" s="5">
        <f>WORKDAY(AW9,1,_JF)</f>
        <v>43738</v>
      </c>
      <c r="BA9" s="35">
        <f>WORKDAY(AY9,1,_JF)</f>
        <v>43739</v>
      </c>
      <c r="BC9" s="5">
        <f>WORKDAY(BA9,0,_JF)</f>
        <v>43739</v>
      </c>
      <c r="BE9" s="35">
        <f>WORKDAY(BC9,1,_JF)</f>
        <v>43740</v>
      </c>
      <c r="BG9" s="5">
        <f>WORKDAY(BE9,0,_JF)</f>
        <v>43740</v>
      </c>
      <c r="BI9" s="35">
        <f>WORKDAY(BG9,1,_JF)</f>
        <v>43741</v>
      </c>
      <c r="BK9" s="5">
        <f>WORKDAY(BI9,1,_JF)</f>
        <v>43742</v>
      </c>
      <c r="BM9" s="35">
        <f>WORKDAY(BK9,0,_JF)</f>
        <v>43742</v>
      </c>
      <c r="BO9" s="21">
        <f t="shared" si="0"/>
        <v>43745</v>
      </c>
      <c r="BP9" s="29"/>
      <c r="BQ9" s="1" t="s">
        <v>105</v>
      </c>
      <c r="BR9" s="1" t="s">
        <v>161</v>
      </c>
    </row>
    <row r="10" spans="1:70" ht="24.75" customHeight="1" x14ac:dyDescent="0.35">
      <c r="A10" s="41" t="str">
        <f>'Production amont'!A:A</f>
        <v>01AA612</v>
      </c>
      <c r="B10" s="41" t="str">
        <f>'Production amont'!B:B</f>
        <v>Ecope 1B</v>
      </c>
      <c r="C10" s="32">
        <f>VLOOKUP(A10,'Production amont'!A:T,20,0)</f>
        <v>43710</v>
      </c>
      <c r="D10" s="22">
        <f>VLOOKUP(A10,'Production amont'!A:T,19,0)</f>
        <v>43710</v>
      </c>
      <c r="E10" s="35">
        <f>WORKDAY(D10,2,_JF)</f>
        <v>43712</v>
      </c>
      <c r="G10" s="5">
        <f>WORKDAY(E10,1,_JF)</f>
        <v>43713</v>
      </c>
      <c r="I10" s="35">
        <f>WORKDAY(G10,1,_JF)</f>
        <v>43714</v>
      </c>
      <c r="K10" s="5">
        <f>WORKDAY(I10,1,_JF)</f>
        <v>43717</v>
      </c>
      <c r="M10" s="35">
        <f>WORKDAY(K10,0,_JF)</f>
        <v>43717</v>
      </c>
      <c r="O10" s="5">
        <f>WORKDAY(M10,2,_JF)</f>
        <v>43719</v>
      </c>
      <c r="Q10" s="35">
        <f>WORKDAY(O10,1,_JF)</f>
        <v>43720</v>
      </c>
      <c r="S10" s="5">
        <f>WORKDAY(Q10,1,_JF)</f>
        <v>43721</v>
      </c>
      <c r="U10" s="35">
        <f>WORKDAY(S10,1,_JF)</f>
        <v>43724</v>
      </c>
      <c r="W10" s="5">
        <f>WORKDAY(U10,0,_JF)</f>
        <v>43724</v>
      </c>
      <c r="Y10" s="35">
        <f>WORKDAY(W10,1,_JF)</f>
        <v>43725</v>
      </c>
      <c r="AA10" s="5">
        <f>WORKDAY(Y10,0,_JF)</f>
        <v>43725</v>
      </c>
      <c r="AC10" s="35">
        <f>WORKDAY(AA10,1,_JF)</f>
        <v>43726</v>
      </c>
      <c r="AE10" s="5">
        <f>WORKDAY(AC10,0,_JF)</f>
        <v>43726</v>
      </c>
      <c r="AG10" s="35">
        <f>WORKDAY(AE10,1,_JF)</f>
        <v>43727</v>
      </c>
      <c r="AI10" s="5">
        <f>WORKDAY(AG10,0,_JF)</f>
        <v>43727</v>
      </c>
      <c r="AK10" s="35">
        <f>WORKDAY(AI10,1,_JF)</f>
        <v>43728</v>
      </c>
      <c r="AM10" s="5">
        <f>WORKDAY(AK10,1,_JF)</f>
        <v>43731</v>
      </c>
      <c r="AO10" s="35">
        <f>WORKDAY(AM10,1,_JF)</f>
        <v>43732</v>
      </c>
      <c r="AQ10" s="5">
        <f>WORKDAY(AO10,0,_JF)</f>
        <v>43732</v>
      </c>
      <c r="AS10" s="35">
        <f>WORKDAY(AQ10,1,_JF)</f>
        <v>43733</v>
      </c>
      <c r="AU10" s="21">
        <f>WORKDAY(AS10,3,_JF)</f>
        <v>43738</v>
      </c>
      <c r="AW10" s="35">
        <f>WORKDAY(AU10,0,_JF)</f>
        <v>43738</v>
      </c>
      <c r="AY10" s="5">
        <f>WORKDAY(AW10,1,_JF)</f>
        <v>43739</v>
      </c>
      <c r="BA10" s="35">
        <f>WORKDAY(AY10,1,_JF)</f>
        <v>43740</v>
      </c>
      <c r="BC10" s="5">
        <f>WORKDAY(BA10,0,_JF)</f>
        <v>43740</v>
      </c>
      <c r="BE10" s="35">
        <f>WORKDAY(BC10,1,_JF)</f>
        <v>43741</v>
      </c>
      <c r="BG10" s="5">
        <f>WORKDAY(BE10,0,_JF)</f>
        <v>43741</v>
      </c>
      <c r="BI10" s="35">
        <f>WORKDAY(BG10,1,_JF)</f>
        <v>43742</v>
      </c>
      <c r="BK10" s="5">
        <f>WORKDAY(BI10,1,_JF)</f>
        <v>43745</v>
      </c>
      <c r="BM10" s="35">
        <f>WORKDAY(BK10,0,_JF)</f>
        <v>43745</v>
      </c>
      <c r="BO10" s="21">
        <f t="shared" si="0"/>
        <v>43746</v>
      </c>
      <c r="BP10" s="29"/>
      <c r="BQ10" s="1" t="s">
        <v>105</v>
      </c>
      <c r="BR10" s="1" t="s">
        <v>161</v>
      </c>
    </row>
    <row r="11" spans="1:70" ht="24.75" customHeight="1" x14ac:dyDescent="0.35">
      <c r="A11" s="41" t="str">
        <f>'Production amont'!A:A</f>
        <v>01AA613</v>
      </c>
      <c r="B11" s="41" t="str">
        <f>'Production amont'!B:B</f>
        <v>Ecope 1B</v>
      </c>
      <c r="C11" s="32">
        <f>VLOOKUP(A11,'Production amont'!A:T,20,0)</f>
        <v>43711</v>
      </c>
      <c r="D11" s="22">
        <f>VLOOKUP(A11,'Production amont'!A:T,19,0)</f>
        <v>43711</v>
      </c>
      <c r="E11" s="35">
        <f>WORKDAY(D11,2,_JF)</f>
        <v>43713</v>
      </c>
      <c r="G11" s="5">
        <f>WORKDAY(E11,1,_JF)</f>
        <v>43714</v>
      </c>
      <c r="I11" s="35">
        <f>WORKDAY(G11,1,_JF)</f>
        <v>43717</v>
      </c>
      <c r="K11" s="5">
        <f>WORKDAY(I11,1,_JF)</f>
        <v>43718</v>
      </c>
      <c r="M11" s="35">
        <f>WORKDAY(K11,0,_JF)</f>
        <v>43718</v>
      </c>
      <c r="O11" s="5">
        <f>WORKDAY(M11,2,_JF)</f>
        <v>43720</v>
      </c>
      <c r="Q11" s="35">
        <f>WORKDAY(O11,1,_JF)</f>
        <v>43721</v>
      </c>
      <c r="S11" s="5">
        <f>WORKDAY(Q11,1,_JF)</f>
        <v>43724</v>
      </c>
      <c r="U11" s="35">
        <f>WORKDAY(S11,1,_JF)</f>
        <v>43725</v>
      </c>
      <c r="W11" s="5">
        <f>WORKDAY(U11,0,_JF)</f>
        <v>43725</v>
      </c>
      <c r="Y11" s="35">
        <f>WORKDAY(W11,1,_JF)</f>
        <v>43726</v>
      </c>
      <c r="AA11" s="5">
        <f>WORKDAY(Y11,0,_JF)</f>
        <v>43726</v>
      </c>
      <c r="AC11" s="35">
        <f>WORKDAY(AA11,1,_JF)</f>
        <v>43727</v>
      </c>
      <c r="AE11" s="5">
        <f>WORKDAY(AC11,0,_JF)</f>
        <v>43727</v>
      </c>
      <c r="AG11" s="35">
        <f>WORKDAY(AE11,1,_JF)</f>
        <v>43728</v>
      </c>
      <c r="AI11" s="5">
        <f>WORKDAY(AG11,0,_JF)</f>
        <v>43728</v>
      </c>
      <c r="AK11" s="35">
        <f>WORKDAY(AI11,1,_JF)</f>
        <v>43731</v>
      </c>
      <c r="AM11" s="5">
        <f>WORKDAY(AK11,1,_JF)</f>
        <v>43732</v>
      </c>
      <c r="AO11" s="35">
        <f>WORKDAY(AM11,1,_JF)</f>
        <v>43733</v>
      </c>
      <c r="AQ11" s="5">
        <f>WORKDAY(AO11,0,_JF)</f>
        <v>43733</v>
      </c>
      <c r="AS11" s="35">
        <f>WORKDAY(AQ11,1,_JF)</f>
        <v>43734</v>
      </c>
      <c r="AU11" s="21">
        <f>WORKDAY(AS11,3,_JF)</f>
        <v>43739</v>
      </c>
      <c r="AW11" s="35">
        <f>WORKDAY(AU11,0,_JF)</f>
        <v>43739</v>
      </c>
      <c r="AY11" s="5">
        <f>WORKDAY(AW11,1,_JF)</f>
        <v>43740</v>
      </c>
      <c r="BA11" s="35">
        <f>WORKDAY(AY11,1,_JF)</f>
        <v>43741</v>
      </c>
      <c r="BC11" s="5">
        <f>WORKDAY(BA11,0,_JF)</f>
        <v>43741</v>
      </c>
      <c r="BE11" s="35">
        <f>WORKDAY(BC11,1,_JF)</f>
        <v>43742</v>
      </c>
      <c r="BG11" s="5">
        <f>WORKDAY(BE11,0,_JF)</f>
        <v>43742</v>
      </c>
      <c r="BI11" s="35">
        <f>WORKDAY(BG11,1,_JF)</f>
        <v>43745</v>
      </c>
      <c r="BK11" s="5">
        <f>WORKDAY(BI11,1,_JF)</f>
        <v>43746</v>
      </c>
      <c r="BM11" s="35">
        <f>WORKDAY(BK11,0,_JF)</f>
        <v>43746</v>
      </c>
      <c r="BO11" s="21">
        <f t="shared" si="0"/>
        <v>43747</v>
      </c>
      <c r="BP11" s="29"/>
      <c r="BQ11" s="1" t="s">
        <v>105</v>
      </c>
      <c r="BR11" s="1" t="s">
        <v>161</v>
      </c>
    </row>
    <row r="12" spans="1:70" ht="24.75" customHeight="1" x14ac:dyDescent="0.35">
      <c r="A12" s="41" t="str">
        <f>'Production amont'!A:A</f>
        <v>01AA614</v>
      </c>
      <c r="B12" s="41" t="str">
        <f>'Production amont'!B:B</f>
        <v>Ecope 1B</v>
      </c>
      <c r="C12" s="32">
        <f>VLOOKUP(A12,'Production amont'!A:T,20,0)</f>
        <v>43712</v>
      </c>
      <c r="D12" s="22">
        <f>VLOOKUP(A12,'Production amont'!A:T,19,0)</f>
        <v>43712</v>
      </c>
      <c r="E12" s="35">
        <f>WORKDAY(D12,2,_JF)</f>
        <v>43714</v>
      </c>
      <c r="G12" s="5">
        <f>WORKDAY(E12,1,_JF)</f>
        <v>43717</v>
      </c>
      <c r="I12" s="35">
        <f>WORKDAY(G12,1,_JF)</f>
        <v>43718</v>
      </c>
      <c r="K12" s="5">
        <f>WORKDAY(I12,1,_JF)</f>
        <v>43719</v>
      </c>
      <c r="M12" s="35">
        <f>WORKDAY(K12,0,_JF)</f>
        <v>43719</v>
      </c>
      <c r="O12" s="5">
        <f>WORKDAY(M12,2,_JF)</f>
        <v>43721</v>
      </c>
      <c r="Q12" s="35">
        <f>WORKDAY(O12,1,_JF)</f>
        <v>43724</v>
      </c>
      <c r="S12" s="5">
        <f>WORKDAY(Q12,1,_JF)</f>
        <v>43725</v>
      </c>
      <c r="U12" s="35">
        <f>WORKDAY(S12,1,_JF)</f>
        <v>43726</v>
      </c>
      <c r="W12" s="5">
        <f>WORKDAY(U12,0,_JF)</f>
        <v>43726</v>
      </c>
      <c r="Y12" s="35">
        <f>WORKDAY(W12,1,_JF)</f>
        <v>43727</v>
      </c>
      <c r="AA12" s="5">
        <f>WORKDAY(Y12,0,_JF)</f>
        <v>43727</v>
      </c>
      <c r="AC12" s="35">
        <f>WORKDAY(AA12,1,_JF)</f>
        <v>43728</v>
      </c>
      <c r="AE12" s="5">
        <f>WORKDAY(AC12,0,_JF)</f>
        <v>43728</v>
      </c>
      <c r="AG12" s="35">
        <f>WORKDAY(AE12,1,_JF)</f>
        <v>43731</v>
      </c>
      <c r="AI12" s="5">
        <f>WORKDAY(AG12,0,_JF)</f>
        <v>43731</v>
      </c>
      <c r="AK12" s="35">
        <f>WORKDAY(AI12,1,_JF)</f>
        <v>43732</v>
      </c>
      <c r="AM12" s="5">
        <f>WORKDAY(AK12,1,_JF)</f>
        <v>43733</v>
      </c>
      <c r="AO12" s="35">
        <f>WORKDAY(AM12,1,_JF)</f>
        <v>43734</v>
      </c>
      <c r="AQ12" s="5">
        <f>WORKDAY(AO12,0,_JF)</f>
        <v>43734</v>
      </c>
      <c r="AS12" s="35">
        <f>WORKDAY(AQ12,1,_JF)</f>
        <v>43735</v>
      </c>
      <c r="AU12" s="21">
        <f>WORKDAY(AS12,3,_JF)</f>
        <v>43740</v>
      </c>
      <c r="AW12" s="35">
        <f>WORKDAY(AU12,0,_JF)</f>
        <v>43740</v>
      </c>
      <c r="AY12" s="5">
        <f>WORKDAY(AW12,1,_JF)</f>
        <v>43741</v>
      </c>
      <c r="BA12" s="35">
        <f>WORKDAY(AY12,1,_JF)</f>
        <v>43742</v>
      </c>
      <c r="BC12" s="5">
        <f>WORKDAY(BA12,0,_JF)</f>
        <v>43742</v>
      </c>
      <c r="BE12" s="35">
        <f>WORKDAY(BC12,1,_JF)</f>
        <v>43745</v>
      </c>
      <c r="BG12" s="5">
        <f>WORKDAY(BE12,0,_JF)</f>
        <v>43745</v>
      </c>
      <c r="BI12" s="35">
        <f>WORKDAY(BG12,1,_JF)</f>
        <v>43746</v>
      </c>
      <c r="BK12" s="5">
        <f>WORKDAY(BI12,1,_JF)</f>
        <v>43747</v>
      </c>
      <c r="BM12" s="35">
        <f>WORKDAY(BK12,0,_JF)</f>
        <v>43747</v>
      </c>
      <c r="BO12" s="21">
        <f t="shared" si="0"/>
        <v>43748</v>
      </c>
      <c r="BP12" s="29"/>
      <c r="BQ12" s="1" t="s">
        <v>105</v>
      </c>
      <c r="BR12" s="1" t="s">
        <v>161</v>
      </c>
    </row>
    <row r="13" spans="1:70" ht="24.75" customHeight="1" x14ac:dyDescent="0.35">
      <c r="A13" s="41" t="str">
        <f>'Production amont'!A:A</f>
        <v>01AA615</v>
      </c>
      <c r="B13" s="41" t="str">
        <f>'Production amont'!B:B</f>
        <v>Ecope 1B</v>
      </c>
      <c r="C13" s="32">
        <f>VLOOKUP(A13,'Production amont'!A:T,20,0)</f>
        <v>43713</v>
      </c>
      <c r="D13" s="22">
        <f>VLOOKUP(A13,'Production amont'!A:T,19,0)</f>
        <v>43713</v>
      </c>
      <c r="E13" s="35">
        <f>WORKDAY(D13,2,_JF)</f>
        <v>43717</v>
      </c>
      <c r="G13" s="5">
        <f>WORKDAY(E13,1,_JF)</f>
        <v>43718</v>
      </c>
      <c r="I13" s="35">
        <f>WORKDAY(G13,1,_JF)</f>
        <v>43719</v>
      </c>
      <c r="K13" s="5">
        <f>WORKDAY(I13,1,_JF)</f>
        <v>43720</v>
      </c>
      <c r="M13" s="35">
        <f>WORKDAY(K13,0,_JF)</f>
        <v>43720</v>
      </c>
      <c r="O13" s="5">
        <f>WORKDAY(M13,2,_JF)</f>
        <v>43724</v>
      </c>
      <c r="Q13" s="35">
        <f>WORKDAY(O13,1,_JF)</f>
        <v>43725</v>
      </c>
      <c r="S13" s="5">
        <f>WORKDAY(Q13,1,_JF)</f>
        <v>43726</v>
      </c>
      <c r="U13" s="35">
        <f>WORKDAY(S13,1,_JF)</f>
        <v>43727</v>
      </c>
      <c r="W13" s="5">
        <f>WORKDAY(U13,0,_JF)</f>
        <v>43727</v>
      </c>
      <c r="Y13" s="35">
        <f>WORKDAY(W13,1,_JF)</f>
        <v>43728</v>
      </c>
      <c r="AA13" s="5">
        <f>WORKDAY(Y13,0,_JF)</f>
        <v>43728</v>
      </c>
      <c r="AC13" s="35">
        <f>WORKDAY(AA13,1,_JF)</f>
        <v>43731</v>
      </c>
      <c r="AE13" s="5">
        <f>WORKDAY(AC13,0,_JF)</f>
        <v>43731</v>
      </c>
      <c r="AG13" s="35">
        <f>WORKDAY(AE13,1,_JF)</f>
        <v>43732</v>
      </c>
      <c r="AI13" s="5">
        <f>WORKDAY(AG13,0,_JF)</f>
        <v>43732</v>
      </c>
      <c r="AK13" s="35">
        <f>WORKDAY(AI13,1,_JF)</f>
        <v>43733</v>
      </c>
      <c r="AM13" s="5">
        <f>WORKDAY(AK13,1,_JF)</f>
        <v>43734</v>
      </c>
      <c r="AO13" s="35">
        <f>WORKDAY(AM13,1,_JF)</f>
        <v>43735</v>
      </c>
      <c r="AQ13" s="5">
        <f>WORKDAY(AO13,0,_JF)</f>
        <v>43735</v>
      </c>
      <c r="AS13" s="35">
        <f>WORKDAY(AQ13,1,_JF)</f>
        <v>43738</v>
      </c>
      <c r="AU13" s="21">
        <f>WORKDAY(AS13,3,_JF)</f>
        <v>43741</v>
      </c>
      <c r="AW13" s="35">
        <f>WORKDAY(AU13,0,_JF)</f>
        <v>43741</v>
      </c>
      <c r="AY13" s="5">
        <f>WORKDAY(AW13,1,_JF)</f>
        <v>43742</v>
      </c>
      <c r="BA13" s="35">
        <f>WORKDAY(AY13,1,_JF)</f>
        <v>43745</v>
      </c>
      <c r="BC13" s="5">
        <f>WORKDAY(BA13,0,_JF)</f>
        <v>43745</v>
      </c>
      <c r="BE13" s="35">
        <f>WORKDAY(BC13,1,_JF)</f>
        <v>43746</v>
      </c>
      <c r="BG13" s="5">
        <f>WORKDAY(BE13,0,_JF)</f>
        <v>43746</v>
      </c>
      <c r="BI13" s="35">
        <f>WORKDAY(BG13,1,_JF)</f>
        <v>43747</v>
      </c>
      <c r="BK13" s="5">
        <f>WORKDAY(BI13,1,_JF)</f>
        <v>43748</v>
      </c>
      <c r="BM13" s="35">
        <f>WORKDAY(BK13,0,_JF)</f>
        <v>43748</v>
      </c>
      <c r="BO13" s="21">
        <f t="shared" si="0"/>
        <v>43749</v>
      </c>
      <c r="BP13" s="29"/>
      <c r="BQ13" s="1" t="s">
        <v>105</v>
      </c>
      <c r="BR13" s="1" t="s">
        <v>161</v>
      </c>
    </row>
    <row r="14" spans="1:70" ht="24.75" customHeight="1" x14ac:dyDescent="0.35">
      <c r="A14" s="41" t="str">
        <f>'Production amont'!A:A</f>
        <v>01AA616</v>
      </c>
      <c r="B14" s="41" t="str">
        <f>'Production amont'!B:B</f>
        <v>Ecope 1B</v>
      </c>
      <c r="C14" s="32">
        <f>VLOOKUP(A14,'Production amont'!A:T,20,0)</f>
        <v>43714</v>
      </c>
      <c r="D14" s="22">
        <f>VLOOKUP(A14,'Production amont'!A:T,19,0)</f>
        <v>43714</v>
      </c>
      <c r="E14" s="35">
        <f>WORKDAY(D14,2,_JF)</f>
        <v>43718</v>
      </c>
      <c r="G14" s="5">
        <f>WORKDAY(E14,1,_JF)</f>
        <v>43719</v>
      </c>
      <c r="I14" s="35">
        <f>WORKDAY(G14,1,_JF)</f>
        <v>43720</v>
      </c>
      <c r="K14" s="5">
        <f>WORKDAY(I14,1,_JF)</f>
        <v>43721</v>
      </c>
      <c r="M14" s="35">
        <f>WORKDAY(K14,0,_JF)</f>
        <v>43721</v>
      </c>
      <c r="O14" s="5">
        <f>WORKDAY(M14,2,_JF)</f>
        <v>43725</v>
      </c>
      <c r="Q14" s="35">
        <f>WORKDAY(O14,1,_JF)</f>
        <v>43726</v>
      </c>
      <c r="S14" s="5">
        <f>WORKDAY(Q14,1,_JF)</f>
        <v>43727</v>
      </c>
      <c r="U14" s="35">
        <f>WORKDAY(S14,1,_JF)</f>
        <v>43728</v>
      </c>
      <c r="W14" s="5">
        <f>WORKDAY(U14,0,_JF)</f>
        <v>43728</v>
      </c>
      <c r="Y14" s="35">
        <f>WORKDAY(W14,1,_JF)</f>
        <v>43731</v>
      </c>
      <c r="AA14" s="5">
        <f>WORKDAY(Y14,0,_JF)</f>
        <v>43731</v>
      </c>
      <c r="AC14" s="35">
        <f>WORKDAY(AA14,1,_JF)</f>
        <v>43732</v>
      </c>
      <c r="AE14" s="5">
        <f>WORKDAY(AC14,0,_JF)</f>
        <v>43732</v>
      </c>
      <c r="AG14" s="35">
        <f>WORKDAY(AE14,1,_JF)</f>
        <v>43733</v>
      </c>
      <c r="AI14" s="5">
        <f>WORKDAY(AG14,0,_JF)</f>
        <v>43733</v>
      </c>
      <c r="AK14" s="35">
        <f>WORKDAY(AI14,1,_JF)</f>
        <v>43734</v>
      </c>
      <c r="AM14" s="5">
        <f>WORKDAY(AK14,1,_JF)</f>
        <v>43735</v>
      </c>
      <c r="AO14" s="35">
        <f>WORKDAY(AM14,1,_JF)</f>
        <v>43738</v>
      </c>
      <c r="AQ14" s="5">
        <f>WORKDAY(AO14,0,_JF)</f>
        <v>43738</v>
      </c>
      <c r="AS14" s="35">
        <f>WORKDAY(AQ14,1,_JF)</f>
        <v>43739</v>
      </c>
      <c r="AU14" s="21">
        <f>WORKDAY(AS14,3,_JF)</f>
        <v>43742</v>
      </c>
      <c r="AW14" s="35">
        <f>WORKDAY(AU14,0,_JF)</f>
        <v>43742</v>
      </c>
      <c r="AY14" s="5">
        <f>WORKDAY(AW14,1,_JF)</f>
        <v>43745</v>
      </c>
      <c r="BA14" s="35">
        <f>WORKDAY(AY14,1,_JF)</f>
        <v>43746</v>
      </c>
      <c r="BC14" s="5">
        <f>WORKDAY(BA14,0,_JF)</f>
        <v>43746</v>
      </c>
      <c r="BE14" s="35">
        <f>WORKDAY(BC14,1,_JF)</f>
        <v>43747</v>
      </c>
      <c r="BG14" s="5">
        <f>WORKDAY(BE14,0,_JF)</f>
        <v>43747</v>
      </c>
      <c r="BI14" s="35">
        <f>WORKDAY(BG14,1,_JF)</f>
        <v>43748</v>
      </c>
      <c r="BK14" s="5">
        <f>WORKDAY(BI14,1,_JF)</f>
        <v>43749</v>
      </c>
      <c r="BM14" s="35">
        <f>WORKDAY(BK14,0,_JF)</f>
        <v>43749</v>
      </c>
      <c r="BO14" s="21">
        <f t="shared" si="0"/>
        <v>43752</v>
      </c>
      <c r="BP14" s="29"/>
      <c r="BQ14" s="1" t="s">
        <v>105</v>
      </c>
      <c r="BR14" s="1" t="s">
        <v>161</v>
      </c>
    </row>
    <row r="15" spans="1:70" ht="24.75" customHeight="1" x14ac:dyDescent="0.35">
      <c r="A15" s="41" t="str">
        <f>'Production amont'!A:A</f>
        <v>01AA617</v>
      </c>
      <c r="B15" s="41" t="str">
        <f>'Production amont'!B:B</f>
        <v>Ecope 1B</v>
      </c>
      <c r="C15" s="32">
        <f>VLOOKUP(A15,'Production amont'!A:T,20,0)</f>
        <v>43715</v>
      </c>
      <c r="D15" s="22">
        <f>VLOOKUP(A15,'Production amont'!A:T,19,0)</f>
        <v>43714</v>
      </c>
      <c r="E15" s="35">
        <f>WORKDAY(D15,2,_JF)</f>
        <v>43718</v>
      </c>
      <c r="G15" s="5">
        <f>WORKDAY(E15,1,_JF)</f>
        <v>43719</v>
      </c>
      <c r="I15" s="35">
        <f>WORKDAY(G15,1,_JF)</f>
        <v>43720</v>
      </c>
      <c r="K15" s="5">
        <f>WORKDAY(I15,1,_JF)</f>
        <v>43721</v>
      </c>
      <c r="M15" s="35">
        <f>WORKDAY(K15,0,_JF)</f>
        <v>43721</v>
      </c>
      <c r="O15" s="5">
        <f>WORKDAY(M15,2,_JF)</f>
        <v>43725</v>
      </c>
      <c r="Q15" s="35">
        <f>WORKDAY(O15,1,_JF)</f>
        <v>43726</v>
      </c>
      <c r="S15" s="5">
        <f>WORKDAY(Q15,1,_JF)</f>
        <v>43727</v>
      </c>
      <c r="U15" s="35">
        <f>WORKDAY(S15,1,_JF)</f>
        <v>43728</v>
      </c>
      <c r="W15" s="5">
        <f>WORKDAY(U15,0,_JF)</f>
        <v>43728</v>
      </c>
      <c r="Y15" s="35">
        <f>WORKDAY(W15,1,_JF)</f>
        <v>43731</v>
      </c>
      <c r="AA15" s="5">
        <f>WORKDAY(Y15,0,_JF)</f>
        <v>43731</v>
      </c>
      <c r="AC15" s="35">
        <f>WORKDAY(AA15,1,_JF)</f>
        <v>43732</v>
      </c>
      <c r="AE15" s="5">
        <f>WORKDAY(AC15,0,_JF)</f>
        <v>43732</v>
      </c>
      <c r="AG15" s="35">
        <f>WORKDAY(AE15,1,_JF)</f>
        <v>43733</v>
      </c>
      <c r="AI15" s="5">
        <f>WORKDAY(AG15,0,_JF)</f>
        <v>43733</v>
      </c>
      <c r="AK15" s="35">
        <f>WORKDAY(AI15,1,_JF)</f>
        <v>43734</v>
      </c>
      <c r="AM15" s="5">
        <f>WORKDAY(AK15,1,_JF)</f>
        <v>43735</v>
      </c>
      <c r="AO15" s="35">
        <f>WORKDAY(AM15,1,_JF)</f>
        <v>43738</v>
      </c>
      <c r="AQ15" s="5">
        <f>WORKDAY(AO15,0,_JF)</f>
        <v>43738</v>
      </c>
      <c r="AS15" s="35">
        <f>WORKDAY(AQ15,1,_JF)</f>
        <v>43739</v>
      </c>
      <c r="AU15" s="21">
        <f>WORKDAY(AS15,3,_JF)</f>
        <v>43742</v>
      </c>
      <c r="AW15" s="35">
        <f>WORKDAY(AU15,0,_JF)</f>
        <v>43742</v>
      </c>
      <c r="AY15" s="5">
        <f>WORKDAY(AW15,1,_JF)</f>
        <v>43745</v>
      </c>
      <c r="BA15" s="35">
        <f>WORKDAY(AY15,1,_JF)</f>
        <v>43746</v>
      </c>
      <c r="BC15" s="5">
        <f>WORKDAY(BA15,0,_JF)</f>
        <v>43746</v>
      </c>
      <c r="BE15" s="35">
        <f>WORKDAY(BC15,1,_JF)</f>
        <v>43747</v>
      </c>
      <c r="BG15" s="5">
        <f>WORKDAY(BE15,0,_JF)</f>
        <v>43747</v>
      </c>
      <c r="BI15" s="35">
        <f>WORKDAY(BG15,1,_JF)</f>
        <v>43748</v>
      </c>
      <c r="BK15" s="5">
        <f>WORKDAY(BI15,1,_JF)</f>
        <v>43749</v>
      </c>
      <c r="BM15" s="35">
        <f>WORKDAY(BK15,0,_JF)</f>
        <v>43749</v>
      </c>
      <c r="BO15" s="21">
        <f t="shared" si="0"/>
        <v>43752</v>
      </c>
      <c r="BP15" s="29"/>
      <c r="BQ15" s="1" t="s">
        <v>105</v>
      </c>
      <c r="BR15" s="1" t="s">
        <v>161</v>
      </c>
    </row>
    <row r="16" spans="1:70" ht="24.75" customHeight="1" x14ac:dyDescent="0.35">
      <c r="A16" s="41" t="str">
        <f>'Production amont'!A:A</f>
        <v>01AA618</v>
      </c>
      <c r="B16" s="41" t="str">
        <f>'Production amont'!B:B</f>
        <v>Ecope 1B</v>
      </c>
      <c r="C16" s="32">
        <f>VLOOKUP(A16,'Production amont'!A:T,20,0)</f>
        <v>43716</v>
      </c>
      <c r="D16" s="22">
        <f>VLOOKUP(A16,'Production amont'!A:T,19,0)</f>
        <v>43714</v>
      </c>
      <c r="E16" s="35">
        <f>WORKDAY(D16,2,_JF)</f>
        <v>43718</v>
      </c>
      <c r="G16" s="5">
        <f>WORKDAY(E16,1,_JF)</f>
        <v>43719</v>
      </c>
      <c r="I16" s="35">
        <f>WORKDAY(G16,1,_JF)</f>
        <v>43720</v>
      </c>
      <c r="K16" s="5">
        <f>WORKDAY(I16,1,_JF)</f>
        <v>43721</v>
      </c>
      <c r="M16" s="35">
        <f>WORKDAY(K16,0,_JF)</f>
        <v>43721</v>
      </c>
      <c r="O16" s="5">
        <f>WORKDAY(M16,2,_JF)</f>
        <v>43725</v>
      </c>
      <c r="Q16" s="35">
        <f>WORKDAY(O16,1,_JF)</f>
        <v>43726</v>
      </c>
      <c r="S16" s="5">
        <f>WORKDAY(Q16,1,_JF)</f>
        <v>43727</v>
      </c>
      <c r="U16" s="35">
        <f>WORKDAY(S16,1,_JF)</f>
        <v>43728</v>
      </c>
      <c r="W16" s="5">
        <f>WORKDAY(U16,0,_JF)</f>
        <v>43728</v>
      </c>
      <c r="Y16" s="35">
        <f>WORKDAY(W16,1,_JF)</f>
        <v>43731</v>
      </c>
      <c r="AA16" s="5">
        <f>WORKDAY(Y16,0,_JF)</f>
        <v>43731</v>
      </c>
      <c r="AC16" s="35">
        <f>WORKDAY(AA16,1,_JF)</f>
        <v>43732</v>
      </c>
      <c r="AE16" s="5">
        <f>WORKDAY(AC16,0,_JF)</f>
        <v>43732</v>
      </c>
      <c r="AG16" s="35">
        <f>WORKDAY(AE16,1,_JF)</f>
        <v>43733</v>
      </c>
      <c r="AI16" s="5">
        <f>WORKDAY(AG16,0,_JF)</f>
        <v>43733</v>
      </c>
      <c r="AK16" s="35">
        <f>WORKDAY(AI16,1,_JF)</f>
        <v>43734</v>
      </c>
      <c r="AM16" s="5">
        <f>WORKDAY(AK16,1,_JF)</f>
        <v>43735</v>
      </c>
      <c r="AO16" s="35">
        <f>WORKDAY(AM16,1,_JF)</f>
        <v>43738</v>
      </c>
      <c r="AQ16" s="5">
        <f>WORKDAY(AO16,0,_JF)</f>
        <v>43738</v>
      </c>
      <c r="AS16" s="35">
        <f>WORKDAY(AQ16,1,_JF)</f>
        <v>43739</v>
      </c>
      <c r="AU16" s="21">
        <f>WORKDAY(AS16,3,_JF)</f>
        <v>43742</v>
      </c>
      <c r="AW16" s="35">
        <f>WORKDAY(AU16,0,_JF)</f>
        <v>43742</v>
      </c>
      <c r="AY16" s="5">
        <f>WORKDAY(AW16,1,_JF)</f>
        <v>43745</v>
      </c>
      <c r="BA16" s="35">
        <f>WORKDAY(AY16,1,_JF)</f>
        <v>43746</v>
      </c>
      <c r="BC16" s="5">
        <f>WORKDAY(BA16,0,_JF)</f>
        <v>43746</v>
      </c>
      <c r="BE16" s="35">
        <f>WORKDAY(BC16,1,_JF)</f>
        <v>43747</v>
      </c>
      <c r="BG16" s="5">
        <f>WORKDAY(BE16,0,_JF)</f>
        <v>43747</v>
      </c>
      <c r="BI16" s="35">
        <f>WORKDAY(BG16,1,_JF)</f>
        <v>43748</v>
      </c>
      <c r="BK16" s="5">
        <f>WORKDAY(BI16,1,_JF)</f>
        <v>43749</v>
      </c>
      <c r="BM16" s="35">
        <f>WORKDAY(BK16,0,_JF)</f>
        <v>43749</v>
      </c>
      <c r="BO16" s="21">
        <f t="shared" si="0"/>
        <v>43752</v>
      </c>
      <c r="BP16" s="29"/>
      <c r="BQ16" s="1" t="s">
        <v>105</v>
      </c>
      <c r="BR16" s="1" t="s">
        <v>161</v>
      </c>
    </row>
    <row r="17" spans="1:70" ht="24.75" customHeight="1" x14ac:dyDescent="0.35">
      <c r="A17" s="41" t="str">
        <f>'Production amont'!A:A</f>
        <v>01AA619</v>
      </c>
      <c r="B17" s="41" t="str">
        <f>'Production amont'!B:B</f>
        <v>Ecope 1B</v>
      </c>
      <c r="C17" s="32">
        <f>VLOOKUP(A17,'Production amont'!A:T,20,0)</f>
        <v>43717</v>
      </c>
      <c r="D17" s="22">
        <f>VLOOKUP(A17,'Production amont'!A:T,19,0)</f>
        <v>43717</v>
      </c>
      <c r="E17" s="35">
        <f>WORKDAY(D17,2,_JF)</f>
        <v>43719</v>
      </c>
      <c r="G17" s="5">
        <f>WORKDAY(E17,1,_JF)</f>
        <v>43720</v>
      </c>
      <c r="I17" s="35">
        <f>WORKDAY(G17,1,_JF)</f>
        <v>43721</v>
      </c>
      <c r="K17" s="5">
        <f>WORKDAY(I17,1,_JF)</f>
        <v>43724</v>
      </c>
      <c r="M17" s="35">
        <f>WORKDAY(K17,0,_JF)</f>
        <v>43724</v>
      </c>
      <c r="O17" s="5">
        <f>WORKDAY(M17,2,_JF)</f>
        <v>43726</v>
      </c>
      <c r="Q17" s="35">
        <f>WORKDAY(O17,1,_JF)</f>
        <v>43727</v>
      </c>
      <c r="S17" s="5">
        <f>WORKDAY(Q17,1,_JF)</f>
        <v>43728</v>
      </c>
      <c r="U17" s="35">
        <f>WORKDAY(S17,1,_JF)</f>
        <v>43731</v>
      </c>
      <c r="W17" s="5">
        <f>WORKDAY(U17,0,_JF)</f>
        <v>43731</v>
      </c>
      <c r="Y17" s="35">
        <f>WORKDAY(W17,1,_JF)</f>
        <v>43732</v>
      </c>
      <c r="AA17" s="5">
        <f>WORKDAY(Y17,0,_JF)</f>
        <v>43732</v>
      </c>
      <c r="AC17" s="35">
        <f>WORKDAY(AA17,1,_JF)</f>
        <v>43733</v>
      </c>
      <c r="AE17" s="5">
        <f>WORKDAY(AC17,0,_JF)</f>
        <v>43733</v>
      </c>
      <c r="AG17" s="35">
        <f>WORKDAY(AE17,1,_JF)</f>
        <v>43734</v>
      </c>
      <c r="AI17" s="5">
        <f>WORKDAY(AG17,0,_JF)</f>
        <v>43734</v>
      </c>
      <c r="AK17" s="35">
        <f>WORKDAY(AI17,1,_JF)</f>
        <v>43735</v>
      </c>
      <c r="AM17" s="5">
        <f>WORKDAY(AK17,1,_JF)</f>
        <v>43738</v>
      </c>
      <c r="AO17" s="35">
        <f>WORKDAY(AM17,1,_JF)</f>
        <v>43739</v>
      </c>
      <c r="AQ17" s="5">
        <f>WORKDAY(AO17,0,_JF)</f>
        <v>43739</v>
      </c>
      <c r="AS17" s="35">
        <f>WORKDAY(AQ17,1,_JF)</f>
        <v>43740</v>
      </c>
      <c r="AU17" s="21">
        <f>WORKDAY(AS17,3,_JF)</f>
        <v>43745</v>
      </c>
      <c r="AW17" s="35">
        <f>WORKDAY(AU17,0,_JF)</f>
        <v>43745</v>
      </c>
      <c r="AY17" s="5">
        <f>WORKDAY(AW17,1,_JF)</f>
        <v>43746</v>
      </c>
      <c r="BA17" s="35">
        <f>WORKDAY(AY17,1,_JF)</f>
        <v>43747</v>
      </c>
      <c r="BC17" s="5">
        <f>WORKDAY(BA17,0,_JF)</f>
        <v>43747</v>
      </c>
      <c r="BE17" s="35">
        <f>WORKDAY(BC17,1,_JF)</f>
        <v>43748</v>
      </c>
      <c r="BG17" s="5">
        <f>WORKDAY(BE17,0,_JF)</f>
        <v>43748</v>
      </c>
      <c r="BI17" s="35">
        <f>WORKDAY(BG17,1,_JF)</f>
        <v>43749</v>
      </c>
      <c r="BK17" s="5">
        <f>WORKDAY(BI17,1,_JF)</f>
        <v>43752</v>
      </c>
      <c r="BM17" s="35">
        <f>WORKDAY(BK17,0,_JF)</f>
        <v>43752</v>
      </c>
      <c r="BO17" s="21">
        <f t="shared" si="0"/>
        <v>43753</v>
      </c>
      <c r="BP17" s="29"/>
      <c r="BQ17" s="1" t="s">
        <v>105</v>
      </c>
      <c r="BR17" s="1" t="s">
        <v>161</v>
      </c>
    </row>
    <row r="18" spans="1:70" ht="24.75" customHeight="1" x14ac:dyDescent="0.35">
      <c r="A18" s="41" t="str">
        <f>'Production amont'!A:A</f>
        <v>01AA620</v>
      </c>
      <c r="B18" s="41" t="str">
        <f>'Production amont'!B:B</f>
        <v>Ecope 1B</v>
      </c>
      <c r="C18" s="32">
        <f>VLOOKUP(A18,'Production amont'!A:T,20,0)</f>
        <v>43718</v>
      </c>
      <c r="D18" s="22">
        <f>VLOOKUP(A18,'Production amont'!A:T,19,0)</f>
        <v>43718</v>
      </c>
      <c r="E18" s="35">
        <f>WORKDAY(D18,2,_JF)</f>
        <v>43720</v>
      </c>
      <c r="G18" s="5">
        <f>WORKDAY(E18,1,_JF)</f>
        <v>43721</v>
      </c>
      <c r="I18" s="35">
        <f>WORKDAY(G18,1,_JF)</f>
        <v>43724</v>
      </c>
      <c r="K18" s="5">
        <f>WORKDAY(I18,1,_JF)</f>
        <v>43725</v>
      </c>
      <c r="M18" s="35">
        <f>WORKDAY(K18,0,_JF)</f>
        <v>43725</v>
      </c>
      <c r="O18" s="5">
        <f>WORKDAY(M18,2,_JF)</f>
        <v>43727</v>
      </c>
      <c r="Q18" s="35">
        <f>WORKDAY(O18,1,_JF)</f>
        <v>43728</v>
      </c>
      <c r="S18" s="5">
        <f>WORKDAY(Q18,1,_JF)</f>
        <v>43731</v>
      </c>
      <c r="U18" s="35">
        <f>WORKDAY(S18,1,_JF)</f>
        <v>43732</v>
      </c>
      <c r="W18" s="5">
        <f>WORKDAY(U18,0,_JF)</f>
        <v>43732</v>
      </c>
      <c r="Y18" s="35">
        <f>WORKDAY(W18,1,_JF)</f>
        <v>43733</v>
      </c>
      <c r="AA18" s="5">
        <f>WORKDAY(Y18,0,_JF)</f>
        <v>43733</v>
      </c>
      <c r="AC18" s="35">
        <f>WORKDAY(AA18,1,_JF)</f>
        <v>43734</v>
      </c>
      <c r="AE18" s="5">
        <f>WORKDAY(AC18,0,_JF)</f>
        <v>43734</v>
      </c>
      <c r="AG18" s="35">
        <f>WORKDAY(AE18,1,_JF)</f>
        <v>43735</v>
      </c>
      <c r="AI18" s="5">
        <f>WORKDAY(AG18,0,_JF)</f>
        <v>43735</v>
      </c>
      <c r="AK18" s="35">
        <f>WORKDAY(AI18,1,_JF)</f>
        <v>43738</v>
      </c>
      <c r="AM18" s="5">
        <f>WORKDAY(AK18,1,_JF)</f>
        <v>43739</v>
      </c>
      <c r="AO18" s="35">
        <f>WORKDAY(AM18,1,_JF)</f>
        <v>43740</v>
      </c>
      <c r="AQ18" s="5">
        <f>WORKDAY(AO18,0,_JF)</f>
        <v>43740</v>
      </c>
      <c r="AS18" s="35">
        <f>WORKDAY(AQ18,1,_JF)</f>
        <v>43741</v>
      </c>
      <c r="AU18" s="21">
        <f>WORKDAY(AS18,3,_JF)</f>
        <v>43746</v>
      </c>
      <c r="AW18" s="35">
        <f>WORKDAY(AU18,0,_JF)</f>
        <v>43746</v>
      </c>
      <c r="AY18" s="5">
        <f>WORKDAY(AW18,1,_JF)</f>
        <v>43747</v>
      </c>
      <c r="BA18" s="35">
        <f>WORKDAY(AY18,1,_JF)</f>
        <v>43748</v>
      </c>
      <c r="BC18" s="5">
        <f>WORKDAY(BA18,0,_JF)</f>
        <v>43748</v>
      </c>
      <c r="BE18" s="35">
        <f>WORKDAY(BC18,1,_JF)</f>
        <v>43749</v>
      </c>
      <c r="BG18" s="5">
        <f>WORKDAY(BE18,0,_JF)</f>
        <v>43749</v>
      </c>
      <c r="BI18" s="35">
        <f>WORKDAY(BG18,1,_JF)</f>
        <v>43752</v>
      </c>
      <c r="BK18" s="5">
        <f>WORKDAY(BI18,1,_JF)</f>
        <v>43753</v>
      </c>
      <c r="BM18" s="35">
        <f>WORKDAY(BK18,0,_JF)</f>
        <v>43753</v>
      </c>
      <c r="BO18" s="21">
        <f t="shared" si="0"/>
        <v>43754</v>
      </c>
      <c r="BP18" s="29"/>
      <c r="BQ18" s="1" t="s">
        <v>105</v>
      </c>
      <c r="BR18" s="1" t="s">
        <v>161</v>
      </c>
    </row>
    <row r="19" spans="1:70" ht="24.75" customHeight="1" x14ac:dyDescent="0.35">
      <c r="A19" s="41" t="str">
        <f>'Production amont'!A:A</f>
        <v>01AA621</v>
      </c>
      <c r="B19" s="41" t="str">
        <f>'Production amont'!B:B</f>
        <v>Ecope 1B</v>
      </c>
      <c r="C19" s="32">
        <f>VLOOKUP(A19,'Production amont'!A:T,20,0)</f>
        <v>43719</v>
      </c>
      <c r="D19" s="22">
        <f>VLOOKUP(A19,'Production amont'!A:T,19,0)</f>
        <v>43719</v>
      </c>
      <c r="E19" s="35">
        <f>WORKDAY(D19,2,_JF)</f>
        <v>43721</v>
      </c>
      <c r="G19" s="5">
        <f>WORKDAY(E19,1,_JF)</f>
        <v>43724</v>
      </c>
      <c r="I19" s="35">
        <f>WORKDAY(G19,1,_JF)</f>
        <v>43725</v>
      </c>
      <c r="K19" s="5">
        <f>WORKDAY(I19,1,_JF)</f>
        <v>43726</v>
      </c>
      <c r="M19" s="35">
        <f>WORKDAY(K19,0,_JF)</f>
        <v>43726</v>
      </c>
      <c r="O19" s="5">
        <f>WORKDAY(M19,2,_JF)</f>
        <v>43728</v>
      </c>
      <c r="Q19" s="35">
        <f>WORKDAY(O19,1,_JF)</f>
        <v>43731</v>
      </c>
      <c r="S19" s="5">
        <f>WORKDAY(Q19,1,_JF)</f>
        <v>43732</v>
      </c>
      <c r="U19" s="35">
        <f>WORKDAY(S19,1,_JF)</f>
        <v>43733</v>
      </c>
      <c r="W19" s="5">
        <f>WORKDAY(U19,0,_JF)</f>
        <v>43733</v>
      </c>
      <c r="Y19" s="35">
        <f>WORKDAY(W19,1,_JF)</f>
        <v>43734</v>
      </c>
      <c r="AA19" s="5">
        <f>WORKDAY(Y19,0,_JF)</f>
        <v>43734</v>
      </c>
      <c r="AC19" s="35">
        <f>WORKDAY(AA19,1,_JF)</f>
        <v>43735</v>
      </c>
      <c r="AE19" s="5">
        <f>WORKDAY(AC19,0,_JF)</f>
        <v>43735</v>
      </c>
      <c r="AG19" s="35">
        <f>WORKDAY(AE19,1,_JF)</f>
        <v>43738</v>
      </c>
      <c r="AI19" s="5">
        <f>WORKDAY(AG19,0,_JF)</f>
        <v>43738</v>
      </c>
      <c r="AK19" s="35">
        <f>WORKDAY(AI19,1,_JF)</f>
        <v>43739</v>
      </c>
      <c r="AM19" s="5">
        <f>WORKDAY(AK19,1,_JF)</f>
        <v>43740</v>
      </c>
      <c r="AO19" s="35">
        <f>WORKDAY(AM19,1,_JF)</f>
        <v>43741</v>
      </c>
      <c r="AQ19" s="5">
        <f>WORKDAY(AO19,0,_JF)</f>
        <v>43741</v>
      </c>
      <c r="AS19" s="35">
        <f>WORKDAY(AQ19,1,_JF)</f>
        <v>43742</v>
      </c>
      <c r="AU19" s="21">
        <f>WORKDAY(AS19,3,_JF)</f>
        <v>43747</v>
      </c>
      <c r="AW19" s="35">
        <f>WORKDAY(AU19,0,_JF)</f>
        <v>43747</v>
      </c>
      <c r="AY19" s="5">
        <f>WORKDAY(AW19,1,_JF)</f>
        <v>43748</v>
      </c>
      <c r="BA19" s="35">
        <f>WORKDAY(AY19,1,_JF)</f>
        <v>43749</v>
      </c>
      <c r="BC19" s="5">
        <f>WORKDAY(BA19,0,_JF)</f>
        <v>43749</v>
      </c>
      <c r="BE19" s="35">
        <f>WORKDAY(BC19,1,_JF)</f>
        <v>43752</v>
      </c>
      <c r="BG19" s="5">
        <f>WORKDAY(BE19,0,_JF)</f>
        <v>43752</v>
      </c>
      <c r="BI19" s="35">
        <f>WORKDAY(BG19,1,_JF)</f>
        <v>43753</v>
      </c>
      <c r="BK19" s="5">
        <f>WORKDAY(BI19,1,_JF)</f>
        <v>43754</v>
      </c>
      <c r="BM19" s="35">
        <f>WORKDAY(BK19,0,_JF)</f>
        <v>43754</v>
      </c>
      <c r="BO19" s="21">
        <f t="shared" si="0"/>
        <v>43755</v>
      </c>
      <c r="BP19" s="29"/>
      <c r="BQ19" s="1" t="s">
        <v>105</v>
      </c>
      <c r="BR19" s="1" t="s">
        <v>161</v>
      </c>
    </row>
    <row r="20" spans="1:70" ht="24.75" customHeight="1" x14ac:dyDescent="0.35">
      <c r="A20" s="41" t="str">
        <f>'Production amont'!A:A</f>
        <v>01AA622</v>
      </c>
      <c r="B20" s="41" t="str">
        <f>'Production amont'!B:B</f>
        <v>Ecope 1B</v>
      </c>
      <c r="C20" s="32">
        <f>VLOOKUP(A20,'Production amont'!A:T,20,0)</f>
        <v>43720</v>
      </c>
      <c r="D20" s="22">
        <f>VLOOKUP(A20,'Production amont'!A:T,19,0)</f>
        <v>43719</v>
      </c>
      <c r="E20" s="35">
        <f>WORKDAY(D20,2,_JF)</f>
        <v>43721</v>
      </c>
      <c r="G20" s="5">
        <f>WORKDAY(E20,1,_JF)</f>
        <v>43724</v>
      </c>
      <c r="I20" s="35">
        <f>WORKDAY(G20,1,_JF)</f>
        <v>43725</v>
      </c>
      <c r="K20" s="5">
        <f>WORKDAY(I20,1,_JF)</f>
        <v>43726</v>
      </c>
      <c r="M20" s="35">
        <f>WORKDAY(K20,0,_JF)</f>
        <v>43726</v>
      </c>
      <c r="O20" s="5">
        <f>WORKDAY(M20,2,_JF)</f>
        <v>43728</v>
      </c>
      <c r="Q20" s="35">
        <f>WORKDAY(O20,1,_JF)</f>
        <v>43731</v>
      </c>
      <c r="S20" s="5">
        <f>WORKDAY(Q20,1,_JF)</f>
        <v>43732</v>
      </c>
      <c r="U20" s="35">
        <f>WORKDAY(S20,1,_JF)</f>
        <v>43733</v>
      </c>
      <c r="W20" s="5">
        <f>WORKDAY(U20,0,_JF)</f>
        <v>43733</v>
      </c>
      <c r="Y20" s="35">
        <f>WORKDAY(W20,1,_JF)</f>
        <v>43734</v>
      </c>
      <c r="AA20" s="5">
        <f>WORKDAY(Y20,0,_JF)</f>
        <v>43734</v>
      </c>
      <c r="AC20" s="35">
        <f>WORKDAY(AA20,1,_JF)</f>
        <v>43735</v>
      </c>
      <c r="AE20" s="5">
        <f>WORKDAY(AC20,0,_JF)</f>
        <v>43735</v>
      </c>
      <c r="AG20" s="35">
        <f>WORKDAY(AE20,1,_JF)</f>
        <v>43738</v>
      </c>
      <c r="AI20" s="5">
        <f>WORKDAY(AG20,0,_JF)</f>
        <v>43738</v>
      </c>
      <c r="AK20" s="35">
        <f>WORKDAY(AI20,1,_JF)</f>
        <v>43739</v>
      </c>
      <c r="AM20" s="5">
        <f>WORKDAY(AK20,1,_JF)</f>
        <v>43740</v>
      </c>
      <c r="AO20" s="35">
        <f>WORKDAY(AM20,1,_JF)</f>
        <v>43741</v>
      </c>
      <c r="AQ20" s="5">
        <f>WORKDAY(AO20,0,_JF)</f>
        <v>43741</v>
      </c>
      <c r="AS20" s="35">
        <f>WORKDAY(AQ20,1,_JF)</f>
        <v>43742</v>
      </c>
      <c r="AU20" s="21">
        <f>WORKDAY(AS20,3,_JF)</f>
        <v>43747</v>
      </c>
      <c r="AW20" s="35">
        <f>WORKDAY(AU20,0,_JF)</f>
        <v>43747</v>
      </c>
      <c r="AY20" s="5">
        <f>WORKDAY(AW20,1,_JF)</f>
        <v>43748</v>
      </c>
      <c r="BA20" s="35">
        <f>WORKDAY(AY20,1,_JF)</f>
        <v>43749</v>
      </c>
      <c r="BC20" s="5">
        <f>WORKDAY(BA20,0,_JF)</f>
        <v>43749</v>
      </c>
      <c r="BE20" s="35">
        <f>WORKDAY(BC20,1,_JF)</f>
        <v>43752</v>
      </c>
      <c r="BG20" s="5">
        <f>WORKDAY(BE20,0,_JF)</f>
        <v>43752</v>
      </c>
      <c r="BI20" s="35">
        <f>WORKDAY(BG20,1,_JF)</f>
        <v>43753</v>
      </c>
      <c r="BK20" s="5">
        <f>WORKDAY(BI20,1,_JF)</f>
        <v>43754</v>
      </c>
      <c r="BM20" s="35">
        <f>WORKDAY(BK20,0,_JF)</f>
        <v>43754</v>
      </c>
      <c r="BO20" s="21">
        <f t="shared" si="0"/>
        <v>43755</v>
      </c>
      <c r="BP20" s="29"/>
      <c r="BQ20" s="1" t="s">
        <v>105</v>
      </c>
      <c r="BR20" s="1" t="s">
        <v>161</v>
      </c>
    </row>
    <row r="21" spans="1:70" ht="24.75" customHeight="1" x14ac:dyDescent="0.35">
      <c r="A21" s="41" t="str">
        <f>'Production amont'!A:A</f>
        <v>01AA623</v>
      </c>
      <c r="B21" s="41" t="str">
        <f>'Production amont'!B:B</f>
        <v>Ecope 1B</v>
      </c>
      <c r="C21" s="32">
        <f>VLOOKUP(A21,'Production amont'!A:T,20,0)</f>
        <v>43721</v>
      </c>
      <c r="D21" s="22">
        <f>VLOOKUP(A21,'Production amont'!A:T,19,0)</f>
        <v>43720</v>
      </c>
      <c r="E21" s="35">
        <f>WORKDAY(D21,2,_JF)</f>
        <v>43724</v>
      </c>
      <c r="G21" s="5">
        <f>WORKDAY(E21,1,_JF)</f>
        <v>43725</v>
      </c>
      <c r="I21" s="35">
        <f>WORKDAY(G21,1,_JF)</f>
        <v>43726</v>
      </c>
      <c r="K21" s="5">
        <f>WORKDAY(I21,1,_JF)</f>
        <v>43727</v>
      </c>
      <c r="M21" s="35">
        <f>WORKDAY(K21,0,_JF)</f>
        <v>43727</v>
      </c>
      <c r="O21" s="5">
        <f>WORKDAY(M21,2,_JF)</f>
        <v>43731</v>
      </c>
      <c r="Q21" s="35">
        <f>WORKDAY(O21,1,_JF)</f>
        <v>43732</v>
      </c>
      <c r="S21" s="5">
        <f>WORKDAY(Q21,1,_JF)</f>
        <v>43733</v>
      </c>
      <c r="U21" s="35">
        <f>WORKDAY(S21,1,_JF)</f>
        <v>43734</v>
      </c>
      <c r="W21" s="5">
        <f>WORKDAY(U21,0,_JF)</f>
        <v>43734</v>
      </c>
      <c r="Y21" s="35">
        <f>WORKDAY(W21,1,_JF)</f>
        <v>43735</v>
      </c>
      <c r="AA21" s="5">
        <f>WORKDAY(Y21,0,_JF)</f>
        <v>43735</v>
      </c>
      <c r="AC21" s="35">
        <f>WORKDAY(AA21,1,_JF)</f>
        <v>43738</v>
      </c>
      <c r="AE21" s="5">
        <f>WORKDAY(AC21,0,_JF)</f>
        <v>43738</v>
      </c>
      <c r="AG21" s="35">
        <f>WORKDAY(AE21,1,_JF)</f>
        <v>43739</v>
      </c>
      <c r="AI21" s="5">
        <f>WORKDAY(AG21,0,_JF)</f>
        <v>43739</v>
      </c>
      <c r="AK21" s="35">
        <f>WORKDAY(AI21,1,_JF)</f>
        <v>43740</v>
      </c>
      <c r="AM21" s="5">
        <f>WORKDAY(AK21,1,_JF)</f>
        <v>43741</v>
      </c>
      <c r="AO21" s="35">
        <f>WORKDAY(AM21,1,_JF)</f>
        <v>43742</v>
      </c>
      <c r="AQ21" s="5">
        <f>WORKDAY(AO21,0,_JF)</f>
        <v>43742</v>
      </c>
      <c r="AS21" s="35">
        <f>WORKDAY(AQ21,1,_JF)</f>
        <v>43745</v>
      </c>
      <c r="AU21" s="21">
        <f>WORKDAY(AS21,3,_JF)</f>
        <v>43748</v>
      </c>
      <c r="AW21" s="35">
        <f>WORKDAY(AU21,0,_JF)</f>
        <v>43748</v>
      </c>
      <c r="AY21" s="5">
        <f>WORKDAY(AW21,1,_JF)</f>
        <v>43749</v>
      </c>
      <c r="BA21" s="35">
        <f>WORKDAY(AY21,1,_JF)</f>
        <v>43752</v>
      </c>
      <c r="BC21" s="5">
        <f>WORKDAY(BA21,0,_JF)</f>
        <v>43752</v>
      </c>
      <c r="BE21" s="35">
        <f>WORKDAY(BC21,1,_JF)</f>
        <v>43753</v>
      </c>
      <c r="BG21" s="5">
        <f>WORKDAY(BE21,0,_JF)</f>
        <v>43753</v>
      </c>
      <c r="BI21" s="35">
        <f>WORKDAY(BG21,1,_JF)</f>
        <v>43754</v>
      </c>
      <c r="BK21" s="5">
        <f>WORKDAY(BI21,1,_JF)</f>
        <v>43755</v>
      </c>
      <c r="BM21" s="35">
        <f>WORKDAY(BK21,0,_JF)</f>
        <v>43755</v>
      </c>
      <c r="BO21" s="21">
        <f t="shared" si="0"/>
        <v>43756</v>
      </c>
      <c r="BP21" s="29"/>
      <c r="BQ21" s="1" t="s">
        <v>105</v>
      </c>
      <c r="BR21" s="1" t="s">
        <v>161</v>
      </c>
    </row>
    <row r="22" spans="1:70" ht="24.75" customHeight="1" x14ac:dyDescent="0.35">
      <c r="A22" s="41" t="str">
        <f>'Production amont'!A:A</f>
        <v>01AA624</v>
      </c>
      <c r="B22" s="41" t="str">
        <f>'Production amont'!B:B</f>
        <v>Ecope 1B</v>
      </c>
      <c r="C22" s="32">
        <f>VLOOKUP(A22,'Production amont'!A:T,20,0)</f>
        <v>43722</v>
      </c>
      <c r="D22" s="22">
        <f>VLOOKUP(A22,'Production amont'!A:T,19,0)</f>
        <v>43720</v>
      </c>
      <c r="E22" s="35">
        <f>WORKDAY(D22,2,_JF)</f>
        <v>43724</v>
      </c>
      <c r="G22" s="5">
        <f>WORKDAY(E22,1,_JF)</f>
        <v>43725</v>
      </c>
      <c r="I22" s="35">
        <f>WORKDAY(G22,1,_JF)</f>
        <v>43726</v>
      </c>
      <c r="K22" s="5">
        <f>WORKDAY(I22,1,_JF)</f>
        <v>43727</v>
      </c>
      <c r="M22" s="35">
        <f>WORKDAY(K22,0,_JF)</f>
        <v>43727</v>
      </c>
      <c r="O22" s="5">
        <f>WORKDAY(M22,2,_JF)</f>
        <v>43731</v>
      </c>
      <c r="Q22" s="35">
        <f>WORKDAY(O22,1,_JF)</f>
        <v>43732</v>
      </c>
      <c r="S22" s="5">
        <f>WORKDAY(Q22,1,_JF)</f>
        <v>43733</v>
      </c>
      <c r="U22" s="35">
        <f>WORKDAY(S22,1,_JF)</f>
        <v>43734</v>
      </c>
      <c r="W22" s="5">
        <f>WORKDAY(U22,0,_JF)</f>
        <v>43734</v>
      </c>
      <c r="Y22" s="35">
        <f>WORKDAY(W22,1,_JF)</f>
        <v>43735</v>
      </c>
      <c r="AA22" s="5">
        <f>WORKDAY(Y22,0,_JF)</f>
        <v>43735</v>
      </c>
      <c r="AC22" s="35">
        <f>WORKDAY(AA22,1,_JF)</f>
        <v>43738</v>
      </c>
      <c r="AE22" s="5">
        <f>WORKDAY(AC22,0,_JF)</f>
        <v>43738</v>
      </c>
      <c r="AG22" s="35">
        <f>WORKDAY(AE22,1,_JF)</f>
        <v>43739</v>
      </c>
      <c r="AI22" s="5">
        <f>WORKDAY(AG22,0,_JF)</f>
        <v>43739</v>
      </c>
      <c r="AK22" s="35">
        <f>WORKDAY(AI22,1,_JF)</f>
        <v>43740</v>
      </c>
      <c r="AM22" s="5">
        <f>WORKDAY(AK22,1,_JF)</f>
        <v>43741</v>
      </c>
      <c r="AO22" s="35">
        <f>WORKDAY(AM22,1,_JF)</f>
        <v>43742</v>
      </c>
      <c r="AQ22" s="5">
        <f>WORKDAY(AO22,0,_JF)</f>
        <v>43742</v>
      </c>
      <c r="AS22" s="35">
        <f>WORKDAY(AQ22,1,_JF)</f>
        <v>43745</v>
      </c>
      <c r="AU22" s="21">
        <f>WORKDAY(AS22,3,_JF)</f>
        <v>43748</v>
      </c>
      <c r="AW22" s="35">
        <f>WORKDAY(AU22,0,_JF)</f>
        <v>43748</v>
      </c>
      <c r="AY22" s="5">
        <f>WORKDAY(AW22,1,_JF)</f>
        <v>43749</v>
      </c>
      <c r="BA22" s="35">
        <f>WORKDAY(AY22,1,_JF)</f>
        <v>43752</v>
      </c>
      <c r="BC22" s="5">
        <f>WORKDAY(BA22,0,_JF)</f>
        <v>43752</v>
      </c>
      <c r="BE22" s="35">
        <f>WORKDAY(BC22,1,_JF)</f>
        <v>43753</v>
      </c>
      <c r="BG22" s="5">
        <f>WORKDAY(BE22,0,_JF)</f>
        <v>43753</v>
      </c>
      <c r="BI22" s="35">
        <f>WORKDAY(BG22,1,_JF)</f>
        <v>43754</v>
      </c>
      <c r="BK22" s="5">
        <f>WORKDAY(BI22,1,_JF)</f>
        <v>43755</v>
      </c>
      <c r="BM22" s="35">
        <f>WORKDAY(BK22,0,_JF)</f>
        <v>43755</v>
      </c>
      <c r="BO22" s="21">
        <f t="shared" si="0"/>
        <v>43756</v>
      </c>
      <c r="BP22" s="29"/>
      <c r="BQ22" s="1" t="s">
        <v>105</v>
      </c>
      <c r="BR22" s="1" t="s">
        <v>161</v>
      </c>
    </row>
    <row r="23" spans="1:70" ht="24.75" customHeight="1" x14ac:dyDescent="0.35">
      <c r="A23" s="41" t="str">
        <f>'Production amont'!A:A</f>
        <v>01AA625</v>
      </c>
      <c r="B23" s="41" t="str">
        <f>'Production amont'!B:B</f>
        <v>Ecope 1B</v>
      </c>
      <c r="C23" s="32">
        <f>VLOOKUP(A23,'Production amont'!A:T,20,0)</f>
        <v>43723</v>
      </c>
      <c r="D23" s="22">
        <f>VLOOKUP(A23,'Production amont'!A:T,19,0)</f>
        <v>43720</v>
      </c>
      <c r="E23" s="35">
        <f>WORKDAY(D23,2,_JF)</f>
        <v>43724</v>
      </c>
      <c r="G23" s="5">
        <f>WORKDAY(E23,1,_JF)</f>
        <v>43725</v>
      </c>
      <c r="I23" s="35">
        <f>WORKDAY(G23,1,_JF)</f>
        <v>43726</v>
      </c>
      <c r="K23" s="5">
        <f>WORKDAY(I23,1,_JF)</f>
        <v>43727</v>
      </c>
      <c r="M23" s="35">
        <f>WORKDAY(K23,0,_JF)</f>
        <v>43727</v>
      </c>
      <c r="O23" s="5">
        <f>WORKDAY(M23,2,_JF)</f>
        <v>43731</v>
      </c>
      <c r="Q23" s="35">
        <f>WORKDAY(O23,1,_JF)</f>
        <v>43732</v>
      </c>
      <c r="S23" s="5">
        <f>WORKDAY(Q23,1,_JF)</f>
        <v>43733</v>
      </c>
      <c r="U23" s="35">
        <f>WORKDAY(S23,1,_JF)</f>
        <v>43734</v>
      </c>
      <c r="W23" s="5">
        <f>WORKDAY(U23,0,_JF)</f>
        <v>43734</v>
      </c>
      <c r="Y23" s="35">
        <f>WORKDAY(W23,1,_JF)</f>
        <v>43735</v>
      </c>
      <c r="AA23" s="5">
        <f>WORKDAY(Y23,0,_JF)</f>
        <v>43735</v>
      </c>
      <c r="AC23" s="35">
        <f>WORKDAY(AA23,1,_JF)</f>
        <v>43738</v>
      </c>
      <c r="AE23" s="5">
        <f>WORKDAY(AC23,0,_JF)</f>
        <v>43738</v>
      </c>
      <c r="AG23" s="35">
        <f>WORKDAY(AE23,1,_JF)</f>
        <v>43739</v>
      </c>
      <c r="AI23" s="5">
        <f>WORKDAY(AG23,0,_JF)</f>
        <v>43739</v>
      </c>
      <c r="AK23" s="35">
        <f>WORKDAY(AI23,1,_JF)</f>
        <v>43740</v>
      </c>
      <c r="AM23" s="5">
        <f>WORKDAY(AK23,1,_JF)</f>
        <v>43741</v>
      </c>
      <c r="AO23" s="35">
        <f>WORKDAY(AM23,1,_JF)</f>
        <v>43742</v>
      </c>
      <c r="AQ23" s="5">
        <f>WORKDAY(AO23,0,_JF)</f>
        <v>43742</v>
      </c>
      <c r="AS23" s="35">
        <f>WORKDAY(AQ23,1,_JF)</f>
        <v>43745</v>
      </c>
      <c r="AU23" s="21">
        <f>WORKDAY(AS23,3,_JF)</f>
        <v>43748</v>
      </c>
      <c r="AW23" s="35">
        <f>WORKDAY(AU23,0,_JF)</f>
        <v>43748</v>
      </c>
      <c r="AY23" s="5">
        <f>WORKDAY(AW23,1,_JF)</f>
        <v>43749</v>
      </c>
      <c r="BA23" s="35">
        <f>WORKDAY(AY23,1,_JF)</f>
        <v>43752</v>
      </c>
      <c r="BC23" s="5">
        <f>WORKDAY(BA23,0,_JF)</f>
        <v>43752</v>
      </c>
      <c r="BE23" s="35">
        <f>WORKDAY(BC23,1,_JF)</f>
        <v>43753</v>
      </c>
      <c r="BG23" s="5">
        <f>WORKDAY(BE23,0,_JF)</f>
        <v>43753</v>
      </c>
      <c r="BI23" s="35">
        <f>WORKDAY(BG23,1,_JF)</f>
        <v>43754</v>
      </c>
      <c r="BK23" s="5">
        <f>WORKDAY(BI23,1,_JF)</f>
        <v>43755</v>
      </c>
      <c r="BM23" s="35">
        <f>WORKDAY(BK23,0,_JF)</f>
        <v>43755</v>
      </c>
      <c r="BO23" s="21">
        <f t="shared" si="0"/>
        <v>43756</v>
      </c>
      <c r="BP23" s="29"/>
      <c r="BQ23" s="1" t="s">
        <v>105</v>
      </c>
      <c r="BR23" s="1" t="s">
        <v>161</v>
      </c>
    </row>
    <row r="24" spans="1:70" ht="24.75" customHeight="1" x14ac:dyDescent="0.35">
      <c r="A24" s="41" t="str">
        <f>'Production amont'!A:A</f>
        <v>01AA626</v>
      </c>
      <c r="B24" s="41" t="str">
        <f>'Production amont'!B:B</f>
        <v>Ecope 1B</v>
      </c>
      <c r="C24" s="32">
        <f>VLOOKUP(A24,'Production amont'!A:T,20,0)</f>
        <v>43724</v>
      </c>
      <c r="D24" s="22">
        <f>VLOOKUP(A24,'Production amont'!A:T,19,0)</f>
        <v>43721</v>
      </c>
      <c r="E24" s="35">
        <f>WORKDAY(D24,2,_JF)</f>
        <v>43725</v>
      </c>
      <c r="G24" s="5">
        <f>WORKDAY(E24,1,_JF)</f>
        <v>43726</v>
      </c>
      <c r="I24" s="35">
        <f>WORKDAY(G24,1,_JF)</f>
        <v>43727</v>
      </c>
      <c r="K24" s="5">
        <f>WORKDAY(I24,1,_JF)</f>
        <v>43728</v>
      </c>
      <c r="M24" s="35">
        <f>WORKDAY(K24,0,_JF)</f>
        <v>43728</v>
      </c>
      <c r="O24" s="5">
        <f>WORKDAY(M24,2,_JF)</f>
        <v>43732</v>
      </c>
      <c r="Q24" s="35">
        <f>WORKDAY(O24,1,_JF)</f>
        <v>43733</v>
      </c>
      <c r="S24" s="5">
        <f>WORKDAY(Q24,1,_JF)</f>
        <v>43734</v>
      </c>
      <c r="U24" s="35">
        <f>WORKDAY(S24,1,_JF)</f>
        <v>43735</v>
      </c>
      <c r="W24" s="5">
        <f>WORKDAY(U24,0,_JF)</f>
        <v>43735</v>
      </c>
      <c r="Y24" s="35">
        <f>WORKDAY(W24,1,_JF)</f>
        <v>43738</v>
      </c>
      <c r="AA24" s="5">
        <f>WORKDAY(Y24,0,_JF)</f>
        <v>43738</v>
      </c>
      <c r="AC24" s="35">
        <f>WORKDAY(AA24,1,_JF)</f>
        <v>43739</v>
      </c>
      <c r="AE24" s="5">
        <f>WORKDAY(AC24,0,_JF)</f>
        <v>43739</v>
      </c>
      <c r="AG24" s="35">
        <f>WORKDAY(AE24,1,_JF)</f>
        <v>43740</v>
      </c>
      <c r="AI24" s="5">
        <f>WORKDAY(AG24,0,_JF)</f>
        <v>43740</v>
      </c>
      <c r="AK24" s="35">
        <f>WORKDAY(AI24,1,_JF)</f>
        <v>43741</v>
      </c>
      <c r="AM24" s="5">
        <f>WORKDAY(AK24,1,_JF)</f>
        <v>43742</v>
      </c>
      <c r="AO24" s="35">
        <f>WORKDAY(AM24,1,_JF)</f>
        <v>43745</v>
      </c>
      <c r="AQ24" s="5">
        <f>WORKDAY(AO24,0,_JF)</f>
        <v>43745</v>
      </c>
      <c r="AS24" s="35">
        <f>WORKDAY(AQ24,1,_JF)</f>
        <v>43746</v>
      </c>
      <c r="AU24" s="21">
        <f>WORKDAY(AS24,3,_JF)</f>
        <v>43749</v>
      </c>
      <c r="AW24" s="35">
        <f>WORKDAY(AU24,0,_JF)</f>
        <v>43749</v>
      </c>
      <c r="AY24" s="5">
        <f>WORKDAY(AW24,1,_JF)</f>
        <v>43752</v>
      </c>
      <c r="BA24" s="35">
        <f>WORKDAY(AY24,1,_JF)</f>
        <v>43753</v>
      </c>
      <c r="BC24" s="5">
        <f>WORKDAY(BA24,0,_JF)</f>
        <v>43753</v>
      </c>
      <c r="BE24" s="35">
        <f>WORKDAY(BC24,1,_JF)</f>
        <v>43754</v>
      </c>
      <c r="BG24" s="5">
        <f>WORKDAY(BE24,0,_JF)</f>
        <v>43754</v>
      </c>
      <c r="BI24" s="35">
        <f>WORKDAY(BG24,1,_JF)</f>
        <v>43755</v>
      </c>
      <c r="BK24" s="5">
        <f>WORKDAY(BI24,1,_JF)</f>
        <v>43756</v>
      </c>
      <c r="BM24" s="35">
        <f>WORKDAY(BK24,0,_JF)</f>
        <v>43756</v>
      </c>
      <c r="BO24" s="21">
        <f t="shared" si="0"/>
        <v>43759</v>
      </c>
      <c r="BP24" s="29"/>
      <c r="BQ24" s="1" t="s">
        <v>105</v>
      </c>
      <c r="BR24" s="1" t="s">
        <v>161</v>
      </c>
    </row>
    <row r="25" spans="1:70" ht="24.75" customHeight="1" x14ac:dyDescent="0.35">
      <c r="A25" s="41" t="str">
        <f>'Production amont'!A:A</f>
        <v>01AA627</v>
      </c>
      <c r="B25" s="41" t="str">
        <f>'Production amont'!B:B</f>
        <v>Ecope 1B</v>
      </c>
      <c r="C25" s="32">
        <f>VLOOKUP(A25,'Production amont'!A:T,20,0)</f>
        <v>43725</v>
      </c>
      <c r="D25" s="22">
        <f>VLOOKUP(A25,'Production amont'!A:T,19,0)</f>
        <v>43724</v>
      </c>
      <c r="E25" s="35">
        <f>WORKDAY(D25,2,_JF)</f>
        <v>43726</v>
      </c>
      <c r="G25" s="5">
        <f>WORKDAY(E25,1,_JF)</f>
        <v>43727</v>
      </c>
      <c r="I25" s="35">
        <f>WORKDAY(G25,1,_JF)</f>
        <v>43728</v>
      </c>
      <c r="K25" s="5">
        <f>WORKDAY(I25,1,_JF)</f>
        <v>43731</v>
      </c>
      <c r="M25" s="35">
        <f>WORKDAY(K25,0,_JF)</f>
        <v>43731</v>
      </c>
      <c r="O25" s="5">
        <f>WORKDAY(M25,2,_JF)</f>
        <v>43733</v>
      </c>
      <c r="Q25" s="35">
        <f>WORKDAY(O25,1,_JF)</f>
        <v>43734</v>
      </c>
      <c r="S25" s="5">
        <f>WORKDAY(Q25,1,_JF)</f>
        <v>43735</v>
      </c>
      <c r="U25" s="35">
        <f>WORKDAY(S25,1,_JF)</f>
        <v>43738</v>
      </c>
      <c r="W25" s="5">
        <f>WORKDAY(U25,0,_JF)</f>
        <v>43738</v>
      </c>
      <c r="Y25" s="35">
        <f>WORKDAY(W25,1,_JF)</f>
        <v>43739</v>
      </c>
      <c r="AA25" s="5">
        <f>WORKDAY(Y25,0,_JF)</f>
        <v>43739</v>
      </c>
      <c r="AC25" s="35">
        <f>WORKDAY(AA25,1,_JF)</f>
        <v>43740</v>
      </c>
      <c r="AE25" s="5">
        <f>WORKDAY(AC25,0,_JF)</f>
        <v>43740</v>
      </c>
      <c r="AG25" s="35">
        <f>WORKDAY(AE25,1,_JF)</f>
        <v>43741</v>
      </c>
      <c r="AI25" s="5">
        <f>WORKDAY(AG25,0,_JF)</f>
        <v>43741</v>
      </c>
      <c r="AK25" s="35">
        <f>WORKDAY(AI25,1,_JF)</f>
        <v>43742</v>
      </c>
      <c r="AM25" s="5">
        <f>WORKDAY(AK25,1,_JF)</f>
        <v>43745</v>
      </c>
      <c r="AO25" s="35">
        <f>WORKDAY(AM25,1,_JF)</f>
        <v>43746</v>
      </c>
      <c r="AQ25" s="5">
        <f>WORKDAY(AO25,0,_JF)</f>
        <v>43746</v>
      </c>
      <c r="AS25" s="35">
        <f>WORKDAY(AQ25,1,_JF)</f>
        <v>43747</v>
      </c>
      <c r="AU25" s="21">
        <f>WORKDAY(AS25,3,_JF)</f>
        <v>43752</v>
      </c>
      <c r="AW25" s="35">
        <f>WORKDAY(AU25,0,_JF)</f>
        <v>43752</v>
      </c>
      <c r="AY25" s="5">
        <f>WORKDAY(AW25,1,_JF)</f>
        <v>43753</v>
      </c>
      <c r="BA25" s="35">
        <f>WORKDAY(AY25,1,_JF)</f>
        <v>43754</v>
      </c>
      <c r="BC25" s="5">
        <f>WORKDAY(BA25,0,_JF)</f>
        <v>43754</v>
      </c>
      <c r="BE25" s="35">
        <f>WORKDAY(BC25,1,_JF)</f>
        <v>43755</v>
      </c>
      <c r="BG25" s="5">
        <f>WORKDAY(BE25,0,_JF)</f>
        <v>43755</v>
      </c>
      <c r="BI25" s="35">
        <f>WORKDAY(BG25,1,_JF)</f>
        <v>43756</v>
      </c>
      <c r="BK25" s="5">
        <f>WORKDAY(BI25,1,_JF)</f>
        <v>43759</v>
      </c>
      <c r="BM25" s="35">
        <f>WORKDAY(BK25,0,_JF)</f>
        <v>43759</v>
      </c>
      <c r="BO25" s="21">
        <f t="shared" si="0"/>
        <v>43760</v>
      </c>
      <c r="BP25" s="29"/>
      <c r="BQ25" s="1" t="s">
        <v>105</v>
      </c>
      <c r="BR25" s="1" t="s">
        <v>161</v>
      </c>
    </row>
    <row r="26" spans="1:70" ht="24.75" customHeight="1" x14ac:dyDescent="0.35">
      <c r="A26" s="41" t="str">
        <f>'Production amont'!A:A</f>
        <v>01AA628</v>
      </c>
      <c r="B26" s="41" t="str">
        <f>'Production amont'!B:B</f>
        <v>Ecope 1B</v>
      </c>
      <c r="C26" s="32">
        <f>VLOOKUP(A26,'Production amont'!A:T,20,0)</f>
        <v>43726</v>
      </c>
      <c r="D26" s="22">
        <f>VLOOKUP(A26,'Production amont'!A:T,19,0)</f>
        <v>43725</v>
      </c>
      <c r="E26" s="35">
        <f>WORKDAY(D26,2,_JF)</f>
        <v>43727</v>
      </c>
      <c r="G26" s="5">
        <f>WORKDAY(E26,1,_JF)</f>
        <v>43728</v>
      </c>
      <c r="I26" s="35">
        <f>WORKDAY(G26,1,_JF)</f>
        <v>43731</v>
      </c>
      <c r="K26" s="5">
        <f>WORKDAY(I26,1,_JF)</f>
        <v>43732</v>
      </c>
      <c r="M26" s="35">
        <f>WORKDAY(K26,0,_JF)</f>
        <v>43732</v>
      </c>
      <c r="O26" s="5">
        <f>WORKDAY(M26,2,_JF)</f>
        <v>43734</v>
      </c>
      <c r="Q26" s="35">
        <f>WORKDAY(O26,1,_JF)</f>
        <v>43735</v>
      </c>
      <c r="S26" s="5">
        <f>WORKDAY(Q26,1,_JF)</f>
        <v>43738</v>
      </c>
      <c r="U26" s="35">
        <f>WORKDAY(S26,1,_JF)</f>
        <v>43739</v>
      </c>
      <c r="W26" s="5">
        <f>WORKDAY(U26,0,_JF)</f>
        <v>43739</v>
      </c>
      <c r="Y26" s="35">
        <f>WORKDAY(W26,1,_JF)</f>
        <v>43740</v>
      </c>
      <c r="AA26" s="5">
        <f>WORKDAY(Y26,0,_JF)</f>
        <v>43740</v>
      </c>
      <c r="AC26" s="35">
        <f>WORKDAY(AA26,1,_JF)</f>
        <v>43741</v>
      </c>
      <c r="AE26" s="5">
        <f>WORKDAY(AC26,0,_JF)</f>
        <v>43741</v>
      </c>
      <c r="AG26" s="35">
        <f>WORKDAY(AE26,1,_JF)</f>
        <v>43742</v>
      </c>
      <c r="AI26" s="5">
        <f>WORKDAY(AG26,0,_JF)</f>
        <v>43742</v>
      </c>
      <c r="AK26" s="35">
        <f>WORKDAY(AI26,1,_JF)</f>
        <v>43745</v>
      </c>
      <c r="AM26" s="5">
        <f>WORKDAY(AK26,1,_JF)</f>
        <v>43746</v>
      </c>
      <c r="AO26" s="35">
        <f>WORKDAY(AM26,1,_JF)</f>
        <v>43747</v>
      </c>
      <c r="AQ26" s="5">
        <f>WORKDAY(AO26,0,_JF)</f>
        <v>43747</v>
      </c>
      <c r="AS26" s="35">
        <f>WORKDAY(AQ26,1,_JF)</f>
        <v>43748</v>
      </c>
      <c r="AU26" s="21">
        <f>WORKDAY(AS26,3,_JF)</f>
        <v>43753</v>
      </c>
      <c r="AW26" s="35">
        <f>WORKDAY(AU26,0,_JF)</f>
        <v>43753</v>
      </c>
      <c r="AY26" s="5">
        <f>WORKDAY(AW26,1,_JF)</f>
        <v>43754</v>
      </c>
      <c r="BA26" s="35">
        <f>WORKDAY(AY26,1,_JF)</f>
        <v>43755</v>
      </c>
      <c r="BC26" s="5">
        <f>WORKDAY(BA26,0,_JF)</f>
        <v>43755</v>
      </c>
      <c r="BE26" s="35">
        <f>WORKDAY(BC26,1,_JF)</f>
        <v>43756</v>
      </c>
      <c r="BG26" s="5">
        <f>WORKDAY(BE26,0,_JF)</f>
        <v>43756</v>
      </c>
      <c r="BI26" s="35">
        <f>WORKDAY(BG26,1,_JF)</f>
        <v>43759</v>
      </c>
      <c r="BK26" s="5">
        <f>WORKDAY(BI26,1,_JF)</f>
        <v>43760</v>
      </c>
      <c r="BM26" s="35">
        <f>WORKDAY(BK26,0,_JF)</f>
        <v>43760</v>
      </c>
      <c r="BO26" s="21">
        <f t="shared" si="0"/>
        <v>43761</v>
      </c>
      <c r="BP26" s="29"/>
      <c r="BQ26" s="1" t="s">
        <v>105</v>
      </c>
      <c r="BR26" s="1" t="s">
        <v>161</v>
      </c>
    </row>
    <row r="27" spans="1:70" ht="24.75" customHeight="1" x14ac:dyDescent="0.35">
      <c r="A27" s="41" t="str">
        <f>'Production amont'!A:A</f>
        <v>01AA629</v>
      </c>
      <c r="B27" s="41" t="str">
        <f>'Production amont'!B:B</f>
        <v>Ecope 1B</v>
      </c>
      <c r="C27" s="32">
        <f>VLOOKUP(A27,'Production amont'!A:T,20,0)</f>
        <v>43727</v>
      </c>
      <c r="D27" s="22">
        <f>VLOOKUP(A27,'Production amont'!A:T,19,0)</f>
        <v>43726</v>
      </c>
      <c r="E27" s="35">
        <f>WORKDAY(D27,2,_JF)</f>
        <v>43728</v>
      </c>
      <c r="G27" s="5">
        <f>WORKDAY(E27,1,_JF)</f>
        <v>43731</v>
      </c>
      <c r="I27" s="35">
        <f>WORKDAY(G27,1,_JF)</f>
        <v>43732</v>
      </c>
      <c r="K27" s="5">
        <f>WORKDAY(I27,1,_JF)</f>
        <v>43733</v>
      </c>
      <c r="M27" s="35">
        <f>WORKDAY(K27,0,_JF)</f>
        <v>43733</v>
      </c>
      <c r="O27" s="5">
        <f>WORKDAY(M27,2,_JF)</f>
        <v>43735</v>
      </c>
      <c r="Q27" s="35">
        <f>WORKDAY(O27,1,_JF)</f>
        <v>43738</v>
      </c>
      <c r="S27" s="5">
        <f>WORKDAY(Q27,1,_JF)</f>
        <v>43739</v>
      </c>
      <c r="U27" s="35">
        <f>WORKDAY(S27,1,_JF)</f>
        <v>43740</v>
      </c>
      <c r="W27" s="5">
        <f>WORKDAY(U27,0,_JF)</f>
        <v>43740</v>
      </c>
      <c r="Y27" s="35">
        <f>WORKDAY(W27,1,_JF)</f>
        <v>43741</v>
      </c>
      <c r="AA27" s="5">
        <f>WORKDAY(Y27,0,_JF)</f>
        <v>43741</v>
      </c>
      <c r="AC27" s="35">
        <f>WORKDAY(AA27,1,_JF)</f>
        <v>43742</v>
      </c>
      <c r="AE27" s="5">
        <f>WORKDAY(AC27,0,_JF)</f>
        <v>43742</v>
      </c>
      <c r="AG27" s="35">
        <f>WORKDAY(AE27,1,_JF)</f>
        <v>43745</v>
      </c>
      <c r="AI27" s="5">
        <f>WORKDAY(AG27,0,_JF)</f>
        <v>43745</v>
      </c>
      <c r="AK27" s="35">
        <f>WORKDAY(AI27,1,_JF)</f>
        <v>43746</v>
      </c>
      <c r="AM27" s="5">
        <f>WORKDAY(AK27,1,_JF)</f>
        <v>43747</v>
      </c>
      <c r="AO27" s="35">
        <f>WORKDAY(AM27,1,_JF)</f>
        <v>43748</v>
      </c>
      <c r="AQ27" s="5">
        <f>WORKDAY(AO27,0,_JF)</f>
        <v>43748</v>
      </c>
      <c r="AS27" s="35">
        <f>WORKDAY(AQ27,1,_JF)</f>
        <v>43749</v>
      </c>
      <c r="AU27" s="21">
        <f>WORKDAY(AS27,3,_JF)</f>
        <v>43754</v>
      </c>
      <c r="AW27" s="35">
        <f>WORKDAY(AU27,0,_JF)</f>
        <v>43754</v>
      </c>
      <c r="AY27" s="5">
        <f>WORKDAY(AW27,1,_JF)</f>
        <v>43755</v>
      </c>
      <c r="BA27" s="35">
        <f>WORKDAY(AY27,1,_JF)</f>
        <v>43756</v>
      </c>
      <c r="BC27" s="5">
        <f>WORKDAY(BA27,0,_JF)</f>
        <v>43756</v>
      </c>
      <c r="BE27" s="35">
        <f>WORKDAY(BC27,1,_JF)</f>
        <v>43759</v>
      </c>
      <c r="BG27" s="5">
        <f>WORKDAY(BE27,0,_JF)</f>
        <v>43759</v>
      </c>
      <c r="BI27" s="35">
        <f>WORKDAY(BG27,1,_JF)</f>
        <v>43760</v>
      </c>
      <c r="BK27" s="5">
        <f>WORKDAY(BI27,1,_JF)</f>
        <v>43761</v>
      </c>
      <c r="BM27" s="35">
        <f>WORKDAY(BK27,0,_JF)</f>
        <v>43761</v>
      </c>
      <c r="BO27" s="21">
        <f t="shared" si="0"/>
        <v>43762</v>
      </c>
      <c r="BP27" s="29"/>
      <c r="BQ27" s="1" t="s">
        <v>105</v>
      </c>
      <c r="BR27" s="1" t="s">
        <v>161</v>
      </c>
    </row>
    <row r="28" spans="1:70" ht="24.75" customHeight="1" x14ac:dyDescent="0.35">
      <c r="A28" s="41" t="str">
        <f>'Production amont'!A:A</f>
        <v>01AA630</v>
      </c>
      <c r="B28" s="41" t="str">
        <f>'Production amont'!B:B</f>
        <v>Ecope 1B</v>
      </c>
      <c r="C28" s="32">
        <f>VLOOKUP(A28,'Production amont'!A:T,20,0)</f>
        <v>43728</v>
      </c>
      <c r="D28" s="22">
        <f>VLOOKUP(A28,'Production amont'!A:T,19,0)</f>
        <v>43727</v>
      </c>
      <c r="E28" s="35">
        <f>WORKDAY(D28,2,_JF)</f>
        <v>43731</v>
      </c>
      <c r="G28" s="5">
        <f>WORKDAY(E28,1,_JF)</f>
        <v>43732</v>
      </c>
      <c r="I28" s="35">
        <f>WORKDAY(G28,1,_JF)</f>
        <v>43733</v>
      </c>
      <c r="K28" s="5">
        <f>WORKDAY(I28,1,_JF)</f>
        <v>43734</v>
      </c>
      <c r="M28" s="35">
        <f>WORKDAY(K28,0,_JF)</f>
        <v>43734</v>
      </c>
      <c r="O28" s="5">
        <f>WORKDAY(M28,2,_JF)</f>
        <v>43738</v>
      </c>
      <c r="Q28" s="35">
        <f>WORKDAY(O28,1,_JF)</f>
        <v>43739</v>
      </c>
      <c r="S28" s="5">
        <f>WORKDAY(Q28,1,_JF)</f>
        <v>43740</v>
      </c>
      <c r="U28" s="35">
        <f>WORKDAY(S28,1,_JF)</f>
        <v>43741</v>
      </c>
      <c r="W28" s="5">
        <f>WORKDAY(U28,0,_JF)</f>
        <v>43741</v>
      </c>
      <c r="Y28" s="35">
        <f>WORKDAY(W28,1,_JF)</f>
        <v>43742</v>
      </c>
      <c r="AA28" s="5">
        <f>WORKDAY(Y28,0,_JF)</f>
        <v>43742</v>
      </c>
      <c r="AC28" s="35">
        <f>WORKDAY(AA28,1,_JF)</f>
        <v>43745</v>
      </c>
      <c r="AE28" s="5">
        <f>WORKDAY(AC28,0,_JF)</f>
        <v>43745</v>
      </c>
      <c r="AG28" s="35">
        <f>WORKDAY(AE28,1,_JF)</f>
        <v>43746</v>
      </c>
      <c r="AI28" s="5">
        <f>WORKDAY(AG28,0,_JF)</f>
        <v>43746</v>
      </c>
      <c r="AK28" s="35">
        <f>WORKDAY(AI28,1,_JF)</f>
        <v>43747</v>
      </c>
      <c r="AM28" s="5">
        <f>WORKDAY(AK28,1,_JF)</f>
        <v>43748</v>
      </c>
      <c r="AO28" s="35">
        <f>WORKDAY(AM28,1,_JF)</f>
        <v>43749</v>
      </c>
      <c r="AQ28" s="5">
        <f>WORKDAY(AO28,0,_JF)</f>
        <v>43749</v>
      </c>
      <c r="AS28" s="35">
        <f>WORKDAY(AQ28,1,_JF)</f>
        <v>43752</v>
      </c>
      <c r="AU28" s="21">
        <f>WORKDAY(AS28,3,_JF)</f>
        <v>43755</v>
      </c>
      <c r="AW28" s="35">
        <f>WORKDAY(AU28,0,_JF)</f>
        <v>43755</v>
      </c>
      <c r="AY28" s="5">
        <f>WORKDAY(AW28,1,_JF)</f>
        <v>43756</v>
      </c>
      <c r="BA28" s="35">
        <f>WORKDAY(AY28,1,_JF)</f>
        <v>43759</v>
      </c>
      <c r="BC28" s="5">
        <f>WORKDAY(BA28,0,_JF)</f>
        <v>43759</v>
      </c>
      <c r="BE28" s="35">
        <f>WORKDAY(BC28,1,_JF)</f>
        <v>43760</v>
      </c>
      <c r="BG28" s="5">
        <f>WORKDAY(BE28,0,_JF)</f>
        <v>43760</v>
      </c>
      <c r="BI28" s="35">
        <f>WORKDAY(BG28,1,_JF)</f>
        <v>43761</v>
      </c>
      <c r="BK28" s="5">
        <f>WORKDAY(BI28,1,_JF)</f>
        <v>43762</v>
      </c>
      <c r="BM28" s="35">
        <f>WORKDAY(BK28,0,_JF)</f>
        <v>43762</v>
      </c>
      <c r="BO28" s="21">
        <f t="shared" si="0"/>
        <v>43763</v>
      </c>
      <c r="BP28" s="29"/>
      <c r="BQ28" s="1" t="s">
        <v>105</v>
      </c>
      <c r="BR28" s="1" t="s">
        <v>161</v>
      </c>
    </row>
    <row r="29" spans="1:70" ht="24.75" customHeight="1" x14ac:dyDescent="0.35">
      <c r="A29" s="41" t="str">
        <f>'Production amont'!A:A</f>
        <v>01AA631</v>
      </c>
      <c r="B29" s="41" t="str">
        <f>'Production amont'!B:B</f>
        <v>Ecope 1B</v>
      </c>
      <c r="C29" s="32">
        <f>VLOOKUP(A29,'Production amont'!A:T,20,0)</f>
        <v>43729</v>
      </c>
      <c r="D29" s="22">
        <f>VLOOKUP(A29,'Production amont'!A:T,19,0)</f>
        <v>43727</v>
      </c>
      <c r="E29" s="35">
        <f>WORKDAY(D29,2,_JF)</f>
        <v>43731</v>
      </c>
      <c r="G29" s="5">
        <f>WORKDAY(E29,1,_JF)</f>
        <v>43732</v>
      </c>
      <c r="I29" s="35">
        <f>WORKDAY(G29,1,_JF)</f>
        <v>43733</v>
      </c>
      <c r="K29" s="5">
        <f>WORKDAY(I29,1,_JF)</f>
        <v>43734</v>
      </c>
      <c r="M29" s="35">
        <f>WORKDAY(K29,0,_JF)</f>
        <v>43734</v>
      </c>
      <c r="O29" s="5">
        <f>WORKDAY(M29,2,_JF)</f>
        <v>43738</v>
      </c>
      <c r="Q29" s="35">
        <f>WORKDAY(O29,1,_JF)</f>
        <v>43739</v>
      </c>
      <c r="S29" s="5">
        <f>WORKDAY(Q29,1,_JF)</f>
        <v>43740</v>
      </c>
      <c r="U29" s="35">
        <f>WORKDAY(S29,1,_JF)</f>
        <v>43741</v>
      </c>
      <c r="W29" s="5">
        <f>WORKDAY(U29,0,_JF)</f>
        <v>43741</v>
      </c>
      <c r="Y29" s="35">
        <f>WORKDAY(W29,1,_JF)</f>
        <v>43742</v>
      </c>
      <c r="AA29" s="5">
        <f>WORKDAY(Y29,0,_JF)</f>
        <v>43742</v>
      </c>
      <c r="AC29" s="35">
        <f>WORKDAY(AA29,1,_JF)</f>
        <v>43745</v>
      </c>
      <c r="AE29" s="5">
        <f>WORKDAY(AC29,0,_JF)</f>
        <v>43745</v>
      </c>
      <c r="AG29" s="35">
        <f>WORKDAY(AE29,1,_JF)</f>
        <v>43746</v>
      </c>
      <c r="AI29" s="5">
        <f>WORKDAY(AG29,0,_JF)</f>
        <v>43746</v>
      </c>
      <c r="AK29" s="35">
        <f>WORKDAY(AI29,1,_JF)</f>
        <v>43747</v>
      </c>
      <c r="AM29" s="5">
        <f>WORKDAY(AK29,1,_JF)</f>
        <v>43748</v>
      </c>
      <c r="AO29" s="35">
        <f>WORKDAY(AM29,1,_JF)</f>
        <v>43749</v>
      </c>
      <c r="AQ29" s="5">
        <f>WORKDAY(AO29,0,_JF)</f>
        <v>43749</v>
      </c>
      <c r="AS29" s="35">
        <f>WORKDAY(AQ29,1,_JF)</f>
        <v>43752</v>
      </c>
      <c r="AU29" s="21">
        <f>WORKDAY(AS29,3,_JF)</f>
        <v>43755</v>
      </c>
      <c r="AW29" s="35">
        <f>WORKDAY(AU29,0,_JF)</f>
        <v>43755</v>
      </c>
      <c r="AY29" s="5">
        <f>WORKDAY(AW29,1,_JF)</f>
        <v>43756</v>
      </c>
      <c r="BA29" s="35">
        <f>WORKDAY(AY29,1,_JF)</f>
        <v>43759</v>
      </c>
      <c r="BC29" s="5">
        <f>WORKDAY(BA29,0,_JF)</f>
        <v>43759</v>
      </c>
      <c r="BE29" s="35">
        <f>WORKDAY(BC29,1,_JF)</f>
        <v>43760</v>
      </c>
      <c r="BG29" s="5">
        <f>WORKDAY(BE29,0,_JF)</f>
        <v>43760</v>
      </c>
      <c r="BI29" s="35">
        <f>WORKDAY(BG29,1,_JF)</f>
        <v>43761</v>
      </c>
      <c r="BK29" s="5">
        <f>WORKDAY(BI29,1,_JF)</f>
        <v>43762</v>
      </c>
      <c r="BM29" s="35">
        <f>WORKDAY(BK29,0,_JF)</f>
        <v>43762</v>
      </c>
      <c r="BO29" s="21">
        <f t="shared" si="0"/>
        <v>43763</v>
      </c>
      <c r="BP29" s="29"/>
      <c r="BQ29" s="1" t="s">
        <v>105</v>
      </c>
      <c r="BR29" s="1" t="s">
        <v>161</v>
      </c>
    </row>
    <row r="30" spans="1:70" ht="24.75" customHeight="1" x14ac:dyDescent="0.35">
      <c r="A30" s="41" t="str">
        <f>'Production amont'!A:A</f>
        <v>01AA632</v>
      </c>
      <c r="B30" s="41" t="str">
        <f>'Production amont'!B:B</f>
        <v>Ecope 1B</v>
      </c>
      <c r="C30" s="32">
        <f>VLOOKUP(A30,'Production amont'!A:T,20,0)</f>
        <v>43730</v>
      </c>
      <c r="D30" s="22">
        <f>VLOOKUP(A30,'Production amont'!A:T,19,0)</f>
        <v>43727</v>
      </c>
      <c r="E30" s="35">
        <f>WORKDAY(D30,2,_JF)</f>
        <v>43731</v>
      </c>
      <c r="G30" s="5">
        <f>WORKDAY(E30,1,_JF)</f>
        <v>43732</v>
      </c>
      <c r="I30" s="35">
        <f>WORKDAY(G30,1,_JF)</f>
        <v>43733</v>
      </c>
      <c r="K30" s="5">
        <f>WORKDAY(I30,1,_JF)</f>
        <v>43734</v>
      </c>
      <c r="M30" s="35">
        <f>WORKDAY(K30,0,_JF)</f>
        <v>43734</v>
      </c>
      <c r="O30" s="5">
        <f>WORKDAY(M30,2,_JF)</f>
        <v>43738</v>
      </c>
      <c r="Q30" s="35">
        <f>WORKDAY(O30,1,_JF)</f>
        <v>43739</v>
      </c>
      <c r="S30" s="5">
        <f>WORKDAY(Q30,1,_JF)</f>
        <v>43740</v>
      </c>
      <c r="U30" s="35">
        <f>WORKDAY(S30,1,_JF)</f>
        <v>43741</v>
      </c>
      <c r="W30" s="5">
        <f>WORKDAY(U30,0,_JF)</f>
        <v>43741</v>
      </c>
      <c r="Y30" s="35">
        <f>WORKDAY(W30,1,_JF)</f>
        <v>43742</v>
      </c>
      <c r="AA30" s="5">
        <f>WORKDAY(Y30,0,_JF)</f>
        <v>43742</v>
      </c>
      <c r="AC30" s="35">
        <f>WORKDAY(AA30,1,_JF)</f>
        <v>43745</v>
      </c>
      <c r="AE30" s="5">
        <f>WORKDAY(AC30,0,_JF)</f>
        <v>43745</v>
      </c>
      <c r="AG30" s="35">
        <f>WORKDAY(AE30,1,_JF)</f>
        <v>43746</v>
      </c>
      <c r="AI30" s="5">
        <f>WORKDAY(AG30,0,_JF)</f>
        <v>43746</v>
      </c>
      <c r="AK30" s="35">
        <f>WORKDAY(AI30,1,_JF)</f>
        <v>43747</v>
      </c>
      <c r="AM30" s="5">
        <f>WORKDAY(AK30,1,_JF)</f>
        <v>43748</v>
      </c>
      <c r="AO30" s="35">
        <f>WORKDAY(AM30,1,_JF)</f>
        <v>43749</v>
      </c>
      <c r="AQ30" s="5">
        <f>WORKDAY(AO30,0,_JF)</f>
        <v>43749</v>
      </c>
      <c r="AS30" s="35">
        <f>WORKDAY(AQ30,1,_JF)</f>
        <v>43752</v>
      </c>
      <c r="AU30" s="21">
        <f>WORKDAY(AS30,3,_JF)</f>
        <v>43755</v>
      </c>
      <c r="AW30" s="35">
        <f>WORKDAY(AU30,0,_JF)</f>
        <v>43755</v>
      </c>
      <c r="AY30" s="5">
        <f>WORKDAY(AW30,1,_JF)</f>
        <v>43756</v>
      </c>
      <c r="BA30" s="35">
        <f>WORKDAY(AY30,1,_JF)</f>
        <v>43759</v>
      </c>
      <c r="BC30" s="5">
        <f>WORKDAY(BA30,0,_JF)</f>
        <v>43759</v>
      </c>
      <c r="BE30" s="35">
        <f>WORKDAY(BC30,1,_JF)</f>
        <v>43760</v>
      </c>
      <c r="BG30" s="5">
        <f>WORKDAY(BE30,0,_JF)</f>
        <v>43760</v>
      </c>
      <c r="BI30" s="35">
        <f>WORKDAY(BG30,1,_JF)</f>
        <v>43761</v>
      </c>
      <c r="BK30" s="5">
        <f>WORKDAY(BI30,1,_JF)</f>
        <v>43762</v>
      </c>
      <c r="BM30" s="35">
        <f>WORKDAY(BK30,0,_JF)</f>
        <v>43762</v>
      </c>
      <c r="BO30" s="21">
        <f t="shared" si="0"/>
        <v>43763</v>
      </c>
      <c r="BP30" s="29"/>
      <c r="BQ30" s="1" t="s">
        <v>105</v>
      </c>
      <c r="BR30" s="1" t="s">
        <v>161</v>
      </c>
    </row>
    <row r="31" spans="1:70" ht="24.75" customHeight="1" x14ac:dyDescent="0.35">
      <c r="A31" s="41" t="str">
        <f>'Production amont'!A:A</f>
        <v>01AA633</v>
      </c>
      <c r="B31" s="41" t="str">
        <f>'Production amont'!B:B</f>
        <v>Ecope 1B</v>
      </c>
      <c r="C31" s="32">
        <f>VLOOKUP(A31,'Production amont'!A:T,20,0)</f>
        <v>43731</v>
      </c>
      <c r="D31" s="22">
        <f>VLOOKUP(A31,'Production amont'!A:T,19,0)</f>
        <v>43728</v>
      </c>
      <c r="E31" s="35">
        <f>WORKDAY(D31,2,_JF)</f>
        <v>43732</v>
      </c>
      <c r="G31" s="5">
        <f>WORKDAY(E31,1,_JF)</f>
        <v>43733</v>
      </c>
      <c r="I31" s="35">
        <f>WORKDAY(G31,1,_JF)</f>
        <v>43734</v>
      </c>
      <c r="K31" s="5">
        <f>WORKDAY(I31,1,_JF)</f>
        <v>43735</v>
      </c>
      <c r="M31" s="35">
        <f>WORKDAY(K31,0,_JF)</f>
        <v>43735</v>
      </c>
      <c r="O31" s="5">
        <f>WORKDAY(M31,2,_JF)</f>
        <v>43739</v>
      </c>
      <c r="Q31" s="35">
        <f>WORKDAY(O31,1,_JF)</f>
        <v>43740</v>
      </c>
      <c r="S31" s="5">
        <f>WORKDAY(Q31,1,_JF)</f>
        <v>43741</v>
      </c>
      <c r="U31" s="35">
        <f>WORKDAY(S31,1,_JF)</f>
        <v>43742</v>
      </c>
      <c r="W31" s="5">
        <f>WORKDAY(U31,0,_JF)</f>
        <v>43742</v>
      </c>
      <c r="Y31" s="35">
        <f>WORKDAY(W31,1,_JF)</f>
        <v>43745</v>
      </c>
      <c r="AA31" s="5">
        <f>WORKDAY(Y31,0,_JF)</f>
        <v>43745</v>
      </c>
      <c r="AC31" s="35">
        <f>WORKDAY(AA31,1,_JF)</f>
        <v>43746</v>
      </c>
      <c r="AE31" s="5">
        <f>WORKDAY(AC31,0,_JF)</f>
        <v>43746</v>
      </c>
      <c r="AG31" s="35">
        <f>WORKDAY(AE31,1,_JF)</f>
        <v>43747</v>
      </c>
      <c r="AI31" s="5">
        <f>WORKDAY(AG31,0,_JF)</f>
        <v>43747</v>
      </c>
      <c r="AK31" s="35">
        <f>WORKDAY(AI31,1,_JF)</f>
        <v>43748</v>
      </c>
      <c r="AM31" s="5">
        <f>WORKDAY(AK31,1,_JF)</f>
        <v>43749</v>
      </c>
      <c r="AO31" s="35">
        <f>WORKDAY(AM31,1,_JF)</f>
        <v>43752</v>
      </c>
      <c r="AQ31" s="5">
        <f>WORKDAY(AO31,0,_JF)</f>
        <v>43752</v>
      </c>
      <c r="AS31" s="35">
        <f>WORKDAY(AQ31,1,_JF)</f>
        <v>43753</v>
      </c>
      <c r="AU31" s="21">
        <f>WORKDAY(AS31,3,_JF)</f>
        <v>43756</v>
      </c>
      <c r="AW31" s="35">
        <f>WORKDAY(AU31,0,_JF)</f>
        <v>43756</v>
      </c>
      <c r="AY31" s="5">
        <f>WORKDAY(AW31,1,_JF)</f>
        <v>43759</v>
      </c>
      <c r="BA31" s="35">
        <f>WORKDAY(AY31,1,_JF)</f>
        <v>43760</v>
      </c>
      <c r="BC31" s="5">
        <f>WORKDAY(BA31,0,_JF)</f>
        <v>43760</v>
      </c>
      <c r="BE31" s="35">
        <f>WORKDAY(BC31,1,_JF)</f>
        <v>43761</v>
      </c>
      <c r="BG31" s="5">
        <f>WORKDAY(BE31,0,_JF)</f>
        <v>43761</v>
      </c>
      <c r="BI31" s="35">
        <f>WORKDAY(BG31,1,_JF)</f>
        <v>43762</v>
      </c>
      <c r="BK31" s="5">
        <f>WORKDAY(BI31,1,_JF)</f>
        <v>43763</v>
      </c>
      <c r="BM31" s="35">
        <f>WORKDAY(BK31,0,_JF)</f>
        <v>43763</v>
      </c>
      <c r="BO31" s="21">
        <f t="shared" si="0"/>
        <v>43766</v>
      </c>
      <c r="BP31" s="29"/>
      <c r="BQ31" s="1" t="s">
        <v>105</v>
      </c>
      <c r="BR31" s="1" t="s">
        <v>161</v>
      </c>
    </row>
    <row r="32" spans="1:70" ht="24.75" customHeight="1" x14ac:dyDescent="0.35">
      <c r="A32" s="41" t="str">
        <f>'Production amont'!A:A</f>
        <v>01AA634</v>
      </c>
      <c r="B32" s="41" t="str">
        <f>'Production amont'!B:B</f>
        <v>Ecope 1B</v>
      </c>
      <c r="C32" s="32">
        <f>VLOOKUP(A32,'Production amont'!A:T,20,0)</f>
        <v>43732</v>
      </c>
      <c r="D32" s="22">
        <f>VLOOKUP(A32,'Production amont'!A:T,19,0)</f>
        <v>43731</v>
      </c>
      <c r="E32" s="35">
        <f>WORKDAY(D32,2,_JF)</f>
        <v>43733</v>
      </c>
      <c r="G32" s="5">
        <f>WORKDAY(E32,1,_JF)</f>
        <v>43734</v>
      </c>
      <c r="I32" s="35">
        <f>WORKDAY(G32,1,_JF)</f>
        <v>43735</v>
      </c>
      <c r="K32" s="5">
        <f>WORKDAY(I32,1,_JF)</f>
        <v>43738</v>
      </c>
      <c r="M32" s="35">
        <f>WORKDAY(K32,0,_JF)</f>
        <v>43738</v>
      </c>
      <c r="O32" s="5">
        <f>WORKDAY(M32,2,_JF)</f>
        <v>43740</v>
      </c>
      <c r="Q32" s="35">
        <f>WORKDAY(O32,1,_JF)</f>
        <v>43741</v>
      </c>
      <c r="S32" s="5">
        <f>WORKDAY(Q32,1,_JF)</f>
        <v>43742</v>
      </c>
      <c r="U32" s="35">
        <f>WORKDAY(S32,1,_JF)</f>
        <v>43745</v>
      </c>
      <c r="W32" s="5">
        <f>WORKDAY(U32,0,_JF)</f>
        <v>43745</v>
      </c>
      <c r="Y32" s="35">
        <f>WORKDAY(W32,1,_JF)</f>
        <v>43746</v>
      </c>
      <c r="AA32" s="5">
        <f>WORKDAY(Y32,0,_JF)</f>
        <v>43746</v>
      </c>
      <c r="AC32" s="35">
        <f>WORKDAY(AA32,1,_JF)</f>
        <v>43747</v>
      </c>
      <c r="AE32" s="5">
        <f>WORKDAY(AC32,0,_JF)</f>
        <v>43747</v>
      </c>
      <c r="AG32" s="35">
        <f>WORKDAY(AE32,1,_JF)</f>
        <v>43748</v>
      </c>
      <c r="AI32" s="5">
        <f>WORKDAY(AG32,0,_JF)</f>
        <v>43748</v>
      </c>
      <c r="AK32" s="35">
        <f>WORKDAY(AI32,1,_JF)</f>
        <v>43749</v>
      </c>
      <c r="AM32" s="5">
        <f>WORKDAY(AK32,1,_JF)</f>
        <v>43752</v>
      </c>
      <c r="AO32" s="35">
        <f>WORKDAY(AM32,1,_JF)</f>
        <v>43753</v>
      </c>
      <c r="AQ32" s="5">
        <f>WORKDAY(AO32,0,_JF)</f>
        <v>43753</v>
      </c>
      <c r="AS32" s="35">
        <f>WORKDAY(AQ32,1,_JF)</f>
        <v>43754</v>
      </c>
      <c r="AU32" s="21">
        <f>WORKDAY(AS32,3,_JF)</f>
        <v>43759</v>
      </c>
      <c r="AW32" s="35">
        <f>WORKDAY(AU32,0,_JF)</f>
        <v>43759</v>
      </c>
      <c r="AY32" s="5">
        <f>WORKDAY(AW32,1,_JF)</f>
        <v>43760</v>
      </c>
      <c r="BA32" s="35">
        <f>WORKDAY(AY32,1,_JF)</f>
        <v>43761</v>
      </c>
      <c r="BC32" s="5">
        <f>WORKDAY(BA32,0,_JF)</f>
        <v>43761</v>
      </c>
      <c r="BE32" s="35">
        <f>WORKDAY(BC32,1,_JF)</f>
        <v>43762</v>
      </c>
      <c r="BG32" s="5">
        <f>WORKDAY(BE32,0,_JF)</f>
        <v>43762</v>
      </c>
      <c r="BI32" s="35">
        <f>WORKDAY(BG32,1,_JF)</f>
        <v>43763</v>
      </c>
      <c r="BK32" s="5">
        <f>WORKDAY(BI32,1,_JF)</f>
        <v>43766</v>
      </c>
      <c r="BM32" s="35">
        <f>WORKDAY(BK32,0,_JF)</f>
        <v>43766</v>
      </c>
      <c r="BO32" s="21">
        <f t="shared" si="0"/>
        <v>43767</v>
      </c>
      <c r="BP32" s="29"/>
      <c r="BQ32" s="1" t="s">
        <v>105</v>
      </c>
      <c r="BR32" s="1" t="s">
        <v>161</v>
      </c>
    </row>
    <row r="33" spans="1:70" ht="24.75" customHeight="1" x14ac:dyDescent="0.35">
      <c r="A33" s="41" t="str">
        <f>'Production amont'!A:A</f>
        <v>01AA635</v>
      </c>
      <c r="B33" s="41" t="str">
        <f>'Production amont'!B:B</f>
        <v>Ecope 1B</v>
      </c>
      <c r="C33" s="32">
        <f>VLOOKUP(A33,'Production amont'!A:T,20,0)</f>
        <v>43733</v>
      </c>
      <c r="D33" s="22">
        <f>VLOOKUP(A33,'Production amont'!A:T,19,0)</f>
        <v>43732</v>
      </c>
      <c r="E33" s="35">
        <f>WORKDAY(D33,2,_JF)</f>
        <v>43734</v>
      </c>
      <c r="G33" s="5">
        <f>WORKDAY(E33,1,_JF)</f>
        <v>43735</v>
      </c>
      <c r="I33" s="35">
        <f>WORKDAY(G33,1,_JF)</f>
        <v>43738</v>
      </c>
      <c r="K33" s="5">
        <f>WORKDAY(I33,1,_JF)</f>
        <v>43739</v>
      </c>
      <c r="M33" s="35">
        <f>WORKDAY(K33,0,_JF)</f>
        <v>43739</v>
      </c>
      <c r="O33" s="5">
        <f>WORKDAY(M33,2,_JF)</f>
        <v>43741</v>
      </c>
      <c r="Q33" s="35">
        <f>WORKDAY(O33,1,_JF)</f>
        <v>43742</v>
      </c>
      <c r="S33" s="5">
        <f>WORKDAY(Q33,1,_JF)</f>
        <v>43745</v>
      </c>
      <c r="U33" s="35">
        <f>WORKDAY(S33,1,_JF)</f>
        <v>43746</v>
      </c>
      <c r="W33" s="5">
        <f>WORKDAY(U33,0,_JF)</f>
        <v>43746</v>
      </c>
      <c r="Y33" s="35">
        <f>WORKDAY(W33,1,_JF)</f>
        <v>43747</v>
      </c>
      <c r="AA33" s="5">
        <f>WORKDAY(Y33,0,_JF)</f>
        <v>43747</v>
      </c>
      <c r="AC33" s="35">
        <f>WORKDAY(AA33,1,_JF)</f>
        <v>43748</v>
      </c>
      <c r="AE33" s="5">
        <f>WORKDAY(AC33,0,_JF)</f>
        <v>43748</v>
      </c>
      <c r="AG33" s="35">
        <f>WORKDAY(AE33,1,_JF)</f>
        <v>43749</v>
      </c>
      <c r="AI33" s="5">
        <f>WORKDAY(AG33,0,_JF)</f>
        <v>43749</v>
      </c>
      <c r="AK33" s="35">
        <f>WORKDAY(AI33,1,_JF)</f>
        <v>43752</v>
      </c>
      <c r="AM33" s="5">
        <f>WORKDAY(AK33,1,_JF)</f>
        <v>43753</v>
      </c>
      <c r="AO33" s="35">
        <f>WORKDAY(AM33,1,_JF)</f>
        <v>43754</v>
      </c>
      <c r="AQ33" s="5">
        <f>WORKDAY(AO33,0,_JF)</f>
        <v>43754</v>
      </c>
      <c r="AS33" s="35">
        <f>WORKDAY(AQ33,1,_JF)</f>
        <v>43755</v>
      </c>
      <c r="AU33" s="21">
        <f>WORKDAY(AS33,3,_JF)</f>
        <v>43760</v>
      </c>
      <c r="AW33" s="35">
        <f>WORKDAY(AU33,0,_JF)</f>
        <v>43760</v>
      </c>
      <c r="AY33" s="5">
        <f>WORKDAY(AW33,1,_JF)</f>
        <v>43761</v>
      </c>
      <c r="BA33" s="35">
        <f>WORKDAY(AY33,1,_JF)</f>
        <v>43762</v>
      </c>
      <c r="BC33" s="5">
        <f>WORKDAY(BA33,0,_JF)</f>
        <v>43762</v>
      </c>
      <c r="BE33" s="35">
        <f>WORKDAY(BC33,1,_JF)</f>
        <v>43763</v>
      </c>
      <c r="BG33" s="5">
        <f>WORKDAY(BE33,0,_JF)</f>
        <v>43763</v>
      </c>
      <c r="BI33" s="35">
        <f>WORKDAY(BG33,1,_JF)</f>
        <v>43766</v>
      </c>
      <c r="BK33" s="5">
        <f>WORKDAY(BI33,1,_JF)</f>
        <v>43767</v>
      </c>
      <c r="BM33" s="35">
        <f>WORKDAY(BK33,0,_JF)</f>
        <v>43767</v>
      </c>
      <c r="BO33" s="21">
        <f t="shared" si="0"/>
        <v>43768</v>
      </c>
      <c r="BP33" s="29"/>
      <c r="BQ33" s="1" t="s">
        <v>105</v>
      </c>
      <c r="BR33" s="1" t="s">
        <v>161</v>
      </c>
    </row>
    <row r="34" spans="1:70" ht="24.75" customHeight="1" x14ac:dyDescent="0.35">
      <c r="A34" s="41" t="str">
        <f>'Production amont'!A:A</f>
        <v>01AA636</v>
      </c>
      <c r="B34" s="41" t="str">
        <f>'Production amont'!B:B</f>
        <v>Ecope 1B</v>
      </c>
      <c r="C34" s="32">
        <f>VLOOKUP(A34,'Production amont'!A:T,20,0)</f>
        <v>43734</v>
      </c>
      <c r="D34" s="22">
        <f>VLOOKUP(A34,'Production amont'!A:T,19,0)</f>
        <v>43733</v>
      </c>
      <c r="E34" s="35">
        <f>WORKDAY(D34,2,_JF)</f>
        <v>43735</v>
      </c>
      <c r="G34" s="5">
        <f>WORKDAY(E34,1,_JF)</f>
        <v>43738</v>
      </c>
      <c r="I34" s="35">
        <f>WORKDAY(G34,1,_JF)</f>
        <v>43739</v>
      </c>
      <c r="K34" s="5">
        <f>WORKDAY(I34,1,_JF)</f>
        <v>43740</v>
      </c>
      <c r="M34" s="35">
        <f>WORKDAY(K34,0,_JF)</f>
        <v>43740</v>
      </c>
      <c r="O34" s="5">
        <f>WORKDAY(M34,2,_JF)</f>
        <v>43742</v>
      </c>
      <c r="Q34" s="35">
        <f>WORKDAY(O34,1,_JF)</f>
        <v>43745</v>
      </c>
      <c r="S34" s="5">
        <f>WORKDAY(Q34,1,_JF)</f>
        <v>43746</v>
      </c>
      <c r="U34" s="35">
        <f>WORKDAY(S34,1,_JF)</f>
        <v>43747</v>
      </c>
      <c r="W34" s="5">
        <f>WORKDAY(U34,0,_JF)</f>
        <v>43747</v>
      </c>
      <c r="Y34" s="35">
        <f>WORKDAY(W34,1,_JF)</f>
        <v>43748</v>
      </c>
      <c r="AA34" s="5">
        <f>WORKDAY(Y34,0,_JF)</f>
        <v>43748</v>
      </c>
      <c r="AC34" s="35">
        <f>WORKDAY(AA34,1,_JF)</f>
        <v>43749</v>
      </c>
      <c r="AE34" s="5">
        <f>WORKDAY(AC34,0,_JF)</f>
        <v>43749</v>
      </c>
      <c r="AG34" s="35">
        <f>WORKDAY(AE34,1,_JF)</f>
        <v>43752</v>
      </c>
      <c r="AI34" s="5">
        <f>WORKDAY(AG34,0,_JF)</f>
        <v>43752</v>
      </c>
      <c r="AK34" s="35">
        <f>WORKDAY(AI34,1,_JF)</f>
        <v>43753</v>
      </c>
      <c r="AM34" s="5">
        <f>WORKDAY(AK34,1,_JF)</f>
        <v>43754</v>
      </c>
      <c r="AO34" s="35">
        <f>WORKDAY(AM34,1,_JF)</f>
        <v>43755</v>
      </c>
      <c r="AQ34" s="5">
        <f>WORKDAY(AO34,0,_JF)</f>
        <v>43755</v>
      </c>
      <c r="AS34" s="35">
        <f>WORKDAY(AQ34,1,_JF)</f>
        <v>43756</v>
      </c>
      <c r="AU34" s="21">
        <f>WORKDAY(AS34,3,_JF)</f>
        <v>43761</v>
      </c>
      <c r="AW34" s="35">
        <f>WORKDAY(AU34,0,_JF)</f>
        <v>43761</v>
      </c>
      <c r="AY34" s="5">
        <f>WORKDAY(AW34,1,_JF)</f>
        <v>43762</v>
      </c>
      <c r="BA34" s="35">
        <f>WORKDAY(AY34,1,_JF)</f>
        <v>43763</v>
      </c>
      <c r="BC34" s="5">
        <f>WORKDAY(BA34,0,_JF)</f>
        <v>43763</v>
      </c>
      <c r="BE34" s="35">
        <f>WORKDAY(BC34,1,_JF)</f>
        <v>43766</v>
      </c>
      <c r="BG34" s="5">
        <f>WORKDAY(BE34,0,_JF)</f>
        <v>43766</v>
      </c>
      <c r="BI34" s="35">
        <f>WORKDAY(BG34,1,_JF)</f>
        <v>43767</v>
      </c>
      <c r="BK34" s="5">
        <f>WORKDAY(BI34,1,_JF)</f>
        <v>43768</v>
      </c>
      <c r="BM34" s="35">
        <f>WORKDAY(BK34,0,_JF)</f>
        <v>43768</v>
      </c>
      <c r="BO34" s="21">
        <f t="shared" si="0"/>
        <v>43769</v>
      </c>
      <c r="BP34" s="29"/>
      <c r="BQ34" s="1" t="s">
        <v>105</v>
      </c>
      <c r="BR34" s="1" t="s">
        <v>161</v>
      </c>
    </row>
    <row r="35" spans="1:70" ht="24.75" customHeight="1" x14ac:dyDescent="0.35">
      <c r="A35" s="41" t="str">
        <f>'Production amont'!A:A</f>
        <v>01AA637</v>
      </c>
      <c r="B35" s="41" t="str">
        <f>'Production amont'!B:B</f>
        <v>Ecope 1B</v>
      </c>
      <c r="C35" s="32">
        <f>VLOOKUP(A35,'Production amont'!A:T,20,0)</f>
        <v>43735</v>
      </c>
      <c r="D35" s="22">
        <f>VLOOKUP(A35,'Production amont'!A:T,19,0)</f>
        <v>43734</v>
      </c>
      <c r="E35" s="35">
        <f>WORKDAY(D35,2,_JF)</f>
        <v>43738</v>
      </c>
      <c r="G35" s="5">
        <f>WORKDAY(E35,1,_JF)</f>
        <v>43739</v>
      </c>
      <c r="I35" s="35">
        <f>WORKDAY(G35,1,_JF)</f>
        <v>43740</v>
      </c>
      <c r="K35" s="5">
        <f>WORKDAY(I35,1,_JF)</f>
        <v>43741</v>
      </c>
      <c r="M35" s="35">
        <f>WORKDAY(K35,0,_JF)</f>
        <v>43741</v>
      </c>
      <c r="O35" s="5">
        <f>WORKDAY(M35,2,_JF)</f>
        <v>43745</v>
      </c>
      <c r="Q35" s="35">
        <f>WORKDAY(O35,1,_JF)</f>
        <v>43746</v>
      </c>
      <c r="S35" s="5">
        <f>WORKDAY(Q35,1,_JF)</f>
        <v>43747</v>
      </c>
      <c r="U35" s="35">
        <f>WORKDAY(S35,1,_JF)</f>
        <v>43748</v>
      </c>
      <c r="W35" s="5">
        <f>WORKDAY(U35,0,_JF)</f>
        <v>43748</v>
      </c>
      <c r="Y35" s="35">
        <f>WORKDAY(W35,1,_JF)</f>
        <v>43749</v>
      </c>
      <c r="AA35" s="5">
        <f>WORKDAY(Y35,0,_JF)</f>
        <v>43749</v>
      </c>
      <c r="AC35" s="35">
        <f>WORKDAY(AA35,1,_JF)</f>
        <v>43752</v>
      </c>
      <c r="AE35" s="5">
        <f>WORKDAY(AC35,0,_JF)</f>
        <v>43752</v>
      </c>
      <c r="AG35" s="35">
        <f>WORKDAY(AE35,1,_JF)</f>
        <v>43753</v>
      </c>
      <c r="AI35" s="5">
        <f>WORKDAY(AG35,0,_JF)</f>
        <v>43753</v>
      </c>
      <c r="AK35" s="35">
        <f>WORKDAY(AI35,1,_JF)</f>
        <v>43754</v>
      </c>
      <c r="AM35" s="5">
        <f>WORKDAY(AK35,1,_JF)</f>
        <v>43755</v>
      </c>
      <c r="AO35" s="35">
        <f>WORKDAY(AM35,1,_JF)</f>
        <v>43756</v>
      </c>
      <c r="AQ35" s="5">
        <f>WORKDAY(AO35,0,_JF)</f>
        <v>43756</v>
      </c>
      <c r="AS35" s="35">
        <f>WORKDAY(AQ35,1,_JF)</f>
        <v>43759</v>
      </c>
      <c r="AU35" s="21">
        <f>WORKDAY(AS35,3,_JF)</f>
        <v>43762</v>
      </c>
      <c r="AW35" s="35">
        <f>WORKDAY(AU35,0,_JF)</f>
        <v>43762</v>
      </c>
      <c r="AY35" s="5">
        <f>WORKDAY(AW35,1,_JF)</f>
        <v>43763</v>
      </c>
      <c r="BA35" s="35">
        <f>WORKDAY(AY35,1,_JF)</f>
        <v>43766</v>
      </c>
      <c r="BC35" s="5">
        <f>WORKDAY(BA35,0,_JF)</f>
        <v>43766</v>
      </c>
      <c r="BE35" s="35">
        <f>WORKDAY(BC35,1,_JF)</f>
        <v>43767</v>
      </c>
      <c r="BG35" s="5">
        <f>WORKDAY(BE35,0,_JF)</f>
        <v>43767</v>
      </c>
      <c r="BI35" s="35">
        <f>WORKDAY(BG35,1,_JF)</f>
        <v>43768</v>
      </c>
      <c r="BK35" s="5">
        <f>WORKDAY(BI35,1,_JF)</f>
        <v>43769</v>
      </c>
      <c r="BM35" s="35">
        <f>WORKDAY(BK35,0,_JF)</f>
        <v>43769</v>
      </c>
      <c r="BO35" s="21">
        <f t="shared" si="0"/>
        <v>43770</v>
      </c>
      <c r="BP35" s="29"/>
      <c r="BQ35" s="1" t="s">
        <v>105</v>
      </c>
      <c r="BR35" s="1" t="s">
        <v>161</v>
      </c>
    </row>
    <row r="36" spans="1:70" ht="24.75" customHeight="1" x14ac:dyDescent="0.35">
      <c r="A36" s="41" t="str">
        <f>'Production amont'!A:A</f>
        <v>01AA638</v>
      </c>
      <c r="B36" s="41" t="str">
        <f>'Production amont'!B:B</f>
        <v>Ecope 1B</v>
      </c>
      <c r="C36" s="32">
        <f>VLOOKUP(A36,'Production amont'!A:T,20,0)</f>
        <v>43736</v>
      </c>
      <c r="D36" s="22">
        <f>VLOOKUP(A36,'Production amont'!A:T,19,0)</f>
        <v>43734</v>
      </c>
      <c r="E36" s="35">
        <f>WORKDAY(D36,2,_JF)</f>
        <v>43738</v>
      </c>
      <c r="G36" s="5">
        <f>WORKDAY(E36,1,_JF)</f>
        <v>43739</v>
      </c>
      <c r="I36" s="35">
        <f>WORKDAY(G36,1,_JF)</f>
        <v>43740</v>
      </c>
      <c r="K36" s="5">
        <f>WORKDAY(I36,1,_JF)</f>
        <v>43741</v>
      </c>
      <c r="M36" s="35">
        <f>WORKDAY(K36,0,_JF)</f>
        <v>43741</v>
      </c>
      <c r="O36" s="5">
        <f>WORKDAY(M36,2,_JF)</f>
        <v>43745</v>
      </c>
      <c r="Q36" s="35">
        <f>WORKDAY(O36,1,_JF)</f>
        <v>43746</v>
      </c>
      <c r="S36" s="5">
        <f>WORKDAY(Q36,1,_JF)</f>
        <v>43747</v>
      </c>
      <c r="U36" s="35">
        <f>WORKDAY(S36,1,_JF)</f>
        <v>43748</v>
      </c>
      <c r="W36" s="5">
        <f>WORKDAY(U36,0,_JF)</f>
        <v>43748</v>
      </c>
      <c r="Y36" s="35">
        <f>WORKDAY(W36,1,_JF)</f>
        <v>43749</v>
      </c>
      <c r="AA36" s="5">
        <f>WORKDAY(Y36,0,_JF)</f>
        <v>43749</v>
      </c>
      <c r="AC36" s="35">
        <f>WORKDAY(AA36,1,_JF)</f>
        <v>43752</v>
      </c>
      <c r="AE36" s="5">
        <f>WORKDAY(AC36,0,_JF)</f>
        <v>43752</v>
      </c>
      <c r="AG36" s="35">
        <f>WORKDAY(AE36,1,_JF)</f>
        <v>43753</v>
      </c>
      <c r="AI36" s="5">
        <f>WORKDAY(AG36,0,_JF)</f>
        <v>43753</v>
      </c>
      <c r="AK36" s="35">
        <f>WORKDAY(AI36,1,_JF)</f>
        <v>43754</v>
      </c>
      <c r="AM36" s="5">
        <f>WORKDAY(AK36,1,_JF)</f>
        <v>43755</v>
      </c>
      <c r="AO36" s="35">
        <f>WORKDAY(AM36,1,_JF)</f>
        <v>43756</v>
      </c>
      <c r="AQ36" s="5">
        <f>WORKDAY(AO36,0,_JF)</f>
        <v>43756</v>
      </c>
      <c r="AS36" s="35">
        <f>WORKDAY(AQ36,1,_JF)</f>
        <v>43759</v>
      </c>
      <c r="AU36" s="21">
        <f>WORKDAY(AS36,3,_JF)</f>
        <v>43762</v>
      </c>
      <c r="AW36" s="35">
        <f>WORKDAY(AU36,0,_JF)</f>
        <v>43762</v>
      </c>
      <c r="AY36" s="5">
        <f>WORKDAY(AW36,1,_JF)</f>
        <v>43763</v>
      </c>
      <c r="BA36" s="35">
        <f>WORKDAY(AY36,1,_JF)</f>
        <v>43766</v>
      </c>
      <c r="BC36" s="5">
        <f>WORKDAY(BA36,0,_JF)</f>
        <v>43766</v>
      </c>
      <c r="BE36" s="35">
        <f>WORKDAY(BC36,1,_JF)</f>
        <v>43767</v>
      </c>
      <c r="BG36" s="5">
        <f>WORKDAY(BE36,0,_JF)</f>
        <v>43767</v>
      </c>
      <c r="BI36" s="35">
        <f>WORKDAY(BG36,1,_JF)</f>
        <v>43768</v>
      </c>
      <c r="BK36" s="5">
        <f>WORKDAY(BI36,1,_JF)</f>
        <v>43769</v>
      </c>
      <c r="BM36" s="35">
        <f>WORKDAY(BK36,0,_JF)</f>
        <v>43769</v>
      </c>
      <c r="BO36" s="21">
        <f t="shared" si="0"/>
        <v>43770</v>
      </c>
      <c r="BP36" s="29"/>
      <c r="BQ36" s="1" t="s">
        <v>105</v>
      </c>
      <c r="BR36" s="1" t="s">
        <v>161</v>
      </c>
    </row>
    <row r="37" spans="1:70" ht="24.75" customHeight="1" x14ac:dyDescent="0.35">
      <c r="A37" s="41" t="str">
        <f>'Production amont'!A:A</f>
        <v>01AA639</v>
      </c>
      <c r="B37" s="41" t="str">
        <f>'Production amont'!B:B</f>
        <v>Ecope 1B</v>
      </c>
      <c r="C37" s="32">
        <f>VLOOKUP(A37,'Production amont'!A:T,20,0)</f>
        <v>43737</v>
      </c>
      <c r="D37" s="22">
        <f>VLOOKUP(A37,'Production amont'!A:T,19,0)</f>
        <v>43734</v>
      </c>
      <c r="E37" s="35">
        <f>WORKDAY(D37,2,_JF)</f>
        <v>43738</v>
      </c>
      <c r="G37" s="5">
        <f>WORKDAY(E37,1,_JF)</f>
        <v>43739</v>
      </c>
      <c r="I37" s="35">
        <f>WORKDAY(G37,1,_JF)</f>
        <v>43740</v>
      </c>
      <c r="K37" s="5">
        <f>WORKDAY(I37,1,_JF)</f>
        <v>43741</v>
      </c>
      <c r="M37" s="35">
        <f>WORKDAY(K37,0,_JF)</f>
        <v>43741</v>
      </c>
      <c r="O37" s="5">
        <f>WORKDAY(M37,2,_JF)</f>
        <v>43745</v>
      </c>
      <c r="Q37" s="35">
        <f>WORKDAY(O37,1,_JF)</f>
        <v>43746</v>
      </c>
      <c r="S37" s="5">
        <f>WORKDAY(Q37,1,_JF)</f>
        <v>43747</v>
      </c>
      <c r="U37" s="35">
        <f>WORKDAY(S37,1,_JF)</f>
        <v>43748</v>
      </c>
      <c r="W37" s="5">
        <f>WORKDAY(U37,0,_JF)</f>
        <v>43748</v>
      </c>
      <c r="Y37" s="35">
        <f>WORKDAY(W37,1,_JF)</f>
        <v>43749</v>
      </c>
      <c r="AA37" s="5">
        <f>WORKDAY(Y37,0,_JF)</f>
        <v>43749</v>
      </c>
      <c r="AC37" s="35">
        <f>WORKDAY(AA37,1,_JF)</f>
        <v>43752</v>
      </c>
      <c r="AE37" s="5">
        <f>WORKDAY(AC37,0,_JF)</f>
        <v>43752</v>
      </c>
      <c r="AG37" s="35">
        <f>WORKDAY(AE37,1,_JF)</f>
        <v>43753</v>
      </c>
      <c r="AI37" s="5">
        <f>WORKDAY(AG37,0,_JF)</f>
        <v>43753</v>
      </c>
      <c r="AK37" s="35">
        <f>WORKDAY(AI37,1,_JF)</f>
        <v>43754</v>
      </c>
      <c r="AM37" s="5">
        <f>WORKDAY(AK37,1,_JF)</f>
        <v>43755</v>
      </c>
      <c r="AO37" s="35">
        <f>WORKDAY(AM37,1,_JF)</f>
        <v>43756</v>
      </c>
      <c r="AQ37" s="5">
        <f>WORKDAY(AO37,0,_JF)</f>
        <v>43756</v>
      </c>
      <c r="AS37" s="35">
        <f>WORKDAY(AQ37,1,_JF)</f>
        <v>43759</v>
      </c>
      <c r="AU37" s="21">
        <f>WORKDAY(AS37,3,_JF)</f>
        <v>43762</v>
      </c>
      <c r="AW37" s="35">
        <f>WORKDAY(AU37,0,_JF)</f>
        <v>43762</v>
      </c>
      <c r="AY37" s="5">
        <f>WORKDAY(AW37,1,_JF)</f>
        <v>43763</v>
      </c>
      <c r="BA37" s="35">
        <f>WORKDAY(AY37,1,_JF)</f>
        <v>43766</v>
      </c>
      <c r="BC37" s="5">
        <f>WORKDAY(BA37,0,_JF)</f>
        <v>43766</v>
      </c>
      <c r="BE37" s="35">
        <f>WORKDAY(BC37,1,_JF)</f>
        <v>43767</v>
      </c>
      <c r="BG37" s="5">
        <f>WORKDAY(BE37,0,_JF)</f>
        <v>43767</v>
      </c>
      <c r="BI37" s="35">
        <f>WORKDAY(BG37,1,_JF)</f>
        <v>43768</v>
      </c>
      <c r="BK37" s="5">
        <f>WORKDAY(BI37,1,_JF)</f>
        <v>43769</v>
      </c>
      <c r="BM37" s="35">
        <f>WORKDAY(BK37,0,_JF)</f>
        <v>43769</v>
      </c>
      <c r="BO37" s="21">
        <f t="shared" si="0"/>
        <v>43770</v>
      </c>
      <c r="BP37" s="29"/>
      <c r="BQ37" s="1" t="s">
        <v>105</v>
      </c>
      <c r="BR37" s="1" t="s">
        <v>161</v>
      </c>
    </row>
    <row r="38" spans="1:70" ht="24.75" customHeight="1" x14ac:dyDescent="0.35">
      <c r="A38" s="41" t="str">
        <f>'Production amont'!A:A</f>
        <v>01AA640</v>
      </c>
      <c r="B38" s="41" t="str">
        <f>'Production amont'!B:B</f>
        <v>Ecope 1B</v>
      </c>
      <c r="C38" s="32">
        <f>VLOOKUP(A38,'Production amont'!A:T,20,0)</f>
        <v>43738</v>
      </c>
      <c r="D38" s="22">
        <f>VLOOKUP(A38,'Production amont'!A:T,19,0)</f>
        <v>43735</v>
      </c>
      <c r="E38" s="35">
        <f>WORKDAY(D38,2,_JF)</f>
        <v>43739</v>
      </c>
      <c r="G38" s="5">
        <f>WORKDAY(E38,1,_JF)</f>
        <v>43740</v>
      </c>
      <c r="I38" s="35">
        <f>WORKDAY(G38,1,_JF)</f>
        <v>43741</v>
      </c>
      <c r="K38" s="5">
        <f>WORKDAY(I38,1,_JF)</f>
        <v>43742</v>
      </c>
      <c r="M38" s="35">
        <f>WORKDAY(K38,0,_JF)</f>
        <v>43742</v>
      </c>
      <c r="O38" s="5">
        <f>WORKDAY(M38,2,_JF)</f>
        <v>43746</v>
      </c>
      <c r="Q38" s="35">
        <f>WORKDAY(O38,1,_JF)</f>
        <v>43747</v>
      </c>
      <c r="S38" s="5">
        <f>WORKDAY(Q38,1,_JF)</f>
        <v>43748</v>
      </c>
      <c r="U38" s="35">
        <f>WORKDAY(S38,1,_JF)</f>
        <v>43749</v>
      </c>
      <c r="W38" s="5">
        <f>WORKDAY(U38,0,_JF)</f>
        <v>43749</v>
      </c>
      <c r="Y38" s="35">
        <f>WORKDAY(W38,1,_JF)</f>
        <v>43752</v>
      </c>
      <c r="AA38" s="5">
        <f>WORKDAY(Y38,0,_JF)</f>
        <v>43752</v>
      </c>
      <c r="AC38" s="35">
        <f>WORKDAY(AA38,1,_JF)</f>
        <v>43753</v>
      </c>
      <c r="AE38" s="5">
        <f>WORKDAY(AC38,0,_JF)</f>
        <v>43753</v>
      </c>
      <c r="AG38" s="35">
        <f>WORKDAY(AE38,1,_JF)</f>
        <v>43754</v>
      </c>
      <c r="AI38" s="5">
        <f>WORKDAY(AG38,0,_JF)</f>
        <v>43754</v>
      </c>
      <c r="AK38" s="35">
        <f>WORKDAY(AI38,1,_JF)</f>
        <v>43755</v>
      </c>
      <c r="AM38" s="5">
        <f>WORKDAY(AK38,1,_JF)</f>
        <v>43756</v>
      </c>
      <c r="AO38" s="35">
        <f>WORKDAY(AM38,1,_JF)</f>
        <v>43759</v>
      </c>
      <c r="AQ38" s="5">
        <f>WORKDAY(AO38,0,_JF)</f>
        <v>43759</v>
      </c>
      <c r="AS38" s="35">
        <f>WORKDAY(AQ38,1,_JF)</f>
        <v>43760</v>
      </c>
      <c r="AU38" s="21">
        <f>WORKDAY(AS38,3,_JF)</f>
        <v>43763</v>
      </c>
      <c r="AW38" s="35">
        <f>WORKDAY(AU38,0,_JF)</f>
        <v>43763</v>
      </c>
      <c r="AY38" s="5">
        <f>WORKDAY(AW38,1,_JF)</f>
        <v>43766</v>
      </c>
      <c r="BA38" s="35">
        <f>WORKDAY(AY38,1,_JF)</f>
        <v>43767</v>
      </c>
      <c r="BC38" s="5">
        <f>WORKDAY(BA38,0,_JF)</f>
        <v>43767</v>
      </c>
      <c r="BE38" s="35">
        <f>WORKDAY(BC38,1,_JF)</f>
        <v>43768</v>
      </c>
      <c r="BG38" s="5">
        <f>WORKDAY(BE38,0,_JF)</f>
        <v>43768</v>
      </c>
      <c r="BI38" s="35">
        <f>WORKDAY(BG38,1,_JF)</f>
        <v>43769</v>
      </c>
      <c r="BK38" s="5">
        <f>WORKDAY(BI38,1,_JF)</f>
        <v>43773</v>
      </c>
      <c r="BM38" s="35">
        <f>WORKDAY(BK38,0,_JF)</f>
        <v>43773</v>
      </c>
      <c r="BO38" s="21">
        <f t="shared" si="0"/>
        <v>43774</v>
      </c>
      <c r="BP38" s="29"/>
      <c r="BQ38" s="1" t="s">
        <v>105</v>
      </c>
      <c r="BR38" s="1" t="s">
        <v>161</v>
      </c>
    </row>
    <row r="39" spans="1:70" ht="24.75" customHeight="1" x14ac:dyDescent="0.35">
      <c r="A39" s="41" t="str">
        <f>'Production amont'!A:A</f>
        <v>01AA641</v>
      </c>
      <c r="B39" s="41" t="str">
        <f>'Production amont'!B:B</f>
        <v>Ecope 1B</v>
      </c>
      <c r="C39" s="32">
        <f>VLOOKUP(A39,'Production amont'!A:T,20,0)</f>
        <v>43739</v>
      </c>
      <c r="D39" s="22">
        <f>VLOOKUP(A39,'Production amont'!A:T,19,0)</f>
        <v>43738</v>
      </c>
      <c r="E39" s="35">
        <f>WORKDAY(D39,2,_JF)</f>
        <v>43740</v>
      </c>
      <c r="G39" s="5">
        <f>WORKDAY(E39,1,_JF)</f>
        <v>43741</v>
      </c>
      <c r="I39" s="35">
        <f>WORKDAY(G39,1,_JF)</f>
        <v>43742</v>
      </c>
      <c r="K39" s="5">
        <f>WORKDAY(I39,1,_JF)</f>
        <v>43745</v>
      </c>
      <c r="M39" s="35">
        <f>WORKDAY(K39,0,_JF)</f>
        <v>43745</v>
      </c>
      <c r="O39" s="5">
        <f>WORKDAY(M39,2,_JF)</f>
        <v>43747</v>
      </c>
      <c r="Q39" s="35">
        <f>WORKDAY(O39,1,_JF)</f>
        <v>43748</v>
      </c>
      <c r="S39" s="5">
        <f>WORKDAY(Q39,1,_JF)</f>
        <v>43749</v>
      </c>
      <c r="U39" s="35">
        <f>WORKDAY(S39,1,_JF)</f>
        <v>43752</v>
      </c>
      <c r="W39" s="5">
        <f>WORKDAY(U39,0,_JF)</f>
        <v>43752</v>
      </c>
      <c r="Y39" s="35">
        <f>WORKDAY(W39,1,_JF)</f>
        <v>43753</v>
      </c>
      <c r="AA39" s="5">
        <f>WORKDAY(Y39,0,_JF)</f>
        <v>43753</v>
      </c>
      <c r="AC39" s="35">
        <f>WORKDAY(AA39,1,_JF)</f>
        <v>43754</v>
      </c>
      <c r="AE39" s="5">
        <f>WORKDAY(AC39,0,_JF)</f>
        <v>43754</v>
      </c>
      <c r="AG39" s="35">
        <f>WORKDAY(AE39,1,_JF)</f>
        <v>43755</v>
      </c>
      <c r="AI39" s="5">
        <f>WORKDAY(AG39,0,_JF)</f>
        <v>43755</v>
      </c>
      <c r="AK39" s="35">
        <f>WORKDAY(AI39,1,_JF)</f>
        <v>43756</v>
      </c>
      <c r="AM39" s="5">
        <f>WORKDAY(AK39,1,_JF)</f>
        <v>43759</v>
      </c>
      <c r="AO39" s="35">
        <f>WORKDAY(AM39,1,_JF)</f>
        <v>43760</v>
      </c>
      <c r="AQ39" s="5">
        <f>WORKDAY(AO39,0,_JF)</f>
        <v>43760</v>
      </c>
      <c r="AS39" s="35">
        <f>WORKDAY(AQ39,1,_JF)</f>
        <v>43761</v>
      </c>
      <c r="AU39" s="21">
        <f>WORKDAY(AS39,3,_JF)</f>
        <v>43766</v>
      </c>
      <c r="AW39" s="35">
        <f>WORKDAY(AU39,0,_JF)</f>
        <v>43766</v>
      </c>
      <c r="AY39" s="5">
        <f>WORKDAY(AW39,1,_JF)</f>
        <v>43767</v>
      </c>
      <c r="BA39" s="35">
        <f>WORKDAY(AY39,1,_JF)</f>
        <v>43768</v>
      </c>
      <c r="BC39" s="5">
        <f>WORKDAY(BA39,0,_JF)</f>
        <v>43768</v>
      </c>
      <c r="BE39" s="35">
        <f>WORKDAY(BC39,1,_JF)</f>
        <v>43769</v>
      </c>
      <c r="BG39" s="5">
        <f>WORKDAY(BE39,0,_JF)</f>
        <v>43769</v>
      </c>
      <c r="BI39" s="35">
        <f>WORKDAY(BG39,1,_JF)</f>
        <v>43773</v>
      </c>
      <c r="BK39" s="5">
        <f>WORKDAY(BI39,1,_JF)</f>
        <v>43774</v>
      </c>
      <c r="BM39" s="35">
        <f>WORKDAY(BK39,0,_JF)</f>
        <v>43774</v>
      </c>
      <c r="BO39" s="21">
        <f t="shared" si="0"/>
        <v>43775</v>
      </c>
      <c r="BP39" s="29"/>
      <c r="BQ39" s="1" t="s">
        <v>105</v>
      </c>
      <c r="BR39" s="1" t="s">
        <v>161</v>
      </c>
    </row>
    <row r="40" spans="1:70" ht="24.75" customHeight="1" x14ac:dyDescent="0.35">
      <c r="A40" s="41" t="str">
        <f>'Production amont'!A:A</f>
        <v>01AA642</v>
      </c>
      <c r="B40" s="41" t="str">
        <f>'Production amont'!B:B</f>
        <v>Ecope 1B</v>
      </c>
      <c r="C40" s="32">
        <f>VLOOKUP(A40,'Production amont'!A:T,20,0)</f>
        <v>43740</v>
      </c>
      <c r="D40" s="22">
        <f>VLOOKUP(A40,'Production amont'!A:T,19,0)</f>
        <v>43739</v>
      </c>
      <c r="E40" s="35">
        <f>WORKDAY(D40,2,_JF)</f>
        <v>43741</v>
      </c>
      <c r="G40" s="5">
        <f>WORKDAY(E40,1,_JF)</f>
        <v>43742</v>
      </c>
      <c r="I40" s="35">
        <f>WORKDAY(G40,1,_JF)</f>
        <v>43745</v>
      </c>
      <c r="K40" s="5">
        <f>WORKDAY(I40,1,_JF)</f>
        <v>43746</v>
      </c>
      <c r="M40" s="35">
        <f>WORKDAY(K40,0,_JF)</f>
        <v>43746</v>
      </c>
      <c r="O40" s="5">
        <f>WORKDAY(M40,2,_JF)</f>
        <v>43748</v>
      </c>
      <c r="Q40" s="35">
        <f>WORKDAY(O40,1,_JF)</f>
        <v>43749</v>
      </c>
      <c r="S40" s="5">
        <f>WORKDAY(Q40,1,_JF)</f>
        <v>43752</v>
      </c>
      <c r="U40" s="35">
        <f>WORKDAY(S40,1,_JF)</f>
        <v>43753</v>
      </c>
      <c r="W40" s="5">
        <f>WORKDAY(U40,0,_JF)</f>
        <v>43753</v>
      </c>
      <c r="Y40" s="35">
        <f>WORKDAY(W40,1,_JF)</f>
        <v>43754</v>
      </c>
      <c r="AA40" s="5">
        <f>WORKDAY(Y40,0,_JF)</f>
        <v>43754</v>
      </c>
      <c r="AC40" s="35">
        <f>WORKDAY(AA40,1,_JF)</f>
        <v>43755</v>
      </c>
      <c r="AE40" s="5">
        <f>WORKDAY(AC40,0,_JF)</f>
        <v>43755</v>
      </c>
      <c r="AG40" s="35">
        <f>WORKDAY(AE40,1,_JF)</f>
        <v>43756</v>
      </c>
      <c r="AI40" s="5">
        <f>WORKDAY(AG40,0,_JF)</f>
        <v>43756</v>
      </c>
      <c r="AK40" s="35">
        <f>WORKDAY(AI40,1,_JF)</f>
        <v>43759</v>
      </c>
      <c r="AM40" s="5">
        <f>WORKDAY(AK40,1,_JF)</f>
        <v>43760</v>
      </c>
      <c r="AO40" s="35">
        <f>WORKDAY(AM40,1,_JF)</f>
        <v>43761</v>
      </c>
      <c r="AQ40" s="5">
        <f>WORKDAY(AO40,0,_JF)</f>
        <v>43761</v>
      </c>
      <c r="AS40" s="35">
        <f>WORKDAY(AQ40,1,_JF)</f>
        <v>43762</v>
      </c>
      <c r="AU40" s="21">
        <f>WORKDAY(AS40,3,_JF)</f>
        <v>43767</v>
      </c>
      <c r="AW40" s="35">
        <f>WORKDAY(AU40,0,_JF)</f>
        <v>43767</v>
      </c>
      <c r="AY40" s="5">
        <f>WORKDAY(AW40,1,_JF)</f>
        <v>43768</v>
      </c>
      <c r="BA40" s="35">
        <f>WORKDAY(AY40,1,_JF)</f>
        <v>43769</v>
      </c>
      <c r="BC40" s="5">
        <f>WORKDAY(BA40,0,_JF)</f>
        <v>43769</v>
      </c>
      <c r="BE40" s="35">
        <f>WORKDAY(BC40,1,_JF)</f>
        <v>43773</v>
      </c>
      <c r="BG40" s="5">
        <f>WORKDAY(BE40,0,_JF)</f>
        <v>43773</v>
      </c>
      <c r="BI40" s="35">
        <f>WORKDAY(BG40,1,_JF)</f>
        <v>43774</v>
      </c>
      <c r="BK40" s="5">
        <f>WORKDAY(BI40,1,_JF)</f>
        <v>43775</v>
      </c>
      <c r="BM40" s="35">
        <f>WORKDAY(BK40,0,_JF)</f>
        <v>43775</v>
      </c>
      <c r="BO40" s="21">
        <f t="shared" si="0"/>
        <v>43776</v>
      </c>
      <c r="BP40" s="29"/>
      <c r="BQ40" s="1" t="s">
        <v>105</v>
      </c>
      <c r="BR40" s="1" t="s">
        <v>161</v>
      </c>
    </row>
    <row r="41" spans="1:70" ht="24.75" customHeight="1" x14ac:dyDescent="0.35">
      <c r="A41" s="41" t="str">
        <f>'Production amont'!A:A</f>
        <v>01AA643</v>
      </c>
      <c r="B41" s="41" t="str">
        <f>'Production amont'!B:B</f>
        <v>Ecope 1B</v>
      </c>
      <c r="C41" s="32">
        <f>VLOOKUP(A41,'Production amont'!A:T,20,0)</f>
        <v>43741</v>
      </c>
      <c r="D41" s="22">
        <f>VLOOKUP(A41,'Production amont'!A:T,19,0)</f>
        <v>43740</v>
      </c>
      <c r="E41" s="35">
        <f>WORKDAY(D41,2,_JF)</f>
        <v>43742</v>
      </c>
      <c r="G41" s="5">
        <f>WORKDAY(E41,1,_JF)</f>
        <v>43745</v>
      </c>
      <c r="I41" s="35">
        <f>WORKDAY(G41,1,_JF)</f>
        <v>43746</v>
      </c>
      <c r="K41" s="5">
        <f>WORKDAY(I41,1,_JF)</f>
        <v>43747</v>
      </c>
      <c r="M41" s="35">
        <f>WORKDAY(K41,0,_JF)</f>
        <v>43747</v>
      </c>
      <c r="O41" s="5">
        <f>WORKDAY(M41,2,_JF)</f>
        <v>43749</v>
      </c>
      <c r="Q41" s="35">
        <f>WORKDAY(O41,1,_JF)</f>
        <v>43752</v>
      </c>
      <c r="S41" s="5">
        <f>WORKDAY(Q41,1,_JF)</f>
        <v>43753</v>
      </c>
      <c r="U41" s="35">
        <f>WORKDAY(S41,1,_JF)</f>
        <v>43754</v>
      </c>
      <c r="W41" s="5">
        <f>WORKDAY(U41,0,_JF)</f>
        <v>43754</v>
      </c>
      <c r="Y41" s="35">
        <f>WORKDAY(W41,1,_JF)</f>
        <v>43755</v>
      </c>
      <c r="AA41" s="5">
        <f>WORKDAY(Y41,0,_JF)</f>
        <v>43755</v>
      </c>
      <c r="AC41" s="35">
        <f>WORKDAY(AA41,1,_JF)</f>
        <v>43756</v>
      </c>
      <c r="AE41" s="5">
        <f>WORKDAY(AC41,0,_JF)</f>
        <v>43756</v>
      </c>
      <c r="AG41" s="35">
        <f>WORKDAY(AE41,1,_JF)</f>
        <v>43759</v>
      </c>
      <c r="AI41" s="5">
        <f>WORKDAY(AG41,0,_JF)</f>
        <v>43759</v>
      </c>
      <c r="AK41" s="35">
        <f>WORKDAY(AI41,1,_JF)</f>
        <v>43760</v>
      </c>
      <c r="AM41" s="5">
        <f>WORKDAY(AK41,1,_JF)</f>
        <v>43761</v>
      </c>
      <c r="AO41" s="35">
        <f>WORKDAY(AM41,1,_JF)</f>
        <v>43762</v>
      </c>
      <c r="AQ41" s="5">
        <f>WORKDAY(AO41,0,_JF)</f>
        <v>43762</v>
      </c>
      <c r="AS41" s="35">
        <f>WORKDAY(AQ41,1,_JF)</f>
        <v>43763</v>
      </c>
      <c r="AU41" s="21">
        <f>WORKDAY(AS41,3,_JF)</f>
        <v>43768</v>
      </c>
      <c r="AW41" s="35">
        <f>WORKDAY(AU41,0,_JF)</f>
        <v>43768</v>
      </c>
      <c r="AY41" s="5">
        <f>WORKDAY(AW41,1,_JF)</f>
        <v>43769</v>
      </c>
      <c r="BA41" s="35">
        <f>WORKDAY(AY41,1,_JF)</f>
        <v>43773</v>
      </c>
      <c r="BC41" s="5">
        <f>WORKDAY(BA41,0,_JF)</f>
        <v>43773</v>
      </c>
      <c r="BE41" s="35">
        <f>WORKDAY(BC41,1,_JF)</f>
        <v>43774</v>
      </c>
      <c r="BG41" s="5">
        <f>WORKDAY(BE41,0,_JF)</f>
        <v>43774</v>
      </c>
      <c r="BI41" s="35">
        <f>WORKDAY(BG41,1,_JF)</f>
        <v>43775</v>
      </c>
      <c r="BK41" s="5">
        <f>WORKDAY(BI41,1,_JF)</f>
        <v>43776</v>
      </c>
      <c r="BM41" s="35">
        <f>WORKDAY(BK41,0,_JF)</f>
        <v>43776</v>
      </c>
      <c r="BO41" s="21">
        <f t="shared" si="0"/>
        <v>43777</v>
      </c>
      <c r="BP41" s="29"/>
      <c r="BQ41" s="1" t="s">
        <v>105</v>
      </c>
      <c r="BR41" s="1" t="s">
        <v>161</v>
      </c>
    </row>
    <row r="42" spans="1:70" ht="24.75" customHeight="1" x14ac:dyDescent="0.35">
      <c r="A42" s="41" t="str">
        <f>'Production amont'!A:A</f>
        <v>01AA644</v>
      </c>
      <c r="B42" s="41" t="str">
        <f>'Production amont'!B:B</f>
        <v>Ecope 1B</v>
      </c>
      <c r="C42" s="32">
        <f>VLOOKUP(A42,'Production amont'!A:T,20,0)</f>
        <v>43742</v>
      </c>
      <c r="D42" s="22">
        <f>VLOOKUP(A42,'Production amont'!A:T,19,0)</f>
        <v>43741</v>
      </c>
      <c r="E42" s="35">
        <f>WORKDAY(D42,2,_JF)</f>
        <v>43745</v>
      </c>
      <c r="G42" s="5">
        <f>WORKDAY(E42,1,_JF)</f>
        <v>43746</v>
      </c>
      <c r="I42" s="35">
        <f>WORKDAY(G42,1,_JF)</f>
        <v>43747</v>
      </c>
      <c r="K42" s="5">
        <f>WORKDAY(I42,1,_JF)</f>
        <v>43748</v>
      </c>
      <c r="M42" s="35">
        <f>WORKDAY(K42,0,_JF)</f>
        <v>43748</v>
      </c>
      <c r="O42" s="5">
        <f>WORKDAY(M42,2,_JF)</f>
        <v>43752</v>
      </c>
      <c r="Q42" s="35">
        <f>WORKDAY(O42,1,_JF)</f>
        <v>43753</v>
      </c>
      <c r="S42" s="5">
        <f>WORKDAY(Q42,1,_JF)</f>
        <v>43754</v>
      </c>
      <c r="U42" s="35">
        <f>WORKDAY(S42,1,_JF)</f>
        <v>43755</v>
      </c>
      <c r="W42" s="5">
        <f>WORKDAY(U42,0,_JF)</f>
        <v>43755</v>
      </c>
      <c r="Y42" s="35">
        <f>WORKDAY(W42,1,_JF)</f>
        <v>43756</v>
      </c>
      <c r="AA42" s="5">
        <f>WORKDAY(Y42,0,_JF)</f>
        <v>43756</v>
      </c>
      <c r="AC42" s="35">
        <f>WORKDAY(AA42,1,_JF)</f>
        <v>43759</v>
      </c>
      <c r="AE42" s="5">
        <f>WORKDAY(AC42,0,_JF)</f>
        <v>43759</v>
      </c>
      <c r="AG42" s="35">
        <f>WORKDAY(AE42,1,_JF)</f>
        <v>43760</v>
      </c>
      <c r="AI42" s="5">
        <f>WORKDAY(AG42,0,_JF)</f>
        <v>43760</v>
      </c>
      <c r="AK42" s="35">
        <f>WORKDAY(AI42,1,_JF)</f>
        <v>43761</v>
      </c>
      <c r="AM42" s="5">
        <f>WORKDAY(AK42,1,_JF)</f>
        <v>43762</v>
      </c>
      <c r="AO42" s="35">
        <f>WORKDAY(AM42,1,_JF)</f>
        <v>43763</v>
      </c>
      <c r="AQ42" s="5">
        <f>WORKDAY(AO42,0,_JF)</f>
        <v>43763</v>
      </c>
      <c r="AS42" s="35">
        <f>WORKDAY(AQ42,1,_JF)</f>
        <v>43766</v>
      </c>
      <c r="AU42" s="21">
        <f>WORKDAY(AS42,3,_JF)</f>
        <v>43769</v>
      </c>
      <c r="AW42" s="35">
        <f>WORKDAY(AU42,0,_JF)</f>
        <v>43769</v>
      </c>
      <c r="AY42" s="5">
        <f>WORKDAY(AW42,1,_JF)</f>
        <v>43773</v>
      </c>
      <c r="BA42" s="35">
        <f>WORKDAY(AY42,1,_JF)</f>
        <v>43774</v>
      </c>
      <c r="BC42" s="5">
        <f>WORKDAY(BA42,0,_JF)</f>
        <v>43774</v>
      </c>
      <c r="BE42" s="35">
        <f>WORKDAY(BC42,1,_JF)</f>
        <v>43775</v>
      </c>
      <c r="BG42" s="5">
        <f>WORKDAY(BE42,0,_JF)</f>
        <v>43775</v>
      </c>
      <c r="BI42" s="35">
        <f>WORKDAY(BG42,1,_JF)</f>
        <v>43776</v>
      </c>
      <c r="BK42" s="5">
        <f>WORKDAY(BI42,1,_JF)</f>
        <v>43777</v>
      </c>
      <c r="BM42" s="35">
        <f>WORKDAY(BK42,0,_JF)</f>
        <v>43777</v>
      </c>
      <c r="BO42" s="21">
        <f t="shared" si="0"/>
        <v>43780</v>
      </c>
      <c r="BP42" s="29"/>
      <c r="BQ42" s="1" t="s">
        <v>105</v>
      </c>
      <c r="BR42" s="1" t="s">
        <v>161</v>
      </c>
    </row>
    <row r="43" spans="1:70" ht="24.75" customHeight="1" x14ac:dyDescent="0.35">
      <c r="A43" s="41" t="str">
        <f>'Production amont'!A:A</f>
        <v>01AA645</v>
      </c>
      <c r="B43" s="41" t="str">
        <f>'Production amont'!B:B</f>
        <v>Ecope 1B</v>
      </c>
      <c r="C43" s="32">
        <f>VLOOKUP(A43,'Production amont'!A:T,20,0)</f>
        <v>43743</v>
      </c>
      <c r="D43" s="22">
        <f>VLOOKUP(A43,'Production amont'!A:T,19,0)</f>
        <v>43741</v>
      </c>
      <c r="E43" s="35">
        <f>WORKDAY(D43,2,_JF)</f>
        <v>43745</v>
      </c>
      <c r="G43" s="5">
        <f>WORKDAY(E43,1,_JF)</f>
        <v>43746</v>
      </c>
      <c r="I43" s="35">
        <f>WORKDAY(G43,1,_JF)</f>
        <v>43747</v>
      </c>
      <c r="K43" s="5">
        <f>WORKDAY(I43,1,_JF)</f>
        <v>43748</v>
      </c>
      <c r="M43" s="35">
        <f>WORKDAY(K43,0,_JF)</f>
        <v>43748</v>
      </c>
      <c r="O43" s="5">
        <f>WORKDAY(M43,2,_JF)</f>
        <v>43752</v>
      </c>
      <c r="Q43" s="35">
        <f>WORKDAY(O43,1,_JF)</f>
        <v>43753</v>
      </c>
      <c r="S43" s="5">
        <f>WORKDAY(Q43,1,_JF)</f>
        <v>43754</v>
      </c>
      <c r="U43" s="35">
        <f>WORKDAY(S43,1,_JF)</f>
        <v>43755</v>
      </c>
      <c r="W43" s="5">
        <f>WORKDAY(U43,0,_JF)</f>
        <v>43755</v>
      </c>
      <c r="Y43" s="35">
        <f>WORKDAY(W43,1,_JF)</f>
        <v>43756</v>
      </c>
      <c r="AA43" s="5">
        <f>WORKDAY(Y43,0,_JF)</f>
        <v>43756</v>
      </c>
      <c r="AC43" s="35">
        <f>WORKDAY(AA43,1,_JF)</f>
        <v>43759</v>
      </c>
      <c r="AE43" s="5">
        <f>WORKDAY(AC43,0,_JF)</f>
        <v>43759</v>
      </c>
      <c r="AG43" s="35">
        <f>WORKDAY(AE43,1,_JF)</f>
        <v>43760</v>
      </c>
      <c r="AI43" s="5">
        <f>WORKDAY(AG43,0,_JF)</f>
        <v>43760</v>
      </c>
      <c r="AK43" s="35">
        <f>WORKDAY(AI43,1,_JF)</f>
        <v>43761</v>
      </c>
      <c r="AM43" s="5">
        <f>WORKDAY(AK43,1,_JF)</f>
        <v>43762</v>
      </c>
      <c r="AO43" s="35">
        <f>WORKDAY(AM43,1,_JF)</f>
        <v>43763</v>
      </c>
      <c r="AQ43" s="5">
        <f>WORKDAY(AO43,0,_JF)</f>
        <v>43763</v>
      </c>
      <c r="AS43" s="35">
        <f>WORKDAY(AQ43,1,_JF)</f>
        <v>43766</v>
      </c>
      <c r="AU43" s="21">
        <f>WORKDAY(AS43,3,_JF)</f>
        <v>43769</v>
      </c>
      <c r="AW43" s="35">
        <f>WORKDAY(AU43,0,_JF)</f>
        <v>43769</v>
      </c>
      <c r="AY43" s="5">
        <f>WORKDAY(AW43,1,_JF)</f>
        <v>43773</v>
      </c>
      <c r="BA43" s="35">
        <f>WORKDAY(AY43,1,_JF)</f>
        <v>43774</v>
      </c>
      <c r="BC43" s="5">
        <f>WORKDAY(BA43,0,_JF)</f>
        <v>43774</v>
      </c>
      <c r="BE43" s="35">
        <f>WORKDAY(BC43,1,_JF)</f>
        <v>43775</v>
      </c>
      <c r="BG43" s="5">
        <f>WORKDAY(BE43,0,_JF)</f>
        <v>43775</v>
      </c>
      <c r="BI43" s="35">
        <f>WORKDAY(BG43,1,_JF)</f>
        <v>43776</v>
      </c>
      <c r="BK43" s="5">
        <f>WORKDAY(BI43,1,_JF)</f>
        <v>43777</v>
      </c>
      <c r="BM43" s="35">
        <f>WORKDAY(BK43,0,_JF)</f>
        <v>43777</v>
      </c>
      <c r="BO43" s="21">
        <f t="shared" si="0"/>
        <v>43780</v>
      </c>
      <c r="BP43" s="29"/>
      <c r="BQ43" s="1" t="s">
        <v>105</v>
      </c>
      <c r="BR43" s="1" t="s">
        <v>161</v>
      </c>
    </row>
    <row r="44" spans="1:70" ht="24.75" customHeight="1" x14ac:dyDescent="0.35">
      <c r="A44" s="41" t="str">
        <f>'Production amont'!A:A</f>
        <v>01AA646</v>
      </c>
      <c r="B44" s="41" t="str">
        <f>'Production amont'!B:B</f>
        <v>Ecope 1B</v>
      </c>
      <c r="C44" s="32">
        <f>VLOOKUP(A44,'Production amont'!A:T,20,0)</f>
        <v>43744</v>
      </c>
      <c r="D44" s="22">
        <f>VLOOKUP(A44,'Production amont'!A:T,19,0)</f>
        <v>43741</v>
      </c>
      <c r="E44" s="35">
        <f>WORKDAY(D44,2,_JF)</f>
        <v>43745</v>
      </c>
      <c r="G44" s="5">
        <f>WORKDAY(E44,1,_JF)</f>
        <v>43746</v>
      </c>
      <c r="I44" s="35">
        <f>WORKDAY(G44,1,_JF)</f>
        <v>43747</v>
      </c>
      <c r="K44" s="5">
        <f>WORKDAY(I44,1,_JF)</f>
        <v>43748</v>
      </c>
      <c r="M44" s="35">
        <f>WORKDAY(K44,0,_JF)</f>
        <v>43748</v>
      </c>
      <c r="O44" s="5">
        <f>WORKDAY(M44,2,_JF)</f>
        <v>43752</v>
      </c>
      <c r="Q44" s="35">
        <f>WORKDAY(O44,1,_JF)</f>
        <v>43753</v>
      </c>
      <c r="S44" s="5">
        <f>WORKDAY(Q44,1,_JF)</f>
        <v>43754</v>
      </c>
      <c r="U44" s="35">
        <f>WORKDAY(S44,1,_JF)</f>
        <v>43755</v>
      </c>
      <c r="W44" s="5">
        <f>WORKDAY(U44,0,_JF)</f>
        <v>43755</v>
      </c>
      <c r="Y44" s="35">
        <f>WORKDAY(W44,1,_JF)</f>
        <v>43756</v>
      </c>
      <c r="AA44" s="5">
        <f>WORKDAY(Y44,0,_JF)</f>
        <v>43756</v>
      </c>
      <c r="AC44" s="35">
        <f>WORKDAY(AA44,1,_JF)</f>
        <v>43759</v>
      </c>
      <c r="AE44" s="5">
        <f>WORKDAY(AC44,0,_JF)</f>
        <v>43759</v>
      </c>
      <c r="AG44" s="35">
        <f>WORKDAY(AE44,1,_JF)</f>
        <v>43760</v>
      </c>
      <c r="AI44" s="5">
        <f>WORKDAY(AG44,0,_JF)</f>
        <v>43760</v>
      </c>
      <c r="AK44" s="35">
        <f>WORKDAY(AI44,1,_JF)</f>
        <v>43761</v>
      </c>
      <c r="AM44" s="5">
        <f>WORKDAY(AK44,1,_JF)</f>
        <v>43762</v>
      </c>
      <c r="AO44" s="35">
        <f>WORKDAY(AM44,1,_JF)</f>
        <v>43763</v>
      </c>
      <c r="AQ44" s="5">
        <f>WORKDAY(AO44,0,_JF)</f>
        <v>43763</v>
      </c>
      <c r="AS44" s="35">
        <f>WORKDAY(AQ44,1,_JF)</f>
        <v>43766</v>
      </c>
      <c r="AU44" s="21">
        <f>WORKDAY(AS44,3,_JF)</f>
        <v>43769</v>
      </c>
      <c r="AW44" s="35">
        <f>WORKDAY(AU44,0,_JF)</f>
        <v>43769</v>
      </c>
      <c r="AY44" s="5">
        <f>WORKDAY(AW44,1,_JF)</f>
        <v>43773</v>
      </c>
      <c r="BA44" s="35">
        <f>WORKDAY(AY44,1,_JF)</f>
        <v>43774</v>
      </c>
      <c r="BC44" s="5">
        <f>WORKDAY(BA44,0,_JF)</f>
        <v>43774</v>
      </c>
      <c r="BE44" s="35">
        <f>WORKDAY(BC44,1,_JF)</f>
        <v>43775</v>
      </c>
      <c r="BG44" s="5">
        <f>WORKDAY(BE44,0,_JF)</f>
        <v>43775</v>
      </c>
      <c r="BI44" s="35">
        <f>WORKDAY(BG44,1,_JF)</f>
        <v>43776</v>
      </c>
      <c r="BK44" s="5">
        <f>WORKDAY(BI44,1,_JF)</f>
        <v>43777</v>
      </c>
      <c r="BM44" s="35">
        <f>WORKDAY(BK44,0,_JF)</f>
        <v>43777</v>
      </c>
      <c r="BO44" s="21">
        <f t="shared" si="0"/>
        <v>43780</v>
      </c>
      <c r="BP44" s="29"/>
      <c r="BQ44" s="1" t="s">
        <v>105</v>
      </c>
      <c r="BR44" s="1" t="s">
        <v>161</v>
      </c>
    </row>
    <row r="45" spans="1:70" ht="24.75" customHeight="1" x14ac:dyDescent="0.35">
      <c r="A45" s="41" t="str">
        <f>'Production amont'!A:A</f>
        <v>01AA647</v>
      </c>
      <c r="B45" s="41" t="str">
        <f>'Production amont'!B:B</f>
        <v>Ecope 1B</v>
      </c>
      <c r="C45" s="32">
        <f>VLOOKUP(A45,'Production amont'!A:T,20,0)</f>
        <v>43745</v>
      </c>
      <c r="D45" s="22">
        <f>VLOOKUP(A45,'Production amont'!A:T,19,0)</f>
        <v>43742</v>
      </c>
      <c r="E45" s="35">
        <f>WORKDAY(D45,2,_JF)</f>
        <v>43746</v>
      </c>
      <c r="G45" s="5">
        <f>WORKDAY(E45,1,_JF)</f>
        <v>43747</v>
      </c>
      <c r="I45" s="35">
        <f>WORKDAY(G45,1,_JF)</f>
        <v>43748</v>
      </c>
      <c r="K45" s="5">
        <f>WORKDAY(I45,1,_JF)</f>
        <v>43749</v>
      </c>
      <c r="M45" s="35">
        <f>WORKDAY(K45,0,_JF)</f>
        <v>43749</v>
      </c>
      <c r="O45" s="5">
        <f>WORKDAY(M45,2,_JF)</f>
        <v>43753</v>
      </c>
      <c r="Q45" s="35">
        <f>WORKDAY(O45,1,_JF)</f>
        <v>43754</v>
      </c>
      <c r="S45" s="5">
        <f>WORKDAY(Q45,1,_JF)</f>
        <v>43755</v>
      </c>
      <c r="U45" s="35">
        <f>WORKDAY(S45,1,_JF)</f>
        <v>43756</v>
      </c>
      <c r="W45" s="5">
        <f>WORKDAY(U45,0,_JF)</f>
        <v>43756</v>
      </c>
      <c r="Y45" s="35">
        <f>WORKDAY(W45,1,_JF)</f>
        <v>43759</v>
      </c>
      <c r="AA45" s="5">
        <f>WORKDAY(Y45,0,_JF)</f>
        <v>43759</v>
      </c>
      <c r="AC45" s="35">
        <f>WORKDAY(AA45,1,_JF)</f>
        <v>43760</v>
      </c>
      <c r="AE45" s="5">
        <f>WORKDAY(AC45,0,_JF)</f>
        <v>43760</v>
      </c>
      <c r="AG45" s="35">
        <f>WORKDAY(AE45,1,_JF)</f>
        <v>43761</v>
      </c>
      <c r="AI45" s="5">
        <f>WORKDAY(AG45,0,_JF)</f>
        <v>43761</v>
      </c>
      <c r="AK45" s="35">
        <f>WORKDAY(AI45,1,_JF)</f>
        <v>43762</v>
      </c>
      <c r="AM45" s="5">
        <f>WORKDAY(AK45,1,_JF)</f>
        <v>43763</v>
      </c>
      <c r="AO45" s="35">
        <f>WORKDAY(AM45,1,_JF)</f>
        <v>43766</v>
      </c>
      <c r="AQ45" s="5">
        <f>WORKDAY(AO45,0,_JF)</f>
        <v>43766</v>
      </c>
      <c r="AS45" s="35">
        <f>WORKDAY(AQ45,1,_JF)</f>
        <v>43767</v>
      </c>
      <c r="AU45" s="21">
        <f>WORKDAY(AS45,3,_JF)</f>
        <v>43773</v>
      </c>
      <c r="AW45" s="35">
        <f>WORKDAY(AU45,0,_JF)</f>
        <v>43773</v>
      </c>
      <c r="AY45" s="5">
        <f>WORKDAY(AW45,1,_JF)</f>
        <v>43774</v>
      </c>
      <c r="BA45" s="35">
        <f>WORKDAY(AY45,1,_JF)</f>
        <v>43775</v>
      </c>
      <c r="BC45" s="5">
        <f>WORKDAY(BA45,0,_JF)</f>
        <v>43775</v>
      </c>
      <c r="BE45" s="35">
        <f>WORKDAY(BC45,1,_JF)</f>
        <v>43776</v>
      </c>
      <c r="BG45" s="5">
        <f>WORKDAY(BE45,0,_JF)</f>
        <v>43776</v>
      </c>
      <c r="BI45" s="35">
        <f>WORKDAY(BG45,1,_JF)</f>
        <v>43777</v>
      </c>
      <c r="BK45" s="5">
        <f>WORKDAY(BI45,1,_JF)</f>
        <v>43781</v>
      </c>
      <c r="BM45" s="35">
        <f>WORKDAY(BK45,0,_JF)</f>
        <v>43781</v>
      </c>
      <c r="BO45" s="21">
        <f t="shared" si="0"/>
        <v>43782</v>
      </c>
      <c r="BP45" s="29"/>
      <c r="BQ45" s="1" t="s">
        <v>105</v>
      </c>
      <c r="BR45" s="1" t="s">
        <v>161</v>
      </c>
    </row>
    <row r="46" spans="1:70" ht="24.75" customHeight="1" x14ac:dyDescent="0.35">
      <c r="A46" s="41" t="str">
        <f>'Production amont'!A:A</f>
        <v>01AA648</v>
      </c>
      <c r="B46" s="41" t="str">
        <f>'Production amont'!B:B</f>
        <v>Ecope 1B</v>
      </c>
      <c r="C46" s="32">
        <f>VLOOKUP(A46,'Production amont'!A:T,20,0)</f>
        <v>43746</v>
      </c>
      <c r="D46" s="22">
        <f>VLOOKUP(A46,'Production amont'!A:T,19,0)</f>
        <v>43745</v>
      </c>
      <c r="E46" s="35">
        <f>WORKDAY(D46,2,_JF)</f>
        <v>43747</v>
      </c>
      <c r="G46" s="5">
        <f>WORKDAY(E46,1,_JF)</f>
        <v>43748</v>
      </c>
      <c r="I46" s="35">
        <f>WORKDAY(G46,1,_JF)</f>
        <v>43749</v>
      </c>
      <c r="K46" s="5">
        <f>WORKDAY(I46,1,_JF)</f>
        <v>43752</v>
      </c>
      <c r="M46" s="35">
        <f>WORKDAY(K46,0,_JF)</f>
        <v>43752</v>
      </c>
      <c r="O46" s="5">
        <f>WORKDAY(M46,2,_JF)</f>
        <v>43754</v>
      </c>
      <c r="Q46" s="35">
        <f>WORKDAY(O46,1,_JF)</f>
        <v>43755</v>
      </c>
      <c r="S46" s="5">
        <f>WORKDAY(Q46,1,_JF)</f>
        <v>43756</v>
      </c>
      <c r="U46" s="35">
        <f>WORKDAY(S46,1,_JF)</f>
        <v>43759</v>
      </c>
      <c r="W46" s="5">
        <f>WORKDAY(U46,0,_JF)</f>
        <v>43759</v>
      </c>
      <c r="Y46" s="35">
        <f>WORKDAY(W46,1,_JF)</f>
        <v>43760</v>
      </c>
      <c r="AA46" s="5">
        <f>WORKDAY(Y46,0,_JF)</f>
        <v>43760</v>
      </c>
      <c r="AC46" s="35">
        <f>WORKDAY(AA46,1,_JF)</f>
        <v>43761</v>
      </c>
      <c r="AE46" s="5">
        <f>WORKDAY(AC46,0,_JF)</f>
        <v>43761</v>
      </c>
      <c r="AG46" s="35">
        <f>WORKDAY(AE46,1,_JF)</f>
        <v>43762</v>
      </c>
      <c r="AI46" s="5">
        <f>WORKDAY(AG46,0,_JF)</f>
        <v>43762</v>
      </c>
      <c r="AK46" s="35">
        <f>WORKDAY(AI46,1,_JF)</f>
        <v>43763</v>
      </c>
      <c r="AM46" s="5">
        <f>WORKDAY(AK46,1,_JF)</f>
        <v>43766</v>
      </c>
      <c r="AO46" s="35">
        <f>WORKDAY(AM46,1,_JF)</f>
        <v>43767</v>
      </c>
      <c r="AQ46" s="5">
        <f>WORKDAY(AO46,0,_JF)</f>
        <v>43767</v>
      </c>
      <c r="AS46" s="35">
        <f>WORKDAY(AQ46,1,_JF)</f>
        <v>43768</v>
      </c>
      <c r="AU46" s="21">
        <f>WORKDAY(AS46,3,_JF)</f>
        <v>43774</v>
      </c>
      <c r="AW46" s="35">
        <f>WORKDAY(AU46,0,_JF)</f>
        <v>43774</v>
      </c>
      <c r="AY46" s="5">
        <f>WORKDAY(AW46,1,_JF)</f>
        <v>43775</v>
      </c>
      <c r="BA46" s="35">
        <f>WORKDAY(AY46,1,_JF)</f>
        <v>43776</v>
      </c>
      <c r="BC46" s="5">
        <f>WORKDAY(BA46,0,_JF)</f>
        <v>43776</v>
      </c>
      <c r="BE46" s="35">
        <f>WORKDAY(BC46,1,_JF)</f>
        <v>43777</v>
      </c>
      <c r="BG46" s="5">
        <f>WORKDAY(BE46,0,_JF)</f>
        <v>43777</v>
      </c>
      <c r="BI46" s="35">
        <f>WORKDAY(BG46,1,_JF)</f>
        <v>43781</v>
      </c>
      <c r="BK46" s="5">
        <f>WORKDAY(BI46,1,_JF)</f>
        <v>43782</v>
      </c>
      <c r="BM46" s="35">
        <f>WORKDAY(BK46,0,_JF)</f>
        <v>43782</v>
      </c>
      <c r="BO46" s="21">
        <f t="shared" si="0"/>
        <v>43783</v>
      </c>
      <c r="BP46" s="29"/>
      <c r="BQ46" s="1" t="s">
        <v>105</v>
      </c>
      <c r="BR46" s="1" t="s">
        <v>161</v>
      </c>
    </row>
    <row r="47" spans="1:70" ht="24.75" customHeight="1" x14ac:dyDescent="0.35">
      <c r="A47" s="41" t="str">
        <f>'Production amont'!A:A</f>
        <v>01AA649</v>
      </c>
      <c r="B47" s="41" t="str">
        <f>'Production amont'!B:B</f>
        <v>Ecope 1B</v>
      </c>
      <c r="C47" s="32">
        <f>VLOOKUP(A47,'Production amont'!A:T,20,0)</f>
        <v>43747</v>
      </c>
      <c r="D47" s="22">
        <f>VLOOKUP(A47,'Production amont'!A:T,19,0)</f>
        <v>43746</v>
      </c>
      <c r="E47" s="35">
        <f>WORKDAY(D47,2,_JF)</f>
        <v>43748</v>
      </c>
      <c r="G47" s="5">
        <f>WORKDAY(E47,1,_JF)</f>
        <v>43749</v>
      </c>
      <c r="I47" s="35">
        <f>WORKDAY(G47,1,_JF)</f>
        <v>43752</v>
      </c>
      <c r="K47" s="5">
        <f>WORKDAY(I47,1,_JF)</f>
        <v>43753</v>
      </c>
      <c r="M47" s="35">
        <f>WORKDAY(K47,0,_JF)</f>
        <v>43753</v>
      </c>
      <c r="O47" s="5">
        <f>WORKDAY(M47,2,_JF)</f>
        <v>43755</v>
      </c>
      <c r="Q47" s="35">
        <f>WORKDAY(O47,1,_JF)</f>
        <v>43756</v>
      </c>
      <c r="S47" s="5">
        <f>WORKDAY(Q47,1,_JF)</f>
        <v>43759</v>
      </c>
      <c r="U47" s="35">
        <f>WORKDAY(S47,1,_JF)</f>
        <v>43760</v>
      </c>
      <c r="W47" s="5">
        <f>WORKDAY(U47,0,_JF)</f>
        <v>43760</v>
      </c>
      <c r="Y47" s="35">
        <f>WORKDAY(W47,1,_JF)</f>
        <v>43761</v>
      </c>
      <c r="AA47" s="5">
        <f>WORKDAY(Y47,0,_JF)</f>
        <v>43761</v>
      </c>
      <c r="AC47" s="35">
        <f>WORKDAY(AA47,1,_JF)</f>
        <v>43762</v>
      </c>
      <c r="AE47" s="5">
        <f>WORKDAY(AC47,0,_JF)</f>
        <v>43762</v>
      </c>
      <c r="AG47" s="35">
        <f>WORKDAY(AE47,1,_JF)</f>
        <v>43763</v>
      </c>
      <c r="AI47" s="5">
        <f>WORKDAY(AG47,0,_JF)</f>
        <v>43763</v>
      </c>
      <c r="AK47" s="35">
        <f>WORKDAY(AI47,1,_JF)</f>
        <v>43766</v>
      </c>
      <c r="AM47" s="5">
        <f>WORKDAY(AK47,1,_JF)</f>
        <v>43767</v>
      </c>
      <c r="AO47" s="35">
        <f>WORKDAY(AM47,1,_JF)</f>
        <v>43768</v>
      </c>
      <c r="AQ47" s="5">
        <f>WORKDAY(AO47,0,_JF)</f>
        <v>43768</v>
      </c>
      <c r="AS47" s="35">
        <f>WORKDAY(AQ47,1,_JF)</f>
        <v>43769</v>
      </c>
      <c r="AU47" s="21">
        <f>WORKDAY(AS47,3,_JF)</f>
        <v>43775</v>
      </c>
      <c r="AW47" s="35">
        <f>WORKDAY(AU47,0,_JF)</f>
        <v>43775</v>
      </c>
      <c r="AY47" s="5">
        <f>WORKDAY(AW47,1,_JF)</f>
        <v>43776</v>
      </c>
      <c r="BA47" s="35">
        <f>WORKDAY(AY47,1,_JF)</f>
        <v>43777</v>
      </c>
      <c r="BC47" s="5">
        <f>WORKDAY(BA47,0,_JF)</f>
        <v>43777</v>
      </c>
      <c r="BE47" s="35">
        <f>WORKDAY(BC47,1,_JF)</f>
        <v>43781</v>
      </c>
      <c r="BG47" s="5">
        <f>WORKDAY(BE47,0,_JF)</f>
        <v>43781</v>
      </c>
      <c r="BI47" s="35">
        <f>WORKDAY(BG47,1,_JF)</f>
        <v>43782</v>
      </c>
      <c r="BK47" s="5">
        <f>WORKDAY(BI47,1,_JF)</f>
        <v>43783</v>
      </c>
      <c r="BM47" s="35">
        <f>WORKDAY(BK47,0,_JF)</f>
        <v>43783</v>
      </c>
      <c r="BO47" s="21">
        <f t="shared" si="0"/>
        <v>43784</v>
      </c>
      <c r="BP47" s="29"/>
      <c r="BQ47" s="1" t="s">
        <v>105</v>
      </c>
      <c r="BR47" s="1" t="s">
        <v>161</v>
      </c>
    </row>
    <row r="48" spans="1:70" ht="24.75" customHeight="1" x14ac:dyDescent="0.35">
      <c r="A48" s="41" t="str">
        <f>'Production amont'!A:A</f>
        <v>01AA650</v>
      </c>
      <c r="B48" s="41" t="str">
        <f>'Production amont'!B:B</f>
        <v>Ecope 1B</v>
      </c>
      <c r="C48" s="32">
        <f>VLOOKUP(A48,'Production amont'!A:T,20,0)</f>
        <v>43748</v>
      </c>
      <c r="D48" s="22">
        <f>VLOOKUP(A48,'Production amont'!A:T,19,0)</f>
        <v>43747</v>
      </c>
      <c r="E48" s="35">
        <f>WORKDAY(D48,2,_JF)</f>
        <v>43749</v>
      </c>
      <c r="G48" s="5">
        <f>WORKDAY(E48,1,_JF)</f>
        <v>43752</v>
      </c>
      <c r="I48" s="35">
        <f>WORKDAY(G48,1,_JF)</f>
        <v>43753</v>
      </c>
      <c r="K48" s="5">
        <f>WORKDAY(I48,1,_JF)</f>
        <v>43754</v>
      </c>
      <c r="M48" s="35">
        <f>WORKDAY(K48,0,_JF)</f>
        <v>43754</v>
      </c>
      <c r="O48" s="5">
        <f>WORKDAY(M48,2,_JF)</f>
        <v>43756</v>
      </c>
      <c r="Q48" s="35">
        <f>WORKDAY(O48,1,_JF)</f>
        <v>43759</v>
      </c>
      <c r="S48" s="5">
        <f>WORKDAY(Q48,1,_JF)</f>
        <v>43760</v>
      </c>
      <c r="U48" s="35">
        <f>WORKDAY(S48,1,_JF)</f>
        <v>43761</v>
      </c>
      <c r="W48" s="5">
        <f>WORKDAY(U48,0,_JF)</f>
        <v>43761</v>
      </c>
      <c r="Y48" s="35">
        <f>WORKDAY(W48,1,_JF)</f>
        <v>43762</v>
      </c>
      <c r="AA48" s="5">
        <f>WORKDAY(Y48,0,_JF)</f>
        <v>43762</v>
      </c>
      <c r="AC48" s="35">
        <f>WORKDAY(AA48,1,_JF)</f>
        <v>43763</v>
      </c>
      <c r="AE48" s="5">
        <f>WORKDAY(AC48,0,_JF)</f>
        <v>43763</v>
      </c>
      <c r="AG48" s="35">
        <f>WORKDAY(AE48,1,_JF)</f>
        <v>43766</v>
      </c>
      <c r="AI48" s="5">
        <f>WORKDAY(AG48,0,_JF)</f>
        <v>43766</v>
      </c>
      <c r="AK48" s="35">
        <f>WORKDAY(AI48,1,_JF)</f>
        <v>43767</v>
      </c>
      <c r="AM48" s="5">
        <f>WORKDAY(AK48,1,_JF)</f>
        <v>43768</v>
      </c>
      <c r="AO48" s="35">
        <f>WORKDAY(AM48,1,_JF)</f>
        <v>43769</v>
      </c>
      <c r="AQ48" s="5">
        <f>WORKDAY(AO48,0,_JF)</f>
        <v>43769</v>
      </c>
      <c r="AS48" s="35">
        <f>WORKDAY(AQ48,1,_JF)</f>
        <v>43773</v>
      </c>
      <c r="AU48" s="21">
        <f>WORKDAY(AS48,3,_JF)</f>
        <v>43776</v>
      </c>
      <c r="AW48" s="35">
        <f>WORKDAY(AU48,0,_JF)</f>
        <v>43776</v>
      </c>
      <c r="AY48" s="5">
        <f>WORKDAY(AW48,1,_JF)</f>
        <v>43777</v>
      </c>
      <c r="BA48" s="35">
        <f>WORKDAY(AY48,1,_JF)</f>
        <v>43781</v>
      </c>
      <c r="BC48" s="5">
        <f>WORKDAY(BA48,0,_JF)</f>
        <v>43781</v>
      </c>
      <c r="BE48" s="35">
        <f>WORKDAY(BC48,1,_JF)</f>
        <v>43782</v>
      </c>
      <c r="BG48" s="5">
        <f>WORKDAY(BE48,0,_JF)</f>
        <v>43782</v>
      </c>
      <c r="BI48" s="35">
        <f>WORKDAY(BG48,1,_JF)</f>
        <v>43783</v>
      </c>
      <c r="BK48" s="5">
        <f>WORKDAY(BI48,1,_JF)</f>
        <v>43784</v>
      </c>
      <c r="BM48" s="35">
        <f>WORKDAY(BK48,0,_JF)</f>
        <v>43784</v>
      </c>
      <c r="BO48" s="21">
        <f t="shared" si="0"/>
        <v>43787</v>
      </c>
      <c r="BP48" s="29"/>
      <c r="BQ48" s="1" t="s">
        <v>105</v>
      </c>
      <c r="BR48" s="1" t="s">
        <v>161</v>
      </c>
    </row>
    <row r="49" spans="1:70" ht="24.75" customHeight="1" x14ac:dyDescent="0.35">
      <c r="A49" s="41" t="str">
        <f>'Production amont'!A:A</f>
        <v>01AA651</v>
      </c>
      <c r="B49" s="41" t="str">
        <f>'Production amont'!B:B</f>
        <v>Ecope 1B</v>
      </c>
      <c r="C49" s="32">
        <f>VLOOKUP(A49,'Production amont'!A:T,20,0)</f>
        <v>43749</v>
      </c>
      <c r="D49" s="22">
        <f>VLOOKUP(A49,'Production amont'!A:T,19,0)</f>
        <v>43748</v>
      </c>
      <c r="E49" s="35">
        <f>WORKDAY(D49,2,_JF)</f>
        <v>43752</v>
      </c>
      <c r="G49" s="5">
        <f>WORKDAY(E49,1,_JF)</f>
        <v>43753</v>
      </c>
      <c r="I49" s="35">
        <f>WORKDAY(G49,1,_JF)</f>
        <v>43754</v>
      </c>
      <c r="K49" s="5">
        <f>WORKDAY(I49,1,_JF)</f>
        <v>43755</v>
      </c>
      <c r="M49" s="35">
        <f>WORKDAY(K49,0,_JF)</f>
        <v>43755</v>
      </c>
      <c r="O49" s="5">
        <f>WORKDAY(M49,2,_JF)</f>
        <v>43759</v>
      </c>
      <c r="Q49" s="35">
        <f>WORKDAY(O49,1,_JF)</f>
        <v>43760</v>
      </c>
      <c r="S49" s="5">
        <f>WORKDAY(Q49,1,_JF)</f>
        <v>43761</v>
      </c>
      <c r="U49" s="35">
        <f>WORKDAY(S49,1,_JF)</f>
        <v>43762</v>
      </c>
      <c r="W49" s="5">
        <f>WORKDAY(U49,0,_JF)</f>
        <v>43762</v>
      </c>
      <c r="Y49" s="35">
        <f>WORKDAY(W49,1,_JF)</f>
        <v>43763</v>
      </c>
      <c r="AA49" s="5">
        <f>WORKDAY(Y49,0,_JF)</f>
        <v>43763</v>
      </c>
      <c r="AC49" s="35">
        <f>WORKDAY(AA49,1,_JF)</f>
        <v>43766</v>
      </c>
      <c r="AE49" s="5">
        <f>WORKDAY(AC49,0,_JF)</f>
        <v>43766</v>
      </c>
      <c r="AG49" s="35">
        <f>WORKDAY(AE49,1,_JF)</f>
        <v>43767</v>
      </c>
      <c r="AI49" s="5">
        <f>WORKDAY(AG49,0,_JF)</f>
        <v>43767</v>
      </c>
      <c r="AK49" s="35">
        <f>WORKDAY(AI49,1,_JF)</f>
        <v>43768</v>
      </c>
      <c r="AM49" s="5">
        <f>WORKDAY(AK49,1,_JF)</f>
        <v>43769</v>
      </c>
      <c r="AO49" s="35">
        <f>WORKDAY(AM49,1,_JF)</f>
        <v>43773</v>
      </c>
      <c r="AQ49" s="5">
        <f>WORKDAY(AO49,0,_JF)</f>
        <v>43773</v>
      </c>
      <c r="AS49" s="35">
        <f>WORKDAY(AQ49,1,_JF)</f>
        <v>43774</v>
      </c>
      <c r="AU49" s="21">
        <f>WORKDAY(AS49,3,_JF)</f>
        <v>43777</v>
      </c>
      <c r="AW49" s="35">
        <f>WORKDAY(AU49,0,_JF)</f>
        <v>43777</v>
      </c>
      <c r="AY49" s="5">
        <f>WORKDAY(AW49,1,_JF)</f>
        <v>43781</v>
      </c>
      <c r="BA49" s="35">
        <f>WORKDAY(AY49,1,_JF)</f>
        <v>43782</v>
      </c>
      <c r="BC49" s="5">
        <f>WORKDAY(BA49,0,_JF)</f>
        <v>43782</v>
      </c>
      <c r="BE49" s="35">
        <f>WORKDAY(BC49,1,_JF)</f>
        <v>43783</v>
      </c>
      <c r="BG49" s="5">
        <f>WORKDAY(BE49,0,_JF)</f>
        <v>43783</v>
      </c>
      <c r="BI49" s="35">
        <f>WORKDAY(BG49,1,_JF)</f>
        <v>43784</v>
      </c>
      <c r="BK49" s="5">
        <f>WORKDAY(BI49,1,_JF)</f>
        <v>43787</v>
      </c>
      <c r="BM49" s="35">
        <f>WORKDAY(BK49,0,_JF)</f>
        <v>43787</v>
      </c>
      <c r="BO49" s="21">
        <f t="shared" si="0"/>
        <v>43788</v>
      </c>
      <c r="BP49" s="29"/>
      <c r="BQ49" s="1" t="s">
        <v>105</v>
      </c>
      <c r="BR49" s="1" t="s">
        <v>161</v>
      </c>
    </row>
    <row r="50" spans="1:70" ht="24.75" customHeight="1" x14ac:dyDescent="0.35">
      <c r="A50" s="41" t="str">
        <f>'Production amont'!A:A</f>
        <v>01AA652</v>
      </c>
      <c r="B50" s="41" t="str">
        <f>'Production amont'!B:B</f>
        <v>Ecope 1B</v>
      </c>
      <c r="C50" s="32">
        <f>VLOOKUP(A50,'Production amont'!A:T,20,0)</f>
        <v>43750</v>
      </c>
      <c r="D50" s="22">
        <f>VLOOKUP(A50,'Production amont'!A:T,19,0)</f>
        <v>43748</v>
      </c>
      <c r="E50" s="35">
        <f>WORKDAY(D50,2,_JF)</f>
        <v>43752</v>
      </c>
      <c r="G50" s="5">
        <f>WORKDAY(E50,1,_JF)</f>
        <v>43753</v>
      </c>
      <c r="I50" s="35">
        <f>WORKDAY(G50,1,_JF)</f>
        <v>43754</v>
      </c>
      <c r="K50" s="5">
        <f>WORKDAY(I50,1,_JF)</f>
        <v>43755</v>
      </c>
      <c r="M50" s="35">
        <f>WORKDAY(K50,0,_JF)</f>
        <v>43755</v>
      </c>
      <c r="O50" s="5">
        <f>WORKDAY(M50,2,_JF)</f>
        <v>43759</v>
      </c>
      <c r="Q50" s="35">
        <f>WORKDAY(O50,1,_JF)</f>
        <v>43760</v>
      </c>
      <c r="S50" s="5">
        <f>WORKDAY(Q50,1,_JF)</f>
        <v>43761</v>
      </c>
      <c r="U50" s="35">
        <f>WORKDAY(S50,1,_JF)</f>
        <v>43762</v>
      </c>
      <c r="W50" s="5">
        <f>WORKDAY(U50,0,_JF)</f>
        <v>43762</v>
      </c>
      <c r="Y50" s="35">
        <f>WORKDAY(W50,1,_JF)</f>
        <v>43763</v>
      </c>
      <c r="AA50" s="5">
        <f>WORKDAY(Y50,0,_JF)</f>
        <v>43763</v>
      </c>
      <c r="AC50" s="35">
        <f>WORKDAY(AA50,1,_JF)</f>
        <v>43766</v>
      </c>
      <c r="AE50" s="5">
        <f>WORKDAY(AC50,0,_JF)</f>
        <v>43766</v>
      </c>
      <c r="AG50" s="35">
        <f>WORKDAY(AE50,1,_JF)</f>
        <v>43767</v>
      </c>
      <c r="AI50" s="5">
        <f>WORKDAY(AG50,0,_JF)</f>
        <v>43767</v>
      </c>
      <c r="AK50" s="35">
        <f>WORKDAY(AI50,1,_JF)</f>
        <v>43768</v>
      </c>
      <c r="AM50" s="5">
        <f>WORKDAY(AK50,1,_JF)</f>
        <v>43769</v>
      </c>
      <c r="AO50" s="35">
        <f>WORKDAY(AM50,1,_JF)</f>
        <v>43773</v>
      </c>
      <c r="AQ50" s="5">
        <f>WORKDAY(AO50,0,_JF)</f>
        <v>43773</v>
      </c>
      <c r="AS50" s="35">
        <f>WORKDAY(AQ50,1,_JF)</f>
        <v>43774</v>
      </c>
      <c r="AU50" s="21">
        <f>WORKDAY(AS50,3,_JF)</f>
        <v>43777</v>
      </c>
      <c r="AW50" s="35">
        <f>WORKDAY(AU50,0,_JF)</f>
        <v>43777</v>
      </c>
      <c r="AY50" s="5">
        <f>WORKDAY(AW50,1,_JF)</f>
        <v>43781</v>
      </c>
      <c r="BA50" s="35">
        <f>WORKDAY(AY50,1,_JF)</f>
        <v>43782</v>
      </c>
      <c r="BC50" s="5">
        <f>WORKDAY(BA50,0,_JF)</f>
        <v>43782</v>
      </c>
      <c r="BE50" s="35">
        <f>WORKDAY(BC50,1,_JF)</f>
        <v>43783</v>
      </c>
      <c r="BG50" s="5">
        <f>WORKDAY(BE50,0,_JF)</f>
        <v>43783</v>
      </c>
      <c r="BI50" s="35">
        <f>WORKDAY(BG50,1,_JF)</f>
        <v>43784</v>
      </c>
      <c r="BK50" s="5">
        <f>WORKDAY(BI50,1,_JF)</f>
        <v>43787</v>
      </c>
      <c r="BM50" s="35">
        <f>WORKDAY(BK50,0,_JF)</f>
        <v>43787</v>
      </c>
      <c r="BO50" s="21">
        <f t="shared" si="0"/>
        <v>43788</v>
      </c>
      <c r="BP50" s="29"/>
      <c r="BQ50" s="1" t="s">
        <v>105</v>
      </c>
      <c r="BR50" s="1" t="s">
        <v>161</v>
      </c>
    </row>
    <row r="51" spans="1:70" ht="24.75" customHeight="1" x14ac:dyDescent="0.35">
      <c r="A51" s="41" t="str">
        <f>'Production amont'!A:A</f>
        <v>01AA653</v>
      </c>
      <c r="B51" s="41" t="str">
        <f>'Production amont'!B:B</f>
        <v>Ecope 1B</v>
      </c>
      <c r="C51" s="32">
        <f>VLOOKUP(A51,'Production amont'!A:T,20,0)</f>
        <v>43751</v>
      </c>
      <c r="D51" s="22">
        <f>VLOOKUP(A51,'Production amont'!A:T,19,0)</f>
        <v>43748</v>
      </c>
      <c r="E51" s="35">
        <f>WORKDAY(D51,2,_JF)</f>
        <v>43752</v>
      </c>
      <c r="G51" s="5">
        <f>WORKDAY(E51,1,_JF)</f>
        <v>43753</v>
      </c>
      <c r="I51" s="35">
        <f>WORKDAY(G51,1,_JF)</f>
        <v>43754</v>
      </c>
      <c r="K51" s="5">
        <f>WORKDAY(I51,1,_JF)</f>
        <v>43755</v>
      </c>
      <c r="M51" s="35">
        <f>WORKDAY(K51,0,_JF)</f>
        <v>43755</v>
      </c>
      <c r="O51" s="5">
        <f>WORKDAY(M51,2,_JF)</f>
        <v>43759</v>
      </c>
      <c r="Q51" s="35">
        <f>WORKDAY(O51,1,_JF)</f>
        <v>43760</v>
      </c>
      <c r="S51" s="5">
        <f>WORKDAY(Q51,1,_JF)</f>
        <v>43761</v>
      </c>
      <c r="U51" s="35">
        <f>WORKDAY(S51,1,_JF)</f>
        <v>43762</v>
      </c>
      <c r="W51" s="5">
        <f>WORKDAY(U51,0,_JF)</f>
        <v>43762</v>
      </c>
      <c r="Y51" s="35">
        <f>WORKDAY(W51,1,_JF)</f>
        <v>43763</v>
      </c>
      <c r="AA51" s="5">
        <f>WORKDAY(Y51,0,_JF)</f>
        <v>43763</v>
      </c>
      <c r="AC51" s="35">
        <f>WORKDAY(AA51,1,_JF)</f>
        <v>43766</v>
      </c>
      <c r="AE51" s="5">
        <f>WORKDAY(AC51,0,_JF)</f>
        <v>43766</v>
      </c>
      <c r="AG51" s="35">
        <f>WORKDAY(AE51,1,_JF)</f>
        <v>43767</v>
      </c>
      <c r="AI51" s="5">
        <f>WORKDAY(AG51,0,_JF)</f>
        <v>43767</v>
      </c>
      <c r="AK51" s="35">
        <f>WORKDAY(AI51,1,_JF)</f>
        <v>43768</v>
      </c>
      <c r="AM51" s="5">
        <f>WORKDAY(AK51,1,_JF)</f>
        <v>43769</v>
      </c>
      <c r="AO51" s="35">
        <f>WORKDAY(AM51,1,_JF)</f>
        <v>43773</v>
      </c>
      <c r="AQ51" s="5">
        <f>WORKDAY(AO51,0,_JF)</f>
        <v>43773</v>
      </c>
      <c r="AS51" s="35">
        <f>WORKDAY(AQ51,1,_JF)</f>
        <v>43774</v>
      </c>
      <c r="AU51" s="21">
        <f>WORKDAY(AS51,3,_JF)</f>
        <v>43777</v>
      </c>
      <c r="AW51" s="35">
        <f>WORKDAY(AU51,0,_JF)</f>
        <v>43777</v>
      </c>
      <c r="AY51" s="5">
        <f>WORKDAY(AW51,1,_JF)</f>
        <v>43781</v>
      </c>
      <c r="BA51" s="35">
        <f>WORKDAY(AY51,1,_JF)</f>
        <v>43782</v>
      </c>
      <c r="BC51" s="5">
        <f>WORKDAY(BA51,0,_JF)</f>
        <v>43782</v>
      </c>
      <c r="BE51" s="35">
        <f>WORKDAY(BC51,1,_JF)</f>
        <v>43783</v>
      </c>
      <c r="BG51" s="5">
        <f>WORKDAY(BE51,0,_JF)</f>
        <v>43783</v>
      </c>
      <c r="BI51" s="35">
        <f>WORKDAY(BG51,1,_JF)</f>
        <v>43784</v>
      </c>
      <c r="BK51" s="5">
        <f>WORKDAY(BI51,1,_JF)</f>
        <v>43787</v>
      </c>
      <c r="BM51" s="35">
        <f>WORKDAY(BK51,0,_JF)</f>
        <v>43787</v>
      </c>
      <c r="BO51" s="21">
        <f t="shared" si="0"/>
        <v>43788</v>
      </c>
      <c r="BP51" s="29"/>
      <c r="BQ51" s="1" t="s">
        <v>105</v>
      </c>
      <c r="BR51" s="1" t="s">
        <v>161</v>
      </c>
    </row>
    <row r="52" spans="1:70" ht="24.75" customHeight="1" x14ac:dyDescent="0.35">
      <c r="A52" s="41" t="str">
        <f>'Production amont'!A:A</f>
        <v>01AA654</v>
      </c>
      <c r="B52" s="41" t="str">
        <f>'Production amont'!B:B</f>
        <v>Ecope 1B</v>
      </c>
      <c r="C52" s="32">
        <f>VLOOKUP(A52,'Production amont'!A:T,20,0)</f>
        <v>43752</v>
      </c>
      <c r="D52" s="22">
        <f>VLOOKUP(A52,'Production amont'!A:T,19,0)</f>
        <v>43749</v>
      </c>
      <c r="E52" s="35">
        <f>WORKDAY(D52,2,_JF)</f>
        <v>43753</v>
      </c>
      <c r="G52" s="5">
        <f>WORKDAY(E52,1,_JF)</f>
        <v>43754</v>
      </c>
      <c r="I52" s="35">
        <f>WORKDAY(G52,1,_JF)</f>
        <v>43755</v>
      </c>
      <c r="K52" s="5">
        <f>WORKDAY(I52,1,_JF)</f>
        <v>43756</v>
      </c>
      <c r="M52" s="35">
        <f>WORKDAY(K52,0,_JF)</f>
        <v>43756</v>
      </c>
      <c r="O52" s="5">
        <f>WORKDAY(M52,2,_JF)</f>
        <v>43760</v>
      </c>
      <c r="Q52" s="35">
        <f>WORKDAY(O52,1,_JF)</f>
        <v>43761</v>
      </c>
      <c r="S52" s="5">
        <f>WORKDAY(Q52,1,_JF)</f>
        <v>43762</v>
      </c>
      <c r="U52" s="35">
        <f>WORKDAY(S52,1,_JF)</f>
        <v>43763</v>
      </c>
      <c r="W52" s="5">
        <f>WORKDAY(U52,0,_JF)</f>
        <v>43763</v>
      </c>
      <c r="Y52" s="35">
        <f>WORKDAY(W52,1,_JF)</f>
        <v>43766</v>
      </c>
      <c r="AA52" s="5">
        <f>WORKDAY(Y52,0,_JF)</f>
        <v>43766</v>
      </c>
      <c r="AC52" s="35">
        <f>WORKDAY(AA52,1,_JF)</f>
        <v>43767</v>
      </c>
      <c r="AE52" s="5">
        <f>WORKDAY(AC52,0,_JF)</f>
        <v>43767</v>
      </c>
      <c r="AG52" s="35">
        <f>WORKDAY(AE52,1,_JF)</f>
        <v>43768</v>
      </c>
      <c r="AI52" s="5">
        <f>WORKDAY(AG52,0,_JF)</f>
        <v>43768</v>
      </c>
      <c r="AK52" s="35">
        <f>WORKDAY(AI52,1,_JF)</f>
        <v>43769</v>
      </c>
      <c r="AM52" s="5">
        <f>WORKDAY(AK52,1,_JF)</f>
        <v>43773</v>
      </c>
      <c r="AO52" s="35">
        <f>WORKDAY(AM52,1,_JF)</f>
        <v>43774</v>
      </c>
      <c r="AQ52" s="5">
        <f>WORKDAY(AO52,0,_JF)</f>
        <v>43774</v>
      </c>
      <c r="AS52" s="35">
        <f>WORKDAY(AQ52,1,_JF)</f>
        <v>43775</v>
      </c>
      <c r="AU52" s="21">
        <f>WORKDAY(AS52,3,_JF)</f>
        <v>43781</v>
      </c>
      <c r="AW52" s="35">
        <f>WORKDAY(AU52,0,_JF)</f>
        <v>43781</v>
      </c>
      <c r="AY52" s="5">
        <f>WORKDAY(AW52,1,_JF)</f>
        <v>43782</v>
      </c>
      <c r="BA52" s="35">
        <f>WORKDAY(AY52,1,_JF)</f>
        <v>43783</v>
      </c>
      <c r="BC52" s="5">
        <f>WORKDAY(BA52,0,_JF)</f>
        <v>43783</v>
      </c>
      <c r="BE52" s="35">
        <f>WORKDAY(BC52,1,_JF)</f>
        <v>43784</v>
      </c>
      <c r="BG52" s="5">
        <f>WORKDAY(BE52,0,_JF)</f>
        <v>43784</v>
      </c>
      <c r="BI52" s="35">
        <f>WORKDAY(BG52,1,_JF)</f>
        <v>43787</v>
      </c>
      <c r="BK52" s="5">
        <f>WORKDAY(BI52,1,_JF)</f>
        <v>43788</v>
      </c>
      <c r="BM52" s="35">
        <f>WORKDAY(BK52,0,_JF)</f>
        <v>43788</v>
      </c>
      <c r="BO52" s="21">
        <f t="shared" si="0"/>
        <v>43789</v>
      </c>
      <c r="BP52" s="29"/>
      <c r="BQ52" s="1" t="s">
        <v>105</v>
      </c>
      <c r="BR52" s="1" t="s">
        <v>161</v>
      </c>
    </row>
    <row r="53" spans="1:70" ht="24.75" customHeight="1" x14ac:dyDescent="0.35">
      <c r="A53" s="41" t="str">
        <f>'Production amont'!A:A</f>
        <v>01AA655</v>
      </c>
      <c r="B53" s="41" t="str">
        <f>'Production amont'!B:B</f>
        <v>Ecope 1B</v>
      </c>
      <c r="C53" s="32">
        <f>VLOOKUP(A53,'Production amont'!A:T,20,0)</f>
        <v>43753</v>
      </c>
      <c r="D53" s="22">
        <f>VLOOKUP(A53,'Production amont'!A:T,19,0)</f>
        <v>43752</v>
      </c>
      <c r="E53" s="35">
        <f>WORKDAY(D53,2,_JF)</f>
        <v>43754</v>
      </c>
      <c r="G53" s="5">
        <f>WORKDAY(E53,1,_JF)</f>
        <v>43755</v>
      </c>
      <c r="I53" s="35">
        <f>WORKDAY(G53,1,_JF)</f>
        <v>43756</v>
      </c>
      <c r="K53" s="5">
        <f>WORKDAY(I53,1,_JF)</f>
        <v>43759</v>
      </c>
      <c r="M53" s="35">
        <f>WORKDAY(K53,0,_JF)</f>
        <v>43759</v>
      </c>
      <c r="O53" s="5">
        <f>WORKDAY(M53,2,_JF)</f>
        <v>43761</v>
      </c>
      <c r="Q53" s="35">
        <f>WORKDAY(O53,1,_JF)</f>
        <v>43762</v>
      </c>
      <c r="S53" s="5">
        <f>WORKDAY(Q53,1,_JF)</f>
        <v>43763</v>
      </c>
      <c r="U53" s="35">
        <f>WORKDAY(S53,1,_JF)</f>
        <v>43766</v>
      </c>
      <c r="W53" s="5">
        <f>WORKDAY(U53,0,_JF)</f>
        <v>43766</v>
      </c>
      <c r="Y53" s="35">
        <f>WORKDAY(W53,1,_JF)</f>
        <v>43767</v>
      </c>
      <c r="AA53" s="5">
        <f>WORKDAY(Y53,0,_JF)</f>
        <v>43767</v>
      </c>
      <c r="AC53" s="35">
        <f>WORKDAY(AA53,1,_JF)</f>
        <v>43768</v>
      </c>
      <c r="AE53" s="5">
        <f>WORKDAY(AC53,0,_JF)</f>
        <v>43768</v>
      </c>
      <c r="AG53" s="35">
        <f>WORKDAY(AE53,1,_JF)</f>
        <v>43769</v>
      </c>
      <c r="AI53" s="5">
        <f>WORKDAY(AG53,0,_JF)</f>
        <v>43769</v>
      </c>
      <c r="AK53" s="35">
        <f>WORKDAY(AI53,1,_JF)</f>
        <v>43773</v>
      </c>
      <c r="AM53" s="5">
        <f>WORKDAY(AK53,1,_JF)</f>
        <v>43774</v>
      </c>
      <c r="AO53" s="35">
        <f>WORKDAY(AM53,1,_JF)</f>
        <v>43775</v>
      </c>
      <c r="AQ53" s="5">
        <f>WORKDAY(AO53,0,_JF)</f>
        <v>43775</v>
      </c>
      <c r="AS53" s="35">
        <f>WORKDAY(AQ53,1,_JF)</f>
        <v>43776</v>
      </c>
      <c r="AU53" s="21">
        <f>WORKDAY(AS53,3,_JF)</f>
        <v>43782</v>
      </c>
      <c r="AW53" s="35">
        <f>WORKDAY(AU53,0,_JF)</f>
        <v>43782</v>
      </c>
      <c r="AY53" s="5">
        <f>WORKDAY(AW53,1,_JF)</f>
        <v>43783</v>
      </c>
      <c r="BA53" s="35">
        <f>WORKDAY(AY53,1,_JF)</f>
        <v>43784</v>
      </c>
      <c r="BC53" s="5">
        <f>WORKDAY(BA53,0,_JF)</f>
        <v>43784</v>
      </c>
      <c r="BE53" s="35">
        <f>WORKDAY(BC53,1,_JF)</f>
        <v>43787</v>
      </c>
      <c r="BG53" s="5">
        <f>WORKDAY(BE53,0,_JF)</f>
        <v>43787</v>
      </c>
      <c r="BI53" s="35">
        <f>WORKDAY(BG53,1,_JF)</f>
        <v>43788</v>
      </c>
      <c r="BK53" s="5">
        <f>WORKDAY(BI53,1,_JF)</f>
        <v>43789</v>
      </c>
      <c r="BM53" s="35">
        <f>WORKDAY(BK53,0,_JF)</f>
        <v>43789</v>
      </c>
      <c r="BO53" s="21">
        <f t="shared" si="0"/>
        <v>43790</v>
      </c>
      <c r="BP53" s="29"/>
      <c r="BQ53" s="1" t="s">
        <v>105</v>
      </c>
      <c r="BR53" s="1" t="s">
        <v>161</v>
      </c>
    </row>
    <row r="54" spans="1:70" ht="24.75" customHeight="1" x14ac:dyDescent="0.35">
      <c r="A54" s="41" t="str">
        <f>'Production amont'!A:A</f>
        <v>01AA656</v>
      </c>
      <c r="B54" s="41" t="str">
        <f>'Production amont'!B:B</f>
        <v>Ecope 1B</v>
      </c>
      <c r="C54" s="32">
        <f>VLOOKUP(A54,'Production amont'!A:T,20,0)</f>
        <v>43754</v>
      </c>
      <c r="D54" s="22">
        <f>VLOOKUP(A54,'Production amont'!A:T,19,0)</f>
        <v>43753</v>
      </c>
      <c r="E54" s="35">
        <f>WORKDAY(D54,2,_JF)</f>
        <v>43755</v>
      </c>
      <c r="G54" s="5">
        <f>WORKDAY(E54,1,_JF)</f>
        <v>43756</v>
      </c>
      <c r="I54" s="35">
        <f>WORKDAY(G54,1,_JF)</f>
        <v>43759</v>
      </c>
      <c r="K54" s="5">
        <f>WORKDAY(I54,1,_JF)</f>
        <v>43760</v>
      </c>
      <c r="M54" s="35">
        <f>WORKDAY(K54,0,_JF)</f>
        <v>43760</v>
      </c>
      <c r="O54" s="5">
        <f>WORKDAY(M54,2,_JF)</f>
        <v>43762</v>
      </c>
      <c r="Q54" s="35">
        <f>WORKDAY(O54,1,_JF)</f>
        <v>43763</v>
      </c>
      <c r="S54" s="5">
        <f>WORKDAY(Q54,1,_JF)</f>
        <v>43766</v>
      </c>
      <c r="U54" s="35">
        <f>WORKDAY(S54,1,_JF)</f>
        <v>43767</v>
      </c>
      <c r="W54" s="5">
        <f>WORKDAY(U54,0,_JF)</f>
        <v>43767</v>
      </c>
      <c r="Y54" s="35">
        <f>WORKDAY(W54,1,_JF)</f>
        <v>43768</v>
      </c>
      <c r="AA54" s="5">
        <f>WORKDAY(Y54,0,_JF)</f>
        <v>43768</v>
      </c>
      <c r="AC54" s="35">
        <f>WORKDAY(AA54,1,_JF)</f>
        <v>43769</v>
      </c>
      <c r="AE54" s="5">
        <f>WORKDAY(AC54,0,_JF)</f>
        <v>43769</v>
      </c>
      <c r="AG54" s="35">
        <f>WORKDAY(AE54,1,_JF)</f>
        <v>43773</v>
      </c>
      <c r="AI54" s="5">
        <f>WORKDAY(AG54,0,_JF)</f>
        <v>43773</v>
      </c>
      <c r="AK54" s="35">
        <f>WORKDAY(AI54,1,_JF)</f>
        <v>43774</v>
      </c>
      <c r="AM54" s="5">
        <f>WORKDAY(AK54,1,_JF)</f>
        <v>43775</v>
      </c>
      <c r="AO54" s="35">
        <f>WORKDAY(AM54,1,_JF)</f>
        <v>43776</v>
      </c>
      <c r="AQ54" s="5">
        <f>WORKDAY(AO54,0,_JF)</f>
        <v>43776</v>
      </c>
      <c r="AS54" s="35">
        <f>WORKDAY(AQ54,1,_JF)</f>
        <v>43777</v>
      </c>
      <c r="AU54" s="21">
        <f>WORKDAY(AS54,3,_JF)</f>
        <v>43783</v>
      </c>
      <c r="AW54" s="35">
        <f>WORKDAY(AU54,0,_JF)</f>
        <v>43783</v>
      </c>
      <c r="AY54" s="5">
        <f>WORKDAY(AW54,1,_JF)</f>
        <v>43784</v>
      </c>
      <c r="BA54" s="35">
        <f>WORKDAY(AY54,1,_JF)</f>
        <v>43787</v>
      </c>
      <c r="BC54" s="5">
        <f>WORKDAY(BA54,0,_JF)</f>
        <v>43787</v>
      </c>
      <c r="BE54" s="35">
        <f>WORKDAY(BC54,1,_JF)</f>
        <v>43788</v>
      </c>
      <c r="BG54" s="5">
        <f>WORKDAY(BE54,0,_JF)</f>
        <v>43788</v>
      </c>
      <c r="BI54" s="35">
        <f>WORKDAY(BG54,1,_JF)</f>
        <v>43789</v>
      </c>
      <c r="BK54" s="5">
        <f>WORKDAY(BI54,1,_JF)</f>
        <v>43790</v>
      </c>
      <c r="BM54" s="35">
        <f>WORKDAY(BK54,0,_JF)</f>
        <v>43790</v>
      </c>
      <c r="BO54" s="21">
        <f t="shared" si="0"/>
        <v>43791</v>
      </c>
      <c r="BP54" s="29"/>
      <c r="BQ54" s="1" t="s">
        <v>105</v>
      </c>
      <c r="BR54" s="1" t="s">
        <v>161</v>
      </c>
    </row>
    <row r="55" spans="1:70" ht="24.75" customHeight="1" x14ac:dyDescent="0.35">
      <c r="A55" s="41" t="str">
        <f>'Production amont'!A:A</f>
        <v>01AA657</v>
      </c>
      <c r="B55" s="41" t="str">
        <f>'Production amont'!B:B</f>
        <v>Ecope 1B</v>
      </c>
      <c r="C55" s="32">
        <f>VLOOKUP(A55,'Production amont'!A:T,20,0)</f>
        <v>43755</v>
      </c>
      <c r="D55" s="22">
        <f>VLOOKUP(A55,'Production amont'!A:T,19,0)</f>
        <v>43754</v>
      </c>
      <c r="E55" s="35">
        <f>WORKDAY(D55,2,_JF)</f>
        <v>43756</v>
      </c>
      <c r="G55" s="5">
        <f>WORKDAY(E55,1,_JF)</f>
        <v>43759</v>
      </c>
      <c r="I55" s="35">
        <f>WORKDAY(G55,1,_JF)</f>
        <v>43760</v>
      </c>
      <c r="K55" s="5">
        <f>WORKDAY(I55,1,_JF)</f>
        <v>43761</v>
      </c>
      <c r="M55" s="35">
        <f>WORKDAY(K55,0,_JF)</f>
        <v>43761</v>
      </c>
      <c r="O55" s="5">
        <f>WORKDAY(M55,2,_JF)</f>
        <v>43763</v>
      </c>
      <c r="Q55" s="35">
        <f>WORKDAY(O55,1,_JF)</f>
        <v>43766</v>
      </c>
      <c r="S55" s="5">
        <f>WORKDAY(Q55,1,_JF)</f>
        <v>43767</v>
      </c>
      <c r="U55" s="35">
        <f>WORKDAY(S55,1,_JF)</f>
        <v>43768</v>
      </c>
      <c r="W55" s="5">
        <f>WORKDAY(U55,0,_JF)</f>
        <v>43768</v>
      </c>
      <c r="Y55" s="35">
        <f>WORKDAY(W55,1,_JF)</f>
        <v>43769</v>
      </c>
      <c r="AA55" s="5">
        <f>WORKDAY(Y55,0,_JF)</f>
        <v>43769</v>
      </c>
      <c r="AC55" s="35">
        <f>WORKDAY(AA55,1,_JF)</f>
        <v>43773</v>
      </c>
      <c r="AE55" s="5">
        <f>WORKDAY(AC55,0,_JF)</f>
        <v>43773</v>
      </c>
      <c r="AG55" s="35">
        <f>WORKDAY(AE55,1,_JF)</f>
        <v>43774</v>
      </c>
      <c r="AI55" s="5">
        <f>WORKDAY(AG55,0,_JF)</f>
        <v>43774</v>
      </c>
      <c r="AK55" s="35">
        <f>WORKDAY(AI55,1,_JF)</f>
        <v>43775</v>
      </c>
      <c r="AM55" s="5">
        <f>WORKDAY(AK55,1,_JF)</f>
        <v>43776</v>
      </c>
      <c r="AO55" s="35">
        <f>WORKDAY(AM55,1,_JF)</f>
        <v>43777</v>
      </c>
      <c r="AQ55" s="5">
        <f>WORKDAY(AO55,0,_JF)</f>
        <v>43777</v>
      </c>
      <c r="AS55" s="35">
        <f>WORKDAY(AQ55,1,_JF)</f>
        <v>43781</v>
      </c>
      <c r="AU55" s="21">
        <f>WORKDAY(AS55,3,_JF)</f>
        <v>43784</v>
      </c>
      <c r="AW55" s="35">
        <f>WORKDAY(AU55,0,_JF)</f>
        <v>43784</v>
      </c>
      <c r="AY55" s="5">
        <f>WORKDAY(AW55,1,_JF)</f>
        <v>43787</v>
      </c>
      <c r="BA55" s="35">
        <f>WORKDAY(AY55,1,_JF)</f>
        <v>43788</v>
      </c>
      <c r="BC55" s="5">
        <f>WORKDAY(BA55,0,_JF)</f>
        <v>43788</v>
      </c>
      <c r="BE55" s="35">
        <f>WORKDAY(BC55,1,_JF)</f>
        <v>43789</v>
      </c>
      <c r="BG55" s="5">
        <f>WORKDAY(BE55,0,_JF)</f>
        <v>43789</v>
      </c>
      <c r="BI55" s="35">
        <f>WORKDAY(BG55,1,_JF)</f>
        <v>43790</v>
      </c>
      <c r="BK55" s="5">
        <f>WORKDAY(BI55,1,_JF)</f>
        <v>43791</v>
      </c>
      <c r="BM55" s="35">
        <f>WORKDAY(BK55,0,_JF)</f>
        <v>43791</v>
      </c>
      <c r="BO55" s="21">
        <f t="shared" si="0"/>
        <v>43794</v>
      </c>
      <c r="BP55" s="29"/>
      <c r="BQ55" s="1" t="s">
        <v>105</v>
      </c>
      <c r="BR55" s="1" t="s">
        <v>161</v>
      </c>
    </row>
    <row r="56" spans="1:70" ht="24.75" customHeight="1" x14ac:dyDescent="0.35">
      <c r="A56" s="41" t="str">
        <f>'Production amont'!A:A</f>
        <v>01AA658</v>
      </c>
      <c r="B56" s="41" t="str">
        <f>'Production amont'!B:B</f>
        <v>Ecope 1B</v>
      </c>
      <c r="C56" s="32">
        <f>VLOOKUP(A56,'Production amont'!A:T,20,0)</f>
        <v>43756</v>
      </c>
      <c r="D56" s="22">
        <f>VLOOKUP(A56,'Production amont'!A:T,19,0)</f>
        <v>43755</v>
      </c>
      <c r="E56" s="35">
        <f>WORKDAY(D56,2,_JF)</f>
        <v>43759</v>
      </c>
      <c r="G56" s="5">
        <f>WORKDAY(E56,1,_JF)</f>
        <v>43760</v>
      </c>
      <c r="I56" s="35">
        <f>WORKDAY(G56,1,_JF)</f>
        <v>43761</v>
      </c>
      <c r="K56" s="5">
        <f>WORKDAY(I56,1,_JF)</f>
        <v>43762</v>
      </c>
      <c r="M56" s="35">
        <f>WORKDAY(K56,0,_JF)</f>
        <v>43762</v>
      </c>
      <c r="O56" s="5">
        <f>WORKDAY(M56,2,_JF)</f>
        <v>43766</v>
      </c>
      <c r="Q56" s="35">
        <f>WORKDAY(O56,1,_JF)</f>
        <v>43767</v>
      </c>
      <c r="S56" s="5">
        <f>WORKDAY(Q56,1,_JF)</f>
        <v>43768</v>
      </c>
      <c r="U56" s="35">
        <f>WORKDAY(S56,1,_JF)</f>
        <v>43769</v>
      </c>
      <c r="W56" s="5">
        <f>WORKDAY(U56,0,_JF)</f>
        <v>43769</v>
      </c>
      <c r="Y56" s="35">
        <f>WORKDAY(W56,1,_JF)</f>
        <v>43773</v>
      </c>
      <c r="AA56" s="5">
        <f>WORKDAY(Y56,0,_JF)</f>
        <v>43773</v>
      </c>
      <c r="AC56" s="35">
        <f>WORKDAY(AA56,1,_JF)</f>
        <v>43774</v>
      </c>
      <c r="AE56" s="5">
        <f>WORKDAY(AC56,0,_JF)</f>
        <v>43774</v>
      </c>
      <c r="AG56" s="35">
        <f>WORKDAY(AE56,1,_JF)</f>
        <v>43775</v>
      </c>
      <c r="AI56" s="5">
        <f>WORKDAY(AG56,0,_JF)</f>
        <v>43775</v>
      </c>
      <c r="AK56" s="35">
        <f>WORKDAY(AI56,1,_JF)</f>
        <v>43776</v>
      </c>
      <c r="AM56" s="5">
        <f>WORKDAY(AK56,1,_JF)</f>
        <v>43777</v>
      </c>
      <c r="AO56" s="35">
        <f>WORKDAY(AM56,1,_JF)</f>
        <v>43781</v>
      </c>
      <c r="AQ56" s="5">
        <f>WORKDAY(AO56,0,_JF)</f>
        <v>43781</v>
      </c>
      <c r="AS56" s="35">
        <f>WORKDAY(AQ56,1,_JF)</f>
        <v>43782</v>
      </c>
      <c r="AU56" s="21">
        <f>WORKDAY(AS56,3,_JF)</f>
        <v>43787</v>
      </c>
      <c r="AW56" s="35">
        <f>WORKDAY(AU56,0,_JF)</f>
        <v>43787</v>
      </c>
      <c r="AY56" s="5">
        <f>WORKDAY(AW56,1,_JF)</f>
        <v>43788</v>
      </c>
      <c r="BA56" s="35">
        <f>WORKDAY(AY56,1,_JF)</f>
        <v>43789</v>
      </c>
      <c r="BC56" s="5">
        <f>WORKDAY(BA56,0,_JF)</f>
        <v>43789</v>
      </c>
      <c r="BE56" s="35">
        <f>WORKDAY(BC56,1,_JF)</f>
        <v>43790</v>
      </c>
      <c r="BG56" s="5">
        <f>WORKDAY(BE56,0,_JF)</f>
        <v>43790</v>
      </c>
      <c r="BI56" s="35">
        <f>WORKDAY(BG56,1,_JF)</f>
        <v>43791</v>
      </c>
      <c r="BK56" s="5">
        <f>WORKDAY(BI56,1,_JF)</f>
        <v>43794</v>
      </c>
      <c r="BM56" s="35">
        <f>WORKDAY(BK56,0,_JF)</f>
        <v>43794</v>
      </c>
      <c r="BO56" s="21">
        <f t="shared" si="0"/>
        <v>43795</v>
      </c>
      <c r="BP56" s="29"/>
      <c r="BQ56" s="1" t="s">
        <v>105</v>
      </c>
      <c r="BR56" s="1" t="s">
        <v>161</v>
      </c>
    </row>
    <row r="57" spans="1:70" ht="24.75" customHeight="1" x14ac:dyDescent="0.35">
      <c r="A57" s="41" t="str">
        <f>'Production amont'!A:A</f>
        <v>01AA659</v>
      </c>
      <c r="B57" s="41" t="str">
        <f>'Production amont'!B:B</f>
        <v>Ecope 1B</v>
      </c>
      <c r="C57" s="32">
        <f>VLOOKUP(A57,'Production amont'!A:T,20,0)</f>
        <v>43757</v>
      </c>
      <c r="D57" s="22">
        <f>VLOOKUP(A57,'Production amont'!A:T,19,0)</f>
        <v>43755</v>
      </c>
      <c r="E57" s="35">
        <f>WORKDAY(D57,2,_JF)</f>
        <v>43759</v>
      </c>
      <c r="G57" s="5">
        <f>WORKDAY(E57,1,_JF)</f>
        <v>43760</v>
      </c>
      <c r="I57" s="35">
        <f>WORKDAY(G57,1,_JF)</f>
        <v>43761</v>
      </c>
      <c r="K57" s="5">
        <f>WORKDAY(I57,1,_JF)</f>
        <v>43762</v>
      </c>
      <c r="M57" s="35">
        <f>WORKDAY(K57,0,_JF)</f>
        <v>43762</v>
      </c>
      <c r="O57" s="5">
        <f>WORKDAY(M57,2,_JF)</f>
        <v>43766</v>
      </c>
      <c r="Q57" s="35">
        <f>WORKDAY(O57,1,_JF)</f>
        <v>43767</v>
      </c>
      <c r="S57" s="5">
        <f>WORKDAY(Q57,1,_JF)</f>
        <v>43768</v>
      </c>
      <c r="U57" s="35">
        <f>WORKDAY(S57,1,_JF)</f>
        <v>43769</v>
      </c>
      <c r="W57" s="5">
        <f>WORKDAY(U57,0,_JF)</f>
        <v>43769</v>
      </c>
      <c r="Y57" s="35">
        <f>WORKDAY(W57,1,_JF)</f>
        <v>43773</v>
      </c>
      <c r="AA57" s="5">
        <f>WORKDAY(Y57,0,_JF)</f>
        <v>43773</v>
      </c>
      <c r="AC57" s="35">
        <f>WORKDAY(AA57,1,_JF)</f>
        <v>43774</v>
      </c>
      <c r="AE57" s="5">
        <f>WORKDAY(AC57,0,_JF)</f>
        <v>43774</v>
      </c>
      <c r="AG57" s="35">
        <f>WORKDAY(AE57,1,_JF)</f>
        <v>43775</v>
      </c>
      <c r="AI57" s="5">
        <f>WORKDAY(AG57,0,_JF)</f>
        <v>43775</v>
      </c>
      <c r="AK57" s="35">
        <f>WORKDAY(AI57,1,_JF)</f>
        <v>43776</v>
      </c>
      <c r="AM57" s="5">
        <f>WORKDAY(AK57,1,_JF)</f>
        <v>43777</v>
      </c>
      <c r="AO57" s="35">
        <f>WORKDAY(AM57,1,_JF)</f>
        <v>43781</v>
      </c>
      <c r="AQ57" s="5">
        <f>WORKDAY(AO57,0,_JF)</f>
        <v>43781</v>
      </c>
      <c r="AS57" s="35">
        <f>WORKDAY(AQ57,1,_JF)</f>
        <v>43782</v>
      </c>
      <c r="AU57" s="21">
        <f>WORKDAY(AS57,3,_JF)</f>
        <v>43787</v>
      </c>
      <c r="AW57" s="35">
        <f>WORKDAY(AU57,0,_JF)</f>
        <v>43787</v>
      </c>
      <c r="AY57" s="5">
        <f>WORKDAY(AW57,1,_JF)</f>
        <v>43788</v>
      </c>
      <c r="BA57" s="35">
        <f>WORKDAY(AY57,1,_JF)</f>
        <v>43789</v>
      </c>
      <c r="BC57" s="5">
        <f>WORKDAY(BA57,0,_JF)</f>
        <v>43789</v>
      </c>
      <c r="BE57" s="35">
        <f>WORKDAY(BC57,1,_JF)</f>
        <v>43790</v>
      </c>
      <c r="BG57" s="5">
        <f>WORKDAY(BE57,0,_JF)</f>
        <v>43790</v>
      </c>
      <c r="BI57" s="35">
        <f>WORKDAY(BG57,1,_JF)</f>
        <v>43791</v>
      </c>
      <c r="BK57" s="5">
        <f>WORKDAY(BI57,1,_JF)</f>
        <v>43794</v>
      </c>
      <c r="BM57" s="35">
        <f>WORKDAY(BK57,0,_JF)</f>
        <v>43794</v>
      </c>
      <c r="BO57" s="21">
        <f t="shared" si="0"/>
        <v>43795</v>
      </c>
      <c r="BP57" s="29"/>
      <c r="BQ57" s="1" t="s">
        <v>105</v>
      </c>
      <c r="BR57" s="1" t="s">
        <v>161</v>
      </c>
    </row>
    <row r="58" spans="1:70" ht="24.75" customHeight="1" x14ac:dyDescent="0.35">
      <c r="A58" s="41" t="str">
        <f>'Production amont'!A:A</f>
        <v>01AA660</v>
      </c>
      <c r="B58" s="41" t="str">
        <f>'Production amont'!B:B</f>
        <v>Ecope 1B</v>
      </c>
      <c r="C58" s="32">
        <f>VLOOKUP(A58,'Production amont'!A:T,20,0)</f>
        <v>43758</v>
      </c>
      <c r="D58" s="22">
        <f>VLOOKUP(A58,'Production amont'!A:T,19,0)</f>
        <v>43755</v>
      </c>
      <c r="E58" s="35">
        <f>WORKDAY(D58,2,_JF)</f>
        <v>43759</v>
      </c>
      <c r="G58" s="5">
        <f>WORKDAY(E58,1,_JF)</f>
        <v>43760</v>
      </c>
      <c r="I58" s="35">
        <f>WORKDAY(G58,1,_JF)</f>
        <v>43761</v>
      </c>
      <c r="K58" s="5">
        <f>WORKDAY(I58,1,_JF)</f>
        <v>43762</v>
      </c>
      <c r="M58" s="35">
        <f>WORKDAY(K58,0,_JF)</f>
        <v>43762</v>
      </c>
      <c r="O58" s="5">
        <f>WORKDAY(M58,2,_JF)</f>
        <v>43766</v>
      </c>
      <c r="Q58" s="35">
        <f>WORKDAY(O58,1,_JF)</f>
        <v>43767</v>
      </c>
      <c r="S58" s="5">
        <f>WORKDAY(Q58,1,_JF)</f>
        <v>43768</v>
      </c>
      <c r="U58" s="35">
        <f>WORKDAY(S58,1,_JF)</f>
        <v>43769</v>
      </c>
      <c r="W58" s="5">
        <f>WORKDAY(U58,0,_JF)</f>
        <v>43769</v>
      </c>
      <c r="Y58" s="35">
        <f>WORKDAY(W58,1,_JF)</f>
        <v>43773</v>
      </c>
      <c r="AA58" s="5">
        <f>WORKDAY(Y58,0,_JF)</f>
        <v>43773</v>
      </c>
      <c r="AC58" s="35">
        <f>WORKDAY(AA58,1,_JF)</f>
        <v>43774</v>
      </c>
      <c r="AE58" s="5">
        <f>WORKDAY(AC58,0,_JF)</f>
        <v>43774</v>
      </c>
      <c r="AG58" s="35">
        <f>WORKDAY(AE58,1,_JF)</f>
        <v>43775</v>
      </c>
      <c r="AI58" s="5">
        <f>WORKDAY(AG58,0,_JF)</f>
        <v>43775</v>
      </c>
      <c r="AK58" s="35">
        <f>WORKDAY(AI58,1,_JF)</f>
        <v>43776</v>
      </c>
      <c r="AM58" s="5">
        <f>WORKDAY(AK58,1,_JF)</f>
        <v>43777</v>
      </c>
      <c r="AO58" s="35">
        <f>WORKDAY(AM58,1,_JF)</f>
        <v>43781</v>
      </c>
      <c r="AQ58" s="5">
        <f>WORKDAY(AO58,0,_JF)</f>
        <v>43781</v>
      </c>
      <c r="AS58" s="35">
        <f>WORKDAY(AQ58,1,_JF)</f>
        <v>43782</v>
      </c>
      <c r="AU58" s="21">
        <f>WORKDAY(AS58,3,_JF)</f>
        <v>43787</v>
      </c>
      <c r="AW58" s="35">
        <f>WORKDAY(AU58,0,_JF)</f>
        <v>43787</v>
      </c>
      <c r="AY58" s="5">
        <f>WORKDAY(AW58,1,_JF)</f>
        <v>43788</v>
      </c>
      <c r="BA58" s="35">
        <f>WORKDAY(AY58,1,_JF)</f>
        <v>43789</v>
      </c>
      <c r="BC58" s="5">
        <f>WORKDAY(BA58,0,_JF)</f>
        <v>43789</v>
      </c>
      <c r="BE58" s="35">
        <f>WORKDAY(BC58,1,_JF)</f>
        <v>43790</v>
      </c>
      <c r="BG58" s="5">
        <f>WORKDAY(BE58,0,_JF)</f>
        <v>43790</v>
      </c>
      <c r="BI58" s="35">
        <f>WORKDAY(BG58,1,_JF)</f>
        <v>43791</v>
      </c>
      <c r="BK58" s="5">
        <f>WORKDAY(BI58,1,_JF)</f>
        <v>43794</v>
      </c>
      <c r="BM58" s="35">
        <f>WORKDAY(BK58,0,_JF)</f>
        <v>43794</v>
      </c>
      <c r="BO58" s="21">
        <f t="shared" si="0"/>
        <v>43795</v>
      </c>
      <c r="BP58" s="29"/>
      <c r="BQ58" s="1" t="s">
        <v>105</v>
      </c>
      <c r="BR58" s="1" t="s">
        <v>161</v>
      </c>
    </row>
    <row r="59" spans="1:70" ht="24.75" customHeight="1" x14ac:dyDescent="0.35">
      <c r="A59" s="41" t="str">
        <f>'Production amont'!A:A</f>
        <v>01AA661</v>
      </c>
      <c r="B59" s="41" t="str">
        <f>'Production amont'!B:B</f>
        <v>Ecope 1B</v>
      </c>
      <c r="C59" s="32">
        <f>VLOOKUP(A59,'Production amont'!A:T,20,0)</f>
        <v>43759</v>
      </c>
      <c r="D59" s="22">
        <f>VLOOKUP(A59,'Production amont'!A:T,19,0)</f>
        <v>43756</v>
      </c>
      <c r="E59" s="35">
        <f>WORKDAY(D59,2,_JF)</f>
        <v>43760</v>
      </c>
      <c r="G59" s="5">
        <f>WORKDAY(E59,1,_JF)</f>
        <v>43761</v>
      </c>
      <c r="I59" s="35">
        <f>WORKDAY(G59,1,_JF)</f>
        <v>43762</v>
      </c>
      <c r="K59" s="5">
        <f>WORKDAY(I59,1,_JF)</f>
        <v>43763</v>
      </c>
      <c r="M59" s="35">
        <f>WORKDAY(K59,0,_JF)</f>
        <v>43763</v>
      </c>
      <c r="O59" s="5">
        <f>WORKDAY(M59,2,_JF)</f>
        <v>43767</v>
      </c>
      <c r="Q59" s="35">
        <f>WORKDAY(O59,1,_JF)</f>
        <v>43768</v>
      </c>
      <c r="S59" s="5">
        <f>WORKDAY(Q59,1,_JF)</f>
        <v>43769</v>
      </c>
      <c r="U59" s="35">
        <f>WORKDAY(S59,1,_JF)</f>
        <v>43773</v>
      </c>
      <c r="W59" s="5">
        <f>WORKDAY(U59,0,_JF)</f>
        <v>43773</v>
      </c>
      <c r="Y59" s="35">
        <f>WORKDAY(W59,1,_JF)</f>
        <v>43774</v>
      </c>
      <c r="AA59" s="5">
        <f>WORKDAY(Y59,0,_JF)</f>
        <v>43774</v>
      </c>
      <c r="AC59" s="35">
        <f>WORKDAY(AA59,1,_JF)</f>
        <v>43775</v>
      </c>
      <c r="AE59" s="5">
        <f>WORKDAY(AC59,0,_JF)</f>
        <v>43775</v>
      </c>
      <c r="AG59" s="35">
        <f>WORKDAY(AE59,1,_JF)</f>
        <v>43776</v>
      </c>
      <c r="AI59" s="5">
        <f>WORKDAY(AG59,0,_JF)</f>
        <v>43776</v>
      </c>
      <c r="AK59" s="35">
        <f>WORKDAY(AI59,1,_JF)</f>
        <v>43777</v>
      </c>
      <c r="AM59" s="5">
        <f>WORKDAY(AK59,1,_JF)</f>
        <v>43781</v>
      </c>
      <c r="AO59" s="35">
        <f>WORKDAY(AM59,1,_JF)</f>
        <v>43782</v>
      </c>
      <c r="AQ59" s="5">
        <f>WORKDAY(AO59,0,_JF)</f>
        <v>43782</v>
      </c>
      <c r="AS59" s="35">
        <f>WORKDAY(AQ59,1,_JF)</f>
        <v>43783</v>
      </c>
      <c r="AU59" s="21">
        <f>WORKDAY(AS59,3,_JF)</f>
        <v>43788</v>
      </c>
      <c r="AW59" s="35">
        <f>WORKDAY(AU59,0,_JF)</f>
        <v>43788</v>
      </c>
      <c r="AY59" s="5">
        <f>WORKDAY(AW59,1,_JF)</f>
        <v>43789</v>
      </c>
      <c r="BA59" s="35">
        <f>WORKDAY(AY59,1,_JF)</f>
        <v>43790</v>
      </c>
      <c r="BC59" s="5">
        <f>WORKDAY(BA59,0,_JF)</f>
        <v>43790</v>
      </c>
      <c r="BE59" s="35">
        <f>WORKDAY(BC59,1,_JF)</f>
        <v>43791</v>
      </c>
      <c r="BG59" s="5">
        <f>WORKDAY(BE59,0,_JF)</f>
        <v>43791</v>
      </c>
      <c r="BI59" s="35">
        <f>WORKDAY(BG59,1,_JF)</f>
        <v>43794</v>
      </c>
      <c r="BK59" s="5">
        <f>WORKDAY(BI59,1,_JF)</f>
        <v>43795</v>
      </c>
      <c r="BM59" s="35">
        <f>WORKDAY(BK59,0,_JF)</f>
        <v>43795</v>
      </c>
      <c r="BO59" s="21">
        <f t="shared" si="0"/>
        <v>43796</v>
      </c>
      <c r="BP59" s="29"/>
      <c r="BQ59" s="1" t="s">
        <v>105</v>
      </c>
      <c r="BR59" s="1" t="s">
        <v>161</v>
      </c>
    </row>
    <row r="60" spans="1:70" ht="24.75" customHeight="1" x14ac:dyDescent="0.35">
      <c r="A60" s="41" t="str">
        <f>'Production amont'!A:A</f>
        <v>01AA662</v>
      </c>
      <c r="B60" s="41" t="str">
        <f>'Production amont'!B:B</f>
        <v>Ecope 1B</v>
      </c>
      <c r="C60" s="32">
        <f>VLOOKUP(A60,'Production amont'!A:T,20,0)</f>
        <v>43760</v>
      </c>
      <c r="D60" s="22">
        <f>VLOOKUP(A60,'Production amont'!A:T,19,0)</f>
        <v>43759</v>
      </c>
      <c r="E60" s="35">
        <f>WORKDAY(D60,2,_JF)</f>
        <v>43761</v>
      </c>
      <c r="G60" s="5">
        <f>WORKDAY(E60,1,_JF)</f>
        <v>43762</v>
      </c>
      <c r="I60" s="35">
        <f>WORKDAY(G60,1,_JF)</f>
        <v>43763</v>
      </c>
      <c r="K60" s="5">
        <f>WORKDAY(I60,1,_JF)</f>
        <v>43766</v>
      </c>
      <c r="M60" s="35">
        <f>WORKDAY(K60,0,_JF)</f>
        <v>43766</v>
      </c>
      <c r="O60" s="5">
        <f>WORKDAY(M60,2,_JF)</f>
        <v>43768</v>
      </c>
      <c r="Q60" s="35">
        <f>WORKDAY(O60,1,_JF)</f>
        <v>43769</v>
      </c>
      <c r="S60" s="5">
        <f>WORKDAY(Q60,1,_JF)</f>
        <v>43773</v>
      </c>
      <c r="U60" s="35">
        <f>WORKDAY(S60,1,_JF)</f>
        <v>43774</v>
      </c>
      <c r="W60" s="5">
        <f>WORKDAY(U60,0,_JF)</f>
        <v>43774</v>
      </c>
      <c r="Y60" s="35">
        <f>WORKDAY(W60,1,_JF)</f>
        <v>43775</v>
      </c>
      <c r="AA60" s="5">
        <f>WORKDAY(Y60,0,_JF)</f>
        <v>43775</v>
      </c>
      <c r="AC60" s="35">
        <f>WORKDAY(AA60,1,_JF)</f>
        <v>43776</v>
      </c>
      <c r="AE60" s="5">
        <f>WORKDAY(AC60,0,_JF)</f>
        <v>43776</v>
      </c>
      <c r="AG60" s="35">
        <f>WORKDAY(AE60,1,_JF)</f>
        <v>43777</v>
      </c>
      <c r="AI60" s="5">
        <f>WORKDAY(AG60,0,_JF)</f>
        <v>43777</v>
      </c>
      <c r="AK60" s="35">
        <f>WORKDAY(AI60,1,_JF)</f>
        <v>43781</v>
      </c>
      <c r="AM60" s="5">
        <f>WORKDAY(AK60,1,_JF)</f>
        <v>43782</v>
      </c>
      <c r="AO60" s="35">
        <f>WORKDAY(AM60,1,_JF)</f>
        <v>43783</v>
      </c>
      <c r="AQ60" s="5">
        <f>WORKDAY(AO60,0,_JF)</f>
        <v>43783</v>
      </c>
      <c r="AS60" s="35">
        <f>WORKDAY(AQ60,1,_JF)</f>
        <v>43784</v>
      </c>
      <c r="AU60" s="21">
        <f>WORKDAY(AS60,3,_JF)</f>
        <v>43789</v>
      </c>
      <c r="AW60" s="35">
        <f>WORKDAY(AU60,0,_JF)</f>
        <v>43789</v>
      </c>
      <c r="AY60" s="5">
        <f>WORKDAY(AW60,1,_JF)</f>
        <v>43790</v>
      </c>
      <c r="BA60" s="35">
        <f>WORKDAY(AY60,1,_JF)</f>
        <v>43791</v>
      </c>
      <c r="BC60" s="5">
        <f>WORKDAY(BA60,0,_JF)</f>
        <v>43791</v>
      </c>
      <c r="BE60" s="35">
        <f>WORKDAY(BC60,1,_JF)</f>
        <v>43794</v>
      </c>
      <c r="BG60" s="5">
        <f>WORKDAY(BE60,0,_JF)</f>
        <v>43794</v>
      </c>
      <c r="BI60" s="35">
        <f>WORKDAY(BG60,1,_JF)</f>
        <v>43795</v>
      </c>
      <c r="BK60" s="5">
        <f>WORKDAY(BI60,1,_JF)</f>
        <v>43796</v>
      </c>
      <c r="BM60" s="35">
        <f>WORKDAY(BK60,0,_JF)</f>
        <v>43796</v>
      </c>
      <c r="BO60" s="21">
        <f t="shared" si="0"/>
        <v>43797</v>
      </c>
      <c r="BP60" s="29"/>
      <c r="BQ60" s="1" t="s">
        <v>105</v>
      </c>
      <c r="BR60" s="1" t="s">
        <v>161</v>
      </c>
    </row>
    <row r="61" spans="1:70" ht="24.75" customHeight="1" x14ac:dyDescent="0.35">
      <c r="A61" s="41" t="str">
        <f>'Production amont'!A:A</f>
        <v>01AA663</v>
      </c>
      <c r="B61" s="41" t="str">
        <f>'Production amont'!B:B</f>
        <v>Ecope 1B</v>
      </c>
      <c r="C61" s="32">
        <f>VLOOKUP(A61,'Production amont'!A:T,20,0)</f>
        <v>43761</v>
      </c>
      <c r="D61" s="22">
        <f>VLOOKUP(A61,'Production amont'!A:T,19,0)</f>
        <v>43760</v>
      </c>
      <c r="E61" s="35">
        <f>WORKDAY(D61,2,_JF)</f>
        <v>43762</v>
      </c>
      <c r="G61" s="5">
        <f>WORKDAY(E61,1,_JF)</f>
        <v>43763</v>
      </c>
      <c r="I61" s="35">
        <f>WORKDAY(G61,1,_JF)</f>
        <v>43766</v>
      </c>
      <c r="K61" s="5">
        <f>WORKDAY(I61,1,_JF)</f>
        <v>43767</v>
      </c>
      <c r="M61" s="35">
        <f>WORKDAY(K61,0,_JF)</f>
        <v>43767</v>
      </c>
      <c r="O61" s="5">
        <f>WORKDAY(M61,2,_JF)</f>
        <v>43769</v>
      </c>
      <c r="Q61" s="35">
        <f>WORKDAY(O61,1,_JF)</f>
        <v>43773</v>
      </c>
      <c r="S61" s="5">
        <f>WORKDAY(Q61,1,_JF)</f>
        <v>43774</v>
      </c>
      <c r="U61" s="35">
        <f>WORKDAY(S61,1,_JF)</f>
        <v>43775</v>
      </c>
      <c r="W61" s="5">
        <f>WORKDAY(U61,0,_JF)</f>
        <v>43775</v>
      </c>
      <c r="Y61" s="35">
        <f>WORKDAY(W61,1,_JF)</f>
        <v>43776</v>
      </c>
      <c r="AA61" s="5">
        <f>WORKDAY(Y61,0,_JF)</f>
        <v>43776</v>
      </c>
      <c r="AC61" s="35">
        <f>WORKDAY(AA61,1,_JF)</f>
        <v>43777</v>
      </c>
      <c r="AE61" s="5">
        <f>WORKDAY(AC61,0,_JF)</f>
        <v>43777</v>
      </c>
      <c r="AG61" s="35">
        <f>WORKDAY(AE61,1,_JF)</f>
        <v>43781</v>
      </c>
      <c r="AI61" s="5">
        <f>WORKDAY(AG61,0,_JF)</f>
        <v>43781</v>
      </c>
      <c r="AK61" s="35">
        <f>WORKDAY(AI61,1,_JF)</f>
        <v>43782</v>
      </c>
      <c r="AM61" s="5">
        <f>WORKDAY(AK61,1,_JF)</f>
        <v>43783</v>
      </c>
      <c r="AO61" s="35">
        <f>WORKDAY(AM61,1,_JF)</f>
        <v>43784</v>
      </c>
      <c r="AQ61" s="5">
        <f>WORKDAY(AO61,0,_JF)</f>
        <v>43784</v>
      </c>
      <c r="AS61" s="35">
        <f>WORKDAY(AQ61,1,_JF)</f>
        <v>43787</v>
      </c>
      <c r="AU61" s="21">
        <f>WORKDAY(AS61,3,_JF)</f>
        <v>43790</v>
      </c>
      <c r="AW61" s="35">
        <f>WORKDAY(AU61,0,_JF)</f>
        <v>43790</v>
      </c>
      <c r="AY61" s="5">
        <f>WORKDAY(AW61,1,_JF)</f>
        <v>43791</v>
      </c>
      <c r="BA61" s="35">
        <f>WORKDAY(AY61,1,_JF)</f>
        <v>43794</v>
      </c>
      <c r="BC61" s="5">
        <f>WORKDAY(BA61,0,_JF)</f>
        <v>43794</v>
      </c>
      <c r="BE61" s="35">
        <f>WORKDAY(BC61,1,_JF)</f>
        <v>43795</v>
      </c>
      <c r="BG61" s="5">
        <f>WORKDAY(BE61,0,_JF)</f>
        <v>43795</v>
      </c>
      <c r="BI61" s="35">
        <f>WORKDAY(BG61,1,_JF)</f>
        <v>43796</v>
      </c>
      <c r="BK61" s="5">
        <f>WORKDAY(BI61,1,_JF)</f>
        <v>43797</v>
      </c>
      <c r="BM61" s="35">
        <f>WORKDAY(BK61,0,_JF)</f>
        <v>43797</v>
      </c>
      <c r="BO61" s="21">
        <f t="shared" si="0"/>
        <v>43798</v>
      </c>
      <c r="BP61" s="29"/>
      <c r="BQ61" s="1" t="s">
        <v>105</v>
      </c>
      <c r="BR61" s="1" t="s">
        <v>161</v>
      </c>
    </row>
    <row r="62" spans="1:70" ht="24.75" customHeight="1" x14ac:dyDescent="0.35">
      <c r="A62" s="41" t="str">
        <f>'Production amont'!A:A</f>
        <v>01AA664</v>
      </c>
      <c r="B62" s="41" t="str">
        <f>'Production amont'!B:B</f>
        <v>Ecope 1B</v>
      </c>
      <c r="C62" s="32">
        <f>VLOOKUP(A62,'Production amont'!A:T,20,0)</f>
        <v>43762</v>
      </c>
      <c r="D62" s="22">
        <f>VLOOKUP(A62,'Production amont'!A:T,19,0)</f>
        <v>43761</v>
      </c>
      <c r="E62" s="35">
        <f>WORKDAY(D62,2,_JF)</f>
        <v>43763</v>
      </c>
      <c r="G62" s="5">
        <f>WORKDAY(E62,1,_JF)</f>
        <v>43766</v>
      </c>
      <c r="I62" s="35">
        <f>WORKDAY(G62,1,_JF)</f>
        <v>43767</v>
      </c>
      <c r="K62" s="5">
        <f>WORKDAY(I62,1,_JF)</f>
        <v>43768</v>
      </c>
      <c r="M62" s="35">
        <f>WORKDAY(K62,0,_JF)</f>
        <v>43768</v>
      </c>
      <c r="O62" s="5">
        <f>WORKDAY(M62,2,_JF)</f>
        <v>43773</v>
      </c>
      <c r="Q62" s="35">
        <f>WORKDAY(O62,1,_JF)</f>
        <v>43774</v>
      </c>
      <c r="S62" s="5">
        <f>WORKDAY(Q62,1,_JF)</f>
        <v>43775</v>
      </c>
      <c r="U62" s="35">
        <f>WORKDAY(S62,1,_JF)</f>
        <v>43776</v>
      </c>
      <c r="W62" s="5">
        <f>WORKDAY(U62,0,_JF)</f>
        <v>43776</v>
      </c>
      <c r="Y62" s="35">
        <f>WORKDAY(W62,1,_JF)</f>
        <v>43777</v>
      </c>
      <c r="AA62" s="5">
        <f>WORKDAY(Y62,0,_JF)</f>
        <v>43777</v>
      </c>
      <c r="AC62" s="35">
        <f>WORKDAY(AA62,1,_JF)</f>
        <v>43781</v>
      </c>
      <c r="AE62" s="5">
        <f>WORKDAY(AC62,0,_JF)</f>
        <v>43781</v>
      </c>
      <c r="AG62" s="35">
        <f>WORKDAY(AE62,1,_JF)</f>
        <v>43782</v>
      </c>
      <c r="AI62" s="5">
        <f>WORKDAY(AG62,0,_JF)</f>
        <v>43782</v>
      </c>
      <c r="AK62" s="35">
        <f>WORKDAY(AI62,1,_JF)</f>
        <v>43783</v>
      </c>
      <c r="AM62" s="5">
        <f>WORKDAY(AK62,1,_JF)</f>
        <v>43784</v>
      </c>
      <c r="AO62" s="35">
        <f>WORKDAY(AM62,1,_JF)</f>
        <v>43787</v>
      </c>
      <c r="AQ62" s="5">
        <f>WORKDAY(AO62,0,_JF)</f>
        <v>43787</v>
      </c>
      <c r="AS62" s="35">
        <f>WORKDAY(AQ62,1,_JF)</f>
        <v>43788</v>
      </c>
      <c r="AU62" s="21">
        <f>WORKDAY(AS62,3,_JF)</f>
        <v>43791</v>
      </c>
      <c r="AW62" s="35">
        <f>WORKDAY(AU62,0,_JF)</f>
        <v>43791</v>
      </c>
      <c r="AY62" s="5">
        <f>WORKDAY(AW62,1,_JF)</f>
        <v>43794</v>
      </c>
      <c r="BA62" s="35">
        <f>WORKDAY(AY62,1,_JF)</f>
        <v>43795</v>
      </c>
      <c r="BC62" s="5">
        <f>WORKDAY(BA62,0,_JF)</f>
        <v>43795</v>
      </c>
      <c r="BE62" s="35">
        <f>WORKDAY(BC62,1,_JF)</f>
        <v>43796</v>
      </c>
      <c r="BG62" s="5">
        <f>WORKDAY(BE62,0,_JF)</f>
        <v>43796</v>
      </c>
      <c r="BI62" s="35">
        <f>WORKDAY(BG62,1,_JF)</f>
        <v>43797</v>
      </c>
      <c r="BK62" s="5">
        <f>WORKDAY(BI62,1,_JF)</f>
        <v>43798</v>
      </c>
      <c r="BM62" s="35">
        <f>WORKDAY(BK62,0,_JF)</f>
        <v>43798</v>
      </c>
      <c r="BO62" s="21">
        <f t="shared" si="0"/>
        <v>43801</v>
      </c>
      <c r="BP62" s="29"/>
      <c r="BQ62" s="1" t="s">
        <v>105</v>
      </c>
      <c r="BR62" s="1" t="s">
        <v>161</v>
      </c>
    </row>
    <row r="63" spans="1:70" ht="24.75" customHeight="1" x14ac:dyDescent="0.35">
      <c r="A63" s="41" t="str">
        <f>'Production amont'!A:A</f>
        <v>01AA665</v>
      </c>
      <c r="B63" s="41" t="str">
        <f>'Production amont'!B:B</f>
        <v>Ecope 1B</v>
      </c>
      <c r="C63" s="32">
        <f>VLOOKUP(A63,'Production amont'!A:T,20,0)</f>
        <v>43763</v>
      </c>
      <c r="D63" s="22">
        <f>VLOOKUP(A63,'Production amont'!A:T,19,0)</f>
        <v>43762</v>
      </c>
      <c r="E63" s="35">
        <f>WORKDAY(D63,2,_JF)</f>
        <v>43766</v>
      </c>
      <c r="G63" s="5">
        <f>WORKDAY(E63,1,_JF)</f>
        <v>43767</v>
      </c>
      <c r="I63" s="35">
        <f>WORKDAY(G63,1,_JF)</f>
        <v>43768</v>
      </c>
      <c r="K63" s="5">
        <f>WORKDAY(I63,1,_JF)</f>
        <v>43769</v>
      </c>
      <c r="M63" s="35">
        <f>WORKDAY(K63,0,_JF)</f>
        <v>43769</v>
      </c>
      <c r="O63" s="5">
        <f>WORKDAY(M63,2,_JF)</f>
        <v>43774</v>
      </c>
      <c r="Q63" s="35">
        <f>WORKDAY(O63,1,_JF)</f>
        <v>43775</v>
      </c>
      <c r="S63" s="5">
        <f>WORKDAY(Q63,1,_JF)</f>
        <v>43776</v>
      </c>
      <c r="U63" s="35">
        <f>WORKDAY(S63,1,_JF)</f>
        <v>43777</v>
      </c>
      <c r="W63" s="5">
        <f>WORKDAY(U63,0,_JF)</f>
        <v>43777</v>
      </c>
      <c r="Y63" s="35">
        <f>WORKDAY(W63,1,_JF)</f>
        <v>43781</v>
      </c>
      <c r="AA63" s="5">
        <f>WORKDAY(Y63,0,_JF)</f>
        <v>43781</v>
      </c>
      <c r="AC63" s="35">
        <f>WORKDAY(AA63,1,_JF)</f>
        <v>43782</v>
      </c>
      <c r="AE63" s="5">
        <f>WORKDAY(AC63,0,_JF)</f>
        <v>43782</v>
      </c>
      <c r="AG63" s="35">
        <f>WORKDAY(AE63,1,_JF)</f>
        <v>43783</v>
      </c>
      <c r="AI63" s="5">
        <f>WORKDAY(AG63,0,_JF)</f>
        <v>43783</v>
      </c>
      <c r="AK63" s="35">
        <f>WORKDAY(AI63,1,_JF)</f>
        <v>43784</v>
      </c>
      <c r="AM63" s="5">
        <f>WORKDAY(AK63,1,_JF)</f>
        <v>43787</v>
      </c>
      <c r="AO63" s="35">
        <f>WORKDAY(AM63,1,_JF)</f>
        <v>43788</v>
      </c>
      <c r="AQ63" s="5">
        <f>WORKDAY(AO63,0,_JF)</f>
        <v>43788</v>
      </c>
      <c r="AS63" s="35">
        <f>WORKDAY(AQ63,1,_JF)</f>
        <v>43789</v>
      </c>
      <c r="AU63" s="21">
        <f>WORKDAY(AS63,3,_JF)</f>
        <v>43794</v>
      </c>
      <c r="AW63" s="35">
        <f>WORKDAY(AU63,0,_JF)</f>
        <v>43794</v>
      </c>
      <c r="AY63" s="5">
        <f>WORKDAY(AW63,1,_JF)</f>
        <v>43795</v>
      </c>
      <c r="BA63" s="35">
        <f>WORKDAY(AY63,1,_JF)</f>
        <v>43796</v>
      </c>
      <c r="BC63" s="5">
        <f>WORKDAY(BA63,0,_JF)</f>
        <v>43796</v>
      </c>
      <c r="BE63" s="35">
        <f>WORKDAY(BC63,1,_JF)</f>
        <v>43797</v>
      </c>
      <c r="BG63" s="5">
        <f>WORKDAY(BE63,0,_JF)</f>
        <v>43797</v>
      </c>
      <c r="BI63" s="35">
        <f>WORKDAY(BG63,1,_JF)</f>
        <v>43798</v>
      </c>
      <c r="BK63" s="5">
        <f>WORKDAY(BI63,1,_JF)</f>
        <v>43801</v>
      </c>
      <c r="BM63" s="35">
        <f>WORKDAY(BK63,0,_JF)</f>
        <v>43801</v>
      </c>
      <c r="BO63" s="21">
        <f t="shared" si="0"/>
        <v>43802</v>
      </c>
      <c r="BP63" s="29"/>
      <c r="BQ63" s="1" t="s">
        <v>105</v>
      </c>
      <c r="BR63" s="1" t="s">
        <v>161</v>
      </c>
    </row>
    <row r="64" spans="1:70" ht="24.75" customHeight="1" x14ac:dyDescent="0.35">
      <c r="A64" s="41" t="str">
        <f>'Production amont'!A:A</f>
        <v>01AA666</v>
      </c>
      <c r="B64" s="41" t="str">
        <f>'Production amont'!B:B</f>
        <v>Ecope 1B</v>
      </c>
      <c r="C64" s="32">
        <f>VLOOKUP(A64,'Production amont'!A:T,20,0)</f>
        <v>43764</v>
      </c>
      <c r="D64" s="22">
        <f>VLOOKUP(A64,'Production amont'!A:T,19,0)</f>
        <v>43762</v>
      </c>
      <c r="E64" s="35">
        <f>WORKDAY(D64,2,_JF)</f>
        <v>43766</v>
      </c>
      <c r="G64" s="5">
        <f>WORKDAY(E64,1,_JF)</f>
        <v>43767</v>
      </c>
      <c r="I64" s="35">
        <f>WORKDAY(G64,1,_JF)</f>
        <v>43768</v>
      </c>
      <c r="K64" s="5">
        <f>WORKDAY(I64,1,_JF)</f>
        <v>43769</v>
      </c>
      <c r="M64" s="35">
        <f>WORKDAY(K64,0,_JF)</f>
        <v>43769</v>
      </c>
      <c r="O64" s="5">
        <f>WORKDAY(M64,2,_JF)</f>
        <v>43774</v>
      </c>
      <c r="Q64" s="35">
        <f>WORKDAY(O64,1,_JF)</f>
        <v>43775</v>
      </c>
      <c r="S64" s="5">
        <f>WORKDAY(Q64,1,_JF)</f>
        <v>43776</v>
      </c>
      <c r="U64" s="35">
        <f>WORKDAY(S64,1,_JF)</f>
        <v>43777</v>
      </c>
      <c r="W64" s="5">
        <f>WORKDAY(U64,0,_JF)</f>
        <v>43777</v>
      </c>
      <c r="Y64" s="35">
        <f>WORKDAY(W64,1,_JF)</f>
        <v>43781</v>
      </c>
      <c r="AA64" s="5">
        <f>WORKDAY(Y64,0,_JF)</f>
        <v>43781</v>
      </c>
      <c r="AC64" s="35">
        <f>WORKDAY(AA64,1,_JF)</f>
        <v>43782</v>
      </c>
      <c r="AE64" s="5">
        <f>WORKDAY(AC64,0,_JF)</f>
        <v>43782</v>
      </c>
      <c r="AG64" s="35">
        <f>WORKDAY(AE64,1,_JF)</f>
        <v>43783</v>
      </c>
      <c r="AI64" s="5">
        <f>WORKDAY(AG64,0,_JF)</f>
        <v>43783</v>
      </c>
      <c r="AK64" s="35">
        <f>WORKDAY(AI64,1,_JF)</f>
        <v>43784</v>
      </c>
      <c r="AM64" s="5">
        <f>WORKDAY(AK64,1,_JF)</f>
        <v>43787</v>
      </c>
      <c r="AO64" s="35">
        <f>WORKDAY(AM64,1,_JF)</f>
        <v>43788</v>
      </c>
      <c r="AQ64" s="5">
        <f>WORKDAY(AO64,0,_JF)</f>
        <v>43788</v>
      </c>
      <c r="AS64" s="35">
        <f>WORKDAY(AQ64,1,_JF)</f>
        <v>43789</v>
      </c>
      <c r="AU64" s="21">
        <f>WORKDAY(AS64,3,_JF)</f>
        <v>43794</v>
      </c>
      <c r="AW64" s="35">
        <f>WORKDAY(AU64,0,_JF)</f>
        <v>43794</v>
      </c>
      <c r="AY64" s="5">
        <f>WORKDAY(AW64,1,_JF)</f>
        <v>43795</v>
      </c>
      <c r="BA64" s="35">
        <f>WORKDAY(AY64,1,_JF)</f>
        <v>43796</v>
      </c>
      <c r="BC64" s="5">
        <f>WORKDAY(BA64,0,_JF)</f>
        <v>43796</v>
      </c>
      <c r="BE64" s="35">
        <f>WORKDAY(BC64,1,_JF)</f>
        <v>43797</v>
      </c>
      <c r="BG64" s="5">
        <f>WORKDAY(BE64,0,_JF)</f>
        <v>43797</v>
      </c>
      <c r="BI64" s="35">
        <f>WORKDAY(BG64,1,_JF)</f>
        <v>43798</v>
      </c>
      <c r="BK64" s="5">
        <f>WORKDAY(BI64,1,_JF)</f>
        <v>43801</v>
      </c>
      <c r="BM64" s="35">
        <f>WORKDAY(BK64,0,_JF)</f>
        <v>43801</v>
      </c>
      <c r="BO64" s="21">
        <f t="shared" si="0"/>
        <v>43802</v>
      </c>
      <c r="BP64" s="29"/>
      <c r="BQ64" s="1" t="s">
        <v>105</v>
      </c>
      <c r="BR64" s="1" t="s">
        <v>161</v>
      </c>
    </row>
    <row r="65" spans="1:70" ht="24.75" customHeight="1" x14ac:dyDescent="0.35">
      <c r="A65" s="41" t="str">
        <f>'Production amont'!A:A</f>
        <v>01AA667</v>
      </c>
      <c r="B65" s="41" t="str">
        <f>'Production amont'!B:B</f>
        <v>Ecope 1B</v>
      </c>
      <c r="C65" s="32">
        <f>VLOOKUP(A65,'Production amont'!A:T,20,0)</f>
        <v>43765</v>
      </c>
      <c r="D65" s="22">
        <f>VLOOKUP(A65,'Production amont'!A:T,19,0)</f>
        <v>43762</v>
      </c>
      <c r="E65" s="35">
        <f>WORKDAY(D65,2,_JF)</f>
        <v>43766</v>
      </c>
      <c r="G65" s="5">
        <f>WORKDAY(E65,1,_JF)</f>
        <v>43767</v>
      </c>
      <c r="I65" s="35">
        <f>WORKDAY(G65,1,_JF)</f>
        <v>43768</v>
      </c>
      <c r="K65" s="5">
        <f>WORKDAY(I65,1,_JF)</f>
        <v>43769</v>
      </c>
      <c r="M65" s="35">
        <f>WORKDAY(K65,0,_JF)</f>
        <v>43769</v>
      </c>
      <c r="O65" s="5">
        <f>WORKDAY(M65,2,_JF)</f>
        <v>43774</v>
      </c>
      <c r="Q65" s="35">
        <f>WORKDAY(O65,1,_JF)</f>
        <v>43775</v>
      </c>
      <c r="S65" s="5">
        <f>WORKDAY(Q65,1,_JF)</f>
        <v>43776</v>
      </c>
      <c r="U65" s="35">
        <f>WORKDAY(S65,1,_JF)</f>
        <v>43777</v>
      </c>
      <c r="W65" s="5">
        <f>WORKDAY(U65,0,_JF)</f>
        <v>43777</v>
      </c>
      <c r="Y65" s="35">
        <f>WORKDAY(W65,1,_JF)</f>
        <v>43781</v>
      </c>
      <c r="AA65" s="5">
        <f>WORKDAY(Y65,0,_JF)</f>
        <v>43781</v>
      </c>
      <c r="AC65" s="35">
        <f>WORKDAY(AA65,1,_JF)</f>
        <v>43782</v>
      </c>
      <c r="AE65" s="5">
        <f>WORKDAY(AC65,0,_JF)</f>
        <v>43782</v>
      </c>
      <c r="AG65" s="35">
        <f>WORKDAY(AE65,1,_JF)</f>
        <v>43783</v>
      </c>
      <c r="AI65" s="5">
        <f>WORKDAY(AG65,0,_JF)</f>
        <v>43783</v>
      </c>
      <c r="AK65" s="35">
        <f>WORKDAY(AI65,1,_JF)</f>
        <v>43784</v>
      </c>
      <c r="AM65" s="5">
        <f>WORKDAY(AK65,1,_JF)</f>
        <v>43787</v>
      </c>
      <c r="AO65" s="35">
        <f>WORKDAY(AM65,1,_JF)</f>
        <v>43788</v>
      </c>
      <c r="AQ65" s="5">
        <f>WORKDAY(AO65,0,_JF)</f>
        <v>43788</v>
      </c>
      <c r="AS65" s="35">
        <f>WORKDAY(AQ65,1,_JF)</f>
        <v>43789</v>
      </c>
      <c r="AU65" s="21">
        <f>WORKDAY(AS65,3,_JF)</f>
        <v>43794</v>
      </c>
      <c r="AW65" s="35">
        <f>WORKDAY(AU65,0,_JF)</f>
        <v>43794</v>
      </c>
      <c r="AY65" s="5">
        <f>WORKDAY(AW65,1,_JF)</f>
        <v>43795</v>
      </c>
      <c r="BA65" s="35">
        <f>WORKDAY(AY65,1,_JF)</f>
        <v>43796</v>
      </c>
      <c r="BC65" s="5">
        <f>WORKDAY(BA65,0,_JF)</f>
        <v>43796</v>
      </c>
      <c r="BE65" s="35">
        <f>WORKDAY(BC65,1,_JF)</f>
        <v>43797</v>
      </c>
      <c r="BG65" s="5">
        <f>WORKDAY(BE65,0,_JF)</f>
        <v>43797</v>
      </c>
      <c r="BI65" s="35">
        <f>WORKDAY(BG65,1,_JF)</f>
        <v>43798</v>
      </c>
      <c r="BK65" s="5">
        <f>WORKDAY(BI65,1,_JF)</f>
        <v>43801</v>
      </c>
      <c r="BM65" s="35">
        <f>WORKDAY(BK65,0,_JF)</f>
        <v>43801</v>
      </c>
      <c r="BO65" s="21">
        <f t="shared" si="0"/>
        <v>43802</v>
      </c>
      <c r="BP65" s="29"/>
      <c r="BQ65" s="1" t="s">
        <v>105</v>
      </c>
      <c r="BR65" s="1" t="s">
        <v>161</v>
      </c>
    </row>
    <row r="66" spans="1:70" ht="24.75" customHeight="1" x14ac:dyDescent="0.35">
      <c r="A66" s="41" t="str">
        <f>'Production amont'!A:A</f>
        <v>01AA668</v>
      </c>
      <c r="B66" s="41" t="str">
        <f>'Production amont'!B:B</f>
        <v>Ecope 1B</v>
      </c>
      <c r="C66" s="32">
        <f>VLOOKUP(A66,'Production amont'!A:T,20,0)</f>
        <v>43766</v>
      </c>
      <c r="D66" s="22">
        <f>VLOOKUP(A66,'Production amont'!A:T,19,0)</f>
        <v>43763</v>
      </c>
      <c r="E66" s="35">
        <f>WORKDAY(D66,2,_JF)</f>
        <v>43767</v>
      </c>
      <c r="G66" s="5">
        <f>WORKDAY(E66,1,_JF)</f>
        <v>43768</v>
      </c>
      <c r="I66" s="35">
        <f>WORKDAY(G66,1,_JF)</f>
        <v>43769</v>
      </c>
      <c r="K66" s="5">
        <f>WORKDAY(I66,1,_JF)</f>
        <v>43773</v>
      </c>
      <c r="M66" s="35">
        <f>WORKDAY(K66,0,_JF)</f>
        <v>43773</v>
      </c>
      <c r="O66" s="5">
        <f>WORKDAY(M66,2,_JF)</f>
        <v>43775</v>
      </c>
      <c r="Q66" s="35">
        <f>WORKDAY(O66,1,_JF)</f>
        <v>43776</v>
      </c>
      <c r="S66" s="5">
        <f>WORKDAY(Q66,1,_JF)</f>
        <v>43777</v>
      </c>
      <c r="U66" s="35">
        <f>WORKDAY(S66,1,_JF)</f>
        <v>43781</v>
      </c>
      <c r="W66" s="5">
        <f>WORKDAY(U66,0,_JF)</f>
        <v>43781</v>
      </c>
      <c r="Y66" s="35">
        <f>WORKDAY(W66,1,_JF)</f>
        <v>43782</v>
      </c>
      <c r="AA66" s="5">
        <f>WORKDAY(Y66,0,_JF)</f>
        <v>43782</v>
      </c>
      <c r="AC66" s="35">
        <f>WORKDAY(AA66,1,_JF)</f>
        <v>43783</v>
      </c>
      <c r="AE66" s="5">
        <f>WORKDAY(AC66,0,_JF)</f>
        <v>43783</v>
      </c>
      <c r="AG66" s="35">
        <f>WORKDAY(AE66,1,_JF)</f>
        <v>43784</v>
      </c>
      <c r="AI66" s="5">
        <f>WORKDAY(AG66,0,_JF)</f>
        <v>43784</v>
      </c>
      <c r="AK66" s="35">
        <f>WORKDAY(AI66,1,_JF)</f>
        <v>43787</v>
      </c>
      <c r="AM66" s="5">
        <f>WORKDAY(AK66,1,_JF)</f>
        <v>43788</v>
      </c>
      <c r="AO66" s="35">
        <f>WORKDAY(AM66,1,_JF)</f>
        <v>43789</v>
      </c>
      <c r="AQ66" s="5">
        <f>WORKDAY(AO66,0,_JF)</f>
        <v>43789</v>
      </c>
      <c r="AS66" s="35">
        <f>WORKDAY(AQ66,1,_JF)</f>
        <v>43790</v>
      </c>
      <c r="AU66" s="21">
        <f>WORKDAY(AS66,3,_JF)</f>
        <v>43795</v>
      </c>
      <c r="AW66" s="35">
        <f>WORKDAY(AU66,0,_JF)</f>
        <v>43795</v>
      </c>
      <c r="AY66" s="5">
        <f>WORKDAY(AW66,1,_JF)</f>
        <v>43796</v>
      </c>
      <c r="BA66" s="35">
        <f>WORKDAY(AY66,1,_JF)</f>
        <v>43797</v>
      </c>
      <c r="BC66" s="5">
        <f>WORKDAY(BA66,0,_JF)</f>
        <v>43797</v>
      </c>
      <c r="BE66" s="35">
        <f>WORKDAY(BC66,1,_JF)</f>
        <v>43798</v>
      </c>
      <c r="BG66" s="5">
        <f>WORKDAY(BE66,0,_JF)</f>
        <v>43798</v>
      </c>
      <c r="BI66" s="35">
        <f>WORKDAY(BG66,1,_JF)</f>
        <v>43801</v>
      </c>
      <c r="BK66" s="5">
        <f>WORKDAY(BI66,1,_JF)</f>
        <v>43802</v>
      </c>
      <c r="BM66" s="35">
        <f>WORKDAY(BK66,0,_JF)</f>
        <v>43802</v>
      </c>
      <c r="BO66" s="21">
        <f t="shared" si="0"/>
        <v>43803</v>
      </c>
      <c r="BP66" s="29"/>
      <c r="BQ66" s="1" t="s">
        <v>105</v>
      </c>
      <c r="BR66" s="1" t="s">
        <v>161</v>
      </c>
    </row>
    <row r="67" spans="1:70" ht="24.75" customHeight="1" x14ac:dyDescent="0.35">
      <c r="A67" s="41" t="str">
        <f>'Production amont'!A:A</f>
        <v>01AA669</v>
      </c>
      <c r="B67" s="41" t="str">
        <f>'Production amont'!B:B</f>
        <v>Ecope 1B</v>
      </c>
      <c r="C67" s="32">
        <f>VLOOKUP(A67,'Production amont'!A:T,20,0)</f>
        <v>43767</v>
      </c>
      <c r="D67" s="22">
        <f>VLOOKUP(A67,'Production amont'!A:T,19,0)</f>
        <v>43766</v>
      </c>
      <c r="E67" s="35">
        <f>WORKDAY(D67,2,_JF)</f>
        <v>43768</v>
      </c>
      <c r="G67" s="5">
        <f>WORKDAY(E67,1,_JF)</f>
        <v>43769</v>
      </c>
      <c r="I67" s="35">
        <f>WORKDAY(G67,1,_JF)</f>
        <v>43773</v>
      </c>
      <c r="K67" s="5">
        <f>WORKDAY(I67,1,_JF)</f>
        <v>43774</v>
      </c>
      <c r="M67" s="35">
        <f>WORKDAY(K67,0,_JF)</f>
        <v>43774</v>
      </c>
      <c r="O67" s="5">
        <f>WORKDAY(M67,2,_JF)</f>
        <v>43776</v>
      </c>
      <c r="Q67" s="35">
        <f>WORKDAY(O67,1,_JF)</f>
        <v>43777</v>
      </c>
      <c r="S67" s="5">
        <f>WORKDAY(Q67,1,_JF)</f>
        <v>43781</v>
      </c>
      <c r="U67" s="35">
        <f>WORKDAY(S67,1,_JF)</f>
        <v>43782</v>
      </c>
      <c r="W67" s="5">
        <f>WORKDAY(U67,0,_JF)</f>
        <v>43782</v>
      </c>
      <c r="Y67" s="35">
        <f>WORKDAY(W67,1,_JF)</f>
        <v>43783</v>
      </c>
      <c r="AA67" s="5">
        <f>WORKDAY(Y67,0,_JF)</f>
        <v>43783</v>
      </c>
      <c r="AC67" s="35">
        <f>WORKDAY(AA67,1,_JF)</f>
        <v>43784</v>
      </c>
      <c r="AE67" s="5">
        <f>WORKDAY(AC67,0,_JF)</f>
        <v>43784</v>
      </c>
      <c r="AG67" s="35">
        <f>WORKDAY(AE67,1,_JF)</f>
        <v>43787</v>
      </c>
      <c r="AI67" s="5">
        <f>WORKDAY(AG67,0,_JF)</f>
        <v>43787</v>
      </c>
      <c r="AK67" s="35">
        <f>WORKDAY(AI67,1,_JF)</f>
        <v>43788</v>
      </c>
      <c r="AM67" s="5">
        <f>WORKDAY(AK67,1,_JF)</f>
        <v>43789</v>
      </c>
      <c r="AO67" s="35">
        <f>WORKDAY(AM67,1,_JF)</f>
        <v>43790</v>
      </c>
      <c r="AQ67" s="5">
        <f>WORKDAY(AO67,0,_JF)</f>
        <v>43790</v>
      </c>
      <c r="AS67" s="35">
        <f>WORKDAY(AQ67,1,_JF)</f>
        <v>43791</v>
      </c>
      <c r="AU67" s="21">
        <f>WORKDAY(AS67,3,_JF)</f>
        <v>43796</v>
      </c>
      <c r="AW67" s="35">
        <f>WORKDAY(AU67,0,_JF)</f>
        <v>43796</v>
      </c>
      <c r="AY67" s="5">
        <f>WORKDAY(AW67,1,_JF)</f>
        <v>43797</v>
      </c>
      <c r="BA67" s="35">
        <f>WORKDAY(AY67,1,_JF)</f>
        <v>43798</v>
      </c>
      <c r="BC67" s="5">
        <f>WORKDAY(BA67,0,_JF)</f>
        <v>43798</v>
      </c>
      <c r="BE67" s="35">
        <f>WORKDAY(BC67,1,_JF)</f>
        <v>43801</v>
      </c>
      <c r="BG67" s="5">
        <f>WORKDAY(BE67,0,_JF)</f>
        <v>43801</v>
      </c>
      <c r="BI67" s="35">
        <f>WORKDAY(BG67,1,_JF)</f>
        <v>43802</v>
      </c>
      <c r="BK67" s="5">
        <f>WORKDAY(BI67,1,_JF)</f>
        <v>43803</v>
      </c>
      <c r="BM67" s="35">
        <f>WORKDAY(BK67,0,_JF)</f>
        <v>43803</v>
      </c>
      <c r="BO67" s="21">
        <f t="shared" ref="BO67" si="1">WORKDAY(BM67,1)</f>
        <v>43804</v>
      </c>
      <c r="BP67" s="29"/>
      <c r="BQ67" s="1" t="s">
        <v>105</v>
      </c>
      <c r="BR67" s="1" t="s">
        <v>161</v>
      </c>
    </row>
  </sheetData>
  <conditionalFormatting sqref="D2:D67">
    <cfRule type="iconSet" priority="33">
      <iconSet>
        <cfvo type="percent" val="0"/>
        <cfvo type="formula" val="WORKDAY(TODAY(),0)"/>
        <cfvo type="formula" val="WORKDAY(TODAY(),1)"/>
      </iconSet>
    </cfRule>
  </conditionalFormatting>
  <conditionalFormatting sqref="E2:E67">
    <cfRule type="iconSet" priority="31">
      <iconSet>
        <cfvo type="percent" val="0"/>
        <cfvo type="formula" val="WORKDAY(TODAY(),0)"/>
        <cfvo type="formula" val="WORKDAY(TODAY(),1)"/>
      </iconSet>
    </cfRule>
  </conditionalFormatting>
  <conditionalFormatting sqref="F2:F67">
    <cfRule type="iconSet" priority="29">
      <iconSet>
        <cfvo type="percent" val="0"/>
        <cfvo type="formula" val="WORKDAY(TODAY(),0)"/>
        <cfvo type="formula" val="WORKDAY(TODAY(),1)"/>
      </iconSet>
    </cfRule>
  </conditionalFormatting>
  <conditionalFormatting sqref="G2:G67">
    <cfRule type="iconSet" priority="27">
      <iconSet>
        <cfvo type="percent" val="0"/>
        <cfvo type="formula" val="WORKDAY(TODAY(),0)"/>
        <cfvo type="formula" val="WORKDAY(TODAY(),1)"/>
      </iconSet>
    </cfRule>
  </conditionalFormatting>
  <conditionalFormatting sqref="H2:H67">
    <cfRule type="iconSet" priority="25">
      <iconSet>
        <cfvo type="percent" val="0"/>
        <cfvo type="formula" val="WORKDAY(TODAY(),0)"/>
        <cfvo type="formula" val="WORKDAY(TODAY(),1)"/>
      </iconSet>
    </cfRule>
  </conditionalFormatting>
  <conditionalFormatting sqref="I2:I67">
    <cfRule type="iconSet" priority="23">
      <iconSet>
        <cfvo type="percent" val="0"/>
        <cfvo type="formula" val="WORKDAY(TODAY(),0)"/>
        <cfvo type="formula" val="WORKDAY(TODAY(),1)"/>
      </iconSet>
    </cfRule>
  </conditionalFormatting>
  <conditionalFormatting sqref="J2:J67">
    <cfRule type="iconSet" priority="21">
      <iconSet>
        <cfvo type="percent" val="0"/>
        <cfvo type="formula" val="WORKDAY(TODAY(),0)"/>
        <cfvo type="formula" val="WORKDAY(TODAY(),1)"/>
      </iconSet>
    </cfRule>
  </conditionalFormatting>
  <conditionalFormatting sqref="K2:K67">
    <cfRule type="iconSet" priority="19">
      <iconSet>
        <cfvo type="percent" val="0"/>
        <cfvo type="formula" val="WORKDAY(TODAY(),0)"/>
        <cfvo type="formula" val="WORKDAY(TODAY(),1)"/>
      </iconSet>
    </cfRule>
  </conditionalFormatting>
  <conditionalFormatting sqref="L2:L67">
    <cfRule type="iconSet" priority="17">
      <iconSet>
        <cfvo type="percent" val="0"/>
        <cfvo type="formula" val="WORKDAY(TODAY(),0)"/>
        <cfvo type="formula" val="WORKDAY(TODAY(),1)"/>
      </iconSet>
    </cfRule>
  </conditionalFormatting>
  <conditionalFormatting sqref="M2:M67">
    <cfRule type="iconSet" priority="15">
      <iconSet>
        <cfvo type="percent" val="0"/>
        <cfvo type="formula" val="WORKDAY(TODAY(),0)"/>
        <cfvo type="formula" val="WORKDAY(TODAY(),1)"/>
      </iconSet>
    </cfRule>
  </conditionalFormatting>
  <conditionalFormatting sqref="N2:N67">
    <cfRule type="iconSet" priority="13">
      <iconSet>
        <cfvo type="percent" val="0"/>
        <cfvo type="formula" val="WORKDAY(TODAY(),0)"/>
        <cfvo type="formula" val="WORKDAY(TODAY(),1)"/>
      </iconSet>
    </cfRule>
  </conditionalFormatting>
  <conditionalFormatting sqref="O2:O67">
    <cfRule type="iconSet" priority="11">
      <iconSet>
        <cfvo type="percent" val="0"/>
        <cfvo type="formula" val="WORKDAY(TODAY(),0)"/>
        <cfvo type="formula" val="WORKDAY(TODAY(),1)"/>
      </iconSet>
    </cfRule>
  </conditionalFormatting>
  <conditionalFormatting sqref="P2:P67">
    <cfRule type="iconSet" priority="9">
      <iconSet>
        <cfvo type="percent" val="0"/>
        <cfvo type="formula" val="WORKDAY(TODAY(),0)"/>
        <cfvo type="formula" val="WORKDAY(TODAY(),1)"/>
      </iconSet>
    </cfRule>
  </conditionalFormatting>
  <conditionalFormatting sqref="Q2:Q67">
    <cfRule type="iconSet" priority="7">
      <iconSet>
        <cfvo type="percent" val="0"/>
        <cfvo type="formula" val="WORKDAY(TODAY(),0)"/>
        <cfvo type="formula" val="WORKDAY(TODAY(),1)"/>
      </iconSet>
    </cfRule>
  </conditionalFormatting>
  <conditionalFormatting sqref="R2:BN67">
    <cfRule type="iconSet" priority="5">
      <iconSet>
        <cfvo type="percent" val="0"/>
        <cfvo type="formula" val="WORKDAY(TODAY(),0)"/>
        <cfvo type="formula" val="WORKDAY(TODAY(),1)"/>
      </iconSet>
    </cfRule>
  </conditionalFormatting>
  <conditionalFormatting sqref="BO2:BO67">
    <cfRule type="iconSet" priority="3">
      <iconSet>
        <cfvo type="percent" val="0"/>
        <cfvo type="formula" val="WORKDAY(TODAY(),0)"/>
        <cfvo type="formula" val="WORKDAY(TODAY(),1)"/>
      </iconSet>
    </cfRule>
  </conditionalFormatting>
  <conditionalFormatting sqref="E2:BN67">
    <cfRule type="expression" dxfId="6" priority="1">
      <formula>COLUMN(D2)&lt;=MATCH("Date réelle "&amp;$BQ2,$1:$1,0)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Paramétres!$A$10:$A$39</xm:f>
          </x14:formula1>
          <xm:sqref>BQ1:BQ1048576</xm:sqref>
        </x14:dataValidation>
        <x14:dataValidation type="list" allowBlank="1" showInputMessage="1" showErrorMessage="1">
          <x14:formula1>
            <xm:f>Paramétres!$F$2:$F$5</xm:f>
          </x14:formula1>
          <xm:sqref>BR1:BR1048576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showZeros="0" workbookViewId="0">
      <pane ySplit="1" topLeftCell="A2" activePane="bottomLeft" state="frozen"/>
      <selection pane="bottomLeft"/>
    </sheetView>
  </sheetViews>
  <sheetFormatPr baseColWidth="10" defaultColWidth="11.453125" defaultRowHeight="24.75" customHeight="1" x14ac:dyDescent="0.35"/>
  <cols>
    <col min="1" max="2" width="10.7265625" style="1" customWidth="1"/>
    <col min="3" max="3" width="16.7265625" style="1" customWidth="1"/>
    <col min="4" max="4" width="16.7265625" style="35" customWidth="1"/>
    <col min="5" max="5" width="16.7265625" style="40" customWidth="1"/>
    <col min="6" max="6" width="16.7265625" style="21" customWidth="1"/>
    <col min="7" max="7" width="16.7265625" style="2" customWidth="1"/>
    <col min="8" max="8" width="16.7265625" style="36" customWidth="1"/>
    <col min="9" max="16384" width="11.453125" style="1"/>
  </cols>
  <sheetData>
    <row r="1" spans="1:8" s="3" customFormat="1" ht="24.75" customHeight="1" x14ac:dyDescent="0.35">
      <c r="A1" s="3" t="str">
        <f>'Production amont'!A:A</f>
        <v>N° Série</v>
      </c>
      <c r="B1" s="3" t="str">
        <f>'Production amont'!B:B</f>
        <v xml:space="preserve">Désignation </v>
      </c>
      <c r="C1" s="4" t="str">
        <f>'Production amont'!C:C</f>
        <v>Création FS</v>
      </c>
      <c r="D1" s="37" t="s">
        <v>68</v>
      </c>
      <c r="E1" s="39" t="str">
        <f>'Production amont'!T:T</f>
        <v>Réalisé fin amont</v>
      </c>
      <c r="F1" s="23" t="str">
        <f>'Production aval'!BO:BO</f>
        <v>Prévision sortie aval</v>
      </c>
      <c r="G1" s="4" t="str">
        <f>'Production aval'!BP:BP</f>
        <v>Réalisé sortie aval</v>
      </c>
      <c r="H1" s="38" t="str">
        <f>'Production amont'!D:D</f>
        <v>Objectif (45j)</v>
      </c>
    </row>
    <row r="2" spans="1:8" ht="24.75" customHeight="1" x14ac:dyDescent="0.35">
      <c r="A2" s="1" t="str">
        <f>'Production amont'!A:A</f>
        <v>01AA604</v>
      </c>
      <c r="B2" s="1" t="str">
        <f>'Production amont'!B:B</f>
        <v>Ecope 1B</v>
      </c>
      <c r="C2" s="2">
        <f>VLOOKUP(A2,'Production amont'!A:T,3,0)</f>
        <v>43674</v>
      </c>
      <c r="D2" s="35">
        <f>VLOOKUP(A2,'Production amont'!A:T,13,0)</f>
        <v>43698</v>
      </c>
      <c r="E2" s="40">
        <f>VLOOKUP(A2,'Production amont'!A:T,20,0)</f>
        <v>43702</v>
      </c>
      <c r="F2" s="21">
        <f>VLOOKUP(A2,'Production aval'!A:BP,67,0)</f>
        <v>43738</v>
      </c>
      <c r="G2" s="2">
        <f>VLOOKUP(A2,'Production aval'!A:BP,68,0)</f>
        <v>43737</v>
      </c>
      <c r="H2" s="36">
        <f>VLOOKUP(A2,'Production amont'!A:T,4,0)</f>
        <v>43735</v>
      </c>
    </row>
    <row r="3" spans="1:8" ht="24.75" customHeight="1" x14ac:dyDescent="0.35">
      <c r="A3" s="1" t="str">
        <f>'Production amont'!A:A</f>
        <v>01AA605</v>
      </c>
      <c r="B3" s="1" t="str">
        <f>'Production amont'!B:B</f>
        <v>Ecope 1B</v>
      </c>
      <c r="C3" s="2">
        <f>VLOOKUP(A3,'Production amont'!A:T,3,0)</f>
        <v>43675</v>
      </c>
      <c r="D3" s="35">
        <f>VLOOKUP(A3,'Production amont'!A:T,13,0)</f>
        <v>43699</v>
      </c>
      <c r="E3" s="40">
        <f>VLOOKUP(A3,'Production amont'!A:T,20,0)</f>
        <v>43703</v>
      </c>
      <c r="F3" s="21">
        <f>VLOOKUP(A3,'Production aval'!A:BP,67,0)</f>
        <v>43739</v>
      </c>
      <c r="G3" s="2">
        <f>VLOOKUP(A3,'Production aval'!A:BP,68,0)</f>
        <v>43740</v>
      </c>
      <c r="H3" s="36">
        <f>VLOOKUP(A3,'Production amont'!A:T,4,0)</f>
        <v>43738</v>
      </c>
    </row>
    <row r="4" spans="1:8" ht="24.75" customHeight="1" x14ac:dyDescent="0.35">
      <c r="A4" s="1" t="str">
        <f>'Production amont'!A:A</f>
        <v>01AA606</v>
      </c>
      <c r="B4" s="1" t="str">
        <f>'Production amont'!B:B</f>
        <v>Ecope 1B</v>
      </c>
      <c r="C4" s="2">
        <f>VLOOKUP(A4,'Production amont'!A:T,3,0)</f>
        <v>43676</v>
      </c>
      <c r="D4" s="35">
        <f>VLOOKUP(A4,'Production amont'!A:T,13,0)</f>
        <v>43700</v>
      </c>
      <c r="E4" s="40">
        <f>VLOOKUP(A4,'Production amont'!A:T,20,0)</f>
        <v>43704</v>
      </c>
      <c r="F4" s="21">
        <f>VLOOKUP(A4,'Production aval'!A:BP,67,0)</f>
        <v>43740</v>
      </c>
      <c r="G4" s="2">
        <f>VLOOKUP(A4,'Production aval'!A:BP,68,0)</f>
        <v>0</v>
      </c>
      <c r="H4" s="36">
        <f>VLOOKUP(A4,'Production amont'!A:T,4,0)</f>
        <v>43739</v>
      </c>
    </row>
    <row r="5" spans="1:8" ht="24.75" customHeight="1" x14ac:dyDescent="0.35">
      <c r="A5" s="1" t="str">
        <f>'Production amont'!A:A</f>
        <v>01AA607</v>
      </c>
      <c r="B5" s="1" t="str">
        <f>'Production amont'!B:B</f>
        <v>Ecope 1B</v>
      </c>
      <c r="C5" s="2">
        <f>VLOOKUP(A5,'Production amont'!A:T,3,0)</f>
        <v>43677</v>
      </c>
      <c r="D5" s="35">
        <f>VLOOKUP(A5,'Production amont'!A:T,13,0)</f>
        <v>43703</v>
      </c>
      <c r="E5" s="40">
        <f>VLOOKUP(A5,'Production amont'!A:T,20,0)</f>
        <v>43705</v>
      </c>
      <c r="F5" s="21">
        <f>VLOOKUP(A5,'Production aval'!A:BP,67,0)</f>
        <v>43741</v>
      </c>
      <c r="G5" s="2">
        <f>VLOOKUP(A5,'Production aval'!A:BP,68,0)</f>
        <v>0</v>
      </c>
      <c r="H5" s="36">
        <f>VLOOKUP(A5,'Production amont'!A:T,4,0)</f>
        <v>43740</v>
      </c>
    </row>
    <row r="6" spans="1:8" ht="24.75" customHeight="1" x14ac:dyDescent="0.35">
      <c r="A6" s="1" t="str">
        <f>'Production amont'!A:A</f>
        <v>01AA608</v>
      </c>
      <c r="B6" s="1" t="str">
        <f>'Production amont'!B:B</f>
        <v>Ecope 1B</v>
      </c>
      <c r="C6" s="2">
        <f>VLOOKUP(A6,'Production amont'!A:T,3,0)</f>
        <v>43678</v>
      </c>
      <c r="D6" s="35">
        <f>VLOOKUP(A6,'Production amont'!A:T,13,0)</f>
        <v>43704</v>
      </c>
      <c r="E6" s="40">
        <f>VLOOKUP(A6,'Production amont'!A:T,20,0)</f>
        <v>43706</v>
      </c>
      <c r="F6" s="21">
        <f>VLOOKUP(A6,'Production aval'!A:BP,67,0)</f>
        <v>43742</v>
      </c>
      <c r="G6" s="2">
        <f>VLOOKUP(A6,'Production aval'!A:BP,68,0)</f>
        <v>0</v>
      </c>
      <c r="H6" s="36">
        <f>VLOOKUP(A6,'Production amont'!A:T,4,0)</f>
        <v>43741</v>
      </c>
    </row>
    <row r="7" spans="1:8" ht="24.75" customHeight="1" x14ac:dyDescent="0.35">
      <c r="A7" s="1" t="str">
        <f>'Production amont'!A:A</f>
        <v>01AA609</v>
      </c>
      <c r="B7" s="1" t="str">
        <f>'Production amont'!B:B</f>
        <v>Ecope 1B</v>
      </c>
      <c r="C7" s="2">
        <f>VLOOKUP(A7,'Production amont'!A:T,3,0)</f>
        <v>43679</v>
      </c>
      <c r="D7" s="35">
        <f>VLOOKUP(A7,'Production amont'!A:T,13,0)</f>
        <v>43705</v>
      </c>
      <c r="E7" s="40">
        <f>VLOOKUP(A7,'Production amont'!A:T,20,0)</f>
        <v>43707</v>
      </c>
      <c r="F7" s="21">
        <f>VLOOKUP(A7,'Production aval'!A:BP,67,0)</f>
        <v>43745</v>
      </c>
      <c r="G7" s="2">
        <f>VLOOKUP(A7,'Production aval'!A:BP,68,0)</f>
        <v>0</v>
      </c>
      <c r="H7" s="36">
        <f>VLOOKUP(A7,'Production amont'!A:T,4,0)</f>
        <v>43742</v>
      </c>
    </row>
    <row r="8" spans="1:8" ht="24.75" customHeight="1" x14ac:dyDescent="0.35">
      <c r="A8" s="1" t="str">
        <f>'Production amont'!A:A</f>
        <v>01AA610</v>
      </c>
      <c r="B8" s="1" t="str">
        <f>'Production amont'!B:B</f>
        <v>Ecope 1B</v>
      </c>
      <c r="C8" s="2">
        <f>VLOOKUP(A8,'Production amont'!A:T,3,0)</f>
        <v>43680</v>
      </c>
      <c r="D8" s="35">
        <f>VLOOKUP(A8,'Production amont'!A:T,13,0)</f>
        <v>43705</v>
      </c>
      <c r="E8" s="40">
        <f>VLOOKUP(A8,'Production amont'!A:T,20,0)</f>
        <v>43708</v>
      </c>
      <c r="F8" s="21">
        <f>VLOOKUP(A8,'Production aval'!A:BP,67,0)</f>
        <v>43745</v>
      </c>
      <c r="G8" s="2">
        <f>VLOOKUP(A8,'Production aval'!A:BP,68,0)</f>
        <v>0</v>
      </c>
      <c r="H8" s="36">
        <f>VLOOKUP(A8,'Production amont'!A:T,4,0)</f>
        <v>43742</v>
      </c>
    </row>
    <row r="9" spans="1:8" ht="24.75" customHeight="1" x14ac:dyDescent="0.35">
      <c r="A9" s="1" t="str">
        <f>'Production amont'!A:A</f>
        <v>01AA611</v>
      </c>
      <c r="B9" s="1" t="str">
        <f>'Production amont'!B:B</f>
        <v>Ecope 1B</v>
      </c>
      <c r="C9" s="2">
        <f>VLOOKUP(A9,'Production amont'!A:T,3,0)</f>
        <v>43681</v>
      </c>
      <c r="D9" s="35">
        <f>VLOOKUP(A9,'Production amont'!A:T,13,0)</f>
        <v>43705</v>
      </c>
      <c r="E9" s="40">
        <f>VLOOKUP(A9,'Production amont'!A:T,20,0)</f>
        <v>43709</v>
      </c>
      <c r="F9" s="21">
        <f>VLOOKUP(A9,'Production aval'!A:BP,67,0)</f>
        <v>43745</v>
      </c>
      <c r="G9" s="2">
        <f>VLOOKUP(A9,'Production aval'!A:BP,68,0)</f>
        <v>0</v>
      </c>
      <c r="H9" s="36">
        <f>VLOOKUP(A9,'Production amont'!A:T,4,0)</f>
        <v>43742</v>
      </c>
    </row>
    <row r="10" spans="1:8" ht="24.75" customHeight="1" x14ac:dyDescent="0.35">
      <c r="A10" s="1" t="str">
        <f>'Production amont'!A:A</f>
        <v>01AA612</v>
      </c>
      <c r="B10" s="1" t="str">
        <f>'Production amont'!B:B</f>
        <v>Ecope 1B</v>
      </c>
      <c r="C10" s="2">
        <f>VLOOKUP(A10,'Production amont'!A:T,3,0)</f>
        <v>43682</v>
      </c>
      <c r="D10" s="35">
        <f>VLOOKUP(A10,'Production amont'!A:T,13,0)</f>
        <v>43706</v>
      </c>
      <c r="E10" s="40">
        <f>VLOOKUP(A10,'Production amont'!A:T,20,0)</f>
        <v>43710</v>
      </c>
      <c r="F10" s="21">
        <f>VLOOKUP(A10,'Production aval'!A:BP,67,0)</f>
        <v>43746</v>
      </c>
      <c r="G10" s="2">
        <f>VLOOKUP(A10,'Production aval'!A:BP,68,0)</f>
        <v>0</v>
      </c>
      <c r="H10" s="36">
        <f>VLOOKUP(A10,'Production amont'!A:T,4,0)</f>
        <v>43745</v>
      </c>
    </row>
    <row r="11" spans="1:8" ht="24.75" customHeight="1" x14ac:dyDescent="0.35">
      <c r="A11" s="1" t="str">
        <f>'Production amont'!A:A</f>
        <v>01AA613</v>
      </c>
      <c r="B11" s="1" t="str">
        <f>'Production amont'!B:B</f>
        <v>Ecope 1B</v>
      </c>
      <c r="C11" s="2">
        <f>VLOOKUP(A11,'Production amont'!A:T,3,0)</f>
        <v>43683</v>
      </c>
      <c r="D11" s="35">
        <f>VLOOKUP(A11,'Production amont'!A:T,13,0)</f>
        <v>43707</v>
      </c>
      <c r="E11" s="40">
        <f>VLOOKUP(A11,'Production amont'!A:T,20,0)</f>
        <v>43711</v>
      </c>
      <c r="F11" s="21">
        <f>VLOOKUP(A11,'Production aval'!A:BP,67,0)</f>
        <v>43747</v>
      </c>
      <c r="G11" s="2">
        <f>VLOOKUP(A11,'Production aval'!A:BP,68,0)</f>
        <v>0</v>
      </c>
      <c r="H11" s="36">
        <f>VLOOKUP(A11,'Production amont'!A:T,4,0)</f>
        <v>43746</v>
      </c>
    </row>
    <row r="12" spans="1:8" ht="24.75" customHeight="1" x14ac:dyDescent="0.35">
      <c r="A12" s="1" t="str">
        <f>'Production amont'!A:A</f>
        <v>01AA614</v>
      </c>
      <c r="B12" s="1" t="str">
        <f>'Production amont'!B:B</f>
        <v>Ecope 1B</v>
      </c>
      <c r="C12" s="2">
        <f>VLOOKUP(A12,'Production amont'!A:T,3,0)</f>
        <v>43684</v>
      </c>
      <c r="D12" s="35">
        <f>VLOOKUP(A12,'Production amont'!A:T,13,0)</f>
        <v>43710</v>
      </c>
      <c r="E12" s="40">
        <f>VLOOKUP(A12,'Production amont'!A:T,20,0)</f>
        <v>43712</v>
      </c>
      <c r="F12" s="21">
        <f>VLOOKUP(A12,'Production aval'!A:BP,67,0)</f>
        <v>43748</v>
      </c>
      <c r="G12" s="2">
        <f>VLOOKUP(A12,'Production aval'!A:BP,68,0)</f>
        <v>0</v>
      </c>
      <c r="H12" s="36">
        <f>VLOOKUP(A12,'Production amont'!A:T,4,0)</f>
        <v>43747</v>
      </c>
    </row>
    <row r="13" spans="1:8" ht="24.75" customHeight="1" x14ac:dyDescent="0.35">
      <c r="A13" s="1" t="str">
        <f>'Production amont'!A:A</f>
        <v>01AA615</v>
      </c>
      <c r="B13" s="1" t="str">
        <f>'Production amont'!B:B</f>
        <v>Ecope 1B</v>
      </c>
      <c r="C13" s="2">
        <f>VLOOKUP(A13,'Production amont'!A:T,3,0)</f>
        <v>43685</v>
      </c>
      <c r="D13" s="35">
        <f>VLOOKUP(A13,'Production amont'!A:T,13,0)</f>
        <v>43711</v>
      </c>
      <c r="E13" s="40">
        <f>VLOOKUP(A13,'Production amont'!A:T,20,0)</f>
        <v>43713</v>
      </c>
      <c r="F13" s="21">
        <f>VLOOKUP(A13,'Production aval'!A:BP,67,0)</f>
        <v>43749</v>
      </c>
      <c r="G13" s="2">
        <f>VLOOKUP(A13,'Production aval'!A:BP,68,0)</f>
        <v>0</v>
      </c>
      <c r="H13" s="36">
        <f>VLOOKUP(A13,'Production amont'!A:T,4,0)</f>
        <v>43748</v>
      </c>
    </row>
    <row r="14" spans="1:8" ht="24.75" customHeight="1" x14ac:dyDescent="0.35">
      <c r="A14" s="1" t="str">
        <f>'Production amont'!A:A</f>
        <v>01AA616</v>
      </c>
      <c r="B14" s="1" t="str">
        <f>'Production amont'!B:B</f>
        <v>Ecope 1B</v>
      </c>
      <c r="C14" s="2">
        <f>VLOOKUP(A14,'Production amont'!A:T,3,0)</f>
        <v>43686</v>
      </c>
      <c r="D14" s="35">
        <f>VLOOKUP(A14,'Production amont'!A:T,13,0)</f>
        <v>43712</v>
      </c>
      <c r="E14" s="40">
        <f>VLOOKUP(A14,'Production amont'!A:T,20,0)</f>
        <v>43714</v>
      </c>
      <c r="F14" s="21">
        <f>VLOOKUP(A14,'Production aval'!A:BP,67,0)</f>
        <v>43752</v>
      </c>
      <c r="G14" s="2">
        <f>VLOOKUP(A14,'Production aval'!A:BP,68,0)</f>
        <v>0</v>
      </c>
      <c r="H14" s="36">
        <f>VLOOKUP(A14,'Production amont'!A:T,4,0)</f>
        <v>43749</v>
      </c>
    </row>
    <row r="15" spans="1:8" ht="24.75" customHeight="1" x14ac:dyDescent="0.35">
      <c r="A15" s="1" t="str">
        <f>'Production amont'!A:A</f>
        <v>01AA617</v>
      </c>
      <c r="B15" s="1" t="str">
        <f>'Production amont'!B:B</f>
        <v>Ecope 1B</v>
      </c>
      <c r="C15" s="2">
        <f>VLOOKUP(A15,'Production amont'!A:T,3,0)</f>
        <v>43687</v>
      </c>
      <c r="D15" s="35">
        <f>VLOOKUP(A15,'Production amont'!A:T,13,0)</f>
        <v>43712</v>
      </c>
      <c r="E15" s="40">
        <f>VLOOKUP(A15,'Production amont'!A:T,20,0)</f>
        <v>43715</v>
      </c>
      <c r="F15" s="21">
        <f>VLOOKUP(A15,'Production aval'!A:BP,67,0)</f>
        <v>43752</v>
      </c>
      <c r="G15" s="2">
        <f>VLOOKUP(A15,'Production aval'!A:BP,68,0)</f>
        <v>0</v>
      </c>
      <c r="H15" s="36">
        <f>VLOOKUP(A15,'Production amont'!A:T,4,0)</f>
        <v>43749</v>
      </c>
    </row>
    <row r="16" spans="1:8" ht="24.75" customHeight="1" x14ac:dyDescent="0.35">
      <c r="A16" s="1" t="str">
        <f>'Production amont'!A:A</f>
        <v>01AA618</v>
      </c>
      <c r="B16" s="1" t="str">
        <f>'Production amont'!B:B</f>
        <v>Ecope 1B</v>
      </c>
      <c r="C16" s="2">
        <f>VLOOKUP(A16,'Production amont'!A:T,3,0)</f>
        <v>43688</v>
      </c>
      <c r="D16" s="35">
        <f>VLOOKUP(A16,'Production amont'!A:T,13,0)</f>
        <v>43712</v>
      </c>
      <c r="E16" s="40">
        <f>VLOOKUP(A16,'Production amont'!A:T,20,0)</f>
        <v>43716</v>
      </c>
      <c r="F16" s="21">
        <f>VLOOKUP(A16,'Production aval'!A:BP,67,0)</f>
        <v>43752</v>
      </c>
      <c r="G16" s="2">
        <f>VLOOKUP(A16,'Production aval'!A:BP,68,0)</f>
        <v>0</v>
      </c>
      <c r="H16" s="36">
        <f>VLOOKUP(A16,'Production amont'!A:T,4,0)</f>
        <v>43749</v>
      </c>
    </row>
    <row r="17" spans="1:8" ht="24.75" customHeight="1" x14ac:dyDescent="0.35">
      <c r="A17" s="1" t="str">
        <f>'Production amont'!A:A</f>
        <v>01AA619</v>
      </c>
      <c r="B17" s="1" t="str">
        <f>'Production amont'!B:B</f>
        <v>Ecope 1B</v>
      </c>
      <c r="C17" s="2">
        <f>VLOOKUP(A17,'Production amont'!A:T,3,0)</f>
        <v>43689</v>
      </c>
      <c r="D17" s="35">
        <f>VLOOKUP(A17,'Production amont'!A:T,13,0)</f>
        <v>43713</v>
      </c>
      <c r="E17" s="40">
        <f>VLOOKUP(A17,'Production amont'!A:T,20,0)</f>
        <v>43717</v>
      </c>
      <c r="F17" s="21">
        <f>VLOOKUP(A17,'Production aval'!A:BP,67,0)</f>
        <v>43753</v>
      </c>
      <c r="G17" s="2">
        <f>VLOOKUP(A17,'Production aval'!A:BP,68,0)</f>
        <v>0</v>
      </c>
      <c r="H17" s="36">
        <f>VLOOKUP(A17,'Production amont'!A:T,4,0)</f>
        <v>43752</v>
      </c>
    </row>
    <row r="18" spans="1:8" ht="24.75" customHeight="1" x14ac:dyDescent="0.35">
      <c r="A18" s="1" t="str">
        <f>'Production amont'!A:A</f>
        <v>01AA620</v>
      </c>
      <c r="B18" s="1" t="str">
        <f>'Production amont'!B:B</f>
        <v>Ecope 1B</v>
      </c>
      <c r="C18" s="2">
        <f>VLOOKUP(A18,'Production amont'!A:T,3,0)</f>
        <v>43690</v>
      </c>
      <c r="D18" s="35">
        <f>VLOOKUP(A18,'Production amont'!A:T,13,0)</f>
        <v>43714</v>
      </c>
      <c r="E18" s="40">
        <f>VLOOKUP(A18,'Production amont'!A:T,20,0)</f>
        <v>43718</v>
      </c>
      <c r="F18" s="21">
        <f>VLOOKUP(A18,'Production aval'!A:BP,67,0)</f>
        <v>43754</v>
      </c>
      <c r="G18" s="2">
        <f>VLOOKUP(A18,'Production aval'!A:BP,68,0)</f>
        <v>0</v>
      </c>
      <c r="H18" s="36">
        <f>VLOOKUP(A18,'Production amont'!A:T,4,0)</f>
        <v>43753</v>
      </c>
    </row>
    <row r="19" spans="1:8" ht="24.75" customHeight="1" x14ac:dyDescent="0.35">
      <c r="A19" s="1" t="str">
        <f>'Production amont'!A:A</f>
        <v>01AA621</v>
      </c>
      <c r="B19" s="1" t="str">
        <f>'Production amont'!B:B</f>
        <v>Ecope 1B</v>
      </c>
      <c r="C19" s="2">
        <f>VLOOKUP(A19,'Production amont'!A:T,3,0)</f>
        <v>43691</v>
      </c>
      <c r="D19" s="35">
        <f>VLOOKUP(A19,'Production amont'!A:T,13,0)</f>
        <v>43717</v>
      </c>
      <c r="E19" s="40">
        <f>VLOOKUP(A19,'Production amont'!A:T,20,0)</f>
        <v>43719</v>
      </c>
      <c r="F19" s="21">
        <f>VLOOKUP(A19,'Production aval'!A:BP,67,0)</f>
        <v>43755</v>
      </c>
      <c r="G19" s="2">
        <f>VLOOKUP(A19,'Production aval'!A:BP,68,0)</f>
        <v>0</v>
      </c>
      <c r="H19" s="36">
        <f>VLOOKUP(A19,'Production amont'!A:T,4,0)</f>
        <v>43754</v>
      </c>
    </row>
    <row r="20" spans="1:8" ht="24.75" customHeight="1" x14ac:dyDescent="0.35">
      <c r="A20" s="1" t="str">
        <f>'Production amont'!A:A</f>
        <v>01AA622</v>
      </c>
      <c r="B20" s="1" t="str">
        <f>'Production amont'!B:B</f>
        <v>Ecope 1B</v>
      </c>
      <c r="C20" s="2">
        <f>VLOOKUP(A20,'Production amont'!A:T,3,0)</f>
        <v>43692</v>
      </c>
      <c r="D20" s="35">
        <f>VLOOKUP(A20,'Production amont'!A:T,13,0)</f>
        <v>43717</v>
      </c>
      <c r="E20" s="40">
        <f>VLOOKUP(A20,'Production amont'!A:T,20,0)</f>
        <v>43720</v>
      </c>
      <c r="F20" s="21">
        <f>VLOOKUP(A20,'Production aval'!A:BP,67,0)</f>
        <v>43755</v>
      </c>
      <c r="G20" s="2">
        <f>VLOOKUP(A20,'Production aval'!A:BP,68,0)</f>
        <v>0</v>
      </c>
      <c r="H20" s="36">
        <f>VLOOKUP(A20,'Production amont'!A:T,4,0)</f>
        <v>43755</v>
      </c>
    </row>
    <row r="21" spans="1:8" ht="24.75" customHeight="1" x14ac:dyDescent="0.35">
      <c r="A21" s="1" t="str">
        <f>'Production amont'!A:A</f>
        <v>01AA623</v>
      </c>
      <c r="B21" s="1" t="str">
        <f>'Production amont'!B:B</f>
        <v>Ecope 1B</v>
      </c>
      <c r="C21" s="2">
        <f>VLOOKUP(A21,'Production amont'!A:T,3,0)</f>
        <v>43693</v>
      </c>
      <c r="D21" s="35">
        <f>VLOOKUP(A21,'Production amont'!A:T,13,0)</f>
        <v>43718</v>
      </c>
      <c r="E21" s="40">
        <f>VLOOKUP(A21,'Production amont'!A:T,20,0)</f>
        <v>43721</v>
      </c>
      <c r="F21" s="21">
        <f>VLOOKUP(A21,'Production aval'!A:BP,67,0)</f>
        <v>43756</v>
      </c>
      <c r="G21" s="2">
        <f>VLOOKUP(A21,'Production aval'!A:BP,68,0)</f>
        <v>0</v>
      </c>
      <c r="H21" s="36">
        <f>VLOOKUP(A21,'Production amont'!A:T,4,0)</f>
        <v>43756</v>
      </c>
    </row>
    <row r="22" spans="1:8" ht="24.75" customHeight="1" x14ac:dyDescent="0.35">
      <c r="A22" s="1" t="str">
        <f>'Production amont'!A:A</f>
        <v>01AA624</v>
      </c>
      <c r="B22" s="1" t="str">
        <f>'Production amont'!B:B</f>
        <v>Ecope 1B</v>
      </c>
      <c r="C22" s="2">
        <f>VLOOKUP(A22,'Production amont'!A:T,3,0)</f>
        <v>43694</v>
      </c>
      <c r="D22" s="35">
        <f>VLOOKUP(A22,'Production amont'!A:T,13,0)</f>
        <v>43718</v>
      </c>
      <c r="E22" s="40">
        <f>VLOOKUP(A22,'Production amont'!A:T,20,0)</f>
        <v>43722</v>
      </c>
      <c r="F22" s="21">
        <f>VLOOKUP(A22,'Production aval'!A:BP,67,0)</f>
        <v>43756</v>
      </c>
      <c r="G22" s="2">
        <f>VLOOKUP(A22,'Production aval'!A:BP,68,0)</f>
        <v>0</v>
      </c>
      <c r="H22" s="36">
        <f>VLOOKUP(A22,'Production amont'!A:T,4,0)</f>
        <v>43756</v>
      </c>
    </row>
    <row r="23" spans="1:8" ht="24.75" customHeight="1" x14ac:dyDescent="0.35">
      <c r="A23" s="1" t="str">
        <f>'Production amont'!A:A</f>
        <v>01AA625</v>
      </c>
      <c r="B23" s="1" t="str">
        <f>'Production amont'!B:B</f>
        <v>Ecope 1B</v>
      </c>
      <c r="C23" s="2">
        <f>VLOOKUP(A23,'Production amont'!A:T,3,0)</f>
        <v>43695</v>
      </c>
      <c r="D23" s="35">
        <f>VLOOKUP(A23,'Production amont'!A:T,13,0)</f>
        <v>43718</v>
      </c>
      <c r="E23" s="40">
        <f>VLOOKUP(A23,'Production amont'!A:T,20,0)</f>
        <v>43723</v>
      </c>
      <c r="F23" s="21">
        <f>VLOOKUP(A23,'Production aval'!A:BP,67,0)</f>
        <v>43756</v>
      </c>
      <c r="G23" s="2">
        <f>VLOOKUP(A23,'Production aval'!A:BP,68,0)</f>
        <v>0</v>
      </c>
      <c r="H23" s="36">
        <f>VLOOKUP(A23,'Production amont'!A:T,4,0)</f>
        <v>43756</v>
      </c>
    </row>
    <row r="24" spans="1:8" ht="24.75" customHeight="1" x14ac:dyDescent="0.35">
      <c r="A24" s="1" t="str">
        <f>'Production amont'!A:A</f>
        <v>01AA626</v>
      </c>
      <c r="B24" s="1" t="str">
        <f>'Production amont'!B:B</f>
        <v>Ecope 1B</v>
      </c>
      <c r="C24" s="2">
        <f>VLOOKUP(A24,'Production amont'!A:T,3,0)</f>
        <v>43696</v>
      </c>
      <c r="D24" s="35">
        <f>VLOOKUP(A24,'Production amont'!A:T,13,0)</f>
        <v>43719</v>
      </c>
      <c r="E24" s="40">
        <f>VLOOKUP(A24,'Production amont'!A:T,20,0)</f>
        <v>43724</v>
      </c>
      <c r="F24" s="21">
        <f>VLOOKUP(A24,'Production aval'!A:BP,67,0)</f>
        <v>43759</v>
      </c>
      <c r="G24" s="2">
        <f>VLOOKUP(A24,'Production aval'!A:BP,68,0)</f>
        <v>0</v>
      </c>
      <c r="H24" s="36">
        <f>VLOOKUP(A24,'Production amont'!A:T,4,0)</f>
        <v>43759</v>
      </c>
    </row>
    <row r="25" spans="1:8" ht="24.75" customHeight="1" x14ac:dyDescent="0.35">
      <c r="A25" s="1" t="str">
        <f>'Production amont'!A:A</f>
        <v>01AA627</v>
      </c>
      <c r="B25" s="1" t="str">
        <f>'Production amont'!B:B</f>
        <v>Ecope 1B</v>
      </c>
      <c r="C25" s="2">
        <f>VLOOKUP(A25,'Production amont'!A:T,3,0)</f>
        <v>43697</v>
      </c>
      <c r="D25" s="35">
        <f>VLOOKUP(A25,'Production amont'!A:T,13,0)</f>
        <v>43720</v>
      </c>
      <c r="E25" s="40">
        <f>VLOOKUP(A25,'Production amont'!A:T,20,0)</f>
        <v>43725</v>
      </c>
      <c r="F25" s="21">
        <f>VLOOKUP(A25,'Production aval'!A:BP,67,0)</f>
        <v>43760</v>
      </c>
      <c r="G25" s="2">
        <f>VLOOKUP(A25,'Production aval'!A:BP,68,0)</f>
        <v>0</v>
      </c>
      <c r="H25" s="36">
        <f>VLOOKUP(A25,'Production amont'!A:T,4,0)</f>
        <v>43760</v>
      </c>
    </row>
    <row r="26" spans="1:8" ht="24.75" customHeight="1" x14ac:dyDescent="0.35">
      <c r="A26" s="1" t="str">
        <f>'Production amont'!A:A</f>
        <v>01AA628</v>
      </c>
      <c r="B26" s="1" t="str">
        <f>'Production amont'!B:B</f>
        <v>Ecope 1B</v>
      </c>
      <c r="C26" s="2">
        <f>VLOOKUP(A26,'Production amont'!A:T,3,0)</f>
        <v>43698</v>
      </c>
      <c r="D26" s="35">
        <f>VLOOKUP(A26,'Production amont'!A:T,13,0)</f>
        <v>43721</v>
      </c>
      <c r="E26" s="40">
        <f>VLOOKUP(A26,'Production amont'!A:T,20,0)</f>
        <v>43726</v>
      </c>
      <c r="F26" s="21">
        <f>VLOOKUP(A26,'Production aval'!A:BP,67,0)</f>
        <v>43761</v>
      </c>
      <c r="G26" s="2">
        <f>VLOOKUP(A26,'Production aval'!A:BP,68,0)</f>
        <v>0</v>
      </c>
      <c r="H26" s="36">
        <f>VLOOKUP(A26,'Production amont'!A:T,4,0)</f>
        <v>43761</v>
      </c>
    </row>
    <row r="27" spans="1:8" ht="24.75" customHeight="1" x14ac:dyDescent="0.35">
      <c r="A27" s="1" t="str">
        <f>'Production amont'!A:A</f>
        <v>01AA629</v>
      </c>
      <c r="B27" s="1" t="str">
        <f>'Production amont'!B:B</f>
        <v>Ecope 1B</v>
      </c>
      <c r="C27" s="2">
        <f>VLOOKUP(A27,'Production amont'!A:T,3,0)</f>
        <v>43699</v>
      </c>
      <c r="D27" s="35">
        <f>VLOOKUP(A27,'Production amont'!A:T,13,0)</f>
        <v>43724</v>
      </c>
      <c r="E27" s="40">
        <f>VLOOKUP(A27,'Production amont'!A:T,20,0)</f>
        <v>43727</v>
      </c>
      <c r="F27" s="21">
        <f>VLOOKUP(A27,'Production aval'!A:BP,67,0)</f>
        <v>43762</v>
      </c>
      <c r="G27" s="2">
        <f>VLOOKUP(A27,'Production aval'!A:BP,68,0)</f>
        <v>0</v>
      </c>
      <c r="H27" s="36">
        <f>VLOOKUP(A27,'Production amont'!A:T,4,0)</f>
        <v>43762</v>
      </c>
    </row>
    <row r="28" spans="1:8" ht="24.75" customHeight="1" x14ac:dyDescent="0.35">
      <c r="A28" s="1" t="str">
        <f>'Production amont'!A:A</f>
        <v>01AA630</v>
      </c>
      <c r="B28" s="1" t="str">
        <f>'Production amont'!B:B</f>
        <v>Ecope 1B</v>
      </c>
      <c r="C28" s="2">
        <f>VLOOKUP(A28,'Production amont'!A:T,3,0)</f>
        <v>43700</v>
      </c>
      <c r="D28" s="35">
        <f>VLOOKUP(A28,'Production amont'!A:T,13,0)</f>
        <v>43725</v>
      </c>
      <c r="E28" s="40">
        <f>VLOOKUP(A28,'Production amont'!A:T,20,0)</f>
        <v>43728</v>
      </c>
      <c r="F28" s="21">
        <f>VLOOKUP(A28,'Production aval'!A:BP,67,0)</f>
        <v>43763</v>
      </c>
      <c r="G28" s="2">
        <f>VLOOKUP(A28,'Production aval'!A:BP,68,0)</f>
        <v>0</v>
      </c>
      <c r="H28" s="36">
        <f>VLOOKUP(A28,'Production amont'!A:T,4,0)</f>
        <v>43763</v>
      </c>
    </row>
    <row r="29" spans="1:8" ht="24.75" customHeight="1" x14ac:dyDescent="0.35">
      <c r="A29" s="1" t="str">
        <f>'Production amont'!A:A</f>
        <v>01AA631</v>
      </c>
      <c r="B29" s="1" t="str">
        <f>'Production amont'!B:B</f>
        <v>Ecope 1B</v>
      </c>
      <c r="C29" s="2">
        <f>VLOOKUP(A29,'Production amont'!A:T,3,0)</f>
        <v>43701</v>
      </c>
      <c r="D29" s="35">
        <f>VLOOKUP(A29,'Production amont'!A:T,13,0)</f>
        <v>43725</v>
      </c>
      <c r="E29" s="40">
        <f>VLOOKUP(A29,'Production amont'!A:T,20,0)</f>
        <v>43729</v>
      </c>
      <c r="F29" s="21">
        <f>VLOOKUP(A29,'Production aval'!A:BP,67,0)</f>
        <v>43763</v>
      </c>
      <c r="G29" s="2">
        <f>VLOOKUP(A29,'Production aval'!A:BP,68,0)</f>
        <v>0</v>
      </c>
      <c r="H29" s="36">
        <f>VLOOKUP(A29,'Production amont'!A:T,4,0)</f>
        <v>43763</v>
      </c>
    </row>
    <row r="30" spans="1:8" ht="24.75" customHeight="1" x14ac:dyDescent="0.35">
      <c r="A30" s="1" t="str">
        <f>'Production amont'!A:A</f>
        <v>01AA632</v>
      </c>
      <c r="B30" s="1" t="str">
        <f>'Production amont'!B:B</f>
        <v>Ecope 1B</v>
      </c>
      <c r="C30" s="2">
        <f>VLOOKUP(A30,'Production amont'!A:T,3,0)</f>
        <v>43702</v>
      </c>
      <c r="D30" s="35">
        <f>VLOOKUP(A30,'Production amont'!A:T,13,0)</f>
        <v>43725</v>
      </c>
      <c r="E30" s="40">
        <f>VLOOKUP(A30,'Production amont'!A:T,20,0)</f>
        <v>43730</v>
      </c>
      <c r="F30" s="21">
        <f>VLOOKUP(A30,'Production aval'!A:BP,67,0)</f>
        <v>43763</v>
      </c>
      <c r="G30" s="2">
        <f>VLOOKUP(A30,'Production aval'!A:BP,68,0)</f>
        <v>0</v>
      </c>
      <c r="H30" s="36">
        <f>VLOOKUP(A30,'Production amont'!A:T,4,0)</f>
        <v>43763</v>
      </c>
    </row>
    <row r="31" spans="1:8" ht="24.75" customHeight="1" x14ac:dyDescent="0.35">
      <c r="A31" s="1" t="str">
        <f>'Production amont'!A:A</f>
        <v>01AA633</v>
      </c>
      <c r="B31" s="1" t="str">
        <f>'Production amont'!B:B</f>
        <v>Ecope 1B</v>
      </c>
      <c r="C31" s="2">
        <f>VLOOKUP(A31,'Production amont'!A:T,3,0)</f>
        <v>43703</v>
      </c>
      <c r="D31" s="35">
        <f>VLOOKUP(A31,'Production amont'!A:T,13,0)</f>
        <v>43726</v>
      </c>
      <c r="E31" s="40">
        <f>VLOOKUP(A31,'Production amont'!A:T,20,0)</f>
        <v>43731</v>
      </c>
      <c r="F31" s="21">
        <f>VLOOKUP(A31,'Production aval'!A:BP,67,0)</f>
        <v>43766</v>
      </c>
      <c r="G31" s="2">
        <f>VLOOKUP(A31,'Production aval'!A:BP,68,0)</f>
        <v>0</v>
      </c>
      <c r="H31" s="36">
        <f>VLOOKUP(A31,'Production amont'!A:T,4,0)</f>
        <v>43766</v>
      </c>
    </row>
    <row r="32" spans="1:8" ht="24.75" customHeight="1" x14ac:dyDescent="0.35">
      <c r="A32" s="1" t="str">
        <f>'Production amont'!A:A</f>
        <v>01AA634</v>
      </c>
      <c r="B32" s="1" t="str">
        <f>'Production amont'!B:B</f>
        <v>Ecope 1B</v>
      </c>
      <c r="C32" s="2">
        <f>VLOOKUP(A32,'Production amont'!A:T,3,0)</f>
        <v>43704</v>
      </c>
      <c r="D32" s="35">
        <f>VLOOKUP(A32,'Production amont'!A:T,13,0)</f>
        <v>43727</v>
      </c>
      <c r="E32" s="40">
        <f>VLOOKUP(A32,'Production amont'!A:T,20,0)</f>
        <v>43732</v>
      </c>
      <c r="F32" s="21">
        <f>VLOOKUP(A32,'Production aval'!A:BP,67,0)</f>
        <v>43767</v>
      </c>
      <c r="G32" s="2">
        <f>VLOOKUP(A32,'Production aval'!A:BP,68,0)</f>
        <v>0</v>
      </c>
      <c r="H32" s="36">
        <f>VLOOKUP(A32,'Production amont'!A:T,4,0)</f>
        <v>43767</v>
      </c>
    </row>
    <row r="33" spans="1:8" ht="24.75" customHeight="1" x14ac:dyDescent="0.35">
      <c r="A33" s="1" t="str">
        <f>'Production amont'!A:A</f>
        <v>01AA635</v>
      </c>
      <c r="B33" s="1" t="str">
        <f>'Production amont'!B:B</f>
        <v>Ecope 1B</v>
      </c>
      <c r="C33" s="2">
        <f>VLOOKUP(A33,'Production amont'!A:T,3,0)</f>
        <v>43705</v>
      </c>
      <c r="D33" s="35">
        <f>VLOOKUP(A33,'Production amont'!A:T,13,0)</f>
        <v>43728</v>
      </c>
      <c r="E33" s="40">
        <f>VLOOKUP(A33,'Production amont'!A:T,20,0)</f>
        <v>43733</v>
      </c>
      <c r="F33" s="21">
        <f>VLOOKUP(A33,'Production aval'!A:BP,67,0)</f>
        <v>43768</v>
      </c>
      <c r="G33" s="2">
        <f>VLOOKUP(A33,'Production aval'!A:BP,68,0)</f>
        <v>0</v>
      </c>
      <c r="H33" s="36">
        <f>VLOOKUP(A33,'Production amont'!A:T,4,0)</f>
        <v>43768</v>
      </c>
    </row>
    <row r="34" spans="1:8" ht="24.75" customHeight="1" x14ac:dyDescent="0.35">
      <c r="A34" s="1" t="str">
        <f>'Production amont'!A:A</f>
        <v>01AA636</v>
      </c>
      <c r="B34" s="1" t="str">
        <f>'Production amont'!B:B</f>
        <v>Ecope 1B</v>
      </c>
      <c r="C34" s="2">
        <f>VLOOKUP(A34,'Production amont'!A:T,3,0)</f>
        <v>43706</v>
      </c>
      <c r="D34" s="35">
        <f>VLOOKUP(A34,'Production amont'!A:T,13,0)</f>
        <v>43731</v>
      </c>
      <c r="E34" s="40">
        <f>VLOOKUP(A34,'Production amont'!A:T,20,0)</f>
        <v>43734</v>
      </c>
      <c r="F34" s="21">
        <f>VLOOKUP(A34,'Production aval'!A:BP,67,0)</f>
        <v>43769</v>
      </c>
      <c r="G34" s="2">
        <f>VLOOKUP(A34,'Production aval'!A:BP,68,0)</f>
        <v>0</v>
      </c>
      <c r="H34" s="36">
        <f>VLOOKUP(A34,'Production amont'!A:T,4,0)</f>
        <v>43769</v>
      </c>
    </row>
    <row r="35" spans="1:8" ht="24.75" customHeight="1" x14ac:dyDescent="0.35">
      <c r="A35" s="1" t="str">
        <f>'Production amont'!A:A</f>
        <v>01AA637</v>
      </c>
      <c r="B35" s="1" t="str">
        <f>'Production amont'!B:B</f>
        <v>Ecope 1B</v>
      </c>
      <c r="C35" s="2">
        <f>VLOOKUP(A35,'Production amont'!A:T,3,0)</f>
        <v>43707</v>
      </c>
      <c r="D35" s="35">
        <f>VLOOKUP(A35,'Production amont'!A:T,13,0)</f>
        <v>43732</v>
      </c>
      <c r="E35" s="40">
        <f>VLOOKUP(A35,'Production amont'!A:T,20,0)</f>
        <v>43735</v>
      </c>
      <c r="F35" s="21">
        <f>VLOOKUP(A35,'Production aval'!A:BP,67,0)</f>
        <v>43770</v>
      </c>
      <c r="G35" s="2">
        <f>VLOOKUP(A35,'Production aval'!A:BP,68,0)</f>
        <v>0</v>
      </c>
      <c r="H35" s="36">
        <f>VLOOKUP(A35,'Production amont'!A:T,4,0)</f>
        <v>43770</v>
      </c>
    </row>
    <row r="36" spans="1:8" ht="24.75" customHeight="1" x14ac:dyDescent="0.35">
      <c r="A36" s="1" t="str">
        <f>'Production amont'!A:A</f>
        <v>01AA638</v>
      </c>
      <c r="B36" s="1" t="str">
        <f>'Production amont'!B:B</f>
        <v>Ecope 1B</v>
      </c>
      <c r="C36" s="2">
        <f>VLOOKUP(A36,'Production amont'!A:T,3,0)</f>
        <v>43708</v>
      </c>
      <c r="D36" s="35">
        <f>VLOOKUP(A36,'Production amont'!A:T,13,0)</f>
        <v>43732</v>
      </c>
      <c r="E36" s="40">
        <f>VLOOKUP(A36,'Production amont'!A:T,20,0)</f>
        <v>43736</v>
      </c>
      <c r="F36" s="21">
        <f>VLOOKUP(A36,'Production aval'!A:BP,67,0)</f>
        <v>43770</v>
      </c>
      <c r="G36" s="2">
        <f>VLOOKUP(A36,'Production aval'!A:BP,68,0)</f>
        <v>0</v>
      </c>
      <c r="H36" s="36">
        <f>VLOOKUP(A36,'Production amont'!A:T,4,0)</f>
        <v>43770</v>
      </c>
    </row>
    <row r="37" spans="1:8" ht="24.75" customHeight="1" x14ac:dyDescent="0.35">
      <c r="A37" s="1" t="str">
        <f>'Production amont'!A:A</f>
        <v>01AA639</v>
      </c>
      <c r="B37" s="1" t="str">
        <f>'Production amont'!B:B</f>
        <v>Ecope 1B</v>
      </c>
      <c r="C37" s="2">
        <f>VLOOKUP(A37,'Production amont'!A:T,3,0)</f>
        <v>43709</v>
      </c>
      <c r="D37" s="35">
        <f>VLOOKUP(A37,'Production amont'!A:T,13,0)</f>
        <v>43732</v>
      </c>
      <c r="E37" s="40">
        <f>VLOOKUP(A37,'Production amont'!A:T,20,0)</f>
        <v>43737</v>
      </c>
      <c r="F37" s="21">
        <f>VLOOKUP(A37,'Production aval'!A:BP,67,0)</f>
        <v>43770</v>
      </c>
      <c r="G37" s="2">
        <f>VLOOKUP(A37,'Production aval'!A:BP,68,0)</f>
        <v>0</v>
      </c>
      <c r="H37" s="36">
        <f>VLOOKUP(A37,'Production amont'!A:T,4,0)</f>
        <v>43770</v>
      </c>
    </row>
    <row r="38" spans="1:8" ht="24.75" customHeight="1" x14ac:dyDescent="0.35">
      <c r="A38" s="1" t="str">
        <f>'Production amont'!A:A</f>
        <v>01AA640</v>
      </c>
      <c r="B38" s="1" t="str">
        <f>'Production amont'!B:B</f>
        <v>Ecope 1B</v>
      </c>
      <c r="C38" s="2">
        <f>VLOOKUP(A38,'Production amont'!A:T,3,0)</f>
        <v>43710</v>
      </c>
      <c r="D38" s="35">
        <f>VLOOKUP(A38,'Production amont'!A:T,13,0)</f>
        <v>43733</v>
      </c>
      <c r="E38" s="40">
        <f>VLOOKUP(A38,'Production amont'!A:T,20,0)</f>
        <v>43738</v>
      </c>
      <c r="F38" s="21">
        <f>VLOOKUP(A38,'Production aval'!A:BP,67,0)</f>
        <v>43774</v>
      </c>
      <c r="G38" s="2">
        <f>VLOOKUP(A38,'Production aval'!A:BP,68,0)</f>
        <v>0</v>
      </c>
      <c r="H38" s="36">
        <f>VLOOKUP(A38,'Production amont'!A:T,4,0)</f>
        <v>43773</v>
      </c>
    </row>
    <row r="39" spans="1:8" ht="24.75" customHeight="1" x14ac:dyDescent="0.35">
      <c r="A39" s="1" t="str">
        <f>'Production amont'!A:A</f>
        <v>01AA641</v>
      </c>
      <c r="B39" s="1" t="str">
        <f>'Production amont'!B:B</f>
        <v>Ecope 1B</v>
      </c>
      <c r="C39" s="2">
        <f>VLOOKUP(A39,'Production amont'!A:T,3,0)</f>
        <v>43711</v>
      </c>
      <c r="D39" s="35">
        <f>VLOOKUP(A39,'Production amont'!A:T,13,0)</f>
        <v>43734</v>
      </c>
      <c r="E39" s="40">
        <f>VLOOKUP(A39,'Production amont'!A:T,20,0)</f>
        <v>43739</v>
      </c>
      <c r="F39" s="21">
        <f>VLOOKUP(A39,'Production aval'!A:BP,67,0)</f>
        <v>43775</v>
      </c>
      <c r="G39" s="2">
        <f>VLOOKUP(A39,'Production aval'!A:BP,68,0)</f>
        <v>0</v>
      </c>
      <c r="H39" s="36">
        <f>VLOOKUP(A39,'Production amont'!A:T,4,0)</f>
        <v>43774</v>
      </c>
    </row>
    <row r="40" spans="1:8" ht="24.75" customHeight="1" x14ac:dyDescent="0.35">
      <c r="A40" s="1" t="str">
        <f>'Production amont'!A:A</f>
        <v>01AA642</v>
      </c>
      <c r="B40" s="1" t="str">
        <f>'Production amont'!B:B</f>
        <v>Ecope 1B</v>
      </c>
      <c r="C40" s="2">
        <f>VLOOKUP(A40,'Production amont'!A:T,3,0)</f>
        <v>43712</v>
      </c>
      <c r="D40" s="35">
        <f>VLOOKUP(A40,'Production amont'!A:T,13,0)</f>
        <v>43735</v>
      </c>
      <c r="E40" s="40">
        <f>VLOOKUP(A40,'Production amont'!A:T,20,0)</f>
        <v>43740</v>
      </c>
      <c r="F40" s="21">
        <f>VLOOKUP(A40,'Production aval'!A:BP,67,0)</f>
        <v>43776</v>
      </c>
      <c r="G40" s="2">
        <f>VLOOKUP(A40,'Production aval'!A:BP,68,0)</f>
        <v>0</v>
      </c>
      <c r="H40" s="36">
        <f>VLOOKUP(A40,'Production amont'!A:T,4,0)</f>
        <v>43775</v>
      </c>
    </row>
    <row r="41" spans="1:8" ht="24.75" customHeight="1" x14ac:dyDescent="0.35">
      <c r="A41" s="1" t="str">
        <f>'Production amont'!A:A</f>
        <v>01AA643</v>
      </c>
      <c r="B41" s="1" t="str">
        <f>'Production amont'!B:B</f>
        <v>Ecope 1B</v>
      </c>
      <c r="C41" s="2">
        <f>VLOOKUP(A41,'Production amont'!A:T,3,0)</f>
        <v>43713</v>
      </c>
      <c r="D41" s="35">
        <f>VLOOKUP(A41,'Production amont'!A:T,13,0)</f>
        <v>43738</v>
      </c>
      <c r="E41" s="40">
        <f>VLOOKUP(A41,'Production amont'!A:T,20,0)</f>
        <v>43741</v>
      </c>
      <c r="F41" s="21">
        <f>VLOOKUP(A41,'Production aval'!A:BP,67,0)</f>
        <v>43777</v>
      </c>
      <c r="G41" s="2">
        <f>VLOOKUP(A41,'Production aval'!A:BP,68,0)</f>
        <v>0</v>
      </c>
      <c r="H41" s="36">
        <f>VLOOKUP(A41,'Production amont'!A:T,4,0)</f>
        <v>43776</v>
      </c>
    </row>
    <row r="42" spans="1:8" ht="24.75" customHeight="1" x14ac:dyDescent="0.35">
      <c r="A42" s="1" t="str">
        <f>'Production amont'!A:A</f>
        <v>01AA644</v>
      </c>
      <c r="B42" s="1" t="str">
        <f>'Production amont'!B:B</f>
        <v>Ecope 1B</v>
      </c>
      <c r="C42" s="2">
        <f>VLOOKUP(A42,'Production amont'!A:T,3,0)</f>
        <v>43714</v>
      </c>
      <c r="D42" s="35">
        <f>VLOOKUP(A42,'Production amont'!A:T,13,0)</f>
        <v>43739</v>
      </c>
      <c r="E42" s="40">
        <f>VLOOKUP(A42,'Production amont'!A:T,20,0)</f>
        <v>43742</v>
      </c>
      <c r="F42" s="21">
        <f>VLOOKUP(A42,'Production aval'!A:BP,67,0)</f>
        <v>43780</v>
      </c>
      <c r="G42" s="2">
        <f>VLOOKUP(A42,'Production aval'!A:BP,68,0)</f>
        <v>0</v>
      </c>
      <c r="H42" s="36">
        <f>VLOOKUP(A42,'Production amont'!A:T,4,0)</f>
        <v>43777</v>
      </c>
    </row>
    <row r="43" spans="1:8" ht="24.75" customHeight="1" x14ac:dyDescent="0.35">
      <c r="A43" s="1" t="str">
        <f>'Production amont'!A:A</f>
        <v>01AA645</v>
      </c>
      <c r="B43" s="1" t="str">
        <f>'Production amont'!B:B</f>
        <v>Ecope 1B</v>
      </c>
      <c r="C43" s="2">
        <f>VLOOKUP(A43,'Production amont'!A:T,3,0)</f>
        <v>43715</v>
      </c>
      <c r="D43" s="35">
        <f>VLOOKUP(A43,'Production amont'!A:T,13,0)</f>
        <v>43739</v>
      </c>
      <c r="E43" s="40">
        <f>VLOOKUP(A43,'Production amont'!A:T,20,0)</f>
        <v>43743</v>
      </c>
      <c r="F43" s="21">
        <f>VLOOKUP(A43,'Production aval'!A:BP,67,0)</f>
        <v>43780</v>
      </c>
      <c r="G43" s="2">
        <f>VLOOKUP(A43,'Production aval'!A:BP,68,0)</f>
        <v>0</v>
      </c>
      <c r="H43" s="36">
        <f>VLOOKUP(A43,'Production amont'!A:T,4,0)</f>
        <v>43777</v>
      </c>
    </row>
    <row r="44" spans="1:8" ht="24.75" customHeight="1" x14ac:dyDescent="0.35">
      <c r="A44" s="1" t="str">
        <f>'Production amont'!A:A</f>
        <v>01AA646</v>
      </c>
      <c r="B44" s="1" t="str">
        <f>'Production amont'!B:B</f>
        <v>Ecope 1B</v>
      </c>
      <c r="C44" s="2">
        <f>VLOOKUP(A44,'Production amont'!A:T,3,0)</f>
        <v>43716</v>
      </c>
      <c r="D44" s="35">
        <f>VLOOKUP(A44,'Production amont'!A:T,13,0)</f>
        <v>43739</v>
      </c>
      <c r="E44" s="40">
        <f>VLOOKUP(A44,'Production amont'!A:T,20,0)</f>
        <v>43744</v>
      </c>
      <c r="F44" s="21">
        <f>VLOOKUP(A44,'Production aval'!A:BP,67,0)</f>
        <v>43780</v>
      </c>
      <c r="G44" s="2">
        <f>VLOOKUP(A44,'Production aval'!A:BP,68,0)</f>
        <v>0</v>
      </c>
      <c r="H44" s="36">
        <f>VLOOKUP(A44,'Production amont'!A:T,4,0)</f>
        <v>43777</v>
      </c>
    </row>
    <row r="45" spans="1:8" ht="24.75" customHeight="1" x14ac:dyDescent="0.35">
      <c r="A45" s="1" t="str">
        <f>'Production amont'!A:A</f>
        <v>01AA647</v>
      </c>
      <c r="B45" s="1" t="str">
        <f>'Production amont'!B:B</f>
        <v>Ecope 1B</v>
      </c>
      <c r="C45" s="2">
        <f>VLOOKUP(A45,'Production amont'!A:T,3,0)</f>
        <v>43717</v>
      </c>
      <c r="D45" s="35">
        <f>VLOOKUP(A45,'Production amont'!A:T,13,0)</f>
        <v>43740</v>
      </c>
      <c r="E45" s="40">
        <f>VLOOKUP(A45,'Production amont'!A:T,20,0)</f>
        <v>43745</v>
      </c>
      <c r="F45" s="21">
        <f>VLOOKUP(A45,'Production aval'!A:BP,67,0)</f>
        <v>43782</v>
      </c>
      <c r="G45" s="2">
        <f>VLOOKUP(A45,'Production aval'!A:BP,68,0)</f>
        <v>0</v>
      </c>
      <c r="H45" s="36">
        <f>VLOOKUP(A45,'Production amont'!A:T,4,0)</f>
        <v>43780</v>
      </c>
    </row>
    <row r="46" spans="1:8" ht="24.75" customHeight="1" x14ac:dyDescent="0.35">
      <c r="A46" s="1" t="str">
        <f>'Production amont'!A:A</f>
        <v>01AA648</v>
      </c>
      <c r="B46" s="1" t="str">
        <f>'Production amont'!B:B</f>
        <v>Ecope 1B</v>
      </c>
      <c r="C46" s="2">
        <f>VLOOKUP(A46,'Production amont'!A:T,3,0)</f>
        <v>43718</v>
      </c>
      <c r="D46" s="35">
        <f>VLOOKUP(A46,'Production amont'!A:T,13,0)</f>
        <v>43741</v>
      </c>
      <c r="E46" s="40">
        <f>VLOOKUP(A46,'Production amont'!A:T,20,0)</f>
        <v>43746</v>
      </c>
      <c r="F46" s="21">
        <f>VLOOKUP(A46,'Production aval'!A:BP,67,0)</f>
        <v>43783</v>
      </c>
      <c r="G46" s="2">
        <f>VLOOKUP(A46,'Production aval'!A:BP,68,0)</f>
        <v>0</v>
      </c>
      <c r="H46" s="36">
        <f>VLOOKUP(A46,'Production amont'!A:T,4,0)</f>
        <v>43781</v>
      </c>
    </row>
    <row r="47" spans="1:8" ht="24.75" customHeight="1" x14ac:dyDescent="0.35">
      <c r="A47" s="1" t="str">
        <f>'Production amont'!A:A</f>
        <v>01AA649</v>
      </c>
      <c r="B47" s="1" t="str">
        <f>'Production amont'!B:B</f>
        <v>Ecope 1B</v>
      </c>
      <c r="C47" s="2">
        <f>VLOOKUP(A47,'Production amont'!A:T,3,0)</f>
        <v>43719</v>
      </c>
      <c r="D47" s="35">
        <f>VLOOKUP(A47,'Production amont'!A:T,13,0)</f>
        <v>43742</v>
      </c>
      <c r="E47" s="40">
        <f>VLOOKUP(A47,'Production amont'!A:T,20,0)</f>
        <v>43747</v>
      </c>
      <c r="F47" s="21">
        <f>VLOOKUP(A47,'Production aval'!A:BP,67,0)</f>
        <v>43784</v>
      </c>
      <c r="G47" s="2">
        <f>VLOOKUP(A47,'Production aval'!A:BP,68,0)</f>
        <v>0</v>
      </c>
      <c r="H47" s="36">
        <f>VLOOKUP(A47,'Production amont'!A:T,4,0)</f>
        <v>43782</v>
      </c>
    </row>
    <row r="48" spans="1:8" ht="24.75" customHeight="1" x14ac:dyDescent="0.35">
      <c r="A48" s="1" t="str">
        <f>'Production amont'!A:A</f>
        <v>01AA650</v>
      </c>
      <c r="B48" s="1" t="str">
        <f>'Production amont'!B:B</f>
        <v>Ecope 1B</v>
      </c>
      <c r="C48" s="2">
        <f>VLOOKUP(A48,'Production amont'!A:T,3,0)</f>
        <v>43720</v>
      </c>
      <c r="D48" s="35">
        <f>VLOOKUP(A48,'Production amont'!A:T,13,0)</f>
        <v>43745</v>
      </c>
      <c r="E48" s="40">
        <f>VLOOKUP(A48,'Production amont'!A:T,20,0)</f>
        <v>43748</v>
      </c>
      <c r="F48" s="21">
        <f>VLOOKUP(A48,'Production aval'!A:BP,67,0)</f>
        <v>43787</v>
      </c>
      <c r="G48" s="2">
        <f>VLOOKUP(A48,'Production aval'!A:BP,68,0)</f>
        <v>0</v>
      </c>
      <c r="H48" s="36">
        <f>VLOOKUP(A48,'Production amont'!A:T,4,0)</f>
        <v>43783</v>
      </c>
    </row>
    <row r="49" spans="1:8" ht="24.75" customHeight="1" x14ac:dyDescent="0.35">
      <c r="A49" s="1" t="str">
        <f>'Production amont'!A:A</f>
        <v>01AA651</v>
      </c>
      <c r="B49" s="1" t="str">
        <f>'Production amont'!B:B</f>
        <v>Ecope 1B</v>
      </c>
      <c r="C49" s="2">
        <f>VLOOKUP(A49,'Production amont'!A:T,3,0)</f>
        <v>43721</v>
      </c>
      <c r="D49" s="35">
        <f>VLOOKUP(A49,'Production amont'!A:T,13,0)</f>
        <v>43746</v>
      </c>
      <c r="E49" s="40">
        <f>VLOOKUP(A49,'Production amont'!A:T,20,0)</f>
        <v>43749</v>
      </c>
      <c r="F49" s="21">
        <f>VLOOKUP(A49,'Production aval'!A:BP,67,0)</f>
        <v>43788</v>
      </c>
      <c r="G49" s="2">
        <f>VLOOKUP(A49,'Production aval'!A:BP,68,0)</f>
        <v>0</v>
      </c>
      <c r="H49" s="36">
        <f>VLOOKUP(A49,'Production amont'!A:T,4,0)</f>
        <v>43784</v>
      </c>
    </row>
    <row r="50" spans="1:8" ht="24.75" customHeight="1" x14ac:dyDescent="0.35">
      <c r="A50" s="1" t="str">
        <f>'Production amont'!A:A</f>
        <v>01AA652</v>
      </c>
      <c r="B50" s="1" t="str">
        <f>'Production amont'!B:B</f>
        <v>Ecope 1B</v>
      </c>
      <c r="C50" s="2">
        <f>VLOOKUP(A50,'Production amont'!A:T,3,0)</f>
        <v>43722</v>
      </c>
      <c r="D50" s="35">
        <f>VLOOKUP(A50,'Production amont'!A:T,13,0)</f>
        <v>43746</v>
      </c>
      <c r="E50" s="40">
        <f>VLOOKUP(A50,'Production amont'!A:T,20,0)</f>
        <v>43750</v>
      </c>
      <c r="F50" s="21">
        <f>VLOOKUP(A50,'Production aval'!A:BP,67,0)</f>
        <v>43788</v>
      </c>
      <c r="G50" s="2">
        <f>VLOOKUP(A50,'Production aval'!A:BP,68,0)</f>
        <v>0</v>
      </c>
      <c r="H50" s="36">
        <f>VLOOKUP(A50,'Production amont'!A:T,4,0)</f>
        <v>43784</v>
      </c>
    </row>
    <row r="51" spans="1:8" ht="24.75" customHeight="1" x14ac:dyDescent="0.35">
      <c r="A51" s="1" t="str">
        <f>'Production amont'!A:A</f>
        <v>01AA653</v>
      </c>
      <c r="B51" s="1" t="str">
        <f>'Production amont'!B:B</f>
        <v>Ecope 1B</v>
      </c>
      <c r="C51" s="2">
        <f>VLOOKUP(A51,'Production amont'!A:T,3,0)</f>
        <v>43723</v>
      </c>
      <c r="D51" s="35">
        <f>VLOOKUP(A51,'Production amont'!A:T,13,0)</f>
        <v>43746</v>
      </c>
      <c r="E51" s="40">
        <f>VLOOKUP(A51,'Production amont'!A:T,20,0)</f>
        <v>43751</v>
      </c>
      <c r="F51" s="21">
        <f>VLOOKUP(A51,'Production aval'!A:BP,67,0)</f>
        <v>43788</v>
      </c>
      <c r="G51" s="2">
        <f>VLOOKUP(A51,'Production aval'!A:BP,68,0)</f>
        <v>0</v>
      </c>
      <c r="H51" s="36">
        <f>VLOOKUP(A51,'Production amont'!A:T,4,0)</f>
        <v>43784</v>
      </c>
    </row>
    <row r="52" spans="1:8" ht="24.75" customHeight="1" x14ac:dyDescent="0.35">
      <c r="A52" s="1" t="str">
        <f>'Production amont'!A:A</f>
        <v>01AA654</v>
      </c>
      <c r="B52" s="1" t="str">
        <f>'Production amont'!B:B</f>
        <v>Ecope 1B</v>
      </c>
      <c r="C52" s="2">
        <f>VLOOKUP(A52,'Production amont'!A:T,3,0)</f>
        <v>43724</v>
      </c>
      <c r="D52" s="35">
        <f>VLOOKUP(A52,'Production amont'!A:T,13,0)</f>
        <v>43747</v>
      </c>
      <c r="E52" s="40">
        <f>VLOOKUP(A52,'Production amont'!A:T,20,0)</f>
        <v>43752</v>
      </c>
      <c r="F52" s="21">
        <f>VLOOKUP(A52,'Production aval'!A:BP,67,0)</f>
        <v>43789</v>
      </c>
      <c r="G52" s="2">
        <f>VLOOKUP(A52,'Production aval'!A:BP,68,0)</f>
        <v>0</v>
      </c>
      <c r="H52" s="36">
        <f>VLOOKUP(A52,'Production amont'!A:T,4,0)</f>
        <v>43787</v>
      </c>
    </row>
    <row r="53" spans="1:8" ht="24.75" customHeight="1" x14ac:dyDescent="0.35">
      <c r="A53" s="1" t="str">
        <f>'Production amont'!A:A</f>
        <v>01AA655</v>
      </c>
      <c r="B53" s="1" t="str">
        <f>'Production amont'!B:B</f>
        <v>Ecope 1B</v>
      </c>
      <c r="C53" s="2">
        <f>VLOOKUP(A53,'Production amont'!A:T,3,0)</f>
        <v>43725</v>
      </c>
      <c r="D53" s="35">
        <f>VLOOKUP(A53,'Production amont'!A:T,13,0)</f>
        <v>43748</v>
      </c>
      <c r="E53" s="40">
        <f>VLOOKUP(A53,'Production amont'!A:T,20,0)</f>
        <v>43753</v>
      </c>
      <c r="F53" s="21">
        <f>VLOOKUP(A53,'Production aval'!A:BP,67,0)</f>
        <v>43790</v>
      </c>
      <c r="G53" s="2">
        <f>VLOOKUP(A53,'Production aval'!A:BP,68,0)</f>
        <v>0</v>
      </c>
      <c r="H53" s="36">
        <f>VLOOKUP(A53,'Production amont'!A:T,4,0)</f>
        <v>43788</v>
      </c>
    </row>
    <row r="54" spans="1:8" ht="24.75" customHeight="1" x14ac:dyDescent="0.35">
      <c r="A54" s="1" t="str">
        <f>'Production amont'!A:A</f>
        <v>01AA656</v>
      </c>
      <c r="B54" s="1" t="str">
        <f>'Production amont'!B:B</f>
        <v>Ecope 1B</v>
      </c>
      <c r="C54" s="2">
        <f>VLOOKUP(A54,'Production amont'!A:T,3,0)</f>
        <v>43726</v>
      </c>
      <c r="D54" s="35">
        <f>VLOOKUP(A54,'Production amont'!A:T,13,0)</f>
        <v>43749</v>
      </c>
      <c r="E54" s="40">
        <f>VLOOKUP(A54,'Production amont'!A:T,20,0)</f>
        <v>43754</v>
      </c>
      <c r="F54" s="21">
        <f>VLOOKUP(A54,'Production aval'!A:BP,67,0)</f>
        <v>43791</v>
      </c>
      <c r="G54" s="2">
        <f>VLOOKUP(A54,'Production aval'!A:BP,68,0)</f>
        <v>0</v>
      </c>
      <c r="H54" s="36">
        <f>VLOOKUP(A54,'Production amont'!A:T,4,0)</f>
        <v>43789</v>
      </c>
    </row>
    <row r="55" spans="1:8" ht="24.75" customHeight="1" x14ac:dyDescent="0.35">
      <c r="A55" s="1" t="str">
        <f>'Production amont'!A:A</f>
        <v>01AA657</v>
      </c>
      <c r="B55" s="1" t="str">
        <f>'Production amont'!B:B</f>
        <v>Ecope 1B</v>
      </c>
      <c r="C55" s="2">
        <f>VLOOKUP(A55,'Production amont'!A:T,3,0)</f>
        <v>43727</v>
      </c>
      <c r="D55" s="35">
        <f>VLOOKUP(A55,'Production amont'!A:T,13,0)</f>
        <v>43752</v>
      </c>
      <c r="E55" s="40">
        <f>VLOOKUP(A55,'Production amont'!A:T,20,0)</f>
        <v>43755</v>
      </c>
      <c r="F55" s="21">
        <f>VLOOKUP(A55,'Production aval'!A:BP,67,0)</f>
        <v>43794</v>
      </c>
      <c r="G55" s="2">
        <f>VLOOKUP(A55,'Production aval'!A:BP,68,0)</f>
        <v>0</v>
      </c>
      <c r="H55" s="36">
        <f>VLOOKUP(A55,'Production amont'!A:T,4,0)</f>
        <v>43790</v>
      </c>
    </row>
    <row r="56" spans="1:8" ht="24.75" customHeight="1" x14ac:dyDescent="0.35">
      <c r="A56" s="1" t="str">
        <f>'Production amont'!A:A</f>
        <v>01AA658</v>
      </c>
      <c r="B56" s="1" t="str">
        <f>'Production amont'!B:B</f>
        <v>Ecope 1B</v>
      </c>
      <c r="C56" s="2">
        <f>VLOOKUP(A56,'Production amont'!A:T,3,0)</f>
        <v>43728</v>
      </c>
      <c r="D56" s="35">
        <f>VLOOKUP(A56,'Production amont'!A:T,13,0)</f>
        <v>43753</v>
      </c>
      <c r="E56" s="40">
        <f>VLOOKUP(A56,'Production amont'!A:T,20,0)</f>
        <v>43756</v>
      </c>
      <c r="F56" s="21">
        <f>VLOOKUP(A56,'Production aval'!A:BP,67,0)</f>
        <v>43795</v>
      </c>
      <c r="G56" s="2">
        <f>VLOOKUP(A56,'Production aval'!A:BP,68,0)</f>
        <v>0</v>
      </c>
      <c r="H56" s="36">
        <f>VLOOKUP(A56,'Production amont'!A:T,4,0)</f>
        <v>43791</v>
      </c>
    </row>
    <row r="57" spans="1:8" ht="24.75" customHeight="1" x14ac:dyDescent="0.35">
      <c r="A57" s="1" t="str">
        <f>'Production amont'!A:A</f>
        <v>01AA659</v>
      </c>
      <c r="B57" s="1" t="str">
        <f>'Production amont'!B:B</f>
        <v>Ecope 1B</v>
      </c>
      <c r="C57" s="2">
        <f>VLOOKUP(A57,'Production amont'!A:T,3,0)</f>
        <v>43729</v>
      </c>
      <c r="D57" s="35">
        <f>VLOOKUP(A57,'Production amont'!A:T,13,0)</f>
        <v>43753</v>
      </c>
      <c r="E57" s="40">
        <f>VLOOKUP(A57,'Production amont'!A:T,20,0)</f>
        <v>43757</v>
      </c>
      <c r="F57" s="21">
        <f>VLOOKUP(A57,'Production aval'!A:BP,67,0)</f>
        <v>43795</v>
      </c>
      <c r="G57" s="2">
        <f>VLOOKUP(A57,'Production aval'!A:BP,68,0)</f>
        <v>0</v>
      </c>
      <c r="H57" s="36">
        <f>VLOOKUP(A57,'Production amont'!A:T,4,0)</f>
        <v>43791</v>
      </c>
    </row>
    <row r="58" spans="1:8" ht="24.75" customHeight="1" x14ac:dyDescent="0.35">
      <c r="A58" s="1" t="str">
        <f>'Production amont'!A:A</f>
        <v>01AA660</v>
      </c>
      <c r="B58" s="1" t="str">
        <f>'Production amont'!B:B</f>
        <v>Ecope 1B</v>
      </c>
      <c r="C58" s="2">
        <f>VLOOKUP(A58,'Production amont'!A:T,3,0)</f>
        <v>43730</v>
      </c>
      <c r="D58" s="35">
        <f>VLOOKUP(A58,'Production amont'!A:T,13,0)</f>
        <v>43753</v>
      </c>
      <c r="E58" s="40">
        <f>VLOOKUP(A58,'Production amont'!A:T,20,0)</f>
        <v>43758</v>
      </c>
      <c r="F58" s="21">
        <f>VLOOKUP(A58,'Production aval'!A:BP,67,0)</f>
        <v>43795</v>
      </c>
      <c r="G58" s="2">
        <f>VLOOKUP(A58,'Production aval'!A:BP,68,0)</f>
        <v>0</v>
      </c>
      <c r="H58" s="36">
        <f>VLOOKUP(A58,'Production amont'!A:T,4,0)</f>
        <v>43791</v>
      </c>
    </row>
    <row r="59" spans="1:8" ht="24.75" customHeight="1" x14ac:dyDescent="0.35">
      <c r="A59" s="1" t="str">
        <f>'Production amont'!A:A</f>
        <v>01AA661</v>
      </c>
      <c r="B59" s="1" t="str">
        <f>'Production amont'!B:B</f>
        <v>Ecope 1B</v>
      </c>
      <c r="C59" s="2">
        <f>VLOOKUP(A59,'Production amont'!A:T,3,0)</f>
        <v>43731</v>
      </c>
      <c r="D59" s="35">
        <f>VLOOKUP(A59,'Production amont'!A:T,13,0)</f>
        <v>43754</v>
      </c>
      <c r="E59" s="40">
        <f>VLOOKUP(A59,'Production amont'!A:T,20,0)</f>
        <v>43759</v>
      </c>
      <c r="F59" s="21">
        <f>VLOOKUP(A59,'Production aval'!A:BP,67,0)</f>
        <v>43796</v>
      </c>
      <c r="G59" s="2">
        <f>VLOOKUP(A59,'Production aval'!A:BP,68,0)</f>
        <v>0</v>
      </c>
      <c r="H59" s="36">
        <f>VLOOKUP(A59,'Production amont'!A:T,4,0)</f>
        <v>43794</v>
      </c>
    </row>
    <row r="60" spans="1:8" ht="24.75" customHeight="1" x14ac:dyDescent="0.35">
      <c r="A60" s="1" t="str">
        <f>'Production amont'!A:A</f>
        <v>01AA662</v>
      </c>
      <c r="B60" s="1" t="str">
        <f>'Production amont'!B:B</f>
        <v>Ecope 1B</v>
      </c>
      <c r="C60" s="2">
        <f>VLOOKUP(A60,'Production amont'!A:T,3,0)</f>
        <v>43732</v>
      </c>
      <c r="D60" s="35">
        <f>VLOOKUP(A60,'Production amont'!A:T,13,0)</f>
        <v>43755</v>
      </c>
      <c r="E60" s="40">
        <f>VLOOKUP(A60,'Production amont'!A:T,20,0)</f>
        <v>43760</v>
      </c>
      <c r="F60" s="21">
        <f>VLOOKUP(A60,'Production aval'!A:BP,67,0)</f>
        <v>43797</v>
      </c>
      <c r="G60" s="2">
        <f>VLOOKUP(A60,'Production aval'!A:BP,68,0)</f>
        <v>0</v>
      </c>
      <c r="H60" s="36">
        <f>VLOOKUP(A60,'Production amont'!A:T,4,0)</f>
        <v>43795</v>
      </c>
    </row>
    <row r="61" spans="1:8" ht="24.75" customHeight="1" x14ac:dyDescent="0.35">
      <c r="A61" s="1" t="str">
        <f>'Production amont'!A:A</f>
        <v>01AA663</v>
      </c>
      <c r="B61" s="1" t="str">
        <f>'Production amont'!B:B</f>
        <v>Ecope 1B</v>
      </c>
      <c r="C61" s="2">
        <f>VLOOKUP(A61,'Production amont'!A:T,3,0)</f>
        <v>43733</v>
      </c>
      <c r="D61" s="35">
        <f>VLOOKUP(A61,'Production amont'!A:T,13,0)</f>
        <v>43756</v>
      </c>
      <c r="E61" s="40">
        <f>VLOOKUP(A61,'Production amont'!A:T,20,0)</f>
        <v>43761</v>
      </c>
      <c r="F61" s="21">
        <f>VLOOKUP(A61,'Production aval'!A:BP,67,0)</f>
        <v>43798</v>
      </c>
      <c r="G61" s="2">
        <f>VLOOKUP(A61,'Production aval'!A:BP,68,0)</f>
        <v>0</v>
      </c>
      <c r="H61" s="36">
        <f>VLOOKUP(A61,'Production amont'!A:T,4,0)</f>
        <v>43796</v>
      </c>
    </row>
    <row r="62" spans="1:8" ht="24.75" customHeight="1" x14ac:dyDescent="0.35">
      <c r="A62" s="1" t="str">
        <f>'Production amont'!A:A</f>
        <v>01AA664</v>
      </c>
      <c r="B62" s="1" t="str">
        <f>'Production amont'!B:B</f>
        <v>Ecope 1B</v>
      </c>
      <c r="C62" s="2">
        <f>VLOOKUP(A62,'Production amont'!A:T,3,0)</f>
        <v>43734</v>
      </c>
      <c r="D62" s="35">
        <f>VLOOKUP(A62,'Production amont'!A:T,13,0)</f>
        <v>43759</v>
      </c>
      <c r="E62" s="40">
        <f>VLOOKUP(A62,'Production amont'!A:T,20,0)</f>
        <v>43762</v>
      </c>
      <c r="F62" s="21">
        <f>VLOOKUP(A62,'Production aval'!A:BP,67,0)</f>
        <v>43801</v>
      </c>
      <c r="G62" s="2">
        <f>VLOOKUP(A62,'Production aval'!A:BP,68,0)</f>
        <v>0</v>
      </c>
      <c r="H62" s="36">
        <f>VLOOKUP(A62,'Production amont'!A:T,4,0)</f>
        <v>43797</v>
      </c>
    </row>
    <row r="63" spans="1:8" ht="24.75" customHeight="1" x14ac:dyDescent="0.35">
      <c r="A63" s="1" t="str">
        <f>'Production amont'!A:A</f>
        <v>01AA665</v>
      </c>
      <c r="B63" s="1" t="str">
        <f>'Production amont'!B:B</f>
        <v>Ecope 1B</v>
      </c>
      <c r="C63" s="2">
        <f>VLOOKUP(A63,'Production amont'!A:T,3,0)</f>
        <v>43735</v>
      </c>
      <c r="D63" s="35">
        <f>VLOOKUP(A63,'Production amont'!A:T,13,0)</f>
        <v>43760</v>
      </c>
      <c r="E63" s="40">
        <f>VLOOKUP(A63,'Production amont'!A:T,20,0)</f>
        <v>43763</v>
      </c>
      <c r="F63" s="21">
        <f>VLOOKUP(A63,'Production aval'!A:BP,67,0)</f>
        <v>43802</v>
      </c>
      <c r="G63" s="2">
        <f>VLOOKUP(A63,'Production aval'!A:BP,68,0)</f>
        <v>0</v>
      </c>
      <c r="H63" s="36">
        <f>VLOOKUP(A63,'Production amont'!A:T,4,0)</f>
        <v>43798</v>
      </c>
    </row>
    <row r="64" spans="1:8" ht="24.75" customHeight="1" x14ac:dyDescent="0.35">
      <c r="A64" s="1" t="str">
        <f>'Production amont'!A:A</f>
        <v>01AA666</v>
      </c>
      <c r="B64" s="1" t="str">
        <f>'Production amont'!B:B</f>
        <v>Ecope 1B</v>
      </c>
      <c r="C64" s="2">
        <f>VLOOKUP(A64,'Production amont'!A:T,3,0)</f>
        <v>43736</v>
      </c>
      <c r="D64" s="35">
        <f>VLOOKUP(A64,'Production amont'!A:T,13,0)</f>
        <v>43760</v>
      </c>
      <c r="E64" s="40">
        <f>VLOOKUP(A64,'Production amont'!A:T,20,0)</f>
        <v>43764</v>
      </c>
      <c r="F64" s="21">
        <f>VLOOKUP(A64,'Production aval'!A:BP,67,0)</f>
        <v>43802</v>
      </c>
      <c r="G64" s="2">
        <f>VLOOKUP(A64,'Production aval'!A:BP,68,0)</f>
        <v>0</v>
      </c>
      <c r="H64" s="36">
        <f>VLOOKUP(A64,'Production amont'!A:T,4,0)</f>
        <v>43798</v>
      </c>
    </row>
    <row r="65" spans="1:8" ht="24.75" customHeight="1" x14ac:dyDescent="0.35">
      <c r="A65" s="1" t="str">
        <f>'Production amont'!A:A</f>
        <v>01AA667</v>
      </c>
      <c r="B65" s="1" t="str">
        <f>'Production amont'!B:B</f>
        <v>Ecope 1B</v>
      </c>
      <c r="C65" s="2">
        <f>VLOOKUP(A65,'Production amont'!A:T,3,0)</f>
        <v>43737</v>
      </c>
      <c r="D65" s="35">
        <f>VLOOKUP(A65,'Production amont'!A:T,13,0)</f>
        <v>43760</v>
      </c>
      <c r="E65" s="40">
        <f>VLOOKUP(A65,'Production amont'!A:T,20,0)</f>
        <v>43765</v>
      </c>
      <c r="F65" s="21">
        <f>VLOOKUP(A65,'Production aval'!A:BP,67,0)</f>
        <v>43802</v>
      </c>
      <c r="G65" s="2">
        <f>VLOOKUP(A65,'Production aval'!A:BP,68,0)</f>
        <v>0</v>
      </c>
      <c r="H65" s="36">
        <f>VLOOKUP(A65,'Production amont'!A:T,4,0)</f>
        <v>43798</v>
      </c>
    </row>
    <row r="66" spans="1:8" ht="24.75" customHeight="1" x14ac:dyDescent="0.35">
      <c r="A66" s="1" t="str">
        <f>'Production amont'!A:A</f>
        <v>01AA668</v>
      </c>
      <c r="B66" s="1" t="str">
        <f>'Production amont'!B:B</f>
        <v>Ecope 1B</v>
      </c>
      <c r="C66" s="2">
        <f>VLOOKUP(A66,'Production amont'!A:T,3,0)</f>
        <v>43738</v>
      </c>
      <c r="D66" s="35">
        <f>VLOOKUP(A66,'Production amont'!A:T,13,0)</f>
        <v>43761</v>
      </c>
      <c r="E66" s="40">
        <f>VLOOKUP(A66,'Production amont'!A:T,20,0)</f>
        <v>43766</v>
      </c>
      <c r="F66" s="21">
        <f>VLOOKUP(A66,'Production aval'!A:BP,67,0)</f>
        <v>43803</v>
      </c>
      <c r="G66" s="2">
        <f>VLOOKUP(A66,'Production aval'!A:BP,68,0)</f>
        <v>0</v>
      </c>
      <c r="H66" s="36">
        <f>VLOOKUP(A66,'Production amont'!A:T,4,0)</f>
        <v>43801</v>
      </c>
    </row>
    <row r="67" spans="1:8" ht="24.75" customHeight="1" x14ac:dyDescent="0.35">
      <c r="A67" s="1" t="str">
        <f>'Production amont'!A:A</f>
        <v>01AA669</v>
      </c>
      <c r="B67" s="1" t="str">
        <f>'Production amont'!B:B</f>
        <v>Ecope 1B</v>
      </c>
      <c r="C67" s="2">
        <f>VLOOKUP(A67,'Production amont'!A:T,3,0)</f>
        <v>43739</v>
      </c>
      <c r="D67" s="35">
        <f>VLOOKUP(A67,'Production amont'!A:T,13,0)</f>
        <v>43762</v>
      </c>
      <c r="E67" s="40">
        <f>VLOOKUP(A67,'Production amont'!A:T,20,0)</f>
        <v>43767</v>
      </c>
      <c r="F67" s="21">
        <f>VLOOKUP(A67,'Production aval'!A:BP,67,0)</f>
        <v>43804</v>
      </c>
      <c r="G67" s="2">
        <f>VLOOKUP(A67,'Production aval'!A:BP,68,0)</f>
        <v>0</v>
      </c>
      <c r="H67" s="36">
        <f>VLOOKUP(A67,'Production amont'!A:T,4,0)</f>
        <v>43802</v>
      </c>
    </row>
    <row r="68" spans="1:8" ht="24.75" customHeight="1" x14ac:dyDescent="0.35">
      <c r="C68" s="2"/>
    </row>
    <row r="69" spans="1:8" ht="24.75" customHeight="1" x14ac:dyDescent="0.35">
      <c r="C69" s="2"/>
    </row>
    <row r="70" spans="1:8" ht="24.75" customHeight="1" x14ac:dyDescent="0.35">
      <c r="C70" s="2"/>
    </row>
    <row r="71" spans="1:8" ht="24.75" customHeight="1" x14ac:dyDescent="0.35">
      <c r="C71" s="2"/>
    </row>
    <row r="72" spans="1:8" ht="24.75" customHeight="1" x14ac:dyDescent="0.35">
      <c r="C72" s="2"/>
    </row>
    <row r="73" spans="1:8" ht="24.75" customHeight="1" x14ac:dyDescent="0.35">
      <c r="C73" s="2"/>
    </row>
    <row r="74" spans="1:8" ht="24.75" customHeight="1" x14ac:dyDescent="0.35">
      <c r="C74" s="2"/>
    </row>
    <row r="75" spans="1:8" ht="24.75" customHeight="1" x14ac:dyDescent="0.35">
      <c r="C75" s="2"/>
    </row>
    <row r="76" spans="1:8" ht="24.75" customHeight="1" x14ac:dyDescent="0.35">
      <c r="C76" s="2"/>
    </row>
    <row r="77" spans="1:8" ht="24.75" customHeight="1" x14ac:dyDescent="0.35">
      <c r="C77" s="2"/>
    </row>
    <row r="78" spans="1:8" ht="24.75" customHeight="1" x14ac:dyDescent="0.35">
      <c r="C78" s="2"/>
    </row>
    <row r="79" spans="1:8" ht="24.75" customHeight="1" x14ac:dyDescent="0.35">
      <c r="C79" s="2"/>
    </row>
    <row r="80" spans="1:8" ht="24.75" customHeight="1" x14ac:dyDescent="0.35">
      <c r="C80" s="2"/>
    </row>
  </sheetData>
  <conditionalFormatting sqref="D2:D72">
    <cfRule type="iconSet" priority="4">
      <iconSet>
        <cfvo type="percent" val="0"/>
        <cfvo type="formula" val="WORKDAY(TODAY(),0)"/>
        <cfvo type="formula" val="WORKDAY(TODAY(),1)"/>
      </iconSet>
    </cfRule>
  </conditionalFormatting>
  <conditionalFormatting sqref="D2:D72">
    <cfRule type="expression" dxfId="5" priority="5">
      <formula>COLUMN(D2)&lt;=MATCH("Date réelle "&amp;$U2,$1:$1,0)</formula>
    </cfRule>
  </conditionalFormatting>
  <conditionalFormatting sqref="H2:H72">
    <cfRule type="expression" dxfId="4" priority="3">
      <formula>COLUMN(H2)&lt;=MATCH("Date réelle "&amp;$U2,$1:$1,0)</formula>
    </cfRule>
  </conditionalFormatting>
  <conditionalFormatting sqref="F2:F67">
    <cfRule type="iconSet" priority="1">
      <iconSet>
        <cfvo type="percent" val="0"/>
        <cfvo type="formula" val="WORKDAY(TODAY(),0)"/>
        <cfvo type="formula" val="WORKDAY(TODAY(),1)"/>
      </iconSe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A04A6A44-5481-4110-959A-3ADAFFF98610}">
            <x14:iconSet custom="1">
              <x14:cfvo type="percent">
                <xm:f>0</xm:f>
              </x14:cfvo>
              <x14:cfvo type="formula">
                <xm:f>WORKDAY(TODAY(),15)</xm:f>
              </x14:cfvo>
              <x14:cfvo type="formula">
                <xm:f>WORKDAY(TODAY(),45)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H2:H72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B2" sqref="B2"/>
    </sheetView>
  </sheetViews>
  <sheetFormatPr baseColWidth="10" defaultColWidth="16.7265625" defaultRowHeight="20.149999999999999" customHeight="1" x14ac:dyDescent="0.35"/>
  <sheetData>
    <row r="1" spans="1:9" ht="20.149999999999999" customHeight="1" x14ac:dyDescent="0.35">
      <c r="A1" s="43"/>
      <c r="B1" s="44" t="s">
        <v>94</v>
      </c>
      <c r="C1" s="44" t="s">
        <v>95</v>
      </c>
      <c r="D1" s="44" t="s">
        <v>96</v>
      </c>
      <c r="E1" s="44" t="s">
        <v>19</v>
      </c>
      <c r="F1" s="44" t="s">
        <v>97</v>
      </c>
      <c r="G1" s="44" t="s">
        <v>98</v>
      </c>
      <c r="H1" s="44" t="s">
        <v>99</v>
      </c>
      <c r="I1" s="44" t="s">
        <v>100</v>
      </c>
    </row>
    <row r="2" spans="1:9" ht="20.149999999999999" customHeight="1" x14ac:dyDescent="0.35">
      <c r="A2" s="44" t="s">
        <v>161</v>
      </c>
      <c r="B2" s="44"/>
      <c r="C2" s="44"/>
      <c r="D2" s="44"/>
      <c r="E2" s="44"/>
      <c r="F2" s="44"/>
      <c r="G2" s="44"/>
      <c r="H2" s="44"/>
      <c r="I2" s="44"/>
    </row>
    <row r="3" spans="1:9" ht="20.149999999999999" customHeight="1" x14ac:dyDescent="0.35">
      <c r="A3" s="44" t="s">
        <v>162</v>
      </c>
      <c r="B3" s="44"/>
      <c r="C3" s="44"/>
      <c r="D3" s="44"/>
      <c r="E3" s="44"/>
      <c r="F3" s="44"/>
      <c r="G3" s="44"/>
      <c r="H3" s="44"/>
      <c r="I3" s="44"/>
    </row>
    <row r="4" spans="1:9" ht="20.149999999999999" customHeight="1" x14ac:dyDescent="0.35">
      <c r="A4" s="44" t="s">
        <v>163</v>
      </c>
      <c r="B4" s="44"/>
      <c r="C4" s="44"/>
      <c r="D4" s="44"/>
      <c r="E4" s="44"/>
      <c r="F4" s="44"/>
      <c r="G4" s="44"/>
      <c r="H4" s="44"/>
      <c r="I4" s="44"/>
    </row>
    <row r="5" spans="1:9" ht="20.149999999999999" customHeight="1" x14ac:dyDescent="0.35">
      <c r="A5" s="44" t="s">
        <v>164</v>
      </c>
      <c r="B5" s="44"/>
      <c r="C5" s="44"/>
      <c r="D5" s="44"/>
      <c r="E5" s="44"/>
      <c r="F5" s="44"/>
      <c r="G5" s="44"/>
      <c r="H5" s="44"/>
      <c r="I5" s="44"/>
    </row>
    <row r="6" spans="1:9" ht="20.149999999999999" customHeight="1" x14ac:dyDescent="0.35">
      <c r="A6" s="42"/>
      <c r="B6" s="42"/>
      <c r="C6" s="42"/>
      <c r="D6" s="42"/>
      <c r="E6" s="42"/>
      <c r="F6" s="42"/>
      <c r="G6" s="42"/>
      <c r="H6" s="42"/>
      <c r="I6" s="42"/>
    </row>
    <row r="7" spans="1:9" ht="20.149999999999999" customHeight="1" x14ac:dyDescent="0.35">
      <c r="A7" s="42"/>
      <c r="B7" s="42"/>
      <c r="C7" s="42"/>
      <c r="D7" s="42"/>
      <c r="E7" s="42"/>
      <c r="F7" s="42"/>
      <c r="G7" s="42"/>
      <c r="H7" s="42"/>
      <c r="I7" s="42"/>
    </row>
    <row r="8" spans="1:9" ht="20.149999999999999" customHeight="1" x14ac:dyDescent="0.35">
      <c r="A8" s="42"/>
      <c r="B8" s="42"/>
      <c r="C8" s="42"/>
      <c r="D8" s="42"/>
      <c r="E8" s="42"/>
      <c r="F8" s="42"/>
      <c r="G8" s="42"/>
      <c r="H8" s="42"/>
      <c r="I8" s="42"/>
    </row>
    <row r="9" spans="1:9" ht="20.149999999999999" customHeight="1" x14ac:dyDescent="0.35">
      <c r="A9" s="42"/>
      <c r="B9" s="42"/>
      <c r="C9" s="42"/>
      <c r="D9" s="42"/>
      <c r="E9" s="42"/>
      <c r="F9" s="42"/>
      <c r="G9" s="42"/>
      <c r="H9" s="42"/>
      <c r="I9" s="42"/>
    </row>
    <row r="10" spans="1:9" ht="20.149999999999999" customHeight="1" x14ac:dyDescent="0.35">
      <c r="A10" s="42"/>
      <c r="B10" s="42"/>
      <c r="C10" s="42"/>
      <c r="D10" s="42"/>
      <c r="E10" s="42"/>
      <c r="F10" s="42"/>
      <c r="G10" s="42"/>
      <c r="H10" s="42"/>
      <c r="I10" s="4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opLeftCell="A2" workbookViewId="0">
      <selection activeCell="A15" sqref="A1:A1048576"/>
    </sheetView>
  </sheetViews>
  <sheetFormatPr baseColWidth="10" defaultRowHeight="14.5" x14ac:dyDescent="0.35"/>
  <cols>
    <col min="1" max="1" width="30.7265625" customWidth="1"/>
    <col min="2" max="2" width="16.453125" style="1" customWidth="1"/>
    <col min="6" max="6" width="20.7265625" customWidth="1"/>
    <col min="8" max="8" width="4.453125" bestFit="1" customWidth="1"/>
    <col min="9" max="9" width="18.6328125" style="49" customWidth="1"/>
    <col min="10" max="10" width="17.08984375" customWidth="1"/>
  </cols>
  <sheetData>
    <row r="1" spans="1:10" x14ac:dyDescent="0.35">
      <c r="A1" s="10" t="s">
        <v>74</v>
      </c>
      <c r="B1" s="11" t="s">
        <v>72</v>
      </c>
      <c r="D1" s="17" t="s">
        <v>93</v>
      </c>
      <c r="F1" s="17" t="s">
        <v>160</v>
      </c>
      <c r="H1" s="45">
        <v>2019</v>
      </c>
      <c r="I1" s="46" t="s">
        <v>166</v>
      </c>
      <c r="J1" s="47">
        <f>DATE(H1,1,1)</f>
        <v>43466</v>
      </c>
    </row>
    <row r="2" spans="1:10" x14ac:dyDescent="0.35">
      <c r="A2" s="12" t="s">
        <v>73</v>
      </c>
      <c r="B2" s="13">
        <v>2</v>
      </c>
      <c r="D2" s="18" t="s">
        <v>94</v>
      </c>
      <c r="F2" s="18" t="s">
        <v>161</v>
      </c>
      <c r="H2" s="48"/>
      <c r="I2" s="46" t="s">
        <v>167</v>
      </c>
      <c r="J2" s="47">
        <f>ROUND(DATE(H1,4,MOD(234-11*MOD(H1,19),30))/7,0)*7-6</f>
        <v>43576</v>
      </c>
    </row>
    <row r="3" spans="1:10" x14ac:dyDescent="0.35">
      <c r="A3" s="12" t="s">
        <v>77</v>
      </c>
      <c r="B3" s="13">
        <v>1</v>
      </c>
      <c r="D3" s="18" t="s">
        <v>95</v>
      </c>
      <c r="F3" s="18" t="s">
        <v>162</v>
      </c>
      <c r="H3" s="48"/>
      <c r="I3" s="46" t="s">
        <v>168</v>
      </c>
      <c r="J3" s="47">
        <f>J2+1</f>
        <v>43577</v>
      </c>
    </row>
    <row r="4" spans="1:10" x14ac:dyDescent="0.35">
      <c r="A4" s="12" t="s">
        <v>78</v>
      </c>
      <c r="B4" s="13">
        <v>1</v>
      </c>
      <c r="D4" s="18" t="s">
        <v>96</v>
      </c>
      <c r="F4" s="18" t="s">
        <v>163</v>
      </c>
      <c r="H4" s="48"/>
      <c r="I4" s="46" t="s">
        <v>169</v>
      </c>
      <c r="J4" s="47">
        <f>DATE(H1,5,1)</f>
        <v>43586</v>
      </c>
    </row>
    <row r="5" spans="1:10" ht="15" thickBot="1" x14ac:dyDescent="0.4">
      <c r="A5" s="12" t="s">
        <v>80</v>
      </c>
      <c r="B5" s="13">
        <v>12</v>
      </c>
      <c r="D5" s="18" t="s">
        <v>19</v>
      </c>
      <c r="F5" s="19" t="s">
        <v>164</v>
      </c>
      <c r="H5" s="48"/>
      <c r="I5" s="46" t="s">
        <v>170</v>
      </c>
      <c r="J5" s="47">
        <f>DATE(H1,5,8)</f>
        <v>43593</v>
      </c>
    </row>
    <row r="6" spans="1:10" x14ac:dyDescent="0.35">
      <c r="A6" s="12" t="s">
        <v>81</v>
      </c>
      <c r="B6" s="13">
        <v>1</v>
      </c>
      <c r="D6" s="18" t="s">
        <v>97</v>
      </c>
      <c r="H6" s="48"/>
      <c r="I6" s="46" t="s">
        <v>171</v>
      </c>
      <c r="J6" s="47">
        <f>J2+39</f>
        <v>43615</v>
      </c>
    </row>
    <row r="7" spans="1:10" x14ac:dyDescent="0.35">
      <c r="A7" s="12" t="s">
        <v>83</v>
      </c>
      <c r="B7" s="13">
        <v>1</v>
      </c>
      <c r="D7" s="18" t="s">
        <v>98</v>
      </c>
      <c r="H7" s="48"/>
      <c r="I7" s="46" t="s">
        <v>172</v>
      </c>
      <c r="J7" s="47">
        <f>J2+50</f>
        <v>43626</v>
      </c>
    </row>
    <row r="8" spans="1:10" x14ac:dyDescent="0.35">
      <c r="A8" s="12" t="s">
        <v>82</v>
      </c>
      <c r="B8" s="13">
        <v>1</v>
      </c>
      <c r="D8" s="18" t="s">
        <v>99</v>
      </c>
      <c r="H8" s="48"/>
      <c r="I8" s="46" t="s">
        <v>173</v>
      </c>
      <c r="J8" s="47">
        <f>DATE(H1,7,14)</f>
        <v>43660</v>
      </c>
    </row>
    <row r="9" spans="1:10" ht="15" thickBot="1" x14ac:dyDescent="0.4">
      <c r="A9" s="14" t="s">
        <v>87</v>
      </c>
      <c r="B9" s="13"/>
      <c r="D9" s="19" t="s">
        <v>100</v>
      </c>
      <c r="H9" s="48"/>
      <c r="I9" s="46" t="s">
        <v>174</v>
      </c>
      <c r="J9" s="47">
        <f>DATE(H1,8,15)</f>
        <v>43692</v>
      </c>
    </row>
    <row r="10" spans="1:10" x14ac:dyDescent="0.35">
      <c r="A10" s="12" t="s">
        <v>105</v>
      </c>
      <c r="B10" s="13">
        <v>2</v>
      </c>
      <c r="H10" s="48"/>
      <c r="I10" s="46" t="s">
        <v>175</v>
      </c>
      <c r="J10" s="47">
        <f>DATE(H1,11,1)</f>
        <v>43770</v>
      </c>
    </row>
    <row r="11" spans="1:10" x14ac:dyDescent="0.35">
      <c r="A11" s="12" t="s">
        <v>106</v>
      </c>
      <c r="B11" s="13">
        <v>1</v>
      </c>
      <c r="H11" s="48"/>
      <c r="I11" s="46" t="s">
        <v>176</v>
      </c>
      <c r="J11" s="47">
        <f>DATE(H1,11,11)</f>
        <v>43780</v>
      </c>
    </row>
    <row r="12" spans="1:10" x14ac:dyDescent="0.35">
      <c r="A12" s="12" t="s">
        <v>107</v>
      </c>
      <c r="B12" s="13">
        <v>0.5</v>
      </c>
      <c r="H12" s="48"/>
      <c r="I12" s="46" t="s">
        <v>177</v>
      </c>
      <c r="J12" s="47">
        <f>DATE(H1,12,25)</f>
        <v>43824</v>
      </c>
    </row>
    <row r="13" spans="1:10" x14ac:dyDescent="0.35">
      <c r="A13" s="12" t="s">
        <v>108</v>
      </c>
      <c r="B13" s="13">
        <v>0.5</v>
      </c>
      <c r="H13" s="45">
        <f>+H1+1</f>
        <v>2020</v>
      </c>
      <c r="I13" s="46" t="s">
        <v>166</v>
      </c>
      <c r="J13" s="47">
        <f>DATE(H13,1,1)</f>
        <v>43831</v>
      </c>
    </row>
    <row r="14" spans="1:10" x14ac:dyDescent="0.35">
      <c r="A14" s="12" t="s">
        <v>109</v>
      </c>
      <c r="B14" s="13">
        <v>2</v>
      </c>
      <c r="H14" s="48"/>
      <c r="I14" s="46" t="s">
        <v>167</v>
      </c>
      <c r="J14" s="47">
        <f>ROUND(DATE(H13,4,MOD(234-11*MOD(H13,19),30))/7,0)*7-6</f>
        <v>43933</v>
      </c>
    </row>
    <row r="15" spans="1:10" x14ac:dyDescent="0.35">
      <c r="A15" s="12" t="s">
        <v>110</v>
      </c>
      <c r="B15" s="13">
        <v>1</v>
      </c>
      <c r="H15" s="48"/>
      <c r="I15" s="46" t="s">
        <v>168</v>
      </c>
      <c r="J15" s="47">
        <f>J14+1</f>
        <v>43934</v>
      </c>
    </row>
    <row r="16" spans="1:10" x14ac:dyDescent="0.35">
      <c r="A16" s="12" t="s">
        <v>111</v>
      </c>
      <c r="B16" s="13">
        <v>1</v>
      </c>
      <c r="H16" s="48"/>
      <c r="I16" s="46" t="s">
        <v>169</v>
      </c>
      <c r="J16" s="47">
        <f>DATE(H13,5,1)</f>
        <v>43952</v>
      </c>
    </row>
    <row r="17" spans="1:10" x14ac:dyDescent="0.35">
      <c r="A17" s="12" t="s">
        <v>112</v>
      </c>
      <c r="B17" s="13">
        <v>0.5</v>
      </c>
      <c r="H17" s="48"/>
      <c r="I17" s="46" t="s">
        <v>170</v>
      </c>
      <c r="J17" s="47">
        <f>DATE(H13,5,8)</f>
        <v>43959</v>
      </c>
    </row>
    <row r="18" spans="1:10" x14ac:dyDescent="0.35">
      <c r="A18" s="12" t="s">
        <v>115</v>
      </c>
      <c r="B18" s="13">
        <v>0.5</v>
      </c>
      <c r="H18" s="48"/>
      <c r="I18" s="46" t="s">
        <v>171</v>
      </c>
      <c r="J18" s="47">
        <f>J14+39</f>
        <v>43972</v>
      </c>
    </row>
    <row r="19" spans="1:10" x14ac:dyDescent="0.35">
      <c r="A19" s="12" t="s">
        <v>113</v>
      </c>
      <c r="B19" s="13">
        <v>0.5</v>
      </c>
      <c r="H19" s="48"/>
      <c r="I19" s="46" t="s">
        <v>172</v>
      </c>
      <c r="J19" s="47">
        <f>J14+50</f>
        <v>43983</v>
      </c>
    </row>
    <row r="20" spans="1:10" x14ac:dyDescent="0.35">
      <c r="A20" s="12" t="s">
        <v>114</v>
      </c>
      <c r="B20" s="13">
        <v>0.5</v>
      </c>
      <c r="H20" s="48"/>
      <c r="I20" s="46" t="s">
        <v>173</v>
      </c>
      <c r="J20" s="47">
        <f>DATE(H13,7,14)</f>
        <v>44026</v>
      </c>
    </row>
    <row r="21" spans="1:10" x14ac:dyDescent="0.35">
      <c r="A21" s="12" t="s">
        <v>116</v>
      </c>
      <c r="B21" s="13">
        <v>0.5</v>
      </c>
      <c r="H21" s="48"/>
      <c r="I21" s="46" t="s">
        <v>174</v>
      </c>
      <c r="J21" s="47">
        <f>DATE(H13,8,15)</f>
        <v>44058</v>
      </c>
    </row>
    <row r="22" spans="1:10" x14ac:dyDescent="0.35">
      <c r="A22" s="12" t="s">
        <v>124</v>
      </c>
      <c r="B22" s="13">
        <v>0.5</v>
      </c>
      <c r="H22" s="48"/>
      <c r="I22" s="46" t="s">
        <v>175</v>
      </c>
      <c r="J22" s="47">
        <f>DATE(H13,11,1)</f>
        <v>44136</v>
      </c>
    </row>
    <row r="23" spans="1:10" x14ac:dyDescent="0.35">
      <c r="A23" s="12" t="s">
        <v>117</v>
      </c>
      <c r="B23" s="13">
        <v>0.5</v>
      </c>
      <c r="H23" s="48"/>
      <c r="I23" s="46" t="s">
        <v>176</v>
      </c>
      <c r="J23" s="47">
        <f>DATE(H13,11,11)</f>
        <v>44146</v>
      </c>
    </row>
    <row r="24" spans="1:10" x14ac:dyDescent="0.35">
      <c r="A24" s="12" t="s">
        <v>118</v>
      </c>
      <c r="B24" s="13">
        <v>0.5</v>
      </c>
      <c r="H24" s="48"/>
      <c r="I24" s="46" t="s">
        <v>177</v>
      </c>
      <c r="J24" s="47">
        <f>DATE(H13,12,25)</f>
        <v>44190</v>
      </c>
    </row>
    <row r="25" spans="1:10" x14ac:dyDescent="0.35">
      <c r="A25" s="12" t="s">
        <v>119</v>
      </c>
      <c r="B25" s="13">
        <v>1</v>
      </c>
      <c r="H25" s="45">
        <f>+H13+1</f>
        <v>2021</v>
      </c>
      <c r="I25" s="46" t="s">
        <v>166</v>
      </c>
      <c r="J25" s="47">
        <f>DATE(H25,1,1)</f>
        <v>44197</v>
      </c>
    </row>
    <row r="26" spans="1:10" x14ac:dyDescent="0.35">
      <c r="A26" s="12" t="s">
        <v>120</v>
      </c>
      <c r="B26" s="13">
        <v>1</v>
      </c>
      <c r="H26" s="48"/>
      <c r="I26" s="46" t="s">
        <v>167</v>
      </c>
      <c r="J26" s="47">
        <f>ROUND(DATE(H25,4,MOD(234-11*MOD(H25,19),30))/7,0)*7-6</f>
        <v>44290</v>
      </c>
    </row>
    <row r="27" spans="1:10" x14ac:dyDescent="0.35">
      <c r="A27" s="12" t="s">
        <v>130</v>
      </c>
      <c r="B27" s="13">
        <v>0.5</v>
      </c>
      <c r="H27" s="48"/>
      <c r="I27" s="46" t="s">
        <v>168</v>
      </c>
      <c r="J27" s="47">
        <f>J26+1</f>
        <v>44291</v>
      </c>
    </row>
    <row r="28" spans="1:10" x14ac:dyDescent="0.35">
      <c r="A28" s="12" t="s">
        <v>125</v>
      </c>
      <c r="B28" s="13">
        <v>1</v>
      </c>
      <c r="H28" s="48"/>
      <c r="I28" s="46" t="s">
        <v>169</v>
      </c>
      <c r="J28" s="47">
        <f>DATE(H25,5,1)</f>
        <v>44317</v>
      </c>
    </row>
    <row r="29" spans="1:10" x14ac:dyDescent="0.35">
      <c r="A29" s="12" t="s">
        <v>122</v>
      </c>
      <c r="B29" s="13">
        <v>0.5</v>
      </c>
      <c r="H29" s="48"/>
      <c r="I29" s="46" t="s">
        <v>170</v>
      </c>
      <c r="J29" s="47">
        <f>DATE(H25,5,8)</f>
        <v>44324</v>
      </c>
    </row>
    <row r="30" spans="1:10" x14ac:dyDescent="0.35">
      <c r="A30" s="12" t="s">
        <v>123</v>
      </c>
      <c r="B30" s="13">
        <v>3</v>
      </c>
      <c r="H30" s="48"/>
      <c r="I30" s="46" t="s">
        <v>171</v>
      </c>
      <c r="J30" s="47">
        <f>J26+39</f>
        <v>44329</v>
      </c>
    </row>
    <row r="31" spans="1:10" x14ac:dyDescent="0.35">
      <c r="A31" s="12" t="s">
        <v>121</v>
      </c>
      <c r="B31" s="13">
        <v>0.5</v>
      </c>
      <c r="H31" s="48"/>
      <c r="I31" s="46" t="s">
        <v>172</v>
      </c>
      <c r="J31" s="47">
        <f>J26+50</f>
        <v>44340</v>
      </c>
    </row>
    <row r="32" spans="1:10" x14ac:dyDescent="0.35">
      <c r="A32" s="12" t="s">
        <v>126</v>
      </c>
      <c r="B32" s="13">
        <v>1</v>
      </c>
      <c r="H32" s="48"/>
      <c r="I32" s="46" t="s">
        <v>173</v>
      </c>
      <c r="J32" s="47">
        <f>DATE(H25,7,14)</f>
        <v>44391</v>
      </c>
    </row>
    <row r="33" spans="1:10" x14ac:dyDescent="0.35">
      <c r="A33" s="12" t="s">
        <v>127</v>
      </c>
      <c r="B33" s="13">
        <v>0.5</v>
      </c>
      <c r="H33" s="48"/>
      <c r="I33" s="46" t="s">
        <v>174</v>
      </c>
      <c r="J33" s="47">
        <f>DATE(H25,8,15)</f>
        <v>44423</v>
      </c>
    </row>
    <row r="34" spans="1:10" x14ac:dyDescent="0.35">
      <c r="A34" s="12" t="s">
        <v>128</v>
      </c>
      <c r="B34" s="13">
        <v>1</v>
      </c>
      <c r="H34" s="48"/>
      <c r="I34" s="46" t="s">
        <v>175</v>
      </c>
      <c r="J34" s="47">
        <f>DATE(H25,11,1)</f>
        <v>44501</v>
      </c>
    </row>
    <row r="35" spans="1:10" x14ac:dyDescent="0.35">
      <c r="A35" s="12" t="s">
        <v>129</v>
      </c>
      <c r="B35" s="13">
        <v>0.5</v>
      </c>
      <c r="H35" s="48"/>
      <c r="I35" s="46" t="s">
        <v>176</v>
      </c>
      <c r="J35" s="47">
        <f>DATE(H25,11,11)</f>
        <v>44511</v>
      </c>
    </row>
    <row r="36" spans="1:10" x14ac:dyDescent="0.35">
      <c r="A36" s="12" t="s">
        <v>131</v>
      </c>
      <c r="B36" s="13">
        <v>0.5</v>
      </c>
      <c r="H36" s="48"/>
      <c r="I36" s="46" t="s">
        <v>177</v>
      </c>
      <c r="J36" s="47">
        <f>DATE(H25,12,25)</f>
        <v>44555</v>
      </c>
    </row>
    <row r="37" spans="1:10" x14ac:dyDescent="0.35">
      <c r="A37" s="12" t="s">
        <v>132</v>
      </c>
      <c r="B37" s="13">
        <v>1</v>
      </c>
      <c r="H37" s="45">
        <f>+H25+1</f>
        <v>2022</v>
      </c>
      <c r="I37" s="46" t="s">
        <v>166</v>
      </c>
      <c r="J37" s="47">
        <f>DATE(H37,1,1)</f>
        <v>44562</v>
      </c>
    </row>
    <row r="38" spans="1:10" x14ac:dyDescent="0.35">
      <c r="A38" s="12" t="s">
        <v>133</v>
      </c>
      <c r="B38" s="13">
        <v>0.5</v>
      </c>
      <c r="H38" s="48"/>
      <c r="I38" s="46" t="s">
        <v>167</v>
      </c>
      <c r="J38" s="47">
        <f>ROUND(DATE(H37,4,MOD(234-11*MOD(H37,19),30))/7,0)*7-6</f>
        <v>44668</v>
      </c>
    </row>
    <row r="39" spans="1:10" x14ac:dyDescent="0.35">
      <c r="A39" s="12" t="s">
        <v>134</v>
      </c>
      <c r="B39" s="13">
        <v>0.5</v>
      </c>
      <c r="H39" s="48"/>
      <c r="I39" s="46" t="s">
        <v>168</v>
      </c>
      <c r="J39" s="47">
        <f>J38+1</f>
        <v>44669</v>
      </c>
    </row>
    <row r="40" spans="1:10" ht="15" thickBot="1" x14ac:dyDescent="0.4">
      <c r="A40" s="15"/>
      <c r="B40" s="16">
        <f>SUM(B2:B39)</f>
        <v>44</v>
      </c>
      <c r="H40" s="48"/>
      <c r="I40" s="46" t="s">
        <v>169</v>
      </c>
      <c r="J40" s="47">
        <f>DATE(H37,5,1)</f>
        <v>44682</v>
      </c>
    </row>
    <row r="41" spans="1:10" x14ac:dyDescent="0.35">
      <c r="H41" s="48"/>
      <c r="I41" s="46" t="s">
        <v>170</v>
      </c>
      <c r="J41" s="47">
        <f>DATE(H37,5,8)</f>
        <v>44689</v>
      </c>
    </row>
    <row r="42" spans="1:10" x14ac:dyDescent="0.35">
      <c r="H42" s="48"/>
      <c r="I42" s="46" t="s">
        <v>171</v>
      </c>
      <c r="J42" s="47">
        <f>J38+39</f>
        <v>44707</v>
      </c>
    </row>
    <row r="43" spans="1:10" x14ac:dyDescent="0.35">
      <c r="H43" s="48"/>
      <c r="I43" s="46" t="s">
        <v>172</v>
      </c>
      <c r="J43" s="47">
        <f>J38+50</f>
        <v>44718</v>
      </c>
    </row>
    <row r="44" spans="1:10" x14ac:dyDescent="0.35">
      <c r="H44" s="48"/>
      <c r="I44" s="46" t="s">
        <v>173</v>
      </c>
      <c r="J44" s="47">
        <f>DATE(H37,7,14)</f>
        <v>44756</v>
      </c>
    </row>
    <row r="45" spans="1:10" x14ac:dyDescent="0.35">
      <c r="H45" s="48"/>
      <c r="I45" s="46" t="s">
        <v>174</v>
      </c>
      <c r="J45" s="47">
        <f>DATE(H37,8,15)</f>
        <v>44788</v>
      </c>
    </row>
    <row r="46" spans="1:10" x14ac:dyDescent="0.35">
      <c r="H46" s="48"/>
      <c r="I46" s="46" t="s">
        <v>175</v>
      </c>
      <c r="J46" s="47">
        <f>DATE(H37,11,1)</f>
        <v>44866</v>
      </c>
    </row>
    <row r="47" spans="1:10" x14ac:dyDescent="0.35">
      <c r="H47" s="48"/>
      <c r="I47" s="46" t="s">
        <v>176</v>
      </c>
      <c r="J47" s="47">
        <f>DATE(H37,11,11)</f>
        <v>44876</v>
      </c>
    </row>
    <row r="48" spans="1:10" x14ac:dyDescent="0.35">
      <c r="H48" s="48"/>
      <c r="I48" s="46" t="s">
        <v>177</v>
      </c>
      <c r="J48" s="47">
        <f>DATE(H37,12,25)</f>
        <v>44920</v>
      </c>
    </row>
    <row r="49" spans="8:10" x14ac:dyDescent="0.35">
      <c r="H49" s="45">
        <f>+H37+1</f>
        <v>2023</v>
      </c>
      <c r="I49" s="46" t="s">
        <v>166</v>
      </c>
      <c r="J49" s="47">
        <f>DATE(H49,1,1)</f>
        <v>44927</v>
      </c>
    </row>
    <row r="50" spans="8:10" x14ac:dyDescent="0.35">
      <c r="H50" s="48"/>
      <c r="I50" s="46" t="s">
        <v>167</v>
      </c>
      <c r="J50" s="47">
        <f>ROUND(DATE(H49,4,MOD(234-11*MOD(H49,19),30))/7,0)*7-6</f>
        <v>45025</v>
      </c>
    </row>
    <row r="51" spans="8:10" x14ac:dyDescent="0.35">
      <c r="H51" s="48"/>
      <c r="I51" s="46" t="s">
        <v>168</v>
      </c>
      <c r="J51" s="47">
        <f>J50+1</f>
        <v>45026</v>
      </c>
    </row>
    <row r="52" spans="8:10" x14ac:dyDescent="0.35">
      <c r="H52" s="48"/>
      <c r="I52" s="46" t="s">
        <v>169</v>
      </c>
      <c r="J52" s="47">
        <f>DATE(H49,5,1)</f>
        <v>45047</v>
      </c>
    </row>
    <row r="53" spans="8:10" x14ac:dyDescent="0.35">
      <c r="H53" s="48"/>
      <c r="I53" s="46" t="s">
        <v>170</v>
      </c>
      <c r="J53" s="47">
        <f>DATE(H49,5,8)</f>
        <v>45054</v>
      </c>
    </row>
    <row r="54" spans="8:10" x14ac:dyDescent="0.35">
      <c r="H54" s="48"/>
      <c r="I54" s="46" t="s">
        <v>171</v>
      </c>
      <c r="J54" s="47">
        <f>J50+39</f>
        <v>45064</v>
      </c>
    </row>
    <row r="55" spans="8:10" x14ac:dyDescent="0.35">
      <c r="H55" s="48"/>
      <c r="I55" s="46" t="s">
        <v>172</v>
      </c>
      <c r="J55" s="47">
        <f>J50+50</f>
        <v>45075</v>
      </c>
    </row>
    <row r="56" spans="8:10" x14ac:dyDescent="0.35">
      <c r="H56" s="48"/>
      <c r="I56" s="46" t="s">
        <v>173</v>
      </c>
      <c r="J56" s="47">
        <f>DATE(H49,7,14)</f>
        <v>45121</v>
      </c>
    </row>
    <row r="57" spans="8:10" x14ac:dyDescent="0.35">
      <c r="H57" s="48"/>
      <c r="I57" s="46" t="s">
        <v>174</v>
      </c>
      <c r="J57" s="47">
        <f>DATE(H49,8,15)</f>
        <v>45153</v>
      </c>
    </row>
    <row r="58" spans="8:10" x14ac:dyDescent="0.35">
      <c r="H58" s="48"/>
      <c r="I58" s="46" t="s">
        <v>175</v>
      </c>
      <c r="J58" s="47">
        <f>DATE(H49,11,1)</f>
        <v>45231</v>
      </c>
    </row>
    <row r="59" spans="8:10" x14ac:dyDescent="0.35">
      <c r="H59" s="48"/>
      <c r="I59" s="46" t="s">
        <v>176</v>
      </c>
      <c r="J59" s="47">
        <f>DATE(H49,11,11)</f>
        <v>45241</v>
      </c>
    </row>
    <row r="60" spans="8:10" x14ac:dyDescent="0.35">
      <c r="H60" s="48"/>
      <c r="I60" s="46" t="s">
        <v>177</v>
      </c>
      <c r="J60" s="47">
        <f>DATE(H49,12,25)</f>
        <v>45285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Production amont</vt:lpstr>
      <vt:lpstr>Production aval</vt:lpstr>
      <vt:lpstr>Récapitulatif délais</vt:lpstr>
      <vt:lpstr>Suivi des pièces</vt:lpstr>
      <vt:lpstr>Paramétres</vt:lpstr>
      <vt:lpstr>_JF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Pietropaoli</dc:creator>
  <cp:lastModifiedBy>Michel</cp:lastModifiedBy>
  <dcterms:created xsi:type="dcterms:W3CDTF">2019-09-04T12:28:59Z</dcterms:created>
  <dcterms:modified xsi:type="dcterms:W3CDTF">2019-09-16T10:09:03Z</dcterms:modified>
</cp:coreProperties>
</file>