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TCD" sheetId="3" r:id="rId1"/>
    <sheet name="data" sheetId="1" r:id="rId2"/>
  </sheets>
  <calcPr calcId="152511"/>
  <pivotCaches>
    <pivotCache cacheId="8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" l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H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G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</calcChain>
</file>

<file path=xl/sharedStrings.xml><?xml version="1.0" encoding="utf-8"?>
<sst xmlns="http://schemas.openxmlformats.org/spreadsheetml/2006/main" count="100" uniqueCount="41">
  <si>
    <t>V152175</t>
  </si>
  <si>
    <t>V152176</t>
  </si>
  <si>
    <t>V152245</t>
  </si>
  <si>
    <t>V152246</t>
  </si>
  <si>
    <t>V152247</t>
  </si>
  <si>
    <t>V152248</t>
  </si>
  <si>
    <t>V152249</t>
  </si>
  <si>
    <t>V152250</t>
  </si>
  <si>
    <t>V152251</t>
  </si>
  <si>
    <t>V152252</t>
  </si>
  <si>
    <t>V152253</t>
  </si>
  <si>
    <t>V152254</t>
  </si>
  <si>
    <t>V152255</t>
  </si>
  <si>
    <t>V152256</t>
  </si>
  <si>
    <t>V152258</t>
  </si>
  <si>
    <t>V152259</t>
  </si>
  <si>
    <t>V152260</t>
  </si>
  <si>
    <t>V152261</t>
  </si>
  <si>
    <t>V152297</t>
  </si>
  <si>
    <t>V152298</t>
  </si>
  <si>
    <t>V152335</t>
  </si>
  <si>
    <t>V152336</t>
  </si>
  <si>
    <t>V152337</t>
  </si>
  <si>
    <t>V152352</t>
  </si>
  <si>
    <t>V152353</t>
  </si>
  <si>
    <t xml:space="preserve">date de production </t>
  </si>
  <si>
    <t>Code article</t>
  </si>
  <si>
    <t>cout théo</t>
  </si>
  <si>
    <t>cout réel</t>
  </si>
  <si>
    <t>prix</t>
  </si>
  <si>
    <t>Étiquettes de lignes</t>
  </si>
  <si>
    <t>Total général</t>
  </si>
  <si>
    <t xml:space="preserve">nb produit </t>
  </si>
  <si>
    <t>total prix</t>
  </si>
  <si>
    <t>total cout théo</t>
  </si>
  <si>
    <t>total cout réel</t>
  </si>
  <si>
    <t>Somme de total prix</t>
  </si>
  <si>
    <t>Somme de total cout réel</t>
  </si>
  <si>
    <t>Somme de total cout théo</t>
  </si>
  <si>
    <t>Somme de marge réelle pondérée</t>
  </si>
  <si>
    <t>Somme de marge théo pondérée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</si>
</sst>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0\ &quot;€&quot;"/>
    <numFmt numFmtId="165" formatCode="_-* #,##0.000\ [$€-40C]_-;\-* #,##0.000\ [$€-40C]_-;_-* &quot;-&quot;??\ [$€-40C]_-;_-@_-"/>
    <numFmt numFmtId="166" formatCode="&quot; &quot;#,##0.00&quot; &quot;[$€-40C]&quot; &quot;;&quot;-&quot;#,##0.00&quot; &quot;[$€-40C]&quot; &quot;;&quot; -&quot;00&quot; &quot;[$€-40C]&quot; &quot;;&quot; &quot;@&quot; 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2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i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4">
    <xf numFmtId="0" fontId="0" fillId="0" borderId="0"/>
    <xf numFmtId="165" fontId="1" fillId="0" borderId="0"/>
    <xf numFmtId="165" fontId="2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5" fontId="1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3" fillId="0" borderId="0"/>
    <xf numFmtId="166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4" fillId="0" borderId="0" applyNumberFormat="0" applyBorder="0" applyProtection="0"/>
    <xf numFmtId="0" fontId="3" fillId="0" borderId="0" applyNumberFormat="0" applyFont="0" applyBorder="0" applyProtection="0"/>
    <xf numFmtId="0" fontId="1" fillId="0" borderId="0"/>
    <xf numFmtId="0" fontId="1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5" fontId="1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2">
    <xf numFmtId="0" fontId="0" fillId="0" borderId="0" xfId="0"/>
    <xf numFmtId="0" fontId="6" fillId="0" borderId="0" xfId="0" applyFont="1" applyFill="1" applyBorder="1"/>
    <xf numFmtId="14" fontId="6" fillId="0" borderId="0" xfId="1" applyNumberFormat="1" applyFont="1" applyFill="1" applyBorder="1" applyAlignment="1">
      <alignment horizontal="center" vertical="center"/>
    </xf>
    <xf numFmtId="165" fontId="6" fillId="0" borderId="0" xfId="1" applyFont="1" applyFill="1" applyBorder="1" applyAlignment="1">
      <alignment horizontal="center" vertical="center"/>
    </xf>
    <xf numFmtId="1" fontId="6" fillId="0" borderId="0" xfId="1" applyNumberFormat="1" applyFont="1" applyFill="1" applyBorder="1"/>
    <xf numFmtId="164" fontId="6" fillId="0" borderId="0" xfId="1" applyNumberFormat="1" applyFont="1" applyFill="1" applyBorder="1" applyAlignment="1">
      <alignment horizontal="center" vertical="center"/>
    </xf>
    <xf numFmtId="165" fontId="6" fillId="0" borderId="0" xfId="1" applyFont="1" applyFill="1" applyBorder="1" applyAlignment="1">
      <alignment vertical="center"/>
    </xf>
    <xf numFmtId="0" fontId="6" fillId="0" borderId="0" xfId="1" applyNumberFormat="1" applyFont="1" applyFill="1" applyBorder="1" applyAlignment="1">
      <alignment horizontal="center" vertical="center"/>
    </xf>
    <xf numFmtId="14" fontId="7" fillId="0" borderId="0" xfId="5" applyNumberFormat="1" applyFont="1" applyFill="1" applyBorder="1" applyAlignment="1">
      <alignment vertical="center" wrapText="1"/>
    </xf>
    <xf numFmtId="165" fontId="7" fillId="0" borderId="0" xfId="5" applyFont="1" applyFill="1" applyBorder="1" applyAlignment="1">
      <alignment vertical="center"/>
    </xf>
    <xf numFmtId="165" fontId="7" fillId="0" borderId="0" xfId="5" applyFont="1" applyFill="1" applyBorder="1" applyAlignment="1">
      <alignment vertical="center" wrapText="1"/>
    </xf>
    <xf numFmtId="165" fontId="5" fillId="0" borderId="0" xfId="5" applyFont="1" applyFill="1" applyBorder="1" applyAlignment="1">
      <alignment horizontal="center" vertical="center" wrapText="1"/>
    </xf>
    <xf numFmtId="0" fontId="5" fillId="0" borderId="0" xfId="0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10" fontId="0" fillId="0" borderId="0" xfId="32" applyNumberFormat="1" applyFont="1"/>
    <xf numFmtId="165" fontId="8" fillId="0" borderId="0" xfId="5" applyFont="1" applyFill="1" applyAlignment="1">
      <alignment horizontal="center" vertical="center" wrapText="1"/>
    </xf>
    <xf numFmtId="165" fontId="9" fillId="0" borderId="0" xfId="1" applyFont="1" applyFill="1" applyAlignment="1">
      <alignment horizontal="center" vertical="center"/>
    </xf>
    <xf numFmtId="0" fontId="9" fillId="0" borderId="0" xfId="0" applyFont="1" applyFill="1" applyBorder="1"/>
    <xf numFmtId="10" fontId="0" fillId="0" borderId="0" xfId="0" applyNumberFormat="1"/>
    <xf numFmtId="14" fontId="0" fillId="0" borderId="0" xfId="0" applyNumberFormat="1" applyAlignment="1">
      <alignment horizontal="left" indent="1"/>
    </xf>
    <xf numFmtId="44" fontId="0" fillId="0" borderId="0" xfId="33" applyFont="1"/>
  </cellXfs>
  <cellStyles count="34">
    <cellStyle name="Milliers 2" xfId="30"/>
    <cellStyle name="Milliers 3" xfId="13"/>
    <cellStyle name="Monétaire" xfId="33" builtinId="4"/>
    <cellStyle name="Monétaire 2" xfId="4"/>
    <cellStyle name="Monétaire 2 2" xfId="8"/>
    <cellStyle name="Monétaire 2 2 2" xfId="25"/>
    <cellStyle name="Monétaire 2 3" xfId="11"/>
    <cellStyle name="Monétaire 2 3 2" xfId="28"/>
    <cellStyle name="Monétaire 2 4" xfId="22"/>
    <cellStyle name="Monétaire 3" xfId="6"/>
    <cellStyle name="Monétaire 3 2" xfId="9"/>
    <cellStyle name="Monétaire 3 2 2" xfId="26"/>
    <cellStyle name="Monétaire 3 3" xfId="12"/>
    <cellStyle name="Monétaire 3 3 2" xfId="29"/>
    <cellStyle name="Monétaire 3 4" xfId="23"/>
    <cellStyle name="Monétaire 4" xfId="7"/>
    <cellStyle name="Monétaire 4 2" xfId="24"/>
    <cellStyle name="Monétaire 5" xfId="10"/>
    <cellStyle name="Monétaire 5 2" xfId="27"/>
    <cellStyle name="Monétaire 6" xfId="15"/>
    <cellStyle name="Monétaire 7" xfId="21"/>
    <cellStyle name="Monétaire 8" xfId="3"/>
    <cellStyle name="Normal" xfId="0" builtinId="0"/>
    <cellStyle name="Normal 18 2" xfId="17"/>
    <cellStyle name="Normal 2" xfId="2"/>
    <cellStyle name="Normal 2 2" xfId="20"/>
    <cellStyle name="Normal 2 3" xfId="19"/>
    <cellStyle name="Normal 26" xfId="18"/>
    <cellStyle name="Normal 3" xfId="14"/>
    <cellStyle name="Normal 4" xfId="1"/>
    <cellStyle name="Normal 5" xfId="5"/>
    <cellStyle name="Normal 6" xfId="31"/>
    <cellStyle name="Pourcentage" xfId="32" builtinId="5"/>
    <cellStyle name="Pourcentage 2" xfId="16"/>
  </cellStyles>
  <dxfs count="29">
    <dxf>
      <numFmt numFmtId="167" formatCode="0.0%"/>
    </dxf>
    <dxf>
      <numFmt numFmtId="14" formatCode="0.00%"/>
    </dxf>
    <dxf>
      <numFmt numFmtId="167" formatCode="0.0%"/>
    </dxf>
    <dxf>
      <numFmt numFmtId="14" formatCode="0.00%"/>
    </dxf>
    <dxf>
      <numFmt numFmtId="14" formatCode="0.00%"/>
    </dxf>
    <dxf>
      <numFmt numFmtId="0" formatCode="General"/>
    </dxf>
    <dxf>
      <numFmt numFmtId="14" formatCode="0.00%"/>
    </dxf>
    <dxf>
      <numFmt numFmtId="14" formatCode="0.00%"/>
    </dxf>
    <dxf>
      <numFmt numFmtId="167" formatCode="0.0%"/>
    </dxf>
    <dxf>
      <numFmt numFmtId="167" formatCode="0.0%"/>
    </dxf>
    <dxf>
      <numFmt numFmtId="14" formatCode="0.00%"/>
    </dxf>
    <dxf>
      <numFmt numFmtId="0" formatCode="General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.000\ [$€-40C]_-;\-* #,##0.000\ [$€-40C]_-;_-* &quot;-&quot;??\ [$€-40C]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.000\ [$€-40C]_-;\-* #,##0.000\ [$€-40C]_-;_-* &quot;-&quot;??\ [$€-40C]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.000\ [$€-40C]_-;\-* #,##0.000\ [$€-40C]_-;_-* &quot;-&quot;??\ [$€-40C]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0" formatCode="General"/>
    </dxf>
    <dxf>
      <numFmt numFmtId="14" formatCode="0.0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474.480817824071" createdVersion="5" refreshedVersion="5" minRefreshableVersion="3" recordCount="59">
  <cacheSource type="worksheet">
    <worksheetSource name="Tableau1"/>
  </cacheSource>
  <cacheFields count="11">
    <cacheField name="date de production " numFmtId="14">
      <sharedItems containsSemiMixedTypes="0" containsNonDate="0" containsDate="1" containsString="0" minDate="2018-01-30T00:00:00" maxDate="2018-10-27T00:00:00" count="27">
        <d v="2018-04-13T00:00:00"/>
        <d v="2018-07-05T00:00:00"/>
        <d v="2018-02-01T00:00:00"/>
        <d v="2018-07-18T00:00:00"/>
        <d v="2018-04-16T00:00:00"/>
        <d v="2018-06-04T00:00:00"/>
        <d v="2018-06-12T00:00:00"/>
        <d v="2018-07-19T00:00:00"/>
        <d v="2018-07-30T00:00:00"/>
        <d v="2018-07-31T00:00:00"/>
        <d v="2018-10-26T00:00:00"/>
        <d v="2018-06-13T00:00:00"/>
        <d v="2018-04-12T00:00:00"/>
        <d v="2018-05-30T00:00:00"/>
        <d v="2018-06-05T00:00:00"/>
        <d v="2018-02-12T00:00:00"/>
        <d v="2018-04-21T00:00:00"/>
        <d v="2018-04-23T00:00:00"/>
        <d v="2018-04-11T00:00:00"/>
        <d v="2018-07-20T00:00:00"/>
        <d v="2018-02-02T00:00:00"/>
        <d v="2018-06-08T00:00:00"/>
        <d v="2018-01-30T00:00:00"/>
        <d v="2018-04-17T00:00:00"/>
        <d v="2018-03-30T00:00:00"/>
        <d v="2018-04-19T00:00:00"/>
        <d v="2018-06-07T00:00:00"/>
      </sharedItems>
    </cacheField>
    <cacheField name="Code article" numFmtId="0">
      <sharedItems count="25">
        <s v="V152175"/>
        <s v="V152176"/>
        <s v="V152245"/>
        <s v="V152246"/>
        <s v="V152247"/>
        <s v="V152248"/>
        <s v="V152249"/>
        <s v="V152250"/>
        <s v="V152251"/>
        <s v="V152252"/>
        <s v="V152253"/>
        <s v="V152254"/>
        <s v="V152255"/>
        <s v="V152256"/>
        <s v="V152258"/>
        <s v="V152259"/>
        <s v="V152260"/>
        <s v="V152261"/>
        <s v="V152297"/>
        <s v="V152298"/>
        <s v="V152335"/>
        <s v="V152336"/>
        <s v="V152337"/>
        <s v="V152352"/>
        <s v="V152353"/>
      </sharedItems>
    </cacheField>
    <cacheField name="nb produit " numFmtId="1">
      <sharedItems containsSemiMixedTypes="0" containsString="0" containsNumber="1" containsInteger="1" minValue="276" maxValue="9760"/>
    </cacheField>
    <cacheField name="cout théo" numFmtId="164">
      <sharedItems containsSemiMixedTypes="0" containsString="0" containsNumber="1" minValue="0.49349999999999999" maxValue="1.4142999999999999"/>
    </cacheField>
    <cacheField name="cout réel" numFmtId="165">
      <sharedItems containsSemiMixedTypes="0" containsString="0" containsNumber="1" minValue="0.3735" maxValue="3.2808999999999999"/>
    </cacheField>
    <cacheField name="prix" numFmtId="164">
      <sharedItems containsSemiMixedTypes="0" containsString="0" containsNumber="1" minValue="1.776" maxValue="2.95"/>
    </cacheField>
    <cacheField name="total prix" numFmtId="165">
      <sharedItems containsSemiMixedTypes="0" containsString="0" containsNumber="1" minValue="719.80799999999999" maxValue="28792"/>
    </cacheField>
    <cacheField name="total cout théo" numFmtId="165">
      <sharedItems containsSemiMixedTypes="0" containsString="0" containsNumber="1" minValue="294.71280000000002" maxValue="13803.567999999999"/>
    </cacheField>
    <cacheField name="total cout réel" numFmtId="165">
      <sharedItems containsSemiMixedTypes="0" containsString="0" containsNumber="1" minValue="259.95600000000002" maxValue="13922.640000000001"/>
    </cacheField>
    <cacheField name="marge réelle pondérée" numFmtId="0" formula="('total prix' -'total cout réel' )/'total prix'" databaseField="0"/>
    <cacheField name="marge théo pondérée" numFmtId="0" formula=" ('total prix' -'total cout théo' )/'total prix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9">
  <r>
    <x v="0"/>
    <x v="0"/>
    <n v="2508"/>
    <n v="0.90180000000000005"/>
    <n v="0.96519999999999995"/>
    <n v="2.2000000000000002"/>
    <n v="5517.6"/>
    <n v="2261.7144000000003"/>
    <n v="2420.7215999999999"/>
  </r>
  <r>
    <x v="1"/>
    <x v="0"/>
    <n v="1224"/>
    <n v="0.90180000000000005"/>
    <n v="1.0207999999999999"/>
    <n v="2.1"/>
    <n v="2570.4"/>
    <n v="1103.8032000000001"/>
    <n v="1249.4592"/>
  </r>
  <r>
    <x v="2"/>
    <x v="1"/>
    <n v="4764"/>
    <n v="0.60009999999999997"/>
    <n v="0.79179999999999995"/>
    <n v="2.11"/>
    <n v="10052.039999999999"/>
    <n v="2858.8763999999996"/>
    <n v="3772.1351999999997"/>
  </r>
  <r>
    <x v="3"/>
    <x v="2"/>
    <n v="2268"/>
    <n v="0.71950000000000003"/>
    <n v="0.78190000000000004"/>
    <n v="1.8560000000000001"/>
    <n v="4209.4080000000004"/>
    <n v="1631.826"/>
    <n v="1773.3492000000001"/>
  </r>
  <r>
    <x v="4"/>
    <x v="3"/>
    <n v="2172"/>
    <n v="0.49349999999999999"/>
    <n v="0.6351"/>
    <n v="1.8169999999999999"/>
    <n v="3946.5239999999999"/>
    <n v="1071.8820000000001"/>
    <n v="1379.4372000000001"/>
  </r>
  <r>
    <x v="5"/>
    <x v="3"/>
    <n v="3948"/>
    <n v="0.49349999999999999"/>
    <n v="0.54410000000000003"/>
    <n v="1.8169999999999999"/>
    <n v="7173.5159999999996"/>
    <n v="1948.338"/>
    <n v="2148.1068"/>
  </r>
  <r>
    <x v="6"/>
    <x v="3"/>
    <n v="3036"/>
    <n v="0.49349999999999999"/>
    <n v="0.53620000000000001"/>
    <n v="1.8169999999999999"/>
    <n v="5516.4120000000003"/>
    <n v="1498.2660000000001"/>
    <n v="1627.9032"/>
  </r>
  <r>
    <x v="7"/>
    <x v="3"/>
    <n v="3916"/>
    <n v="0.49349999999999999"/>
    <n v="0.3735"/>
    <n v="1.8169999999999999"/>
    <n v="7115.3719999999994"/>
    <n v="1932.546"/>
    <n v="1462.626"/>
  </r>
  <r>
    <x v="8"/>
    <x v="3"/>
    <n v="1188"/>
    <n v="0.49349999999999999"/>
    <n v="0.3735"/>
    <n v="1.8169999999999999"/>
    <n v="2158.596"/>
    <n v="586.27800000000002"/>
    <n v="443.71800000000002"/>
  </r>
  <r>
    <x v="9"/>
    <x v="3"/>
    <n v="696"/>
    <n v="0.49349999999999999"/>
    <n v="0.3735"/>
    <n v="1.8169999999999999"/>
    <n v="1264.6320000000001"/>
    <n v="343.476"/>
    <n v="259.95600000000002"/>
  </r>
  <r>
    <x v="10"/>
    <x v="3"/>
    <n v="3924"/>
    <n v="0.49349999999999999"/>
    <n v="0.51090000000000002"/>
    <n v="1.8169999999999999"/>
    <n v="7129.9079999999994"/>
    <n v="1936.4939999999999"/>
    <n v="2004.7716"/>
  </r>
  <r>
    <x v="11"/>
    <x v="4"/>
    <n v="2268"/>
    <n v="0.88260000000000005"/>
    <n v="0.9516"/>
    <n v="2.27"/>
    <n v="5148.3599999999997"/>
    <n v="2001.7368000000001"/>
    <n v="2158.2287999999999"/>
  </r>
  <r>
    <x v="12"/>
    <x v="5"/>
    <n v="6156"/>
    <n v="1.0678000000000001"/>
    <n v="1.0481"/>
    <n v="2.6080000000000001"/>
    <n v="16054.848"/>
    <n v="6573.3768000000009"/>
    <n v="6452.1036000000004"/>
  </r>
  <r>
    <x v="0"/>
    <x v="5"/>
    <n v="288"/>
    <n v="1.0678000000000001"/>
    <n v="1.5201"/>
    <n v="2.6080000000000001"/>
    <n v="751.10400000000004"/>
    <n v="307.52640000000002"/>
    <n v="437.78879999999998"/>
  </r>
  <r>
    <x v="13"/>
    <x v="5"/>
    <n v="276"/>
    <n v="1.0678000000000001"/>
    <n v="1.5862000000000001"/>
    <n v="2.6080000000000001"/>
    <n v="719.80799999999999"/>
    <n v="294.71280000000002"/>
    <n v="437.7912"/>
  </r>
  <r>
    <x v="14"/>
    <x v="5"/>
    <n v="3144"/>
    <n v="1.0678000000000001"/>
    <n v="1.1253"/>
    <n v="2.6080000000000001"/>
    <n v="8199.5519999999997"/>
    <n v="3357.1632000000004"/>
    <n v="3537.9431999999997"/>
  </r>
  <r>
    <x v="1"/>
    <x v="5"/>
    <n v="4188"/>
    <n v="1.0678000000000001"/>
    <n v="1.1029"/>
    <n v="2.6080000000000001"/>
    <n v="10922.304"/>
    <n v="4471.9464000000007"/>
    <n v="4618.9452000000001"/>
  </r>
  <r>
    <x v="3"/>
    <x v="5"/>
    <n v="4224"/>
    <n v="1.0678000000000001"/>
    <n v="1.08"/>
    <n v="2.6080000000000001"/>
    <n v="11016.192000000001"/>
    <n v="4510.3872000000001"/>
    <n v="4561.92"/>
  </r>
  <r>
    <x v="15"/>
    <x v="6"/>
    <n v="2688"/>
    <n v="0.57689999999999997"/>
    <n v="0.64849999999999997"/>
    <n v="2.2280000000000002"/>
    <n v="5988.8640000000005"/>
    <n v="1550.7071999999998"/>
    <n v="1743.1679999999999"/>
  </r>
  <r>
    <x v="16"/>
    <x v="7"/>
    <n v="2676"/>
    <n v="0.73599999999999999"/>
    <n v="0.70379999999999998"/>
    <n v="1.82"/>
    <n v="4870.3200000000006"/>
    <n v="1969.5360000000001"/>
    <n v="1883.3688"/>
  </r>
  <r>
    <x v="17"/>
    <x v="7"/>
    <n v="1152"/>
    <n v="0.73599999999999999"/>
    <n v="0.66579999999999995"/>
    <n v="1.82"/>
    <n v="2096.64"/>
    <n v="847.87199999999996"/>
    <n v="767.00159999999994"/>
  </r>
  <r>
    <x v="7"/>
    <x v="7"/>
    <n v="4020"/>
    <n v="0.73599999999999999"/>
    <n v="0.748"/>
    <n v="1.82"/>
    <n v="7316.4000000000005"/>
    <n v="2958.72"/>
    <n v="3006.96"/>
  </r>
  <r>
    <x v="6"/>
    <x v="8"/>
    <n v="4212"/>
    <n v="0.72499999999999998"/>
    <n v="0.6946"/>
    <n v="1.776"/>
    <n v="7480.5119999999997"/>
    <n v="3053.7"/>
    <n v="2925.6552000000001"/>
  </r>
  <r>
    <x v="18"/>
    <x v="9"/>
    <n v="3132"/>
    <n v="0.90669999999999995"/>
    <n v="0.91169999999999995"/>
    <n v="2.3969999999999998"/>
    <n v="7507.4039999999995"/>
    <n v="2839.7844"/>
    <n v="2855.4443999999999"/>
  </r>
  <r>
    <x v="12"/>
    <x v="9"/>
    <n v="768"/>
    <n v="0.90669999999999995"/>
    <n v="1.1801999999999999"/>
    <n v="2.3969999999999998"/>
    <n v="1840.8959999999997"/>
    <n v="696.34559999999999"/>
    <n v="906.39359999999988"/>
  </r>
  <r>
    <x v="5"/>
    <x v="9"/>
    <n v="2328"/>
    <n v="0.90669999999999995"/>
    <n v="0.97470000000000001"/>
    <n v="2.3969999999999998"/>
    <n v="5580.2159999999994"/>
    <n v="2110.7975999999999"/>
    <n v="2269.1016"/>
  </r>
  <r>
    <x v="19"/>
    <x v="9"/>
    <n v="4080"/>
    <n v="0.90669999999999995"/>
    <n v="0.94610000000000005"/>
    <n v="2.3969999999999998"/>
    <n v="9779.7599999999984"/>
    <n v="3699.3359999999998"/>
    <n v="3860.0880000000002"/>
  </r>
  <r>
    <x v="17"/>
    <x v="10"/>
    <n v="3408"/>
    <n v="0.69450000000000001"/>
    <n v="0.75280000000000002"/>
    <n v="1.8180000000000001"/>
    <n v="6195.7440000000006"/>
    <n v="2366.8560000000002"/>
    <n v="2565.5424000000003"/>
  </r>
  <r>
    <x v="11"/>
    <x v="10"/>
    <n v="3828"/>
    <n v="0.69450000000000001"/>
    <n v="0.70909999999999995"/>
    <n v="1.8180000000000001"/>
    <n v="6959.3040000000001"/>
    <n v="2658.5459999999998"/>
    <n v="2714.4348"/>
  </r>
  <r>
    <x v="3"/>
    <x v="10"/>
    <n v="3936"/>
    <n v="0.69450000000000001"/>
    <n v="0.71899999999999997"/>
    <n v="1.8180000000000001"/>
    <n v="7155.6480000000001"/>
    <n v="2733.5520000000001"/>
    <n v="2829.9839999999999"/>
  </r>
  <r>
    <x v="20"/>
    <x v="11"/>
    <n v="4092"/>
    <n v="0.82140000000000002"/>
    <n v="0.81240000000000001"/>
    <n v="1.7869999999999999"/>
    <n v="7312.4039999999995"/>
    <n v="3361.1687999999999"/>
    <n v="3324.3407999999999"/>
  </r>
  <r>
    <x v="7"/>
    <x v="11"/>
    <n v="1920"/>
    <n v="0.82140000000000002"/>
    <n v="0.89090000000000003"/>
    <n v="1.7869999999999999"/>
    <n v="3431.04"/>
    <n v="1577.088"/>
    <n v="1710.528"/>
  </r>
  <r>
    <x v="19"/>
    <x v="11"/>
    <n v="1944"/>
    <n v="0.82140000000000002"/>
    <n v="0.89090000000000003"/>
    <n v="1.7869999999999999"/>
    <n v="3473.9279999999999"/>
    <n v="1596.8016"/>
    <n v="1731.9096"/>
  </r>
  <r>
    <x v="21"/>
    <x v="12"/>
    <n v="2056"/>
    <n v="0.91"/>
    <n v="0.97099999999999997"/>
    <n v="2.46"/>
    <n v="5057.76"/>
    <n v="1870.96"/>
    <n v="1996.376"/>
  </r>
  <r>
    <x v="20"/>
    <x v="13"/>
    <n v="1904"/>
    <n v="0.86450000000000005"/>
    <n v="0.92210000000000003"/>
    <n v="2.5499999999999998"/>
    <n v="4855.2"/>
    <n v="1646.008"/>
    <n v="1755.6784"/>
  </r>
  <r>
    <x v="21"/>
    <x v="13"/>
    <n v="2016"/>
    <n v="0.86450000000000005"/>
    <n v="0.87649999999999995"/>
    <n v="2.5499999999999998"/>
    <n v="5140.7999999999993"/>
    <n v="1742.8320000000001"/>
    <n v="1767.0239999999999"/>
  </r>
  <r>
    <x v="22"/>
    <x v="14"/>
    <n v="2568"/>
    <n v="1.1132"/>
    <n v="1.1415999999999999"/>
    <n v="2.52"/>
    <n v="6471.36"/>
    <n v="2858.6976"/>
    <n v="2931.6288"/>
  </r>
  <r>
    <x v="23"/>
    <x v="15"/>
    <n v="2248"/>
    <n v="1.1184000000000001"/>
    <n v="3.1858"/>
    <n v="2.8759999999999999"/>
    <n v="6465.2479999999996"/>
    <n v="2514.1632"/>
    <n v="7161.6783999999998"/>
  </r>
  <r>
    <x v="21"/>
    <x v="15"/>
    <n v="2016"/>
    <n v="1.1184000000000001"/>
    <n v="3.2808999999999999"/>
    <n v="2.8759999999999999"/>
    <n v="5798.0159999999996"/>
    <n v="2254.6944000000003"/>
    <n v="6614.2943999999998"/>
  </r>
  <r>
    <x v="23"/>
    <x v="16"/>
    <n v="1426"/>
    <n v="0.92269999999999996"/>
    <n v="1.0958000000000001"/>
    <n v="2.8740000000000001"/>
    <n v="4098.3240000000005"/>
    <n v="1315.7701999999999"/>
    <n v="1562.6108000000002"/>
  </r>
  <r>
    <x v="24"/>
    <x v="17"/>
    <n v="2392"/>
    <n v="0.89549999999999996"/>
    <n v="0.96130000000000004"/>
    <n v="2.83"/>
    <n v="6769.3600000000006"/>
    <n v="2142.0360000000001"/>
    <n v="2299.4295999999999"/>
  </r>
  <r>
    <x v="20"/>
    <x v="18"/>
    <n v="2508"/>
    <n v="1.0033000000000001"/>
    <n v="1.0665"/>
    <n v="2.2599999999999998"/>
    <n v="5668.079999999999"/>
    <n v="2516.2764000000002"/>
    <n v="2674.7820000000002"/>
  </r>
  <r>
    <x v="4"/>
    <x v="18"/>
    <n v="2568"/>
    <n v="1.0033000000000001"/>
    <n v="1.032"/>
    <n v="2.2599999999999998"/>
    <n v="5803.6799999999994"/>
    <n v="2576.4744000000001"/>
    <n v="2650.1759999999999"/>
  </r>
  <r>
    <x v="1"/>
    <x v="18"/>
    <n v="2748"/>
    <n v="1.0033000000000001"/>
    <n v="1.0421"/>
    <n v="2.2599999999999998"/>
    <n v="6210.48"/>
    <n v="2757.0684000000001"/>
    <n v="2863.6907999999999"/>
  </r>
  <r>
    <x v="17"/>
    <x v="19"/>
    <n v="2232"/>
    <n v="0.73970000000000002"/>
    <n v="0.77510000000000001"/>
    <n v="1.8069999999999999"/>
    <n v="4033.2239999999997"/>
    <n v="1651.0104000000001"/>
    <n v="1730.0232000000001"/>
  </r>
  <r>
    <x v="7"/>
    <x v="19"/>
    <n v="2364"/>
    <n v="0.73970000000000002"/>
    <n v="0.80549999999999999"/>
    <n v="1.8069999999999999"/>
    <n v="4271.7479999999996"/>
    <n v="1748.6508000000001"/>
    <n v="1904.202"/>
  </r>
  <r>
    <x v="22"/>
    <x v="20"/>
    <n v="2076"/>
    <n v="0.7954"/>
    <n v="0.95079999999999998"/>
    <n v="2.2999999999999998"/>
    <n v="4774.7999999999993"/>
    <n v="1651.2503999999999"/>
    <n v="1973.8607999999999"/>
  </r>
  <r>
    <x v="17"/>
    <x v="20"/>
    <n v="2232"/>
    <n v="0.7954"/>
    <n v="0.91979999999999995"/>
    <n v="2.2999999999999998"/>
    <n v="5133.5999999999995"/>
    <n v="1775.3327999999999"/>
    <n v="2052.9935999999998"/>
  </r>
  <r>
    <x v="19"/>
    <x v="20"/>
    <n v="2400"/>
    <n v="0.7954"/>
    <n v="0.90039999999999998"/>
    <n v="2.2999999999999998"/>
    <n v="5520"/>
    <n v="1908.96"/>
    <n v="2160.96"/>
  </r>
  <r>
    <x v="22"/>
    <x v="21"/>
    <n v="3660"/>
    <n v="0.81489999999999996"/>
    <n v="0.8397"/>
    <n v="2.02"/>
    <n v="7393.2"/>
    <n v="2982.5339999999997"/>
    <n v="3073.3020000000001"/>
  </r>
  <r>
    <x v="25"/>
    <x v="21"/>
    <n v="2232"/>
    <n v="0.81489999999999996"/>
    <n v="0.88770000000000004"/>
    <n v="2.02"/>
    <n v="4508.6400000000003"/>
    <n v="1818.8567999999998"/>
    <n v="1981.3464000000001"/>
  </r>
  <r>
    <x v="1"/>
    <x v="21"/>
    <n v="2532"/>
    <n v="0.81489999999999996"/>
    <n v="0.83020000000000005"/>
    <n v="2.02"/>
    <n v="5114.6400000000003"/>
    <n v="2063.3267999999998"/>
    <n v="2102.0664000000002"/>
  </r>
  <r>
    <x v="22"/>
    <x v="22"/>
    <n v="2176"/>
    <n v="1.2859"/>
    <n v="1.4252"/>
    <n v="2.95"/>
    <n v="6419.2000000000007"/>
    <n v="2798.1184000000003"/>
    <n v="3101.2352000000001"/>
  </r>
  <r>
    <x v="24"/>
    <x v="22"/>
    <n v="1736"/>
    <n v="1.2859"/>
    <n v="1.4291"/>
    <n v="2.95"/>
    <n v="5121.2000000000007"/>
    <n v="2232.3224"/>
    <n v="2480.9176000000002"/>
  </r>
  <r>
    <x v="21"/>
    <x v="22"/>
    <n v="1816"/>
    <n v="1.2859"/>
    <n v="0.83350000000000002"/>
    <n v="2.95"/>
    <n v="5357.2000000000007"/>
    <n v="2335.1943999999999"/>
    <n v="1513.636"/>
  </r>
  <r>
    <x v="2"/>
    <x v="23"/>
    <n v="2580"/>
    <n v="0.62560000000000004"/>
    <n v="1.0139"/>
    <n v="2.25"/>
    <n v="5805"/>
    <n v="1614.0480000000002"/>
    <n v="2615.8620000000001"/>
  </r>
  <r>
    <x v="18"/>
    <x v="23"/>
    <n v="3444"/>
    <n v="0.62560000000000004"/>
    <n v="0.89539999999999997"/>
    <n v="2.25"/>
    <n v="7749"/>
    <n v="2154.5664000000002"/>
    <n v="3083.7575999999999"/>
  </r>
  <r>
    <x v="14"/>
    <x v="23"/>
    <n v="3936"/>
    <n v="0.62560000000000004"/>
    <n v="0.93579999999999997"/>
    <n v="2.25"/>
    <n v="8856"/>
    <n v="2462.3616000000002"/>
    <n v="3683.3087999999998"/>
  </r>
  <r>
    <x v="26"/>
    <x v="24"/>
    <n v="9760"/>
    <n v="1.4142999999999999"/>
    <n v="1.4265000000000001"/>
    <n v="2.95"/>
    <n v="28792"/>
    <n v="13803.567999999999"/>
    <n v="13922.64000000000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F88" firstHeaderRow="0" firstDataRow="1" firstDataCol="1"/>
  <pivotFields count="11">
    <pivotField axis="axisRow" numFmtId="14" showAll="0">
      <items count="28">
        <item x="22"/>
        <item x="2"/>
        <item x="20"/>
        <item x="15"/>
        <item x="24"/>
        <item x="18"/>
        <item x="12"/>
        <item x="0"/>
        <item x="4"/>
        <item x="23"/>
        <item x="25"/>
        <item x="16"/>
        <item x="17"/>
        <item x="13"/>
        <item x="5"/>
        <item x="14"/>
        <item x="26"/>
        <item x="21"/>
        <item x="6"/>
        <item x="11"/>
        <item x="1"/>
        <item x="3"/>
        <item x="7"/>
        <item x="19"/>
        <item x="8"/>
        <item x="9"/>
        <item x="10"/>
        <item t="default"/>
      </items>
    </pivotField>
    <pivotField axis="axisRow" showAll="0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t="default"/>
      </items>
    </pivotField>
    <pivotField numFmtId="1" showAll="0" defaultSubtotal="0"/>
    <pivotField numFmtId="164" showAll="0"/>
    <pivotField numFmtId="165" showAll="0"/>
    <pivotField numFmtId="164" showAll="0"/>
    <pivotField dataField="1" numFmtId="165" showAll="0" defaultSubtotal="0"/>
    <pivotField dataField="1" numFmtId="165" showAll="0" defaultSubtotal="0"/>
    <pivotField dataField="1" numFmtId="165" showAll="0" defaultSubtotal="0"/>
    <pivotField dataField="1" dragToRow="0" dragToCol="0" dragToPage="0" showAll="0" defaultSubtotal="0"/>
    <pivotField dataField="1" dragToRow="0" dragToCol="0" dragToPage="0" showAll="0" defaultSubtotal="0"/>
  </pivotFields>
  <rowFields count="2">
    <field x="1"/>
    <field x="0"/>
  </rowFields>
  <rowItems count="85">
    <i>
      <x/>
    </i>
    <i r="1">
      <x v="7"/>
    </i>
    <i r="1">
      <x v="20"/>
    </i>
    <i>
      <x v="1"/>
    </i>
    <i r="1">
      <x v="1"/>
    </i>
    <i>
      <x v="2"/>
    </i>
    <i r="1">
      <x v="21"/>
    </i>
    <i>
      <x v="3"/>
    </i>
    <i r="1">
      <x v="8"/>
    </i>
    <i r="1">
      <x v="14"/>
    </i>
    <i r="1">
      <x v="18"/>
    </i>
    <i r="1">
      <x v="22"/>
    </i>
    <i r="1">
      <x v="24"/>
    </i>
    <i r="1">
      <x v="25"/>
    </i>
    <i r="1">
      <x v="26"/>
    </i>
    <i>
      <x v="4"/>
    </i>
    <i r="1">
      <x v="19"/>
    </i>
    <i>
      <x v="5"/>
    </i>
    <i r="1">
      <x v="6"/>
    </i>
    <i r="1">
      <x v="7"/>
    </i>
    <i r="1">
      <x v="13"/>
    </i>
    <i r="1">
      <x v="15"/>
    </i>
    <i r="1">
      <x v="20"/>
    </i>
    <i r="1">
      <x v="21"/>
    </i>
    <i>
      <x v="6"/>
    </i>
    <i r="1">
      <x v="3"/>
    </i>
    <i>
      <x v="7"/>
    </i>
    <i r="1">
      <x v="11"/>
    </i>
    <i r="1">
      <x v="12"/>
    </i>
    <i r="1">
      <x v="22"/>
    </i>
    <i>
      <x v="8"/>
    </i>
    <i r="1">
      <x v="18"/>
    </i>
    <i>
      <x v="9"/>
    </i>
    <i r="1">
      <x v="5"/>
    </i>
    <i r="1">
      <x v="6"/>
    </i>
    <i r="1">
      <x v="14"/>
    </i>
    <i r="1">
      <x v="23"/>
    </i>
    <i>
      <x v="10"/>
    </i>
    <i r="1">
      <x v="12"/>
    </i>
    <i r="1">
      <x v="19"/>
    </i>
    <i r="1">
      <x v="21"/>
    </i>
    <i>
      <x v="11"/>
    </i>
    <i r="1">
      <x v="2"/>
    </i>
    <i r="1">
      <x v="22"/>
    </i>
    <i r="1">
      <x v="23"/>
    </i>
    <i>
      <x v="12"/>
    </i>
    <i r="1">
      <x v="17"/>
    </i>
    <i>
      <x v="13"/>
    </i>
    <i r="1">
      <x v="2"/>
    </i>
    <i r="1">
      <x v="17"/>
    </i>
    <i>
      <x v="14"/>
    </i>
    <i r="1">
      <x/>
    </i>
    <i>
      <x v="15"/>
    </i>
    <i r="1">
      <x v="9"/>
    </i>
    <i r="1">
      <x v="17"/>
    </i>
    <i>
      <x v="16"/>
    </i>
    <i r="1">
      <x v="9"/>
    </i>
    <i>
      <x v="17"/>
    </i>
    <i r="1">
      <x v="4"/>
    </i>
    <i>
      <x v="18"/>
    </i>
    <i r="1">
      <x v="2"/>
    </i>
    <i r="1">
      <x v="8"/>
    </i>
    <i r="1">
      <x v="20"/>
    </i>
    <i>
      <x v="19"/>
    </i>
    <i r="1">
      <x v="12"/>
    </i>
    <i r="1">
      <x v="22"/>
    </i>
    <i>
      <x v="20"/>
    </i>
    <i r="1">
      <x/>
    </i>
    <i r="1">
      <x v="12"/>
    </i>
    <i r="1">
      <x v="23"/>
    </i>
    <i>
      <x v="21"/>
    </i>
    <i r="1">
      <x/>
    </i>
    <i r="1">
      <x v="10"/>
    </i>
    <i r="1">
      <x v="20"/>
    </i>
    <i>
      <x v="22"/>
    </i>
    <i r="1">
      <x/>
    </i>
    <i r="1">
      <x v="4"/>
    </i>
    <i r="1">
      <x v="17"/>
    </i>
    <i>
      <x v="23"/>
    </i>
    <i r="1">
      <x v="1"/>
    </i>
    <i r="1">
      <x v="5"/>
    </i>
    <i r="1">
      <x v="15"/>
    </i>
    <i>
      <x v="24"/>
    </i>
    <i r="1">
      <x v="16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Somme de total prix" fld="6" baseField="0" baseItem="0"/>
    <dataField name="Somme de total cout théo" fld="7" baseField="0" baseItem="0"/>
    <dataField name="Somme de total cout réel" fld="8" baseField="0" baseItem="0"/>
    <dataField name="Somme de marge réelle pondérée" fld="9" baseField="0" baseItem="0" numFmtId="10"/>
    <dataField name="Somme de marge théo pondérée" fld="10" baseField="0" baseItem="0" numFmtId="10"/>
  </dataFields>
  <formats count="6">
    <format dxfId="28">
      <pivotArea dataOnly="0" labelOnly="1" outline="0" axis="axisValues" fieldPosition="0"/>
    </format>
    <format dxfId="27">
      <pivotArea outline="0" collapsedLevelsAreSubtotals="1" fieldPosition="0"/>
    </format>
    <format dxfId="15">
      <pivotArea outline="0" collapsedLevelsAreSubtotals="1" fieldPosition="0">
        <references count="1">
          <reference field="4294967294" count="1" selected="0">
            <x v="3"/>
          </reference>
        </references>
      </pivotArea>
    </format>
    <format dxfId="14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3">
      <pivotArea outline="0" collapsedLevelsAreSubtotals="1" fieldPosition="0">
        <references count="1">
          <reference field="4294967294" count="1" selected="0">
            <x v="4"/>
          </reference>
        </references>
      </pivotArea>
    </format>
    <format dxfId="1">
      <pivotArea dataOnly="0" labelOnly="1" outline="0" fieldPosition="0">
        <references count="1">
          <reference field="4294967294" count="1">
            <x v="4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I60" totalsRowShown="0" headerRowDxfId="26" dataDxfId="25" headerRowCellStyle="Normal 5" dataCellStyle="Normal 4">
  <autoFilter ref="A1:I60"/>
  <tableColumns count="9">
    <tableColumn id="1" name="date de production " dataDxfId="24" dataCellStyle="Normal 4"/>
    <tableColumn id="2" name="Code article" dataDxfId="23" dataCellStyle="Normal 4"/>
    <tableColumn id="3" name="nb produit " dataDxfId="22" dataCellStyle="Normal 4"/>
    <tableColumn id="4" name="cout théo" dataDxfId="21" dataCellStyle="Normal 4"/>
    <tableColumn id="5" name="cout réel" dataDxfId="20" dataCellStyle="Normal 4"/>
    <tableColumn id="6" name="prix" dataDxfId="19" dataCellStyle="Normal 4"/>
    <tableColumn id="8" name="total prix" dataDxfId="18" dataCellStyle="Normal 4">
      <calculatedColumnFormula>Tableau1[[#This Row],[nb produit ]]*Tableau1[[#This Row],[prix]]</calculatedColumnFormula>
    </tableColumn>
    <tableColumn id="9" name="total cout théo" dataDxfId="17" dataCellStyle="Normal 4">
      <calculatedColumnFormula>Tableau1[[#This Row],[nb produit ]]*Tableau1[[#This Row],[cout théo]]</calculatedColumnFormula>
    </tableColumn>
    <tableColumn id="10" name="total cout réel" dataDxfId="16" dataCellStyle="Normal 4">
      <calculatedColumnFormula>Tableau1[[#This Row],[nb produit ]]*Tableau1[[#This Row],[cout réel]]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88"/>
  <sheetViews>
    <sheetView tabSelected="1" workbookViewId="0">
      <selection activeCell="B4" sqref="B4"/>
    </sheetView>
  </sheetViews>
  <sheetFormatPr baseColWidth="10" defaultRowHeight="14.5" x14ac:dyDescent="0.35"/>
  <cols>
    <col min="1" max="1" width="19.54296875" bestFit="1" customWidth="1"/>
    <col min="2" max="2" width="17.81640625" style="21" bestFit="1" customWidth="1"/>
    <col min="3" max="3" width="22.81640625" style="21" bestFit="1" customWidth="1"/>
    <col min="4" max="4" width="22.08984375" style="21" bestFit="1" customWidth="1"/>
    <col min="5" max="5" width="29.26953125" style="15" bestFit="1" customWidth="1"/>
    <col min="6" max="6" width="28.54296875" style="15" bestFit="1" customWidth="1"/>
  </cols>
  <sheetData>
    <row r="3" spans="1:6" x14ac:dyDescent="0.35">
      <c r="A3" s="13" t="s">
        <v>30</v>
      </c>
      <c r="B3" s="21" t="s">
        <v>36</v>
      </c>
      <c r="C3" s="21" t="s">
        <v>38</v>
      </c>
      <c r="D3" s="21" t="s">
        <v>37</v>
      </c>
      <c r="E3" s="19" t="s">
        <v>39</v>
      </c>
      <c r="F3" s="15" t="s">
        <v>40</v>
      </c>
    </row>
    <row r="4" spans="1:6" x14ac:dyDescent="0.35">
      <c r="A4" s="14" t="s">
        <v>0</v>
      </c>
      <c r="B4" s="21">
        <v>8088</v>
      </c>
      <c r="C4" s="21">
        <v>3365.5176000000001</v>
      </c>
      <c r="D4" s="21">
        <v>3670.1808000000001</v>
      </c>
      <c r="E4" s="19">
        <v>0.54621899109792282</v>
      </c>
      <c r="F4" s="15">
        <v>0.58388753709198815</v>
      </c>
    </row>
    <row r="5" spans="1:6" x14ac:dyDescent="0.35">
      <c r="A5" s="20">
        <v>43203</v>
      </c>
      <c r="B5" s="21">
        <v>5517.6</v>
      </c>
      <c r="C5" s="21">
        <v>2261.7144000000003</v>
      </c>
      <c r="D5" s="21">
        <v>2420.7215999999999</v>
      </c>
      <c r="E5" s="19">
        <v>0.56127272727272737</v>
      </c>
      <c r="F5" s="15">
        <v>0.59009090909090911</v>
      </c>
    </row>
    <row r="6" spans="1:6" x14ac:dyDescent="0.35">
      <c r="A6" s="20">
        <v>43286</v>
      </c>
      <c r="B6" s="21">
        <v>2570.4</v>
      </c>
      <c r="C6" s="21">
        <v>1103.8032000000001</v>
      </c>
      <c r="D6" s="21">
        <v>1249.4592</v>
      </c>
      <c r="E6" s="19">
        <v>0.51390476190476186</v>
      </c>
      <c r="F6" s="15">
        <v>0.57057142857142862</v>
      </c>
    </row>
    <row r="7" spans="1:6" x14ac:dyDescent="0.35">
      <c r="A7" s="14" t="s">
        <v>1</v>
      </c>
      <c r="B7" s="21">
        <v>10052.039999999999</v>
      </c>
      <c r="C7" s="21">
        <v>2858.8763999999996</v>
      </c>
      <c r="D7" s="21">
        <v>3772.1351999999997</v>
      </c>
      <c r="E7" s="19">
        <v>0.62473933649289104</v>
      </c>
      <c r="F7" s="15">
        <v>0.71559241706161147</v>
      </c>
    </row>
    <row r="8" spans="1:6" x14ac:dyDescent="0.35">
      <c r="A8" s="20">
        <v>43132</v>
      </c>
      <c r="B8" s="21">
        <v>10052.039999999999</v>
      </c>
      <c r="C8" s="21">
        <v>2858.8763999999996</v>
      </c>
      <c r="D8" s="21">
        <v>3772.1351999999997</v>
      </c>
      <c r="E8" s="19">
        <v>0.62473933649289104</v>
      </c>
      <c r="F8" s="15">
        <v>0.71559241706161147</v>
      </c>
    </row>
    <row r="9" spans="1:6" x14ac:dyDescent="0.35">
      <c r="A9" s="14" t="s">
        <v>2</v>
      </c>
      <c r="B9" s="21">
        <v>4209.4080000000004</v>
      </c>
      <c r="C9" s="21">
        <v>1631.826</v>
      </c>
      <c r="D9" s="21">
        <v>1773.3492000000001</v>
      </c>
      <c r="E9" s="19">
        <v>0.57871767241379313</v>
      </c>
      <c r="F9" s="15">
        <v>0.61233836206896552</v>
      </c>
    </row>
    <row r="10" spans="1:6" x14ac:dyDescent="0.35">
      <c r="A10" s="20">
        <v>43299</v>
      </c>
      <c r="B10" s="21">
        <v>4209.4080000000004</v>
      </c>
      <c r="C10" s="21">
        <v>1631.826</v>
      </c>
      <c r="D10" s="21">
        <v>1773.3492000000001</v>
      </c>
      <c r="E10" s="19">
        <v>0.57871767241379313</v>
      </c>
      <c r="F10" s="15">
        <v>0.61233836206896552</v>
      </c>
    </row>
    <row r="11" spans="1:6" x14ac:dyDescent="0.35">
      <c r="A11" s="14" t="s">
        <v>3</v>
      </c>
      <c r="B11" s="21">
        <v>34304.959999999999</v>
      </c>
      <c r="C11" s="21">
        <v>9317.2800000000007</v>
      </c>
      <c r="D11" s="21">
        <v>9326.5187999999998</v>
      </c>
      <c r="E11" s="19">
        <v>0.72812914517317617</v>
      </c>
      <c r="F11" s="15">
        <v>0.72839845899834899</v>
      </c>
    </row>
    <row r="12" spans="1:6" x14ac:dyDescent="0.35">
      <c r="A12" s="20">
        <v>43206</v>
      </c>
      <c r="B12" s="21">
        <v>3946.5239999999999</v>
      </c>
      <c r="C12" s="21">
        <v>1071.8820000000001</v>
      </c>
      <c r="D12" s="21">
        <v>1379.4372000000001</v>
      </c>
      <c r="E12" s="19">
        <v>0.65046780407264726</v>
      </c>
      <c r="F12" s="15">
        <v>0.72839845899834887</v>
      </c>
    </row>
    <row r="13" spans="1:6" x14ac:dyDescent="0.35">
      <c r="A13" s="20">
        <v>43255</v>
      </c>
      <c r="B13" s="21">
        <v>7173.5159999999996</v>
      </c>
      <c r="C13" s="21">
        <v>1948.338</v>
      </c>
      <c r="D13" s="21">
        <v>2148.1068</v>
      </c>
      <c r="E13" s="19">
        <v>0.70055035773252616</v>
      </c>
      <c r="F13" s="15">
        <v>0.72839845899834899</v>
      </c>
    </row>
    <row r="14" spans="1:6" x14ac:dyDescent="0.35">
      <c r="A14" s="20">
        <v>43263</v>
      </c>
      <c r="B14" s="21">
        <v>5516.4120000000003</v>
      </c>
      <c r="C14" s="21">
        <v>1498.2660000000001</v>
      </c>
      <c r="D14" s="21">
        <v>1627.9032</v>
      </c>
      <c r="E14" s="19">
        <v>0.70489818381948277</v>
      </c>
      <c r="F14" s="15">
        <v>0.72839845899834887</v>
      </c>
    </row>
    <row r="15" spans="1:6" x14ac:dyDescent="0.35">
      <c r="A15" s="20">
        <v>43300</v>
      </c>
      <c r="B15" s="21">
        <v>7115.3719999999994</v>
      </c>
      <c r="C15" s="21">
        <v>1932.546</v>
      </c>
      <c r="D15" s="21">
        <v>1462.626</v>
      </c>
      <c r="E15" s="19">
        <v>0.79444138690148591</v>
      </c>
      <c r="F15" s="15">
        <v>0.72839845899834887</v>
      </c>
    </row>
    <row r="16" spans="1:6" x14ac:dyDescent="0.35">
      <c r="A16" s="20">
        <v>43311</v>
      </c>
      <c r="B16" s="21">
        <v>2158.596</v>
      </c>
      <c r="C16" s="21">
        <v>586.27800000000002</v>
      </c>
      <c r="D16" s="21">
        <v>443.71800000000002</v>
      </c>
      <c r="E16" s="19">
        <v>0.79444138690148591</v>
      </c>
      <c r="F16" s="15">
        <v>0.72839845899834887</v>
      </c>
    </row>
    <row r="17" spans="1:6" x14ac:dyDescent="0.35">
      <c r="A17" s="20">
        <v>43312</v>
      </c>
      <c r="B17" s="21">
        <v>1264.6320000000001</v>
      </c>
      <c r="C17" s="21">
        <v>343.476</v>
      </c>
      <c r="D17" s="21">
        <v>259.95600000000002</v>
      </c>
      <c r="E17" s="19">
        <v>0.79444138690148591</v>
      </c>
      <c r="F17" s="15">
        <v>0.72839845899834899</v>
      </c>
    </row>
    <row r="18" spans="1:6" x14ac:dyDescent="0.35">
      <c r="A18" s="20">
        <v>43399</v>
      </c>
      <c r="B18" s="21">
        <v>7129.9079999999994</v>
      </c>
      <c r="C18" s="21">
        <v>1936.4939999999999</v>
      </c>
      <c r="D18" s="21">
        <v>2004.7716</v>
      </c>
      <c r="E18" s="19">
        <v>0.71882223445239402</v>
      </c>
      <c r="F18" s="15">
        <v>0.72839845899834899</v>
      </c>
    </row>
    <row r="19" spans="1:6" x14ac:dyDescent="0.35">
      <c r="A19" s="14" t="s">
        <v>4</v>
      </c>
      <c r="B19" s="21">
        <v>5148.3599999999997</v>
      </c>
      <c r="C19" s="21">
        <v>2001.7368000000001</v>
      </c>
      <c r="D19" s="21">
        <v>2158.2287999999999</v>
      </c>
      <c r="E19" s="19">
        <v>0.58079295154185018</v>
      </c>
      <c r="F19" s="15">
        <v>0.61118942731277526</v>
      </c>
    </row>
    <row r="20" spans="1:6" x14ac:dyDescent="0.35">
      <c r="A20" s="20">
        <v>43264</v>
      </c>
      <c r="B20" s="21">
        <v>5148.3599999999997</v>
      </c>
      <c r="C20" s="21">
        <v>2001.7368000000001</v>
      </c>
      <c r="D20" s="21">
        <v>2158.2287999999999</v>
      </c>
      <c r="E20" s="19">
        <v>0.58079295154185018</v>
      </c>
      <c r="F20" s="15">
        <v>0.61118942731277526</v>
      </c>
    </row>
    <row r="21" spans="1:6" x14ac:dyDescent="0.35">
      <c r="A21" s="14" t="s">
        <v>5</v>
      </c>
      <c r="B21" s="21">
        <v>47663.808000000005</v>
      </c>
      <c r="C21" s="21">
        <v>19515.112800000003</v>
      </c>
      <c r="D21" s="21">
        <v>20046.491999999998</v>
      </c>
      <c r="E21" s="19">
        <v>0.57941900068076813</v>
      </c>
      <c r="F21" s="15">
        <v>0.59056748466257669</v>
      </c>
    </row>
    <row r="22" spans="1:6" x14ac:dyDescent="0.35">
      <c r="A22" s="20">
        <v>43202</v>
      </c>
      <c r="B22" s="21">
        <v>16054.848</v>
      </c>
      <c r="C22" s="21">
        <v>6573.3768000000009</v>
      </c>
      <c r="D22" s="21">
        <v>6452.1036000000004</v>
      </c>
      <c r="E22" s="19">
        <v>0.59812116564417173</v>
      </c>
      <c r="F22" s="15">
        <v>0.59056748466257669</v>
      </c>
    </row>
    <row r="23" spans="1:6" x14ac:dyDescent="0.35">
      <c r="A23" s="20">
        <v>43203</v>
      </c>
      <c r="B23" s="21">
        <v>751.10400000000004</v>
      </c>
      <c r="C23" s="21">
        <v>307.52640000000002</v>
      </c>
      <c r="D23" s="21">
        <v>437.78879999999998</v>
      </c>
      <c r="E23" s="19">
        <v>0.41713957055214729</v>
      </c>
      <c r="F23" s="15">
        <v>0.59056748466257669</v>
      </c>
    </row>
    <row r="24" spans="1:6" x14ac:dyDescent="0.35">
      <c r="A24" s="20">
        <v>43250</v>
      </c>
      <c r="B24" s="21">
        <v>719.80799999999999</v>
      </c>
      <c r="C24" s="21">
        <v>294.71280000000002</v>
      </c>
      <c r="D24" s="21">
        <v>437.7912</v>
      </c>
      <c r="E24" s="19">
        <v>0.39179447852760735</v>
      </c>
      <c r="F24" s="15">
        <v>0.59056748466257669</v>
      </c>
    </row>
    <row r="25" spans="1:6" x14ac:dyDescent="0.35">
      <c r="A25" s="20">
        <v>43256</v>
      </c>
      <c r="B25" s="21">
        <v>8199.5519999999997</v>
      </c>
      <c r="C25" s="21">
        <v>3357.1632000000004</v>
      </c>
      <c r="D25" s="21">
        <v>3537.9431999999997</v>
      </c>
      <c r="E25" s="19">
        <v>0.56851993865030681</v>
      </c>
      <c r="F25" s="15">
        <v>0.59056748466257658</v>
      </c>
    </row>
    <row r="26" spans="1:6" x14ac:dyDescent="0.35">
      <c r="A26" s="20">
        <v>43286</v>
      </c>
      <c r="B26" s="21">
        <v>10922.304</v>
      </c>
      <c r="C26" s="21">
        <v>4471.9464000000007</v>
      </c>
      <c r="D26" s="21">
        <v>4618.9452000000001</v>
      </c>
      <c r="E26" s="19">
        <v>0.57710889570552149</v>
      </c>
      <c r="F26" s="15">
        <v>0.59056748466257658</v>
      </c>
    </row>
    <row r="27" spans="1:6" x14ac:dyDescent="0.35">
      <c r="A27" s="20">
        <v>43299</v>
      </c>
      <c r="B27" s="21">
        <v>11016.192000000001</v>
      </c>
      <c r="C27" s="21">
        <v>4510.3872000000001</v>
      </c>
      <c r="D27" s="21">
        <v>4561.92</v>
      </c>
      <c r="E27" s="19">
        <v>0.5858895705521473</v>
      </c>
      <c r="F27" s="15">
        <v>0.59056748466257669</v>
      </c>
    </row>
    <row r="28" spans="1:6" x14ac:dyDescent="0.35">
      <c r="A28" s="14" t="s">
        <v>6</v>
      </c>
      <c r="B28" s="21">
        <v>5988.8640000000005</v>
      </c>
      <c r="C28" s="21">
        <v>1550.7071999999998</v>
      </c>
      <c r="D28" s="21">
        <v>1743.1679999999999</v>
      </c>
      <c r="E28" s="19">
        <v>0.70893177737881519</v>
      </c>
      <c r="F28" s="15">
        <v>0.74106822262118499</v>
      </c>
    </row>
    <row r="29" spans="1:6" x14ac:dyDescent="0.35">
      <c r="A29" s="20">
        <v>43143</v>
      </c>
      <c r="B29" s="21">
        <v>5988.8640000000005</v>
      </c>
      <c r="C29" s="21">
        <v>1550.7071999999998</v>
      </c>
      <c r="D29" s="21">
        <v>1743.1679999999999</v>
      </c>
      <c r="E29" s="19">
        <v>0.70893177737881519</v>
      </c>
      <c r="F29" s="15">
        <v>0.74106822262118499</v>
      </c>
    </row>
    <row r="30" spans="1:6" x14ac:dyDescent="0.35">
      <c r="A30" s="14" t="s">
        <v>7</v>
      </c>
      <c r="B30" s="21">
        <v>14283.36</v>
      </c>
      <c r="C30" s="21">
        <v>5776.1279999999997</v>
      </c>
      <c r="D30" s="21">
        <v>5657.3303999999998</v>
      </c>
      <c r="E30" s="19">
        <v>0.60392159827939651</v>
      </c>
      <c r="F30" s="15">
        <v>0.5956043956043956</v>
      </c>
    </row>
    <row r="31" spans="1:6" x14ac:dyDescent="0.35">
      <c r="A31" s="20">
        <v>43211</v>
      </c>
      <c r="B31" s="21">
        <v>4870.3200000000006</v>
      </c>
      <c r="C31" s="21">
        <v>1969.5360000000001</v>
      </c>
      <c r="D31" s="21">
        <v>1883.3688</v>
      </c>
      <c r="E31" s="19">
        <v>0.61329670329670327</v>
      </c>
      <c r="F31" s="15">
        <v>0.5956043956043956</v>
      </c>
    </row>
    <row r="32" spans="1:6" x14ac:dyDescent="0.35">
      <c r="A32" s="20">
        <v>43213</v>
      </c>
      <c r="B32" s="21">
        <v>2096.64</v>
      </c>
      <c r="C32" s="21">
        <v>847.87199999999996</v>
      </c>
      <c r="D32" s="21">
        <v>767.00159999999994</v>
      </c>
      <c r="E32" s="19">
        <v>0.63417582417582408</v>
      </c>
      <c r="F32" s="15">
        <v>0.59560439560439571</v>
      </c>
    </row>
    <row r="33" spans="1:6" x14ac:dyDescent="0.35">
      <c r="A33" s="20">
        <v>43300</v>
      </c>
      <c r="B33" s="21">
        <v>7316.4000000000005</v>
      </c>
      <c r="C33" s="21">
        <v>2958.72</v>
      </c>
      <c r="D33" s="21">
        <v>3006.96</v>
      </c>
      <c r="E33" s="19">
        <v>0.58901098901098903</v>
      </c>
      <c r="F33" s="15">
        <v>0.5956043956043956</v>
      </c>
    </row>
    <row r="34" spans="1:6" x14ac:dyDescent="0.35">
      <c r="A34" s="14" t="s">
        <v>8</v>
      </c>
      <c r="B34" s="21">
        <v>7480.5119999999997</v>
      </c>
      <c r="C34" s="21">
        <v>3053.7</v>
      </c>
      <c r="D34" s="21">
        <v>2925.6552000000001</v>
      </c>
      <c r="E34" s="19">
        <v>0.60889639639639637</v>
      </c>
      <c r="F34" s="15">
        <v>0.59177927927927931</v>
      </c>
    </row>
    <row r="35" spans="1:6" x14ac:dyDescent="0.35">
      <c r="A35" s="20">
        <v>43263</v>
      </c>
      <c r="B35" s="21">
        <v>7480.5119999999997</v>
      </c>
      <c r="C35" s="21">
        <v>3053.7</v>
      </c>
      <c r="D35" s="21">
        <v>2925.6552000000001</v>
      </c>
      <c r="E35" s="19">
        <v>0.60889639639639637</v>
      </c>
      <c r="F35" s="15">
        <v>0.59177927927927931</v>
      </c>
    </row>
    <row r="36" spans="1:6" x14ac:dyDescent="0.35">
      <c r="A36" s="14" t="s">
        <v>9</v>
      </c>
      <c r="B36" s="21">
        <v>24708.275999999998</v>
      </c>
      <c r="C36" s="21">
        <v>9346.2636000000002</v>
      </c>
      <c r="D36" s="21">
        <v>9891.0275999999994</v>
      </c>
      <c r="E36" s="19">
        <v>0.59968766740342383</v>
      </c>
      <c r="F36" s="15">
        <v>0.62173550271172295</v>
      </c>
    </row>
    <row r="37" spans="1:6" x14ac:dyDescent="0.35">
      <c r="A37" s="20">
        <v>43201</v>
      </c>
      <c r="B37" s="21">
        <v>7507.4039999999995</v>
      </c>
      <c r="C37" s="21">
        <v>2839.7844</v>
      </c>
      <c r="D37" s="21">
        <v>2855.4443999999999</v>
      </c>
      <c r="E37" s="19">
        <v>0.61964956195244059</v>
      </c>
      <c r="F37" s="15">
        <v>0.62173550271172306</v>
      </c>
    </row>
    <row r="38" spans="1:6" x14ac:dyDescent="0.35">
      <c r="A38" s="20">
        <v>43202</v>
      </c>
      <c r="B38" s="21">
        <v>1840.8959999999997</v>
      </c>
      <c r="C38" s="21">
        <v>696.34559999999999</v>
      </c>
      <c r="D38" s="21">
        <v>906.39359999999988</v>
      </c>
      <c r="E38" s="19">
        <v>0.50763454317897372</v>
      </c>
      <c r="F38" s="15">
        <v>0.62173550271172284</v>
      </c>
    </row>
    <row r="39" spans="1:6" x14ac:dyDescent="0.35">
      <c r="A39" s="20">
        <v>43255</v>
      </c>
      <c r="B39" s="21">
        <v>5580.2159999999994</v>
      </c>
      <c r="C39" s="21">
        <v>2110.7975999999999</v>
      </c>
      <c r="D39" s="21">
        <v>2269.1016</v>
      </c>
      <c r="E39" s="19">
        <v>0.59336670838548178</v>
      </c>
      <c r="F39" s="15">
        <v>0.62173550271172295</v>
      </c>
    </row>
    <row r="40" spans="1:6" x14ac:dyDescent="0.35">
      <c r="A40" s="20">
        <v>43301</v>
      </c>
      <c r="B40" s="21">
        <v>9779.7599999999984</v>
      </c>
      <c r="C40" s="21">
        <v>3699.3359999999998</v>
      </c>
      <c r="D40" s="21">
        <v>3860.0880000000002</v>
      </c>
      <c r="E40" s="19">
        <v>0.60529828952857734</v>
      </c>
      <c r="F40" s="15">
        <v>0.62173550271172295</v>
      </c>
    </row>
    <row r="41" spans="1:6" x14ac:dyDescent="0.35">
      <c r="A41" s="14" t="s">
        <v>10</v>
      </c>
      <c r="B41" s="21">
        <v>20310.696</v>
      </c>
      <c r="C41" s="21">
        <v>7758.9539999999997</v>
      </c>
      <c r="D41" s="21">
        <v>8109.9611999999997</v>
      </c>
      <c r="E41" s="19">
        <v>0.60070490937385901</v>
      </c>
      <c r="F41" s="15">
        <v>0.61798679867986794</v>
      </c>
    </row>
    <row r="42" spans="1:6" x14ac:dyDescent="0.35">
      <c r="A42" s="20">
        <v>43213</v>
      </c>
      <c r="B42" s="21">
        <v>6195.7440000000006</v>
      </c>
      <c r="C42" s="21">
        <v>2366.8560000000002</v>
      </c>
      <c r="D42" s="21">
        <v>2565.5424000000003</v>
      </c>
      <c r="E42" s="19">
        <v>0.58591859185918593</v>
      </c>
      <c r="F42" s="15">
        <v>0.61798679867986794</v>
      </c>
    </row>
    <row r="43" spans="1:6" x14ac:dyDescent="0.35">
      <c r="A43" s="20">
        <v>43264</v>
      </c>
      <c r="B43" s="21">
        <v>6959.3040000000001</v>
      </c>
      <c r="C43" s="21">
        <v>2658.5459999999998</v>
      </c>
      <c r="D43" s="21">
        <v>2714.4348</v>
      </c>
      <c r="E43" s="19">
        <v>0.60995599559955993</v>
      </c>
      <c r="F43" s="15">
        <v>0.61798679867986794</v>
      </c>
    </row>
    <row r="44" spans="1:6" x14ac:dyDescent="0.35">
      <c r="A44" s="20">
        <v>43299</v>
      </c>
      <c r="B44" s="21">
        <v>7155.6480000000001</v>
      </c>
      <c r="C44" s="21">
        <v>2733.5520000000001</v>
      </c>
      <c r="D44" s="21">
        <v>2829.9839999999999</v>
      </c>
      <c r="E44" s="19">
        <v>0.60451045104510459</v>
      </c>
      <c r="F44" s="15">
        <v>0.61798679867986794</v>
      </c>
    </row>
    <row r="45" spans="1:6" x14ac:dyDescent="0.35">
      <c r="A45" s="14" t="s">
        <v>11</v>
      </c>
      <c r="B45" s="21">
        <v>14217.371999999999</v>
      </c>
      <c r="C45" s="21">
        <v>6535.0583999999999</v>
      </c>
      <c r="D45" s="21">
        <v>6766.7784000000001</v>
      </c>
      <c r="E45" s="19">
        <v>0.52404857944210781</v>
      </c>
      <c r="F45" s="15">
        <v>0.54034695019585899</v>
      </c>
    </row>
    <row r="46" spans="1:6" x14ac:dyDescent="0.35">
      <c r="A46" s="20">
        <v>43133</v>
      </c>
      <c r="B46" s="21">
        <v>7312.4039999999995</v>
      </c>
      <c r="C46" s="21">
        <v>3361.1687999999999</v>
      </c>
      <c r="D46" s="21">
        <v>3324.3407999999999</v>
      </c>
      <c r="E46" s="19">
        <v>0.54538332400671519</v>
      </c>
      <c r="F46" s="15">
        <v>0.54034695019585899</v>
      </c>
    </row>
    <row r="47" spans="1:6" x14ac:dyDescent="0.35">
      <c r="A47" s="20">
        <v>43300</v>
      </c>
      <c r="B47" s="21">
        <v>3431.04</v>
      </c>
      <c r="C47" s="21">
        <v>1577.088</v>
      </c>
      <c r="D47" s="21">
        <v>1710.528</v>
      </c>
      <c r="E47" s="19">
        <v>0.50145495243424731</v>
      </c>
      <c r="F47" s="15">
        <v>0.54034695019585899</v>
      </c>
    </row>
    <row r="48" spans="1:6" x14ac:dyDescent="0.35">
      <c r="A48" s="20">
        <v>43301</v>
      </c>
      <c r="B48" s="21">
        <v>3473.9279999999999</v>
      </c>
      <c r="C48" s="21">
        <v>1596.8016</v>
      </c>
      <c r="D48" s="21">
        <v>1731.9096</v>
      </c>
      <c r="E48" s="19">
        <v>0.50145495243424731</v>
      </c>
      <c r="F48" s="15">
        <v>0.54034695019585899</v>
      </c>
    </row>
    <row r="49" spans="1:6" x14ac:dyDescent="0.35">
      <c r="A49" s="14" t="s">
        <v>12</v>
      </c>
      <c r="B49" s="21">
        <v>5057.76</v>
      </c>
      <c r="C49" s="21">
        <v>1870.96</v>
      </c>
      <c r="D49" s="21">
        <v>1996.376</v>
      </c>
      <c r="E49" s="19">
        <v>0.6052845528455284</v>
      </c>
      <c r="F49" s="15">
        <v>0.63008130081300817</v>
      </c>
    </row>
    <row r="50" spans="1:6" x14ac:dyDescent="0.35">
      <c r="A50" s="20">
        <v>43259</v>
      </c>
      <c r="B50" s="21">
        <v>5057.76</v>
      </c>
      <c r="C50" s="21">
        <v>1870.96</v>
      </c>
      <c r="D50" s="21">
        <v>1996.376</v>
      </c>
      <c r="E50" s="19">
        <v>0.6052845528455284</v>
      </c>
      <c r="F50" s="15">
        <v>0.63008130081300817</v>
      </c>
    </row>
    <row r="51" spans="1:6" x14ac:dyDescent="0.35">
      <c r="A51" s="14" t="s">
        <v>13</v>
      </c>
      <c r="B51" s="21">
        <v>9996</v>
      </c>
      <c r="C51" s="21">
        <v>3388.84</v>
      </c>
      <c r="D51" s="21">
        <v>3522.7024000000001</v>
      </c>
      <c r="E51" s="19">
        <v>0.64758879551820725</v>
      </c>
      <c r="F51" s="15">
        <v>0.66098039215686277</v>
      </c>
    </row>
    <row r="52" spans="1:6" x14ac:dyDescent="0.35">
      <c r="A52" s="20">
        <v>43133</v>
      </c>
      <c r="B52" s="21">
        <v>4855.2</v>
      </c>
      <c r="C52" s="21">
        <v>1646.008</v>
      </c>
      <c r="D52" s="21">
        <v>1755.6784</v>
      </c>
      <c r="E52" s="19">
        <v>0.63839215686274509</v>
      </c>
      <c r="F52" s="15">
        <v>0.66098039215686277</v>
      </c>
    </row>
    <row r="53" spans="1:6" x14ac:dyDescent="0.35">
      <c r="A53" s="20">
        <v>43259</v>
      </c>
      <c r="B53" s="21">
        <v>5140.7999999999993</v>
      </c>
      <c r="C53" s="21">
        <v>1742.8320000000001</v>
      </c>
      <c r="D53" s="21">
        <v>1767.0239999999999</v>
      </c>
      <c r="E53" s="19">
        <v>0.65627450980392155</v>
      </c>
      <c r="F53" s="15">
        <v>0.66098039215686266</v>
      </c>
    </row>
    <row r="54" spans="1:6" x14ac:dyDescent="0.35">
      <c r="A54" s="14" t="s">
        <v>14</v>
      </c>
      <c r="B54" s="21">
        <v>6471.36</v>
      </c>
      <c r="C54" s="21">
        <v>2858.6976</v>
      </c>
      <c r="D54" s="21">
        <v>2931.6288</v>
      </c>
      <c r="E54" s="19">
        <v>0.54698412698412702</v>
      </c>
      <c r="F54" s="15">
        <v>0.55825396825396822</v>
      </c>
    </row>
    <row r="55" spans="1:6" x14ac:dyDescent="0.35">
      <c r="A55" s="20">
        <v>43130</v>
      </c>
      <c r="B55" s="21">
        <v>6471.36</v>
      </c>
      <c r="C55" s="21">
        <v>2858.6976</v>
      </c>
      <c r="D55" s="21">
        <v>2931.6288</v>
      </c>
      <c r="E55" s="19">
        <v>0.54698412698412702</v>
      </c>
      <c r="F55" s="15">
        <v>0.55825396825396822</v>
      </c>
    </row>
    <row r="56" spans="1:6" x14ac:dyDescent="0.35">
      <c r="A56" s="14" t="s">
        <v>15</v>
      </c>
      <c r="B56" s="21">
        <v>12263.263999999999</v>
      </c>
      <c r="C56" s="21">
        <v>4768.8576000000003</v>
      </c>
      <c r="D56" s="21">
        <v>13775.9728</v>
      </c>
      <c r="E56" s="19">
        <v>-0.12335286918719196</v>
      </c>
      <c r="F56" s="15">
        <v>0.61112656467315707</v>
      </c>
    </row>
    <row r="57" spans="1:6" x14ac:dyDescent="0.35">
      <c r="A57" s="20">
        <v>43207</v>
      </c>
      <c r="B57" s="21">
        <v>6465.2479999999996</v>
      </c>
      <c r="C57" s="21">
        <v>2514.1632</v>
      </c>
      <c r="D57" s="21">
        <v>7161.6783999999998</v>
      </c>
      <c r="E57" s="19">
        <v>-0.10771905424200282</v>
      </c>
      <c r="F57" s="15">
        <v>0.61112656467315718</v>
      </c>
    </row>
    <row r="58" spans="1:6" x14ac:dyDescent="0.35">
      <c r="A58" s="20">
        <v>43259</v>
      </c>
      <c r="B58" s="21">
        <v>5798.0159999999996</v>
      </c>
      <c r="C58" s="21">
        <v>2254.6944000000003</v>
      </c>
      <c r="D58" s="21">
        <v>6614.2943999999998</v>
      </c>
      <c r="E58" s="19">
        <v>-0.14078581363004175</v>
      </c>
      <c r="F58" s="15">
        <v>0.61112656467315707</v>
      </c>
    </row>
    <row r="59" spans="1:6" x14ac:dyDescent="0.35">
      <c r="A59" s="14" t="s">
        <v>16</v>
      </c>
      <c r="B59" s="21">
        <v>4098.3240000000005</v>
      </c>
      <c r="C59" s="21">
        <v>1315.7701999999999</v>
      </c>
      <c r="D59" s="21">
        <v>1562.6108000000002</v>
      </c>
      <c r="E59" s="19">
        <v>0.61871955462769657</v>
      </c>
      <c r="F59" s="15">
        <v>0.67894919972164236</v>
      </c>
    </row>
    <row r="60" spans="1:6" x14ac:dyDescent="0.35">
      <c r="A60" s="20">
        <v>43207</v>
      </c>
      <c r="B60" s="21">
        <v>4098.3240000000005</v>
      </c>
      <c r="C60" s="21">
        <v>1315.7701999999999</v>
      </c>
      <c r="D60" s="21">
        <v>1562.6108000000002</v>
      </c>
      <c r="E60" s="19">
        <v>0.61871955462769657</v>
      </c>
      <c r="F60" s="15">
        <v>0.67894919972164236</v>
      </c>
    </row>
    <row r="61" spans="1:6" x14ac:dyDescent="0.35">
      <c r="A61" s="14" t="s">
        <v>17</v>
      </c>
      <c r="B61" s="21">
        <v>6769.3600000000006</v>
      </c>
      <c r="C61" s="21">
        <v>2142.0360000000001</v>
      </c>
      <c r="D61" s="21">
        <v>2299.4295999999999</v>
      </c>
      <c r="E61" s="19">
        <v>0.66031802120141359</v>
      </c>
      <c r="F61" s="15">
        <v>0.68356890459363961</v>
      </c>
    </row>
    <row r="62" spans="1:6" x14ac:dyDescent="0.35">
      <c r="A62" s="20">
        <v>43189</v>
      </c>
      <c r="B62" s="21">
        <v>6769.3600000000006</v>
      </c>
      <c r="C62" s="21">
        <v>2142.0360000000001</v>
      </c>
      <c r="D62" s="21">
        <v>2299.4295999999999</v>
      </c>
      <c r="E62" s="19">
        <v>0.66031802120141359</v>
      </c>
      <c r="F62" s="15">
        <v>0.68356890459363961</v>
      </c>
    </row>
    <row r="63" spans="1:6" x14ac:dyDescent="0.35">
      <c r="A63" s="14" t="s">
        <v>18</v>
      </c>
      <c r="B63" s="21">
        <v>17682.239999999998</v>
      </c>
      <c r="C63" s="21">
        <v>7849.8191999999999</v>
      </c>
      <c r="D63" s="21">
        <v>8188.6488000000008</v>
      </c>
      <c r="E63" s="19">
        <v>0.5368998045496497</v>
      </c>
      <c r="F63" s="15">
        <v>0.55606194690265487</v>
      </c>
    </row>
    <row r="64" spans="1:6" x14ac:dyDescent="0.35">
      <c r="A64" s="20">
        <v>43133</v>
      </c>
      <c r="B64" s="21">
        <v>5668.079999999999</v>
      </c>
      <c r="C64" s="21">
        <v>2516.2764000000002</v>
      </c>
      <c r="D64" s="21">
        <v>2674.7820000000002</v>
      </c>
      <c r="E64" s="19">
        <v>0.5280973451327432</v>
      </c>
      <c r="F64" s="15">
        <v>0.55606194690265476</v>
      </c>
    </row>
    <row r="65" spans="1:6" x14ac:dyDescent="0.35">
      <c r="A65" s="20">
        <v>43206</v>
      </c>
      <c r="B65" s="21">
        <v>5803.6799999999994</v>
      </c>
      <c r="C65" s="21">
        <v>2576.4744000000001</v>
      </c>
      <c r="D65" s="21">
        <v>2650.1759999999999</v>
      </c>
      <c r="E65" s="19">
        <v>0.54336283185840706</v>
      </c>
      <c r="F65" s="15">
        <v>0.55606194690265476</v>
      </c>
    </row>
    <row r="66" spans="1:6" x14ac:dyDescent="0.35">
      <c r="A66" s="20">
        <v>43286</v>
      </c>
      <c r="B66" s="21">
        <v>6210.48</v>
      </c>
      <c r="C66" s="21">
        <v>2757.0684000000001</v>
      </c>
      <c r="D66" s="21">
        <v>2863.6907999999999</v>
      </c>
      <c r="E66" s="19">
        <v>0.53889380530973452</v>
      </c>
      <c r="F66" s="15">
        <v>0.55606194690265487</v>
      </c>
    </row>
    <row r="67" spans="1:6" x14ac:dyDescent="0.35">
      <c r="A67" s="14" t="s">
        <v>19</v>
      </c>
      <c r="B67" s="21">
        <v>8304.9719999999998</v>
      </c>
      <c r="C67" s="21">
        <v>3399.6612000000005</v>
      </c>
      <c r="D67" s="21">
        <v>3634.2251999999999</v>
      </c>
      <c r="E67" s="19">
        <v>0.56240367818217807</v>
      </c>
      <c r="F67" s="15">
        <v>0.59064748201438844</v>
      </c>
    </row>
    <row r="68" spans="1:6" x14ac:dyDescent="0.35">
      <c r="A68" s="20">
        <v>43213</v>
      </c>
      <c r="B68" s="21">
        <v>4033.2239999999997</v>
      </c>
      <c r="C68" s="21">
        <v>1651.0104000000001</v>
      </c>
      <c r="D68" s="21">
        <v>1730.0232000000001</v>
      </c>
      <c r="E68" s="19">
        <v>0.57105700055340336</v>
      </c>
      <c r="F68" s="15">
        <v>0.59064748201438844</v>
      </c>
    </row>
    <row r="69" spans="1:6" x14ac:dyDescent="0.35">
      <c r="A69" s="20">
        <v>43300</v>
      </c>
      <c r="B69" s="21">
        <v>4271.7479999999996</v>
      </c>
      <c r="C69" s="21">
        <v>1748.6508000000001</v>
      </c>
      <c r="D69" s="21">
        <v>1904.202</v>
      </c>
      <c r="E69" s="19">
        <v>0.5542335362479246</v>
      </c>
      <c r="F69" s="15">
        <v>0.59064748201438833</v>
      </c>
    </row>
    <row r="70" spans="1:6" x14ac:dyDescent="0.35">
      <c r="A70" s="14" t="s">
        <v>20</v>
      </c>
      <c r="B70" s="21">
        <v>15428.399999999998</v>
      </c>
      <c r="C70" s="21">
        <v>5335.5432000000001</v>
      </c>
      <c r="D70" s="21">
        <v>6187.8143999999993</v>
      </c>
      <c r="E70" s="19">
        <v>0.59893349926110284</v>
      </c>
      <c r="F70" s="15">
        <v>0.65417391304347816</v>
      </c>
    </row>
    <row r="71" spans="1:6" x14ac:dyDescent="0.35">
      <c r="A71" s="20">
        <v>43130</v>
      </c>
      <c r="B71" s="21">
        <v>4774.7999999999993</v>
      </c>
      <c r="C71" s="21">
        <v>1651.2503999999999</v>
      </c>
      <c r="D71" s="21">
        <v>1973.8607999999999</v>
      </c>
      <c r="E71" s="19">
        <v>0.58660869565217388</v>
      </c>
      <c r="F71" s="15">
        <v>0.65417391304347827</v>
      </c>
    </row>
    <row r="72" spans="1:6" x14ac:dyDescent="0.35">
      <c r="A72" s="20">
        <v>43213</v>
      </c>
      <c r="B72" s="21">
        <v>5133.5999999999995</v>
      </c>
      <c r="C72" s="21">
        <v>1775.3327999999999</v>
      </c>
      <c r="D72" s="21">
        <v>2052.9935999999998</v>
      </c>
      <c r="E72" s="19">
        <v>0.60008695652173916</v>
      </c>
      <c r="F72" s="15">
        <v>0.65417391304347816</v>
      </c>
    </row>
    <row r="73" spans="1:6" x14ac:dyDescent="0.35">
      <c r="A73" s="20">
        <v>43301</v>
      </c>
      <c r="B73" s="21">
        <v>5520</v>
      </c>
      <c r="C73" s="21">
        <v>1908.96</v>
      </c>
      <c r="D73" s="21">
        <v>2160.96</v>
      </c>
      <c r="E73" s="19">
        <v>0.60852173913043472</v>
      </c>
      <c r="F73" s="15">
        <v>0.65417391304347827</v>
      </c>
    </row>
    <row r="74" spans="1:6" x14ac:dyDescent="0.35">
      <c r="A74" s="14" t="s">
        <v>21</v>
      </c>
      <c r="B74" s="21">
        <v>17016.48</v>
      </c>
      <c r="C74" s="21">
        <v>6864.717599999999</v>
      </c>
      <c r="D74" s="21">
        <v>7156.7147999999997</v>
      </c>
      <c r="E74" s="19">
        <v>0.57942448732052698</v>
      </c>
      <c r="F74" s="15">
        <v>0.59658415841584156</v>
      </c>
    </row>
    <row r="75" spans="1:6" x14ac:dyDescent="0.35">
      <c r="A75" s="20">
        <v>43130</v>
      </c>
      <c r="B75" s="21">
        <v>7393.2</v>
      </c>
      <c r="C75" s="21">
        <v>2982.5339999999997</v>
      </c>
      <c r="D75" s="21">
        <v>3073.3020000000001</v>
      </c>
      <c r="E75" s="19">
        <v>0.58430693069306927</v>
      </c>
      <c r="F75" s="15">
        <v>0.59658415841584167</v>
      </c>
    </row>
    <row r="76" spans="1:6" x14ac:dyDescent="0.35">
      <c r="A76" s="20">
        <v>43209</v>
      </c>
      <c r="B76" s="21">
        <v>4508.6400000000003</v>
      </c>
      <c r="C76" s="21">
        <v>1818.8567999999998</v>
      </c>
      <c r="D76" s="21">
        <v>1981.3464000000001</v>
      </c>
      <c r="E76" s="19">
        <v>0.56054455445544549</v>
      </c>
      <c r="F76" s="15">
        <v>0.59658415841584167</v>
      </c>
    </row>
    <row r="77" spans="1:6" x14ac:dyDescent="0.35">
      <c r="A77" s="20">
        <v>43286</v>
      </c>
      <c r="B77" s="21">
        <v>5114.6400000000003</v>
      </c>
      <c r="C77" s="21">
        <v>2063.3267999999998</v>
      </c>
      <c r="D77" s="21">
        <v>2102.0664000000002</v>
      </c>
      <c r="E77" s="19">
        <v>0.58900990099009898</v>
      </c>
      <c r="F77" s="15">
        <v>0.59658415841584167</v>
      </c>
    </row>
    <row r="78" spans="1:6" x14ac:dyDescent="0.35">
      <c r="A78" s="14" t="s">
        <v>22</v>
      </c>
      <c r="B78" s="21">
        <v>16897.600000000002</v>
      </c>
      <c r="C78" s="21">
        <v>7365.6352000000006</v>
      </c>
      <c r="D78" s="21">
        <v>7095.7888000000003</v>
      </c>
      <c r="E78" s="19">
        <v>0.58007120537827861</v>
      </c>
      <c r="F78" s="15">
        <v>0.5641016949152543</v>
      </c>
    </row>
    <row r="79" spans="1:6" x14ac:dyDescent="0.35">
      <c r="A79" s="20">
        <v>43130</v>
      </c>
      <c r="B79" s="21">
        <v>6419.2000000000007</v>
      </c>
      <c r="C79" s="21">
        <v>2798.1184000000003</v>
      </c>
      <c r="D79" s="21">
        <v>3101.2352000000001</v>
      </c>
      <c r="E79" s="19">
        <v>0.51688135593220341</v>
      </c>
      <c r="F79" s="15">
        <v>0.56410169491525419</v>
      </c>
    </row>
    <row r="80" spans="1:6" x14ac:dyDescent="0.35">
      <c r="A80" s="20">
        <v>43189</v>
      </c>
      <c r="B80" s="21">
        <v>5121.2000000000007</v>
      </c>
      <c r="C80" s="21">
        <v>2232.3224</v>
      </c>
      <c r="D80" s="21">
        <v>2480.9176000000002</v>
      </c>
      <c r="E80" s="19">
        <v>0.51555932203389832</v>
      </c>
      <c r="F80" s="15">
        <v>0.5641016949152543</v>
      </c>
    </row>
    <row r="81" spans="1:6" x14ac:dyDescent="0.35">
      <c r="A81" s="20">
        <v>43259</v>
      </c>
      <c r="B81" s="21">
        <v>5357.2000000000007</v>
      </c>
      <c r="C81" s="21">
        <v>2335.1943999999999</v>
      </c>
      <c r="D81" s="21">
        <v>1513.636</v>
      </c>
      <c r="E81" s="19">
        <v>0.71745762711864414</v>
      </c>
      <c r="F81" s="15">
        <v>0.5641016949152543</v>
      </c>
    </row>
    <row r="82" spans="1:6" x14ac:dyDescent="0.35">
      <c r="A82" s="14" t="s">
        <v>23</v>
      </c>
      <c r="B82" s="21">
        <v>22410</v>
      </c>
      <c r="C82" s="21">
        <v>6230.9760000000006</v>
      </c>
      <c r="D82" s="21">
        <v>9382.9284000000007</v>
      </c>
      <c r="E82" s="19">
        <v>0.58130618473895579</v>
      </c>
      <c r="F82" s="15">
        <v>0.72195555555555557</v>
      </c>
    </row>
    <row r="83" spans="1:6" x14ac:dyDescent="0.35">
      <c r="A83" s="20">
        <v>43132</v>
      </c>
      <c r="B83" s="21">
        <v>5805</v>
      </c>
      <c r="C83" s="21">
        <v>1614.0480000000002</v>
      </c>
      <c r="D83" s="21">
        <v>2615.8620000000001</v>
      </c>
      <c r="E83" s="19">
        <v>0.54937777777777774</v>
      </c>
      <c r="F83" s="15">
        <v>0.72195555555555546</v>
      </c>
    </row>
    <row r="84" spans="1:6" x14ac:dyDescent="0.35">
      <c r="A84" s="20">
        <v>43201</v>
      </c>
      <c r="B84" s="21">
        <v>7749</v>
      </c>
      <c r="C84" s="21">
        <v>2154.5664000000002</v>
      </c>
      <c r="D84" s="21">
        <v>3083.7575999999999</v>
      </c>
      <c r="E84" s="19">
        <v>0.60204444444444449</v>
      </c>
      <c r="F84" s="15">
        <v>0.72195555555555557</v>
      </c>
    </row>
    <row r="85" spans="1:6" x14ac:dyDescent="0.35">
      <c r="A85" s="20">
        <v>43256</v>
      </c>
      <c r="B85" s="21">
        <v>8856</v>
      </c>
      <c r="C85" s="21">
        <v>2462.3616000000002</v>
      </c>
      <c r="D85" s="21">
        <v>3683.3087999999998</v>
      </c>
      <c r="E85" s="19">
        <v>0.58408888888888888</v>
      </c>
      <c r="F85" s="15">
        <v>0.72195555555555557</v>
      </c>
    </row>
    <row r="86" spans="1:6" x14ac:dyDescent="0.35">
      <c r="A86" s="14" t="s">
        <v>24</v>
      </c>
      <c r="B86" s="21">
        <v>28792</v>
      </c>
      <c r="C86" s="21">
        <v>13803.567999999999</v>
      </c>
      <c r="D86" s="21">
        <v>13922.640000000001</v>
      </c>
      <c r="E86" s="19">
        <v>0.5164406779661016</v>
      </c>
      <c r="F86" s="15">
        <v>0.52057627118644068</v>
      </c>
    </row>
    <row r="87" spans="1:6" x14ac:dyDescent="0.35">
      <c r="A87" s="20">
        <v>43258</v>
      </c>
      <c r="B87" s="21">
        <v>28792</v>
      </c>
      <c r="C87" s="21">
        <v>13803.567999999999</v>
      </c>
      <c r="D87" s="21">
        <v>13922.640000000001</v>
      </c>
      <c r="E87" s="19">
        <v>0.5164406779661016</v>
      </c>
      <c r="F87" s="15">
        <v>0.52057627118644068</v>
      </c>
    </row>
    <row r="88" spans="1:6" x14ac:dyDescent="0.35">
      <c r="A88" s="14" t="s">
        <v>31</v>
      </c>
      <c r="B88" s="21">
        <v>367643.41600000003</v>
      </c>
      <c r="C88" s="21">
        <v>139906.2426</v>
      </c>
      <c r="D88" s="21">
        <v>157498.30640000003</v>
      </c>
      <c r="E88" s="19">
        <v>0.57160036180275287</v>
      </c>
      <c r="F88" s="15">
        <v>0.61945124946831631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0"/>
  <sheetViews>
    <sheetView workbookViewId="0">
      <selection activeCell="G1" sqref="G1:I1048576"/>
    </sheetView>
  </sheetViews>
  <sheetFormatPr baseColWidth="10" defaultRowHeight="14.5" x14ac:dyDescent="0.35"/>
  <cols>
    <col min="1" max="1" width="20.54296875" style="1" customWidth="1"/>
    <col min="2" max="2" width="15.1796875" style="1" bestFit="1" customWidth="1"/>
    <col min="3" max="3" width="13.1796875" style="1" bestFit="1" customWidth="1"/>
    <col min="4" max="4" width="13.90625" style="1" bestFit="1" customWidth="1"/>
    <col min="5" max="5" width="13.1796875" style="1" bestFit="1" customWidth="1"/>
    <col min="6" max="6" width="9" style="1" bestFit="1" customWidth="1"/>
    <col min="7" max="7" width="13.453125" style="18" bestFit="1" customWidth="1"/>
    <col min="8" max="8" width="18.36328125" style="18" bestFit="1" customWidth="1"/>
    <col min="9" max="9" width="17.6328125" style="18" bestFit="1" customWidth="1"/>
    <col min="10" max="16384" width="10.90625" style="1"/>
  </cols>
  <sheetData>
    <row r="1" spans="1:9" s="12" customFormat="1" ht="15" customHeight="1" x14ac:dyDescent="0.35">
      <c r="A1" s="8" t="s">
        <v>25</v>
      </c>
      <c r="B1" s="9" t="s">
        <v>26</v>
      </c>
      <c r="C1" s="10" t="s">
        <v>32</v>
      </c>
      <c r="D1" s="11" t="s">
        <v>27</v>
      </c>
      <c r="E1" s="11" t="s">
        <v>28</v>
      </c>
      <c r="F1" s="11" t="s">
        <v>29</v>
      </c>
      <c r="G1" s="16" t="s">
        <v>33</v>
      </c>
      <c r="H1" s="16" t="s">
        <v>34</v>
      </c>
      <c r="I1" s="16" t="s">
        <v>35</v>
      </c>
    </row>
    <row r="2" spans="1:9" ht="15" customHeight="1" x14ac:dyDescent="0.35">
      <c r="A2" s="2">
        <v>43203</v>
      </c>
      <c r="B2" s="3" t="s">
        <v>0</v>
      </c>
      <c r="C2" s="4">
        <v>2508</v>
      </c>
      <c r="D2" s="5">
        <v>0.90180000000000005</v>
      </c>
      <c r="E2" s="6">
        <v>0.96519999999999995</v>
      </c>
      <c r="F2" s="5">
        <v>2.2000000000000002</v>
      </c>
      <c r="G2" s="17">
        <f>Tableau1[[#This Row],[nb produit ]]*Tableau1[[#This Row],[prix]]</f>
        <v>5517.6</v>
      </c>
      <c r="H2" s="17">
        <f>Tableau1[[#This Row],[nb produit ]]*Tableau1[[#This Row],[cout théo]]</f>
        <v>2261.7144000000003</v>
      </c>
      <c r="I2" s="17">
        <f>Tableau1[[#This Row],[nb produit ]]*Tableau1[[#This Row],[cout réel]]</f>
        <v>2420.7215999999999</v>
      </c>
    </row>
    <row r="3" spans="1:9" ht="14.5" customHeight="1" x14ac:dyDescent="0.35">
      <c r="A3" s="2">
        <v>43286</v>
      </c>
      <c r="B3" s="3" t="s">
        <v>0</v>
      </c>
      <c r="C3" s="4">
        <v>1224</v>
      </c>
      <c r="D3" s="5">
        <v>0.90180000000000005</v>
      </c>
      <c r="E3" s="6">
        <v>1.0207999999999999</v>
      </c>
      <c r="F3" s="5">
        <v>2.1</v>
      </c>
      <c r="G3" s="17">
        <f>Tableau1[[#This Row],[nb produit ]]*Tableau1[[#This Row],[prix]]</f>
        <v>2570.4</v>
      </c>
      <c r="H3" s="17">
        <f>Tableau1[[#This Row],[nb produit ]]*Tableau1[[#This Row],[cout théo]]</f>
        <v>1103.8032000000001</v>
      </c>
      <c r="I3" s="17">
        <f>Tableau1[[#This Row],[nb produit ]]*Tableau1[[#This Row],[cout réel]]</f>
        <v>1249.4592</v>
      </c>
    </row>
    <row r="4" spans="1:9" x14ac:dyDescent="0.35">
      <c r="A4" s="2">
        <v>43132</v>
      </c>
      <c r="B4" s="3" t="s">
        <v>1</v>
      </c>
      <c r="C4" s="4">
        <v>4764</v>
      </c>
      <c r="D4" s="5">
        <v>0.60009999999999997</v>
      </c>
      <c r="E4" s="6">
        <v>0.79179999999999995</v>
      </c>
      <c r="F4" s="5">
        <v>2.11</v>
      </c>
      <c r="G4" s="17">
        <f>Tableau1[[#This Row],[nb produit ]]*Tableau1[[#This Row],[prix]]</f>
        <v>10052.039999999999</v>
      </c>
      <c r="H4" s="17">
        <f>Tableau1[[#This Row],[nb produit ]]*Tableau1[[#This Row],[cout théo]]</f>
        <v>2858.8763999999996</v>
      </c>
      <c r="I4" s="17">
        <f>Tableau1[[#This Row],[nb produit ]]*Tableau1[[#This Row],[cout réel]]</f>
        <v>3772.1351999999997</v>
      </c>
    </row>
    <row r="5" spans="1:9" x14ac:dyDescent="0.35">
      <c r="A5" s="2">
        <v>43299</v>
      </c>
      <c r="B5" s="3" t="s">
        <v>2</v>
      </c>
      <c r="C5" s="4">
        <v>2268</v>
      </c>
      <c r="D5" s="5">
        <v>0.71950000000000003</v>
      </c>
      <c r="E5" s="6">
        <v>0.78190000000000004</v>
      </c>
      <c r="F5" s="5">
        <v>1.8560000000000001</v>
      </c>
      <c r="G5" s="17">
        <f>Tableau1[[#This Row],[nb produit ]]*Tableau1[[#This Row],[prix]]</f>
        <v>4209.4080000000004</v>
      </c>
      <c r="H5" s="17">
        <f>Tableau1[[#This Row],[nb produit ]]*Tableau1[[#This Row],[cout théo]]</f>
        <v>1631.826</v>
      </c>
      <c r="I5" s="17">
        <f>Tableau1[[#This Row],[nb produit ]]*Tableau1[[#This Row],[cout réel]]</f>
        <v>1773.3492000000001</v>
      </c>
    </row>
    <row r="6" spans="1:9" x14ac:dyDescent="0.35">
      <c r="A6" s="2">
        <v>43206</v>
      </c>
      <c r="B6" s="3" t="s">
        <v>3</v>
      </c>
      <c r="C6" s="4">
        <v>2172</v>
      </c>
      <c r="D6" s="5">
        <v>0.49349999999999999</v>
      </c>
      <c r="E6" s="6">
        <v>0.6351</v>
      </c>
      <c r="F6" s="5">
        <v>1.8169999999999999</v>
      </c>
      <c r="G6" s="17">
        <f>Tableau1[[#This Row],[nb produit ]]*Tableau1[[#This Row],[prix]]</f>
        <v>3946.5239999999999</v>
      </c>
      <c r="H6" s="17">
        <f>Tableau1[[#This Row],[nb produit ]]*Tableau1[[#This Row],[cout théo]]</f>
        <v>1071.8820000000001</v>
      </c>
      <c r="I6" s="17">
        <f>Tableau1[[#This Row],[nb produit ]]*Tableau1[[#This Row],[cout réel]]</f>
        <v>1379.4372000000001</v>
      </c>
    </row>
    <row r="7" spans="1:9" x14ac:dyDescent="0.35">
      <c r="A7" s="2">
        <v>43255</v>
      </c>
      <c r="B7" s="7" t="s">
        <v>3</v>
      </c>
      <c r="C7" s="4">
        <v>3948</v>
      </c>
      <c r="D7" s="5">
        <v>0.49349999999999999</v>
      </c>
      <c r="E7" s="6">
        <v>0.54410000000000003</v>
      </c>
      <c r="F7" s="5">
        <v>1.8169999999999999</v>
      </c>
      <c r="G7" s="17">
        <f>Tableau1[[#This Row],[nb produit ]]*Tableau1[[#This Row],[prix]]</f>
        <v>7173.5159999999996</v>
      </c>
      <c r="H7" s="17">
        <f>Tableau1[[#This Row],[nb produit ]]*Tableau1[[#This Row],[cout théo]]</f>
        <v>1948.338</v>
      </c>
      <c r="I7" s="17">
        <f>Tableau1[[#This Row],[nb produit ]]*Tableau1[[#This Row],[cout réel]]</f>
        <v>2148.1068</v>
      </c>
    </row>
    <row r="8" spans="1:9" x14ac:dyDescent="0.35">
      <c r="A8" s="2">
        <v>43263</v>
      </c>
      <c r="B8" s="3" t="s">
        <v>3</v>
      </c>
      <c r="C8" s="4">
        <v>3036</v>
      </c>
      <c r="D8" s="5">
        <v>0.49349999999999999</v>
      </c>
      <c r="E8" s="6">
        <v>0.53620000000000001</v>
      </c>
      <c r="F8" s="5">
        <v>1.8169999999999999</v>
      </c>
      <c r="G8" s="17">
        <f>Tableau1[[#This Row],[nb produit ]]*Tableau1[[#This Row],[prix]]</f>
        <v>5516.4120000000003</v>
      </c>
      <c r="H8" s="17">
        <f>Tableau1[[#This Row],[nb produit ]]*Tableau1[[#This Row],[cout théo]]</f>
        <v>1498.2660000000001</v>
      </c>
      <c r="I8" s="17">
        <f>Tableau1[[#This Row],[nb produit ]]*Tableau1[[#This Row],[cout réel]]</f>
        <v>1627.9032</v>
      </c>
    </row>
    <row r="9" spans="1:9" x14ac:dyDescent="0.35">
      <c r="A9" s="2">
        <v>43300</v>
      </c>
      <c r="B9" s="3" t="s">
        <v>3</v>
      </c>
      <c r="C9" s="4">
        <v>3916</v>
      </c>
      <c r="D9" s="5">
        <v>0.49349999999999999</v>
      </c>
      <c r="E9" s="6">
        <v>0.3735</v>
      </c>
      <c r="F9" s="5">
        <v>1.8169999999999999</v>
      </c>
      <c r="G9" s="17">
        <f>Tableau1[[#This Row],[nb produit ]]*Tableau1[[#This Row],[prix]]</f>
        <v>7115.3719999999994</v>
      </c>
      <c r="H9" s="17">
        <f>Tableau1[[#This Row],[nb produit ]]*Tableau1[[#This Row],[cout théo]]</f>
        <v>1932.546</v>
      </c>
      <c r="I9" s="17">
        <f>Tableau1[[#This Row],[nb produit ]]*Tableau1[[#This Row],[cout réel]]</f>
        <v>1462.626</v>
      </c>
    </row>
    <row r="10" spans="1:9" x14ac:dyDescent="0.35">
      <c r="A10" s="2">
        <v>43311</v>
      </c>
      <c r="B10" s="3" t="s">
        <v>3</v>
      </c>
      <c r="C10" s="4">
        <v>1188</v>
      </c>
      <c r="D10" s="5">
        <v>0.49349999999999999</v>
      </c>
      <c r="E10" s="6">
        <v>0.3735</v>
      </c>
      <c r="F10" s="5">
        <v>1.8169999999999999</v>
      </c>
      <c r="G10" s="17">
        <f>Tableau1[[#This Row],[nb produit ]]*Tableau1[[#This Row],[prix]]</f>
        <v>2158.596</v>
      </c>
      <c r="H10" s="17">
        <f>Tableau1[[#This Row],[nb produit ]]*Tableau1[[#This Row],[cout théo]]</f>
        <v>586.27800000000002</v>
      </c>
      <c r="I10" s="17">
        <f>Tableau1[[#This Row],[nb produit ]]*Tableau1[[#This Row],[cout réel]]</f>
        <v>443.71800000000002</v>
      </c>
    </row>
    <row r="11" spans="1:9" x14ac:dyDescent="0.35">
      <c r="A11" s="2">
        <v>43312</v>
      </c>
      <c r="B11" s="3" t="s">
        <v>3</v>
      </c>
      <c r="C11" s="4">
        <v>696</v>
      </c>
      <c r="D11" s="5">
        <v>0.49349999999999999</v>
      </c>
      <c r="E11" s="6">
        <v>0.3735</v>
      </c>
      <c r="F11" s="5">
        <v>1.8169999999999999</v>
      </c>
      <c r="G11" s="17">
        <f>Tableau1[[#This Row],[nb produit ]]*Tableau1[[#This Row],[prix]]</f>
        <v>1264.6320000000001</v>
      </c>
      <c r="H11" s="17">
        <f>Tableau1[[#This Row],[nb produit ]]*Tableau1[[#This Row],[cout théo]]</f>
        <v>343.476</v>
      </c>
      <c r="I11" s="17">
        <f>Tableau1[[#This Row],[nb produit ]]*Tableau1[[#This Row],[cout réel]]</f>
        <v>259.95600000000002</v>
      </c>
    </row>
    <row r="12" spans="1:9" x14ac:dyDescent="0.35">
      <c r="A12" s="2">
        <v>43399</v>
      </c>
      <c r="B12" s="3" t="s">
        <v>3</v>
      </c>
      <c r="C12" s="4">
        <v>3924</v>
      </c>
      <c r="D12" s="5">
        <v>0.49349999999999999</v>
      </c>
      <c r="E12" s="6">
        <v>0.51090000000000002</v>
      </c>
      <c r="F12" s="5">
        <v>1.8169999999999999</v>
      </c>
      <c r="G12" s="17">
        <f>Tableau1[[#This Row],[nb produit ]]*Tableau1[[#This Row],[prix]]</f>
        <v>7129.9079999999994</v>
      </c>
      <c r="H12" s="17">
        <f>Tableau1[[#This Row],[nb produit ]]*Tableau1[[#This Row],[cout théo]]</f>
        <v>1936.4939999999999</v>
      </c>
      <c r="I12" s="17">
        <f>Tableau1[[#This Row],[nb produit ]]*Tableau1[[#This Row],[cout réel]]</f>
        <v>2004.7716</v>
      </c>
    </row>
    <row r="13" spans="1:9" x14ac:dyDescent="0.35">
      <c r="A13" s="2">
        <v>43264</v>
      </c>
      <c r="B13" s="3" t="s">
        <v>4</v>
      </c>
      <c r="C13" s="4">
        <v>2268</v>
      </c>
      <c r="D13" s="5">
        <v>0.88260000000000005</v>
      </c>
      <c r="E13" s="6">
        <v>0.9516</v>
      </c>
      <c r="F13" s="5">
        <v>2.27</v>
      </c>
      <c r="G13" s="17">
        <f>Tableau1[[#This Row],[nb produit ]]*Tableau1[[#This Row],[prix]]</f>
        <v>5148.3599999999997</v>
      </c>
      <c r="H13" s="17">
        <f>Tableau1[[#This Row],[nb produit ]]*Tableau1[[#This Row],[cout théo]]</f>
        <v>2001.7368000000001</v>
      </c>
      <c r="I13" s="17">
        <f>Tableau1[[#This Row],[nb produit ]]*Tableau1[[#This Row],[cout réel]]</f>
        <v>2158.2287999999999</v>
      </c>
    </row>
    <row r="14" spans="1:9" x14ac:dyDescent="0.35">
      <c r="A14" s="2">
        <v>43202</v>
      </c>
      <c r="B14" s="3" t="s">
        <v>5</v>
      </c>
      <c r="C14" s="4">
        <v>6156</v>
      </c>
      <c r="D14" s="5">
        <v>1.0678000000000001</v>
      </c>
      <c r="E14" s="6">
        <v>1.0481</v>
      </c>
      <c r="F14" s="5">
        <v>2.6080000000000001</v>
      </c>
      <c r="G14" s="17">
        <f>Tableau1[[#This Row],[nb produit ]]*Tableau1[[#This Row],[prix]]</f>
        <v>16054.848</v>
      </c>
      <c r="H14" s="17">
        <f>Tableau1[[#This Row],[nb produit ]]*Tableau1[[#This Row],[cout théo]]</f>
        <v>6573.3768000000009</v>
      </c>
      <c r="I14" s="17">
        <f>Tableau1[[#This Row],[nb produit ]]*Tableau1[[#This Row],[cout réel]]</f>
        <v>6452.1036000000004</v>
      </c>
    </row>
    <row r="15" spans="1:9" x14ac:dyDescent="0.35">
      <c r="A15" s="2">
        <v>43203</v>
      </c>
      <c r="B15" s="3" t="s">
        <v>5</v>
      </c>
      <c r="C15" s="4">
        <v>288</v>
      </c>
      <c r="D15" s="5">
        <v>1.0678000000000001</v>
      </c>
      <c r="E15" s="6">
        <v>1.5201</v>
      </c>
      <c r="F15" s="5">
        <v>2.6080000000000001</v>
      </c>
      <c r="G15" s="17">
        <f>Tableau1[[#This Row],[nb produit ]]*Tableau1[[#This Row],[prix]]</f>
        <v>751.10400000000004</v>
      </c>
      <c r="H15" s="17">
        <f>Tableau1[[#This Row],[nb produit ]]*Tableau1[[#This Row],[cout théo]]</f>
        <v>307.52640000000002</v>
      </c>
      <c r="I15" s="17">
        <f>Tableau1[[#This Row],[nb produit ]]*Tableau1[[#This Row],[cout réel]]</f>
        <v>437.78879999999998</v>
      </c>
    </row>
    <row r="16" spans="1:9" x14ac:dyDescent="0.35">
      <c r="A16" s="2">
        <v>43250</v>
      </c>
      <c r="B16" s="3" t="s">
        <v>5</v>
      </c>
      <c r="C16" s="4">
        <v>276</v>
      </c>
      <c r="D16" s="5">
        <v>1.0678000000000001</v>
      </c>
      <c r="E16" s="6">
        <v>1.5862000000000001</v>
      </c>
      <c r="F16" s="5">
        <v>2.6080000000000001</v>
      </c>
      <c r="G16" s="17">
        <f>Tableau1[[#This Row],[nb produit ]]*Tableau1[[#This Row],[prix]]</f>
        <v>719.80799999999999</v>
      </c>
      <c r="H16" s="17">
        <f>Tableau1[[#This Row],[nb produit ]]*Tableau1[[#This Row],[cout théo]]</f>
        <v>294.71280000000002</v>
      </c>
      <c r="I16" s="17">
        <f>Tableau1[[#This Row],[nb produit ]]*Tableau1[[#This Row],[cout réel]]</f>
        <v>437.7912</v>
      </c>
    </row>
    <row r="17" spans="1:9" x14ac:dyDescent="0.35">
      <c r="A17" s="2">
        <v>43256</v>
      </c>
      <c r="B17" s="3" t="s">
        <v>5</v>
      </c>
      <c r="C17" s="4">
        <v>3144</v>
      </c>
      <c r="D17" s="5">
        <v>1.0678000000000001</v>
      </c>
      <c r="E17" s="6">
        <v>1.1253</v>
      </c>
      <c r="F17" s="5">
        <v>2.6080000000000001</v>
      </c>
      <c r="G17" s="17">
        <f>Tableau1[[#This Row],[nb produit ]]*Tableau1[[#This Row],[prix]]</f>
        <v>8199.5519999999997</v>
      </c>
      <c r="H17" s="17">
        <f>Tableau1[[#This Row],[nb produit ]]*Tableau1[[#This Row],[cout théo]]</f>
        <v>3357.1632000000004</v>
      </c>
      <c r="I17" s="17">
        <f>Tableau1[[#This Row],[nb produit ]]*Tableau1[[#This Row],[cout réel]]</f>
        <v>3537.9431999999997</v>
      </c>
    </row>
    <row r="18" spans="1:9" x14ac:dyDescent="0.35">
      <c r="A18" s="2">
        <v>43286</v>
      </c>
      <c r="B18" s="3" t="s">
        <v>5</v>
      </c>
      <c r="C18" s="4">
        <v>4188</v>
      </c>
      <c r="D18" s="5">
        <v>1.0678000000000001</v>
      </c>
      <c r="E18" s="6">
        <v>1.1029</v>
      </c>
      <c r="F18" s="5">
        <v>2.6080000000000001</v>
      </c>
      <c r="G18" s="17">
        <f>Tableau1[[#This Row],[nb produit ]]*Tableau1[[#This Row],[prix]]</f>
        <v>10922.304</v>
      </c>
      <c r="H18" s="17">
        <f>Tableau1[[#This Row],[nb produit ]]*Tableau1[[#This Row],[cout théo]]</f>
        <v>4471.9464000000007</v>
      </c>
      <c r="I18" s="17">
        <f>Tableau1[[#This Row],[nb produit ]]*Tableau1[[#This Row],[cout réel]]</f>
        <v>4618.9452000000001</v>
      </c>
    </row>
    <row r="19" spans="1:9" x14ac:dyDescent="0.35">
      <c r="A19" s="2">
        <v>43299</v>
      </c>
      <c r="B19" s="3" t="s">
        <v>5</v>
      </c>
      <c r="C19" s="4">
        <v>4224</v>
      </c>
      <c r="D19" s="5">
        <v>1.0678000000000001</v>
      </c>
      <c r="E19" s="6">
        <v>1.08</v>
      </c>
      <c r="F19" s="5">
        <v>2.6080000000000001</v>
      </c>
      <c r="G19" s="17">
        <f>Tableau1[[#This Row],[nb produit ]]*Tableau1[[#This Row],[prix]]</f>
        <v>11016.192000000001</v>
      </c>
      <c r="H19" s="17">
        <f>Tableau1[[#This Row],[nb produit ]]*Tableau1[[#This Row],[cout théo]]</f>
        <v>4510.3872000000001</v>
      </c>
      <c r="I19" s="17">
        <f>Tableau1[[#This Row],[nb produit ]]*Tableau1[[#This Row],[cout réel]]</f>
        <v>4561.92</v>
      </c>
    </row>
    <row r="20" spans="1:9" x14ac:dyDescent="0.35">
      <c r="A20" s="2">
        <v>43143</v>
      </c>
      <c r="B20" s="3" t="s">
        <v>6</v>
      </c>
      <c r="C20" s="4">
        <v>2688</v>
      </c>
      <c r="D20" s="5">
        <v>0.57689999999999997</v>
      </c>
      <c r="E20" s="6">
        <v>0.64849999999999997</v>
      </c>
      <c r="F20" s="5">
        <v>2.2280000000000002</v>
      </c>
      <c r="G20" s="17">
        <f>Tableau1[[#This Row],[nb produit ]]*Tableau1[[#This Row],[prix]]</f>
        <v>5988.8640000000005</v>
      </c>
      <c r="H20" s="17">
        <f>Tableau1[[#This Row],[nb produit ]]*Tableau1[[#This Row],[cout théo]]</f>
        <v>1550.7071999999998</v>
      </c>
      <c r="I20" s="17">
        <f>Tableau1[[#This Row],[nb produit ]]*Tableau1[[#This Row],[cout réel]]</f>
        <v>1743.1679999999999</v>
      </c>
    </row>
    <row r="21" spans="1:9" x14ac:dyDescent="0.35">
      <c r="A21" s="2">
        <v>43211</v>
      </c>
      <c r="B21" s="3" t="s">
        <v>7</v>
      </c>
      <c r="C21" s="4">
        <v>2676</v>
      </c>
      <c r="D21" s="5">
        <v>0.73599999999999999</v>
      </c>
      <c r="E21" s="3">
        <v>0.70379999999999998</v>
      </c>
      <c r="F21" s="5">
        <v>1.82</v>
      </c>
      <c r="G21" s="17">
        <f>Tableau1[[#This Row],[nb produit ]]*Tableau1[[#This Row],[prix]]</f>
        <v>4870.3200000000006</v>
      </c>
      <c r="H21" s="17">
        <f>Tableau1[[#This Row],[nb produit ]]*Tableau1[[#This Row],[cout théo]]</f>
        <v>1969.5360000000001</v>
      </c>
      <c r="I21" s="17">
        <f>Tableau1[[#This Row],[nb produit ]]*Tableau1[[#This Row],[cout réel]]</f>
        <v>1883.3688</v>
      </c>
    </row>
    <row r="22" spans="1:9" x14ac:dyDescent="0.35">
      <c r="A22" s="2">
        <v>43213</v>
      </c>
      <c r="B22" s="3" t="s">
        <v>7</v>
      </c>
      <c r="C22" s="4">
        <v>1152</v>
      </c>
      <c r="D22" s="5">
        <v>0.73599999999999999</v>
      </c>
      <c r="E22" s="3">
        <v>0.66579999999999995</v>
      </c>
      <c r="F22" s="5">
        <v>1.82</v>
      </c>
      <c r="G22" s="17">
        <f>Tableau1[[#This Row],[nb produit ]]*Tableau1[[#This Row],[prix]]</f>
        <v>2096.64</v>
      </c>
      <c r="H22" s="17">
        <f>Tableau1[[#This Row],[nb produit ]]*Tableau1[[#This Row],[cout théo]]</f>
        <v>847.87199999999996</v>
      </c>
      <c r="I22" s="17">
        <f>Tableau1[[#This Row],[nb produit ]]*Tableau1[[#This Row],[cout réel]]</f>
        <v>767.00159999999994</v>
      </c>
    </row>
    <row r="23" spans="1:9" x14ac:dyDescent="0.35">
      <c r="A23" s="2">
        <v>43300</v>
      </c>
      <c r="B23" s="3" t="s">
        <v>7</v>
      </c>
      <c r="C23" s="4">
        <v>4020</v>
      </c>
      <c r="D23" s="5">
        <v>0.73599999999999999</v>
      </c>
      <c r="E23" s="6">
        <v>0.748</v>
      </c>
      <c r="F23" s="5">
        <v>1.82</v>
      </c>
      <c r="G23" s="17">
        <f>Tableau1[[#This Row],[nb produit ]]*Tableau1[[#This Row],[prix]]</f>
        <v>7316.4000000000005</v>
      </c>
      <c r="H23" s="17">
        <f>Tableau1[[#This Row],[nb produit ]]*Tableau1[[#This Row],[cout théo]]</f>
        <v>2958.72</v>
      </c>
      <c r="I23" s="17">
        <f>Tableau1[[#This Row],[nb produit ]]*Tableau1[[#This Row],[cout réel]]</f>
        <v>3006.96</v>
      </c>
    </row>
    <row r="24" spans="1:9" x14ac:dyDescent="0.35">
      <c r="A24" s="2">
        <v>43263</v>
      </c>
      <c r="B24" s="3" t="s">
        <v>8</v>
      </c>
      <c r="C24" s="4">
        <v>4212</v>
      </c>
      <c r="D24" s="5">
        <v>0.72499999999999998</v>
      </c>
      <c r="E24" s="6">
        <v>0.6946</v>
      </c>
      <c r="F24" s="5">
        <v>1.776</v>
      </c>
      <c r="G24" s="17">
        <f>Tableau1[[#This Row],[nb produit ]]*Tableau1[[#This Row],[prix]]</f>
        <v>7480.5119999999997</v>
      </c>
      <c r="H24" s="17">
        <f>Tableau1[[#This Row],[nb produit ]]*Tableau1[[#This Row],[cout théo]]</f>
        <v>3053.7</v>
      </c>
      <c r="I24" s="17">
        <f>Tableau1[[#This Row],[nb produit ]]*Tableau1[[#This Row],[cout réel]]</f>
        <v>2925.6552000000001</v>
      </c>
    </row>
    <row r="25" spans="1:9" x14ac:dyDescent="0.35">
      <c r="A25" s="2">
        <v>43201</v>
      </c>
      <c r="B25" s="3" t="s">
        <v>9</v>
      </c>
      <c r="C25" s="4">
        <v>3132</v>
      </c>
      <c r="D25" s="5">
        <v>0.90669999999999995</v>
      </c>
      <c r="E25" s="6">
        <v>0.91169999999999995</v>
      </c>
      <c r="F25" s="5">
        <v>2.3969999999999998</v>
      </c>
      <c r="G25" s="17">
        <f>Tableau1[[#This Row],[nb produit ]]*Tableau1[[#This Row],[prix]]</f>
        <v>7507.4039999999995</v>
      </c>
      <c r="H25" s="17">
        <f>Tableau1[[#This Row],[nb produit ]]*Tableau1[[#This Row],[cout théo]]</f>
        <v>2839.7844</v>
      </c>
      <c r="I25" s="17">
        <f>Tableau1[[#This Row],[nb produit ]]*Tableau1[[#This Row],[cout réel]]</f>
        <v>2855.4443999999999</v>
      </c>
    </row>
    <row r="26" spans="1:9" x14ac:dyDescent="0.35">
      <c r="A26" s="2">
        <v>43202</v>
      </c>
      <c r="B26" s="3" t="s">
        <v>9</v>
      </c>
      <c r="C26" s="4">
        <v>768</v>
      </c>
      <c r="D26" s="5">
        <v>0.90669999999999995</v>
      </c>
      <c r="E26" s="6">
        <v>1.1801999999999999</v>
      </c>
      <c r="F26" s="5">
        <v>2.3969999999999998</v>
      </c>
      <c r="G26" s="17">
        <f>Tableau1[[#This Row],[nb produit ]]*Tableau1[[#This Row],[prix]]</f>
        <v>1840.8959999999997</v>
      </c>
      <c r="H26" s="17">
        <f>Tableau1[[#This Row],[nb produit ]]*Tableau1[[#This Row],[cout théo]]</f>
        <v>696.34559999999999</v>
      </c>
      <c r="I26" s="17">
        <f>Tableau1[[#This Row],[nb produit ]]*Tableau1[[#This Row],[cout réel]]</f>
        <v>906.39359999999988</v>
      </c>
    </row>
    <row r="27" spans="1:9" x14ac:dyDescent="0.35">
      <c r="A27" s="2">
        <v>43255</v>
      </c>
      <c r="B27" s="3" t="s">
        <v>9</v>
      </c>
      <c r="C27" s="4">
        <v>2328</v>
      </c>
      <c r="D27" s="5">
        <v>0.90669999999999995</v>
      </c>
      <c r="E27" s="6">
        <v>0.97470000000000001</v>
      </c>
      <c r="F27" s="5">
        <v>2.3969999999999998</v>
      </c>
      <c r="G27" s="17">
        <f>Tableau1[[#This Row],[nb produit ]]*Tableau1[[#This Row],[prix]]</f>
        <v>5580.2159999999994</v>
      </c>
      <c r="H27" s="17">
        <f>Tableau1[[#This Row],[nb produit ]]*Tableau1[[#This Row],[cout théo]]</f>
        <v>2110.7975999999999</v>
      </c>
      <c r="I27" s="17">
        <f>Tableau1[[#This Row],[nb produit ]]*Tableau1[[#This Row],[cout réel]]</f>
        <v>2269.1016</v>
      </c>
    </row>
    <row r="28" spans="1:9" x14ac:dyDescent="0.35">
      <c r="A28" s="2">
        <v>43301</v>
      </c>
      <c r="B28" s="7" t="s">
        <v>9</v>
      </c>
      <c r="C28" s="4">
        <v>4080</v>
      </c>
      <c r="D28" s="5">
        <v>0.90669999999999995</v>
      </c>
      <c r="E28" s="6">
        <v>0.94610000000000005</v>
      </c>
      <c r="F28" s="5">
        <v>2.3969999999999998</v>
      </c>
      <c r="G28" s="17">
        <f>Tableau1[[#This Row],[nb produit ]]*Tableau1[[#This Row],[prix]]</f>
        <v>9779.7599999999984</v>
      </c>
      <c r="H28" s="17">
        <f>Tableau1[[#This Row],[nb produit ]]*Tableau1[[#This Row],[cout théo]]</f>
        <v>3699.3359999999998</v>
      </c>
      <c r="I28" s="17">
        <f>Tableau1[[#This Row],[nb produit ]]*Tableau1[[#This Row],[cout réel]]</f>
        <v>3860.0880000000002</v>
      </c>
    </row>
    <row r="29" spans="1:9" x14ac:dyDescent="0.35">
      <c r="A29" s="2">
        <v>43213</v>
      </c>
      <c r="B29" s="3" t="s">
        <v>10</v>
      </c>
      <c r="C29" s="4">
        <v>3408</v>
      </c>
      <c r="D29" s="5">
        <v>0.69450000000000001</v>
      </c>
      <c r="E29" s="6">
        <v>0.75280000000000002</v>
      </c>
      <c r="F29" s="5">
        <v>1.8180000000000001</v>
      </c>
      <c r="G29" s="17">
        <f>Tableau1[[#This Row],[nb produit ]]*Tableau1[[#This Row],[prix]]</f>
        <v>6195.7440000000006</v>
      </c>
      <c r="H29" s="17">
        <f>Tableau1[[#This Row],[nb produit ]]*Tableau1[[#This Row],[cout théo]]</f>
        <v>2366.8560000000002</v>
      </c>
      <c r="I29" s="17">
        <f>Tableau1[[#This Row],[nb produit ]]*Tableau1[[#This Row],[cout réel]]</f>
        <v>2565.5424000000003</v>
      </c>
    </row>
    <row r="30" spans="1:9" x14ac:dyDescent="0.35">
      <c r="A30" s="2">
        <v>43264</v>
      </c>
      <c r="B30" s="3" t="s">
        <v>10</v>
      </c>
      <c r="C30" s="4">
        <v>3828</v>
      </c>
      <c r="D30" s="5">
        <v>0.69450000000000001</v>
      </c>
      <c r="E30" s="6">
        <v>0.70909999999999995</v>
      </c>
      <c r="F30" s="5">
        <v>1.8180000000000001</v>
      </c>
      <c r="G30" s="17">
        <f>Tableau1[[#This Row],[nb produit ]]*Tableau1[[#This Row],[prix]]</f>
        <v>6959.3040000000001</v>
      </c>
      <c r="H30" s="17">
        <f>Tableau1[[#This Row],[nb produit ]]*Tableau1[[#This Row],[cout théo]]</f>
        <v>2658.5459999999998</v>
      </c>
      <c r="I30" s="17">
        <f>Tableau1[[#This Row],[nb produit ]]*Tableau1[[#This Row],[cout réel]]</f>
        <v>2714.4348</v>
      </c>
    </row>
    <row r="31" spans="1:9" x14ac:dyDescent="0.35">
      <c r="A31" s="2">
        <v>43299</v>
      </c>
      <c r="B31" s="3" t="s">
        <v>10</v>
      </c>
      <c r="C31" s="4">
        <v>3936</v>
      </c>
      <c r="D31" s="5">
        <v>0.69450000000000001</v>
      </c>
      <c r="E31" s="6">
        <v>0.71899999999999997</v>
      </c>
      <c r="F31" s="5">
        <v>1.8180000000000001</v>
      </c>
      <c r="G31" s="17">
        <f>Tableau1[[#This Row],[nb produit ]]*Tableau1[[#This Row],[prix]]</f>
        <v>7155.6480000000001</v>
      </c>
      <c r="H31" s="17">
        <f>Tableau1[[#This Row],[nb produit ]]*Tableau1[[#This Row],[cout théo]]</f>
        <v>2733.5520000000001</v>
      </c>
      <c r="I31" s="17">
        <f>Tableau1[[#This Row],[nb produit ]]*Tableau1[[#This Row],[cout réel]]</f>
        <v>2829.9839999999999</v>
      </c>
    </row>
    <row r="32" spans="1:9" x14ac:dyDescent="0.35">
      <c r="A32" s="2">
        <v>43133</v>
      </c>
      <c r="B32" s="3" t="s">
        <v>11</v>
      </c>
      <c r="C32" s="4">
        <v>4092</v>
      </c>
      <c r="D32" s="5">
        <v>0.82140000000000002</v>
      </c>
      <c r="E32" s="6">
        <v>0.81240000000000001</v>
      </c>
      <c r="F32" s="5">
        <v>1.7869999999999999</v>
      </c>
      <c r="G32" s="17">
        <f>Tableau1[[#This Row],[nb produit ]]*Tableau1[[#This Row],[prix]]</f>
        <v>7312.4039999999995</v>
      </c>
      <c r="H32" s="17">
        <f>Tableau1[[#This Row],[nb produit ]]*Tableau1[[#This Row],[cout théo]]</f>
        <v>3361.1687999999999</v>
      </c>
      <c r="I32" s="17">
        <f>Tableau1[[#This Row],[nb produit ]]*Tableau1[[#This Row],[cout réel]]</f>
        <v>3324.3407999999999</v>
      </c>
    </row>
    <row r="33" spans="1:9" x14ac:dyDescent="0.35">
      <c r="A33" s="2">
        <v>43300</v>
      </c>
      <c r="B33" s="3" t="s">
        <v>11</v>
      </c>
      <c r="C33" s="4">
        <v>1920</v>
      </c>
      <c r="D33" s="5">
        <v>0.82140000000000002</v>
      </c>
      <c r="E33" s="6">
        <v>0.89090000000000003</v>
      </c>
      <c r="F33" s="5">
        <v>1.7869999999999999</v>
      </c>
      <c r="G33" s="17">
        <f>Tableau1[[#This Row],[nb produit ]]*Tableau1[[#This Row],[prix]]</f>
        <v>3431.04</v>
      </c>
      <c r="H33" s="17">
        <f>Tableau1[[#This Row],[nb produit ]]*Tableau1[[#This Row],[cout théo]]</f>
        <v>1577.088</v>
      </c>
      <c r="I33" s="17">
        <f>Tableau1[[#This Row],[nb produit ]]*Tableau1[[#This Row],[cout réel]]</f>
        <v>1710.528</v>
      </c>
    </row>
    <row r="34" spans="1:9" x14ac:dyDescent="0.35">
      <c r="A34" s="2">
        <v>43301</v>
      </c>
      <c r="B34" s="3" t="s">
        <v>11</v>
      </c>
      <c r="C34" s="4">
        <v>1944</v>
      </c>
      <c r="D34" s="5">
        <v>0.82140000000000002</v>
      </c>
      <c r="E34" s="6">
        <v>0.89090000000000003</v>
      </c>
      <c r="F34" s="5">
        <v>1.7869999999999999</v>
      </c>
      <c r="G34" s="17">
        <f>Tableau1[[#This Row],[nb produit ]]*Tableau1[[#This Row],[prix]]</f>
        <v>3473.9279999999999</v>
      </c>
      <c r="H34" s="17">
        <f>Tableau1[[#This Row],[nb produit ]]*Tableau1[[#This Row],[cout théo]]</f>
        <v>1596.8016</v>
      </c>
      <c r="I34" s="17">
        <f>Tableau1[[#This Row],[nb produit ]]*Tableau1[[#This Row],[cout réel]]</f>
        <v>1731.9096</v>
      </c>
    </row>
    <row r="35" spans="1:9" x14ac:dyDescent="0.35">
      <c r="A35" s="2">
        <v>43259</v>
      </c>
      <c r="B35" s="3" t="s">
        <v>12</v>
      </c>
      <c r="C35" s="4">
        <v>2056</v>
      </c>
      <c r="D35" s="5">
        <v>0.91</v>
      </c>
      <c r="E35" s="6">
        <v>0.97099999999999997</v>
      </c>
      <c r="F35" s="5">
        <v>2.46</v>
      </c>
      <c r="G35" s="17">
        <f>Tableau1[[#This Row],[nb produit ]]*Tableau1[[#This Row],[prix]]</f>
        <v>5057.76</v>
      </c>
      <c r="H35" s="17">
        <f>Tableau1[[#This Row],[nb produit ]]*Tableau1[[#This Row],[cout théo]]</f>
        <v>1870.96</v>
      </c>
      <c r="I35" s="17">
        <f>Tableau1[[#This Row],[nb produit ]]*Tableau1[[#This Row],[cout réel]]</f>
        <v>1996.376</v>
      </c>
    </row>
    <row r="36" spans="1:9" x14ac:dyDescent="0.35">
      <c r="A36" s="2">
        <v>43133</v>
      </c>
      <c r="B36" s="3" t="s">
        <v>13</v>
      </c>
      <c r="C36" s="4">
        <v>1904</v>
      </c>
      <c r="D36" s="5">
        <v>0.86450000000000005</v>
      </c>
      <c r="E36" s="6">
        <v>0.92210000000000003</v>
      </c>
      <c r="F36" s="5">
        <v>2.5499999999999998</v>
      </c>
      <c r="G36" s="17">
        <f>Tableau1[[#This Row],[nb produit ]]*Tableau1[[#This Row],[prix]]</f>
        <v>4855.2</v>
      </c>
      <c r="H36" s="17">
        <f>Tableau1[[#This Row],[nb produit ]]*Tableau1[[#This Row],[cout théo]]</f>
        <v>1646.008</v>
      </c>
      <c r="I36" s="17">
        <f>Tableau1[[#This Row],[nb produit ]]*Tableau1[[#This Row],[cout réel]]</f>
        <v>1755.6784</v>
      </c>
    </row>
    <row r="37" spans="1:9" x14ac:dyDescent="0.35">
      <c r="A37" s="2">
        <v>43259</v>
      </c>
      <c r="B37" s="3" t="s">
        <v>13</v>
      </c>
      <c r="C37" s="4">
        <v>2016</v>
      </c>
      <c r="D37" s="5">
        <v>0.86450000000000005</v>
      </c>
      <c r="E37" s="6">
        <v>0.87649999999999995</v>
      </c>
      <c r="F37" s="5">
        <v>2.5499999999999998</v>
      </c>
      <c r="G37" s="17">
        <f>Tableau1[[#This Row],[nb produit ]]*Tableau1[[#This Row],[prix]]</f>
        <v>5140.7999999999993</v>
      </c>
      <c r="H37" s="17">
        <f>Tableau1[[#This Row],[nb produit ]]*Tableau1[[#This Row],[cout théo]]</f>
        <v>1742.8320000000001</v>
      </c>
      <c r="I37" s="17">
        <f>Tableau1[[#This Row],[nb produit ]]*Tableau1[[#This Row],[cout réel]]</f>
        <v>1767.0239999999999</v>
      </c>
    </row>
    <row r="38" spans="1:9" x14ac:dyDescent="0.35">
      <c r="A38" s="2">
        <v>43130</v>
      </c>
      <c r="B38" s="3" t="s">
        <v>14</v>
      </c>
      <c r="C38" s="4">
        <v>2568</v>
      </c>
      <c r="D38" s="5">
        <v>1.1132</v>
      </c>
      <c r="E38" s="6">
        <v>1.1415999999999999</v>
      </c>
      <c r="F38" s="5">
        <v>2.52</v>
      </c>
      <c r="G38" s="17">
        <f>Tableau1[[#This Row],[nb produit ]]*Tableau1[[#This Row],[prix]]</f>
        <v>6471.36</v>
      </c>
      <c r="H38" s="17">
        <f>Tableau1[[#This Row],[nb produit ]]*Tableau1[[#This Row],[cout théo]]</f>
        <v>2858.6976</v>
      </c>
      <c r="I38" s="17">
        <f>Tableau1[[#This Row],[nb produit ]]*Tableau1[[#This Row],[cout réel]]</f>
        <v>2931.6288</v>
      </c>
    </row>
    <row r="39" spans="1:9" x14ac:dyDescent="0.35">
      <c r="A39" s="2">
        <v>43207</v>
      </c>
      <c r="B39" s="3" t="s">
        <v>15</v>
      </c>
      <c r="C39" s="4">
        <v>2248</v>
      </c>
      <c r="D39" s="5">
        <v>1.1184000000000001</v>
      </c>
      <c r="E39" s="6">
        <v>3.1858</v>
      </c>
      <c r="F39" s="5">
        <v>2.8759999999999999</v>
      </c>
      <c r="G39" s="17">
        <f>Tableau1[[#This Row],[nb produit ]]*Tableau1[[#This Row],[prix]]</f>
        <v>6465.2479999999996</v>
      </c>
      <c r="H39" s="17">
        <f>Tableau1[[#This Row],[nb produit ]]*Tableau1[[#This Row],[cout théo]]</f>
        <v>2514.1632</v>
      </c>
      <c r="I39" s="17">
        <f>Tableau1[[#This Row],[nb produit ]]*Tableau1[[#This Row],[cout réel]]</f>
        <v>7161.6783999999998</v>
      </c>
    </row>
    <row r="40" spans="1:9" x14ac:dyDescent="0.35">
      <c r="A40" s="2">
        <v>43259</v>
      </c>
      <c r="B40" s="3" t="s">
        <v>15</v>
      </c>
      <c r="C40" s="4">
        <v>2016</v>
      </c>
      <c r="D40" s="5">
        <v>1.1184000000000001</v>
      </c>
      <c r="E40" s="6">
        <v>3.2808999999999999</v>
      </c>
      <c r="F40" s="5">
        <v>2.8759999999999999</v>
      </c>
      <c r="G40" s="17">
        <f>Tableau1[[#This Row],[nb produit ]]*Tableau1[[#This Row],[prix]]</f>
        <v>5798.0159999999996</v>
      </c>
      <c r="H40" s="17">
        <f>Tableau1[[#This Row],[nb produit ]]*Tableau1[[#This Row],[cout théo]]</f>
        <v>2254.6944000000003</v>
      </c>
      <c r="I40" s="17">
        <f>Tableau1[[#This Row],[nb produit ]]*Tableau1[[#This Row],[cout réel]]</f>
        <v>6614.2943999999998</v>
      </c>
    </row>
    <row r="41" spans="1:9" x14ac:dyDescent="0.35">
      <c r="A41" s="2">
        <v>43207</v>
      </c>
      <c r="B41" s="3" t="s">
        <v>16</v>
      </c>
      <c r="C41" s="4">
        <v>1426</v>
      </c>
      <c r="D41" s="5">
        <v>0.92269999999999996</v>
      </c>
      <c r="E41" s="6">
        <v>1.0958000000000001</v>
      </c>
      <c r="F41" s="5">
        <v>2.8740000000000001</v>
      </c>
      <c r="G41" s="17">
        <f>Tableau1[[#This Row],[nb produit ]]*Tableau1[[#This Row],[prix]]</f>
        <v>4098.3240000000005</v>
      </c>
      <c r="H41" s="17">
        <f>Tableau1[[#This Row],[nb produit ]]*Tableau1[[#This Row],[cout théo]]</f>
        <v>1315.7701999999999</v>
      </c>
      <c r="I41" s="17">
        <f>Tableau1[[#This Row],[nb produit ]]*Tableau1[[#This Row],[cout réel]]</f>
        <v>1562.6108000000002</v>
      </c>
    </row>
    <row r="42" spans="1:9" x14ac:dyDescent="0.35">
      <c r="A42" s="2">
        <v>43189</v>
      </c>
      <c r="B42" s="3" t="s">
        <v>17</v>
      </c>
      <c r="C42" s="4">
        <v>2392</v>
      </c>
      <c r="D42" s="5">
        <v>0.89549999999999996</v>
      </c>
      <c r="E42" s="6">
        <v>0.96130000000000004</v>
      </c>
      <c r="F42" s="5">
        <v>2.83</v>
      </c>
      <c r="G42" s="17">
        <f>Tableau1[[#This Row],[nb produit ]]*Tableau1[[#This Row],[prix]]</f>
        <v>6769.3600000000006</v>
      </c>
      <c r="H42" s="17">
        <f>Tableau1[[#This Row],[nb produit ]]*Tableau1[[#This Row],[cout théo]]</f>
        <v>2142.0360000000001</v>
      </c>
      <c r="I42" s="17">
        <f>Tableau1[[#This Row],[nb produit ]]*Tableau1[[#This Row],[cout réel]]</f>
        <v>2299.4295999999999</v>
      </c>
    </row>
    <row r="43" spans="1:9" x14ac:dyDescent="0.35">
      <c r="A43" s="2">
        <v>43133</v>
      </c>
      <c r="B43" s="3" t="s">
        <v>18</v>
      </c>
      <c r="C43" s="4">
        <v>2508</v>
      </c>
      <c r="D43" s="5">
        <v>1.0033000000000001</v>
      </c>
      <c r="E43" s="6">
        <v>1.0665</v>
      </c>
      <c r="F43" s="5">
        <v>2.2599999999999998</v>
      </c>
      <c r="G43" s="17">
        <f>Tableau1[[#This Row],[nb produit ]]*Tableau1[[#This Row],[prix]]</f>
        <v>5668.079999999999</v>
      </c>
      <c r="H43" s="17">
        <f>Tableau1[[#This Row],[nb produit ]]*Tableau1[[#This Row],[cout théo]]</f>
        <v>2516.2764000000002</v>
      </c>
      <c r="I43" s="17">
        <f>Tableau1[[#This Row],[nb produit ]]*Tableau1[[#This Row],[cout réel]]</f>
        <v>2674.7820000000002</v>
      </c>
    </row>
    <row r="44" spans="1:9" x14ac:dyDescent="0.35">
      <c r="A44" s="2">
        <v>43206</v>
      </c>
      <c r="B44" s="3" t="s">
        <v>18</v>
      </c>
      <c r="C44" s="4">
        <v>2568</v>
      </c>
      <c r="D44" s="5">
        <v>1.0033000000000001</v>
      </c>
      <c r="E44" s="6">
        <v>1.032</v>
      </c>
      <c r="F44" s="5">
        <v>2.2599999999999998</v>
      </c>
      <c r="G44" s="17">
        <f>Tableau1[[#This Row],[nb produit ]]*Tableau1[[#This Row],[prix]]</f>
        <v>5803.6799999999994</v>
      </c>
      <c r="H44" s="17">
        <f>Tableau1[[#This Row],[nb produit ]]*Tableau1[[#This Row],[cout théo]]</f>
        <v>2576.4744000000001</v>
      </c>
      <c r="I44" s="17">
        <f>Tableau1[[#This Row],[nb produit ]]*Tableau1[[#This Row],[cout réel]]</f>
        <v>2650.1759999999999</v>
      </c>
    </row>
    <row r="45" spans="1:9" x14ac:dyDescent="0.35">
      <c r="A45" s="2">
        <v>43286</v>
      </c>
      <c r="B45" s="3" t="s">
        <v>18</v>
      </c>
      <c r="C45" s="4">
        <v>2748</v>
      </c>
      <c r="D45" s="5">
        <v>1.0033000000000001</v>
      </c>
      <c r="E45" s="6">
        <v>1.0421</v>
      </c>
      <c r="F45" s="5">
        <v>2.2599999999999998</v>
      </c>
      <c r="G45" s="17">
        <f>Tableau1[[#This Row],[nb produit ]]*Tableau1[[#This Row],[prix]]</f>
        <v>6210.48</v>
      </c>
      <c r="H45" s="17">
        <f>Tableau1[[#This Row],[nb produit ]]*Tableau1[[#This Row],[cout théo]]</f>
        <v>2757.0684000000001</v>
      </c>
      <c r="I45" s="17">
        <f>Tableau1[[#This Row],[nb produit ]]*Tableau1[[#This Row],[cout réel]]</f>
        <v>2863.6907999999999</v>
      </c>
    </row>
    <row r="46" spans="1:9" x14ac:dyDescent="0.35">
      <c r="A46" s="2">
        <v>43213</v>
      </c>
      <c r="B46" s="7" t="s">
        <v>19</v>
      </c>
      <c r="C46" s="4">
        <v>2232</v>
      </c>
      <c r="D46" s="5">
        <v>0.73970000000000002</v>
      </c>
      <c r="E46" s="6">
        <v>0.77510000000000001</v>
      </c>
      <c r="F46" s="5">
        <v>1.8069999999999999</v>
      </c>
      <c r="G46" s="17">
        <f>Tableau1[[#This Row],[nb produit ]]*Tableau1[[#This Row],[prix]]</f>
        <v>4033.2239999999997</v>
      </c>
      <c r="H46" s="17">
        <f>Tableau1[[#This Row],[nb produit ]]*Tableau1[[#This Row],[cout théo]]</f>
        <v>1651.0104000000001</v>
      </c>
      <c r="I46" s="17">
        <f>Tableau1[[#This Row],[nb produit ]]*Tableau1[[#This Row],[cout réel]]</f>
        <v>1730.0232000000001</v>
      </c>
    </row>
    <row r="47" spans="1:9" x14ac:dyDescent="0.35">
      <c r="A47" s="2">
        <v>43300</v>
      </c>
      <c r="B47" s="7" t="s">
        <v>19</v>
      </c>
      <c r="C47" s="4">
        <v>2364</v>
      </c>
      <c r="D47" s="5">
        <v>0.73970000000000002</v>
      </c>
      <c r="E47" s="6">
        <v>0.80549999999999999</v>
      </c>
      <c r="F47" s="5">
        <v>1.8069999999999999</v>
      </c>
      <c r="G47" s="17">
        <f>Tableau1[[#This Row],[nb produit ]]*Tableau1[[#This Row],[prix]]</f>
        <v>4271.7479999999996</v>
      </c>
      <c r="H47" s="17">
        <f>Tableau1[[#This Row],[nb produit ]]*Tableau1[[#This Row],[cout théo]]</f>
        <v>1748.6508000000001</v>
      </c>
      <c r="I47" s="17">
        <f>Tableau1[[#This Row],[nb produit ]]*Tableau1[[#This Row],[cout réel]]</f>
        <v>1904.202</v>
      </c>
    </row>
    <row r="48" spans="1:9" x14ac:dyDescent="0.35">
      <c r="A48" s="2">
        <v>43130</v>
      </c>
      <c r="B48" s="3" t="s">
        <v>20</v>
      </c>
      <c r="C48" s="4">
        <v>2076</v>
      </c>
      <c r="D48" s="5">
        <v>0.7954</v>
      </c>
      <c r="E48" s="6">
        <v>0.95079999999999998</v>
      </c>
      <c r="F48" s="5">
        <v>2.2999999999999998</v>
      </c>
      <c r="G48" s="17">
        <f>Tableau1[[#This Row],[nb produit ]]*Tableau1[[#This Row],[prix]]</f>
        <v>4774.7999999999993</v>
      </c>
      <c r="H48" s="17">
        <f>Tableau1[[#This Row],[nb produit ]]*Tableau1[[#This Row],[cout théo]]</f>
        <v>1651.2503999999999</v>
      </c>
      <c r="I48" s="17">
        <f>Tableau1[[#This Row],[nb produit ]]*Tableau1[[#This Row],[cout réel]]</f>
        <v>1973.8607999999999</v>
      </c>
    </row>
    <row r="49" spans="1:9" x14ac:dyDescent="0.35">
      <c r="A49" s="2">
        <v>43213</v>
      </c>
      <c r="B49" s="3" t="s">
        <v>20</v>
      </c>
      <c r="C49" s="4">
        <v>2232</v>
      </c>
      <c r="D49" s="5">
        <v>0.7954</v>
      </c>
      <c r="E49" s="6">
        <v>0.91979999999999995</v>
      </c>
      <c r="F49" s="5">
        <v>2.2999999999999998</v>
      </c>
      <c r="G49" s="17">
        <f>Tableau1[[#This Row],[nb produit ]]*Tableau1[[#This Row],[prix]]</f>
        <v>5133.5999999999995</v>
      </c>
      <c r="H49" s="17">
        <f>Tableau1[[#This Row],[nb produit ]]*Tableau1[[#This Row],[cout théo]]</f>
        <v>1775.3327999999999</v>
      </c>
      <c r="I49" s="17">
        <f>Tableau1[[#This Row],[nb produit ]]*Tableau1[[#This Row],[cout réel]]</f>
        <v>2052.9935999999998</v>
      </c>
    </row>
    <row r="50" spans="1:9" x14ac:dyDescent="0.35">
      <c r="A50" s="2">
        <v>43301</v>
      </c>
      <c r="B50" s="3" t="s">
        <v>20</v>
      </c>
      <c r="C50" s="4">
        <v>2400</v>
      </c>
      <c r="D50" s="5">
        <v>0.7954</v>
      </c>
      <c r="E50" s="6">
        <v>0.90039999999999998</v>
      </c>
      <c r="F50" s="5">
        <v>2.2999999999999998</v>
      </c>
      <c r="G50" s="17">
        <f>Tableau1[[#This Row],[nb produit ]]*Tableau1[[#This Row],[prix]]</f>
        <v>5520</v>
      </c>
      <c r="H50" s="17">
        <f>Tableau1[[#This Row],[nb produit ]]*Tableau1[[#This Row],[cout théo]]</f>
        <v>1908.96</v>
      </c>
      <c r="I50" s="17">
        <f>Tableau1[[#This Row],[nb produit ]]*Tableau1[[#This Row],[cout réel]]</f>
        <v>2160.96</v>
      </c>
    </row>
    <row r="51" spans="1:9" x14ac:dyDescent="0.35">
      <c r="A51" s="2">
        <v>43130</v>
      </c>
      <c r="B51" s="3" t="s">
        <v>21</v>
      </c>
      <c r="C51" s="4">
        <v>3660</v>
      </c>
      <c r="D51" s="5">
        <v>0.81489999999999996</v>
      </c>
      <c r="E51" s="6">
        <v>0.8397</v>
      </c>
      <c r="F51" s="5">
        <v>2.02</v>
      </c>
      <c r="G51" s="17">
        <f>Tableau1[[#This Row],[nb produit ]]*Tableau1[[#This Row],[prix]]</f>
        <v>7393.2</v>
      </c>
      <c r="H51" s="17">
        <f>Tableau1[[#This Row],[nb produit ]]*Tableau1[[#This Row],[cout théo]]</f>
        <v>2982.5339999999997</v>
      </c>
      <c r="I51" s="17">
        <f>Tableau1[[#This Row],[nb produit ]]*Tableau1[[#This Row],[cout réel]]</f>
        <v>3073.3020000000001</v>
      </c>
    </row>
    <row r="52" spans="1:9" x14ac:dyDescent="0.35">
      <c r="A52" s="2">
        <v>43209</v>
      </c>
      <c r="B52" s="3" t="s">
        <v>21</v>
      </c>
      <c r="C52" s="4">
        <v>2232</v>
      </c>
      <c r="D52" s="5">
        <v>0.81489999999999996</v>
      </c>
      <c r="E52" s="6">
        <v>0.88770000000000004</v>
      </c>
      <c r="F52" s="5">
        <v>2.02</v>
      </c>
      <c r="G52" s="17">
        <f>Tableau1[[#This Row],[nb produit ]]*Tableau1[[#This Row],[prix]]</f>
        <v>4508.6400000000003</v>
      </c>
      <c r="H52" s="17">
        <f>Tableau1[[#This Row],[nb produit ]]*Tableau1[[#This Row],[cout théo]]</f>
        <v>1818.8567999999998</v>
      </c>
      <c r="I52" s="17">
        <f>Tableau1[[#This Row],[nb produit ]]*Tableau1[[#This Row],[cout réel]]</f>
        <v>1981.3464000000001</v>
      </c>
    </row>
    <row r="53" spans="1:9" x14ac:dyDescent="0.35">
      <c r="A53" s="2">
        <v>43286</v>
      </c>
      <c r="B53" s="3" t="s">
        <v>21</v>
      </c>
      <c r="C53" s="4">
        <v>2532</v>
      </c>
      <c r="D53" s="5">
        <v>0.81489999999999996</v>
      </c>
      <c r="E53" s="6">
        <v>0.83020000000000005</v>
      </c>
      <c r="F53" s="5">
        <v>2.02</v>
      </c>
      <c r="G53" s="17">
        <f>Tableau1[[#This Row],[nb produit ]]*Tableau1[[#This Row],[prix]]</f>
        <v>5114.6400000000003</v>
      </c>
      <c r="H53" s="17">
        <f>Tableau1[[#This Row],[nb produit ]]*Tableau1[[#This Row],[cout théo]]</f>
        <v>2063.3267999999998</v>
      </c>
      <c r="I53" s="17">
        <f>Tableau1[[#This Row],[nb produit ]]*Tableau1[[#This Row],[cout réel]]</f>
        <v>2102.0664000000002</v>
      </c>
    </row>
    <row r="54" spans="1:9" x14ac:dyDescent="0.35">
      <c r="A54" s="2">
        <v>43130</v>
      </c>
      <c r="B54" s="3" t="s">
        <v>22</v>
      </c>
      <c r="C54" s="4">
        <v>2176</v>
      </c>
      <c r="D54" s="5">
        <v>1.2859</v>
      </c>
      <c r="E54" s="6">
        <v>1.4252</v>
      </c>
      <c r="F54" s="5">
        <v>2.95</v>
      </c>
      <c r="G54" s="17">
        <f>Tableau1[[#This Row],[nb produit ]]*Tableau1[[#This Row],[prix]]</f>
        <v>6419.2000000000007</v>
      </c>
      <c r="H54" s="17">
        <f>Tableau1[[#This Row],[nb produit ]]*Tableau1[[#This Row],[cout théo]]</f>
        <v>2798.1184000000003</v>
      </c>
      <c r="I54" s="17">
        <f>Tableau1[[#This Row],[nb produit ]]*Tableau1[[#This Row],[cout réel]]</f>
        <v>3101.2352000000001</v>
      </c>
    </row>
    <row r="55" spans="1:9" x14ac:dyDescent="0.35">
      <c r="A55" s="2">
        <v>43189</v>
      </c>
      <c r="B55" s="3" t="s">
        <v>22</v>
      </c>
      <c r="C55" s="4">
        <v>1736</v>
      </c>
      <c r="D55" s="5">
        <v>1.2859</v>
      </c>
      <c r="E55" s="6">
        <v>1.4291</v>
      </c>
      <c r="F55" s="5">
        <v>2.95</v>
      </c>
      <c r="G55" s="17">
        <f>Tableau1[[#This Row],[nb produit ]]*Tableau1[[#This Row],[prix]]</f>
        <v>5121.2000000000007</v>
      </c>
      <c r="H55" s="17">
        <f>Tableau1[[#This Row],[nb produit ]]*Tableau1[[#This Row],[cout théo]]</f>
        <v>2232.3224</v>
      </c>
      <c r="I55" s="17">
        <f>Tableau1[[#This Row],[nb produit ]]*Tableau1[[#This Row],[cout réel]]</f>
        <v>2480.9176000000002</v>
      </c>
    </row>
    <row r="56" spans="1:9" x14ac:dyDescent="0.35">
      <c r="A56" s="2">
        <v>43259</v>
      </c>
      <c r="B56" s="3" t="s">
        <v>22</v>
      </c>
      <c r="C56" s="4">
        <v>1816</v>
      </c>
      <c r="D56" s="5">
        <v>1.2859</v>
      </c>
      <c r="E56" s="6">
        <v>0.83350000000000002</v>
      </c>
      <c r="F56" s="5">
        <v>2.95</v>
      </c>
      <c r="G56" s="17">
        <f>Tableau1[[#This Row],[nb produit ]]*Tableau1[[#This Row],[prix]]</f>
        <v>5357.2000000000007</v>
      </c>
      <c r="H56" s="17">
        <f>Tableau1[[#This Row],[nb produit ]]*Tableau1[[#This Row],[cout théo]]</f>
        <v>2335.1943999999999</v>
      </c>
      <c r="I56" s="17">
        <f>Tableau1[[#This Row],[nb produit ]]*Tableau1[[#This Row],[cout réel]]</f>
        <v>1513.636</v>
      </c>
    </row>
    <row r="57" spans="1:9" x14ac:dyDescent="0.35">
      <c r="A57" s="2">
        <v>43132</v>
      </c>
      <c r="B57" s="3" t="s">
        <v>23</v>
      </c>
      <c r="C57" s="4">
        <v>2580</v>
      </c>
      <c r="D57" s="5">
        <v>0.62560000000000004</v>
      </c>
      <c r="E57" s="6">
        <v>1.0139</v>
      </c>
      <c r="F57" s="5">
        <v>2.25</v>
      </c>
      <c r="G57" s="17">
        <f>Tableau1[[#This Row],[nb produit ]]*Tableau1[[#This Row],[prix]]</f>
        <v>5805</v>
      </c>
      <c r="H57" s="17">
        <f>Tableau1[[#This Row],[nb produit ]]*Tableau1[[#This Row],[cout théo]]</f>
        <v>1614.0480000000002</v>
      </c>
      <c r="I57" s="17">
        <f>Tableau1[[#This Row],[nb produit ]]*Tableau1[[#This Row],[cout réel]]</f>
        <v>2615.8620000000001</v>
      </c>
    </row>
    <row r="58" spans="1:9" x14ac:dyDescent="0.35">
      <c r="A58" s="2">
        <v>43201</v>
      </c>
      <c r="B58" s="7" t="s">
        <v>23</v>
      </c>
      <c r="C58" s="4">
        <v>3444</v>
      </c>
      <c r="D58" s="5">
        <v>0.62560000000000004</v>
      </c>
      <c r="E58" s="6">
        <v>0.89539999999999997</v>
      </c>
      <c r="F58" s="5">
        <v>2.25</v>
      </c>
      <c r="G58" s="17">
        <f>Tableau1[[#This Row],[nb produit ]]*Tableau1[[#This Row],[prix]]</f>
        <v>7749</v>
      </c>
      <c r="H58" s="17">
        <f>Tableau1[[#This Row],[nb produit ]]*Tableau1[[#This Row],[cout théo]]</f>
        <v>2154.5664000000002</v>
      </c>
      <c r="I58" s="17">
        <f>Tableau1[[#This Row],[nb produit ]]*Tableau1[[#This Row],[cout réel]]</f>
        <v>3083.7575999999999</v>
      </c>
    </row>
    <row r="59" spans="1:9" x14ac:dyDescent="0.35">
      <c r="A59" s="2">
        <v>43256</v>
      </c>
      <c r="B59" s="3" t="s">
        <v>23</v>
      </c>
      <c r="C59" s="4">
        <v>3936</v>
      </c>
      <c r="D59" s="5">
        <v>0.62560000000000004</v>
      </c>
      <c r="E59" s="6">
        <v>0.93579999999999997</v>
      </c>
      <c r="F59" s="5">
        <v>2.25</v>
      </c>
      <c r="G59" s="17">
        <f>Tableau1[[#This Row],[nb produit ]]*Tableau1[[#This Row],[prix]]</f>
        <v>8856</v>
      </c>
      <c r="H59" s="17">
        <f>Tableau1[[#This Row],[nb produit ]]*Tableau1[[#This Row],[cout théo]]</f>
        <v>2462.3616000000002</v>
      </c>
      <c r="I59" s="17">
        <f>Tableau1[[#This Row],[nb produit ]]*Tableau1[[#This Row],[cout réel]]</f>
        <v>3683.3087999999998</v>
      </c>
    </row>
    <row r="60" spans="1:9" x14ac:dyDescent="0.35">
      <c r="A60" s="2">
        <v>43258</v>
      </c>
      <c r="B60" s="3" t="s">
        <v>24</v>
      </c>
      <c r="C60" s="4">
        <v>9760</v>
      </c>
      <c r="D60" s="5">
        <v>1.4142999999999999</v>
      </c>
      <c r="E60" s="6">
        <v>1.4265000000000001</v>
      </c>
      <c r="F60" s="5">
        <v>2.95</v>
      </c>
      <c r="G60" s="17">
        <f>Tableau1[[#This Row],[nb produit ]]*Tableau1[[#This Row],[prix]]</f>
        <v>28792</v>
      </c>
      <c r="H60" s="17">
        <f>Tableau1[[#This Row],[nb produit ]]*Tableau1[[#This Row],[cout théo]]</f>
        <v>13803.567999999999</v>
      </c>
      <c r="I60" s="17">
        <f>Tableau1[[#This Row],[nb produit ]]*Tableau1[[#This Row],[cout réel]]</f>
        <v>13922.640000000001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data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Guiche</dc:creator>
  <cp:lastModifiedBy>Michel</cp:lastModifiedBy>
  <dcterms:created xsi:type="dcterms:W3CDTF">2019-01-08T23:51:50Z</dcterms:created>
  <dcterms:modified xsi:type="dcterms:W3CDTF">2019-01-09T10:39:21Z</dcterms:modified>
</cp:coreProperties>
</file>