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Sheet1" sheetId="1" r:id="rId1"/>
  </sheets>
  <definedNames>
    <definedName name="ExternalData_3" localSheetId="0" hidden="1">Sheet1!$A$1:$E$146</definedName>
  </definedNames>
  <calcPr calcId="15251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</calcChain>
</file>

<file path=xl/connections.xml><?xml version="1.0" encoding="utf-8"?>
<connections xmlns="http://schemas.openxmlformats.org/spreadsheetml/2006/main">
  <connection id="1" keepAlive="1" name="Query - Table 0" description="Connection to the 'Table 0' query in the workbook." type="5" refreshedVersion="6" background="1" saveData="1">
    <dbPr connection="provider=Microsoft.Mashup.OleDb.1;data source=$EmbeddedMashup(3466c784-9796-412e-bf2c-6137d4a9b64d)$;location=&quot;Table 0&quot;;extended properties=" command="SELECT * FROM [Table 0]"/>
  </connection>
</connections>
</file>

<file path=xl/sharedStrings.xml><?xml version="1.0" encoding="utf-8"?>
<sst xmlns="http://schemas.openxmlformats.org/spreadsheetml/2006/main" count="303" uniqueCount="278">
  <si>
    <t>ZMW THO</t>
  </si>
  <si>
    <t>Zambia</t>
  </si>
  <si>
    <t>VND Billion</t>
  </si>
  <si>
    <t>Vietnam</t>
  </si>
  <si>
    <t>UZS Billion</t>
  </si>
  <si>
    <t>Uzbekistan</t>
  </si>
  <si>
    <t>UYU Thousand</t>
  </si>
  <si>
    <t>Uruguay</t>
  </si>
  <si>
    <t>USD Billion</t>
  </si>
  <si>
    <t>United States</t>
  </si>
  <si>
    <t>GBP Million</t>
  </si>
  <si>
    <t>United Kingdom</t>
  </si>
  <si>
    <t>AED Million</t>
  </si>
  <si>
    <t>United Arab Emirates</t>
  </si>
  <si>
    <t>UAH Million</t>
  </si>
  <si>
    <t>Ukraine</t>
  </si>
  <si>
    <t>UGX Billion</t>
  </si>
  <si>
    <t>Uganda</t>
  </si>
  <si>
    <t>Turkmenistan</t>
  </si>
  <si>
    <t>TRY THO</t>
  </si>
  <si>
    <t>Turkey</t>
  </si>
  <si>
    <t>TND Million</t>
  </si>
  <si>
    <t>Tunisia</t>
  </si>
  <si>
    <t>THB Million</t>
  </si>
  <si>
    <t>Thailand</t>
  </si>
  <si>
    <t>TZS Million</t>
  </si>
  <si>
    <t>Tanzania</t>
  </si>
  <si>
    <t>TJS Million</t>
  </si>
  <si>
    <t>Tajikistan</t>
  </si>
  <si>
    <t>TWD Million</t>
  </si>
  <si>
    <t>Taiwan</t>
  </si>
  <si>
    <t>SYP Million</t>
  </si>
  <si>
    <t>Syria</t>
  </si>
  <si>
    <t>CHF Million</t>
  </si>
  <si>
    <t>Switzerland</t>
  </si>
  <si>
    <t>SEK Million</t>
  </si>
  <si>
    <t>Sweden</t>
  </si>
  <si>
    <t>SRD Million</t>
  </si>
  <si>
    <t>Suriname</t>
  </si>
  <si>
    <t>LKR Million</t>
  </si>
  <si>
    <t>Sri Lanka</t>
  </si>
  <si>
    <t>EUR Million</t>
  </si>
  <si>
    <t>Spain</t>
  </si>
  <si>
    <t>Million SSP</t>
  </si>
  <si>
    <t>South Sudan</t>
  </si>
  <si>
    <t>KRW Billion</t>
  </si>
  <si>
    <t>South Korea</t>
  </si>
  <si>
    <t>ZAR Million</t>
  </si>
  <si>
    <t>South Africa</t>
  </si>
  <si>
    <t>Slovenia</t>
  </si>
  <si>
    <t>Slovakia</t>
  </si>
  <si>
    <t>SGD Million</t>
  </si>
  <si>
    <t>Singapore</t>
  </si>
  <si>
    <t>SCR Million</t>
  </si>
  <si>
    <t>Seychelles</t>
  </si>
  <si>
    <t>RSD Million</t>
  </si>
  <si>
    <t>Serbia</t>
  </si>
  <si>
    <t>SAR Million</t>
  </si>
  <si>
    <t>Saudi Arabia</t>
  </si>
  <si>
    <t>RWF Billion</t>
  </si>
  <si>
    <t>Rwanda</t>
  </si>
  <si>
    <t>RUB Billion</t>
  </si>
  <si>
    <t>Russia</t>
  </si>
  <si>
    <t>RON Million</t>
  </si>
  <si>
    <t>Romania</t>
  </si>
  <si>
    <t>QAR Million</t>
  </si>
  <si>
    <t>Qatar</t>
  </si>
  <si>
    <t>Portugal</t>
  </si>
  <si>
    <t>PLN Million</t>
  </si>
  <si>
    <t>Poland</t>
  </si>
  <si>
    <t>PHP Million</t>
  </si>
  <si>
    <t>Philippines</t>
  </si>
  <si>
    <t>PEN Million</t>
  </si>
  <si>
    <t>Peru</t>
  </si>
  <si>
    <t>PYG Thousand</t>
  </si>
  <si>
    <t>Paraguay</t>
  </si>
  <si>
    <t>PAB Million</t>
  </si>
  <si>
    <t>Panama</t>
  </si>
  <si>
    <t>USD Million</t>
  </si>
  <si>
    <t>Palestine</t>
  </si>
  <si>
    <t>PKR Million</t>
  </si>
  <si>
    <t>Pakistan</t>
  </si>
  <si>
    <t>OMR Million</t>
  </si>
  <si>
    <t>Oman</t>
  </si>
  <si>
    <t>NOK Million</t>
  </si>
  <si>
    <t>Norway</t>
  </si>
  <si>
    <t>KPW Billion</t>
  </si>
  <si>
    <t>North Korea</t>
  </si>
  <si>
    <t>NGN Million</t>
  </si>
  <si>
    <t>Nigeria</t>
  </si>
  <si>
    <t>NIO Million</t>
  </si>
  <si>
    <t>Nicaragua</t>
  </si>
  <si>
    <t>NZD Million</t>
  </si>
  <si>
    <t>New Zealand</t>
  </si>
  <si>
    <t>Netherlands</t>
  </si>
  <si>
    <t>Million Rupees</t>
  </si>
  <si>
    <t>Nepal</t>
  </si>
  <si>
    <t>NAD Million</t>
  </si>
  <si>
    <t>Namibia</t>
  </si>
  <si>
    <t>MZN Million</t>
  </si>
  <si>
    <t>Mozambique</t>
  </si>
  <si>
    <t>MAD Million</t>
  </si>
  <si>
    <t>Morocco</t>
  </si>
  <si>
    <t>Montenegro</t>
  </si>
  <si>
    <t>MNT Million</t>
  </si>
  <si>
    <t>Mongolia</t>
  </si>
  <si>
    <t>Monaco</t>
  </si>
  <si>
    <t>MDL Thousand</t>
  </si>
  <si>
    <t>Moldova</t>
  </si>
  <si>
    <t>MXN Million</t>
  </si>
  <si>
    <t>Mexico</t>
  </si>
  <si>
    <t>MUR Million</t>
  </si>
  <si>
    <t>Mauritius</t>
  </si>
  <si>
    <t>EUR THO</t>
  </si>
  <si>
    <t>Malta</t>
  </si>
  <si>
    <t>MVR Million</t>
  </si>
  <si>
    <t>Maldives</t>
  </si>
  <si>
    <t>MYR Million</t>
  </si>
  <si>
    <t>Malaysia</t>
  </si>
  <si>
    <t>MWK Million</t>
  </si>
  <si>
    <t>Malawi</t>
  </si>
  <si>
    <t>MKD Million</t>
  </si>
  <si>
    <t>Macedonia</t>
  </si>
  <si>
    <t>MOP Million</t>
  </si>
  <si>
    <t>Macau</t>
  </si>
  <si>
    <t>Luxembourg</t>
  </si>
  <si>
    <t>Lithuania</t>
  </si>
  <si>
    <t>Liberia</t>
  </si>
  <si>
    <t>LSL Million</t>
  </si>
  <si>
    <t>Lesotho</t>
  </si>
  <si>
    <t>LBP Billion</t>
  </si>
  <si>
    <t>Lebanon</t>
  </si>
  <si>
    <t>EUR Thousand</t>
  </si>
  <si>
    <t>Latvia</t>
  </si>
  <si>
    <t>LAK Billion</t>
  </si>
  <si>
    <t>Laos</t>
  </si>
  <si>
    <t>KGS Million</t>
  </si>
  <si>
    <t>Kyrgyzstan</t>
  </si>
  <si>
    <t>KWD Million</t>
  </si>
  <si>
    <t>Kuwait</t>
  </si>
  <si>
    <t>Kosovo</t>
  </si>
  <si>
    <t>KES Million</t>
  </si>
  <si>
    <t>Kenya</t>
  </si>
  <si>
    <t>KZT Billion</t>
  </si>
  <si>
    <t>Kazakhstan</t>
  </si>
  <si>
    <t>JOD Million</t>
  </si>
  <si>
    <t>Jordan</t>
  </si>
  <si>
    <t>JPY Billion</t>
  </si>
  <si>
    <t>Japan</t>
  </si>
  <si>
    <t>Jamaica</t>
  </si>
  <si>
    <t>XOF THO</t>
  </si>
  <si>
    <t>Ivory Coast</t>
  </si>
  <si>
    <t>Italy</t>
  </si>
  <si>
    <t>ILS Million</t>
  </si>
  <si>
    <t>Israel</t>
  </si>
  <si>
    <t>Ireland</t>
  </si>
  <si>
    <t>IRR Billion</t>
  </si>
  <si>
    <t>Iran</t>
  </si>
  <si>
    <t>IDR Billion</t>
  </si>
  <si>
    <t>Indonesia</t>
  </si>
  <si>
    <t>INR Billion</t>
  </si>
  <si>
    <t>India</t>
  </si>
  <si>
    <t>ISK Million</t>
  </si>
  <si>
    <t>Iceland</t>
  </si>
  <si>
    <t>HUF Million</t>
  </si>
  <si>
    <t>Hungary</t>
  </si>
  <si>
    <t>HKD Million</t>
  </si>
  <si>
    <t>Hong Kong</t>
  </si>
  <si>
    <t>HNL Million</t>
  </si>
  <si>
    <t>Honduras</t>
  </si>
  <si>
    <t>HTG Million</t>
  </si>
  <si>
    <t>Haiti</t>
  </si>
  <si>
    <t>GYD Million</t>
  </si>
  <si>
    <t>Guyana</t>
  </si>
  <si>
    <t>GTQ Million</t>
  </si>
  <si>
    <t>Guatemala</t>
  </si>
  <si>
    <t>Greece</t>
  </si>
  <si>
    <t>GHS Million</t>
  </si>
  <si>
    <t>Ghana</t>
  </si>
  <si>
    <t>EUR Billion</t>
  </si>
  <si>
    <t>Germany</t>
  </si>
  <si>
    <t>GEL Million</t>
  </si>
  <si>
    <t>Georgia</t>
  </si>
  <si>
    <t>GMD Thousand</t>
  </si>
  <si>
    <t>Gambia</t>
  </si>
  <si>
    <t>France</t>
  </si>
  <si>
    <t>Finland</t>
  </si>
  <si>
    <t>European Union</t>
  </si>
  <si>
    <t>Euro Area</t>
  </si>
  <si>
    <t>ETB Billion</t>
  </si>
  <si>
    <t>Ethiopia</t>
  </si>
  <si>
    <t>Estonia</t>
  </si>
  <si>
    <t>El Salvador</t>
  </si>
  <si>
    <t>EGP Million</t>
  </si>
  <si>
    <t>Egypt</t>
  </si>
  <si>
    <t>USD THO</t>
  </si>
  <si>
    <t>Ecuador</t>
  </si>
  <si>
    <t>DOP Millions</t>
  </si>
  <si>
    <t>Dominican Republic</t>
  </si>
  <si>
    <t>DKK Million</t>
  </si>
  <si>
    <t>Denmark</t>
  </si>
  <si>
    <t>CZK Billion</t>
  </si>
  <si>
    <t>Czech Republic</t>
  </si>
  <si>
    <t>Cyprus</t>
  </si>
  <si>
    <t>CUC Million</t>
  </si>
  <si>
    <t>Cuba</t>
  </si>
  <si>
    <t>HRK Million</t>
  </si>
  <si>
    <t>Croatia</t>
  </si>
  <si>
    <t>CRC Million</t>
  </si>
  <si>
    <t>Costa Rica</t>
  </si>
  <si>
    <t>COP Billion</t>
  </si>
  <si>
    <t>Colombia</t>
  </si>
  <si>
    <t>CNY HML</t>
  </si>
  <si>
    <t>China</t>
  </si>
  <si>
    <t>CLP Billion</t>
  </si>
  <si>
    <t>Chile</t>
  </si>
  <si>
    <t>CVE Million</t>
  </si>
  <si>
    <t>Cape Verde</t>
  </si>
  <si>
    <t>CAD Million</t>
  </si>
  <si>
    <t>Canada</t>
  </si>
  <si>
    <t>XAF Billion</t>
  </si>
  <si>
    <t>Cameroon</t>
  </si>
  <si>
    <t>KHR Billion</t>
  </si>
  <si>
    <t>Cambodia</t>
  </si>
  <si>
    <t>CFA Franc Billion</t>
  </si>
  <si>
    <t>Burkina Faso</t>
  </si>
  <si>
    <t>BGN Million</t>
  </si>
  <si>
    <t>Bulgaria</t>
  </si>
  <si>
    <t>BND Million</t>
  </si>
  <si>
    <t>Brunei</t>
  </si>
  <si>
    <t>BRL Million</t>
  </si>
  <si>
    <t>Brazil</t>
  </si>
  <si>
    <t>BWP Million</t>
  </si>
  <si>
    <t>Botswana</t>
  </si>
  <si>
    <t>BAM Thousand</t>
  </si>
  <si>
    <t>Bosnia and Herzegovina</t>
  </si>
  <si>
    <t>BOB THO</t>
  </si>
  <si>
    <t>Bolivia</t>
  </si>
  <si>
    <t>XOF Billion</t>
  </si>
  <si>
    <t>Benin</t>
  </si>
  <si>
    <t>BZD Million</t>
  </si>
  <si>
    <t>Belize</t>
  </si>
  <si>
    <t>Belgium</t>
  </si>
  <si>
    <t>BYN Million</t>
  </si>
  <si>
    <t>Belarus</t>
  </si>
  <si>
    <t>BDT Billion</t>
  </si>
  <si>
    <t>Bangladesh</t>
  </si>
  <si>
    <t>BHD Million</t>
  </si>
  <si>
    <t>Bahrain</t>
  </si>
  <si>
    <t>AZN Million</t>
  </si>
  <si>
    <t>Azerbaijan</t>
  </si>
  <si>
    <t>Austria</t>
  </si>
  <si>
    <t>AUD Million</t>
  </si>
  <si>
    <t>Australia</t>
  </si>
  <si>
    <t>AMD Million</t>
  </si>
  <si>
    <t>Armenia</t>
  </si>
  <si>
    <t>ARS Million</t>
  </si>
  <si>
    <t>Argentina</t>
  </si>
  <si>
    <t>AOA Million</t>
  </si>
  <si>
    <t>Angola</t>
  </si>
  <si>
    <t>DZD Billion</t>
  </si>
  <si>
    <t>Algeria</t>
  </si>
  <si>
    <t>ALL Million</t>
  </si>
  <si>
    <t>Albania</t>
  </si>
  <si>
    <t>Million AFS</t>
  </si>
  <si>
    <t>Afghanistan</t>
  </si>
  <si>
    <t>Unit</t>
  </si>
  <si>
    <t>Reference</t>
  </si>
  <si>
    <t>Previous</t>
  </si>
  <si>
    <t>Last</t>
  </si>
  <si>
    <t>Country</t>
  </si>
  <si>
    <t>terme</t>
  </si>
  <si>
    <t>facteur</t>
  </si>
  <si>
    <t>Million</t>
  </si>
  <si>
    <t>Thousand</t>
  </si>
  <si>
    <t>Colonne1</t>
  </si>
  <si>
    <t>Colonne2</t>
  </si>
  <si>
    <t>Billion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</si>
</sst>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3" connectionId="1" autoFormatId="16" applyNumberFormats="0" applyBorderFormats="0" applyFontFormats="0" applyPatternFormats="0" applyAlignmentFormats="0" applyWidthHeightFormats="0">
  <queryTableRefresh nextId="9" unboundColumnsRight="3">
    <queryTableFields count="8">
      <queryTableField id="1" name="Country" tableColumnId="1"/>
      <queryTableField id="2" name="Last" tableColumnId="2"/>
      <queryTableField id="3" name="Previous" tableColumnId="3"/>
      <queryTableField id="4" name="Reference" tableColumnId="4"/>
      <queryTableField id="5" name="Unit" tableColumnId="5"/>
      <queryTableField id="6" dataBound="0" tableColumnId="6"/>
      <queryTableField id="7" dataBound="0" tableColumnId="7"/>
      <queryTableField id="8" dataBound="0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H146" tableType="queryTable" totalsRowShown="0">
  <autoFilter ref="A1:H146"/>
  <tableColumns count="8">
    <tableColumn id="1" uniqueName="1" name="Country" queryTableFieldId="1" dataDxfId="5"/>
    <tableColumn id="2" uniqueName="2" name="Last" queryTableFieldId="2"/>
    <tableColumn id="3" uniqueName="3" name="Previous" queryTableFieldId="3"/>
    <tableColumn id="4" uniqueName="4" name="Reference" queryTableFieldId="4" dataDxfId="4"/>
    <tableColumn id="5" uniqueName="5" name="Unit" queryTableFieldId="5" dataDxfId="3"/>
    <tableColumn id="6" uniqueName="6" name="Colonne1" queryTableFieldId="6" dataDxfId="2">
      <calculatedColumnFormula>LEFT(Table_0[[#This Row],[Unit]],SEARCH(" ",Table_0[[#This Row],[Unit]])-1)</calculatedColumnFormula>
    </tableColumn>
    <tableColumn id="7" uniqueName="7" name="Colonne2" queryTableFieldId="7" dataDxfId="1">
      <calculatedColumnFormula>MID(Table_0[[#This Row],[Unit]],SEARCH(" ",Table_0[[#This Row],[Unit]])+1,99)</calculatedColumnFormula>
    </tableColumn>
    <tableColumn id="8" uniqueName="8" name="facteur" queryTableFieldId="8" dataDxfId="0">
      <calculatedColumnFormula>IFERROR(VLOOKUP(Table_0[[#This Row],[Colonne1]],Tableau2[],2,0),1)*IFERROR(VLOOKUP(Table_0[[#This Row],[Colonne2]],Tableau2[],2,0),1)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1:K4" totalsRowShown="0">
  <autoFilter ref="J1:K4"/>
  <tableColumns count="2">
    <tableColumn id="1" name="terme"/>
    <tableColumn id="2" name="facteur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6"/>
  <sheetViews>
    <sheetView tabSelected="1" workbookViewId="0">
      <selection activeCell="J4" sqref="J4"/>
    </sheetView>
  </sheetViews>
  <sheetFormatPr baseColWidth="10" defaultColWidth="8.7265625" defaultRowHeight="14.5" x14ac:dyDescent="0.35"/>
  <cols>
    <col min="1" max="1" width="22.453125" bestFit="1" customWidth="1"/>
    <col min="2" max="3" width="12" bestFit="1" customWidth="1"/>
    <col min="4" max="4" width="12.453125" bestFit="1" customWidth="1"/>
    <col min="5" max="5" width="15.81640625" bestFit="1" customWidth="1"/>
    <col min="6" max="6" width="9.453125" bestFit="1" customWidth="1"/>
    <col min="7" max="7" width="11" bestFit="1" customWidth="1"/>
    <col min="8" max="8" width="14.36328125" customWidth="1"/>
    <col min="10" max="10" width="9.453125" bestFit="1" customWidth="1"/>
    <col min="11" max="11" width="10.81640625" bestFit="1" customWidth="1"/>
  </cols>
  <sheetData>
    <row r="1" spans="1:11" x14ac:dyDescent="0.35">
      <c r="A1" t="s">
        <v>270</v>
      </c>
      <c r="B1" t="s">
        <v>269</v>
      </c>
      <c r="C1" t="s">
        <v>268</v>
      </c>
      <c r="D1" t="s">
        <v>267</v>
      </c>
      <c r="E1" t="s">
        <v>266</v>
      </c>
      <c r="F1" t="s">
        <v>275</v>
      </c>
      <c r="G1" t="s">
        <v>276</v>
      </c>
      <c r="H1" t="s">
        <v>272</v>
      </c>
      <c r="J1" t="s">
        <v>271</v>
      </c>
      <c r="K1" t="s">
        <v>272</v>
      </c>
    </row>
    <row r="2" spans="1:11" x14ac:dyDescent="0.35">
      <c r="A2" t="s">
        <v>265</v>
      </c>
      <c r="B2">
        <v>548531</v>
      </c>
      <c r="C2">
        <v>549450</v>
      </c>
      <c r="D2" s="1">
        <v>44183</v>
      </c>
      <c r="E2" t="s">
        <v>264</v>
      </c>
      <c r="F2" t="str">
        <f>LEFT(Table_0[[#This Row],[Unit]],SEARCH(" ",Table_0[[#This Row],[Unit]])-1)</f>
        <v>Million</v>
      </c>
      <c r="G2" t="str">
        <f>MID(Table_0[[#This Row],[Unit]],SEARCH(" ",Table_0[[#This Row],[Unit]])+1,99)</f>
        <v>AFS</v>
      </c>
      <c r="H2" s="3">
        <f>IFERROR(VLOOKUP(Table_0[[#This Row],[Colonne1]],Tableau2[],2,0),1)*IFERROR(VLOOKUP(Table_0[[#This Row],[Colonne2]],Tableau2[],2,0),1)</f>
        <v>1000000</v>
      </c>
      <c r="J2" t="s">
        <v>273</v>
      </c>
      <c r="K2">
        <v>1000000</v>
      </c>
    </row>
    <row r="3" spans="1:11" x14ac:dyDescent="0.35">
      <c r="A3" t="s">
        <v>263</v>
      </c>
      <c r="B3">
        <v>387860</v>
      </c>
      <c r="C3">
        <v>394099</v>
      </c>
      <c r="D3" s="1">
        <v>44184</v>
      </c>
      <c r="E3" t="s">
        <v>262</v>
      </c>
      <c r="F3" t="str">
        <f>LEFT(Table_0[[#This Row],[Unit]],SEARCH(" ",Table_0[[#This Row],[Unit]])-1)</f>
        <v>ALL</v>
      </c>
      <c r="G3" t="str">
        <f>MID(Table_0[[#This Row],[Unit]],SEARCH(" ",Table_0[[#This Row],[Unit]])+1,99)</f>
        <v>Million</v>
      </c>
      <c r="H3" s="3">
        <f>IFERROR(VLOOKUP(Table_0[[#This Row],[Colonne1]],Tableau2[],2,0),1)*IFERROR(VLOOKUP(Table_0[[#This Row],[Colonne2]],Tableau2[],2,0),1)</f>
        <v>1000000</v>
      </c>
      <c r="J3" t="s">
        <v>277</v>
      </c>
      <c r="K3">
        <v>1000000000</v>
      </c>
    </row>
    <row r="4" spans="1:11" x14ac:dyDescent="0.35">
      <c r="A4" t="s">
        <v>261</v>
      </c>
      <c r="B4">
        <v>20190</v>
      </c>
      <c r="C4">
        <v>18594</v>
      </c>
      <c r="D4" s="1">
        <v>44183</v>
      </c>
      <c r="E4" t="s">
        <v>260</v>
      </c>
      <c r="F4" t="str">
        <f>LEFT(Table_0[[#This Row],[Unit]],SEARCH(" ",Table_0[[#This Row],[Unit]])-1)</f>
        <v>DZD</v>
      </c>
      <c r="G4" t="str">
        <f>MID(Table_0[[#This Row],[Unit]],SEARCH(" ",Table_0[[#This Row],[Unit]])+1,99)</f>
        <v>Billion</v>
      </c>
      <c r="H4" s="3">
        <f>IFERROR(VLOOKUP(Table_0[[#This Row],[Colonne1]],Tableau2[],2,0),1)*IFERROR(VLOOKUP(Table_0[[#This Row],[Colonne2]],Tableau2[],2,0),1)</f>
        <v>1000000000</v>
      </c>
      <c r="J4" s="2" t="s">
        <v>274</v>
      </c>
      <c r="K4">
        <v>100</v>
      </c>
    </row>
    <row r="5" spans="1:11" x14ac:dyDescent="0.35">
      <c r="A5" t="s">
        <v>259</v>
      </c>
      <c r="B5">
        <v>394217</v>
      </c>
      <c r="C5">
        <v>365016</v>
      </c>
      <c r="D5" s="1">
        <v>44093</v>
      </c>
      <c r="E5" t="s">
        <v>258</v>
      </c>
      <c r="F5" t="str">
        <f>LEFT(Table_0[[#This Row],[Unit]],SEARCH(" ",Table_0[[#This Row],[Unit]])-1)</f>
        <v>AOA</v>
      </c>
      <c r="G5" t="str">
        <f>MID(Table_0[[#This Row],[Unit]],SEARCH(" ",Table_0[[#This Row],[Unit]])+1,99)</f>
        <v>Million</v>
      </c>
      <c r="H5" s="3">
        <f>IFERROR(VLOOKUP(Table_0[[#This Row],[Colonne1]],Tableau2[],2,0),1)*IFERROR(VLOOKUP(Table_0[[#This Row],[Colonne2]],Tableau2[],2,0),1)</f>
        <v>1000000</v>
      </c>
    </row>
    <row r="6" spans="1:11" x14ac:dyDescent="0.35">
      <c r="A6" t="s">
        <v>257</v>
      </c>
      <c r="B6">
        <v>672490</v>
      </c>
      <c r="C6">
        <v>682373</v>
      </c>
      <c r="D6" s="1">
        <v>44184</v>
      </c>
      <c r="E6" t="s">
        <v>256</v>
      </c>
      <c r="F6" t="str">
        <f>LEFT(Table_0[[#This Row],[Unit]],SEARCH(" ",Table_0[[#This Row],[Unit]])-1)</f>
        <v>ARS</v>
      </c>
      <c r="G6" t="str">
        <f>MID(Table_0[[#This Row],[Unit]],SEARCH(" ",Table_0[[#This Row],[Unit]])+1,99)</f>
        <v>Million</v>
      </c>
      <c r="H6" s="3">
        <f>IFERROR(VLOOKUP(Table_0[[#This Row],[Colonne1]],Tableau2[],2,0),1)*IFERROR(VLOOKUP(Table_0[[#This Row],[Colonne2]],Tableau2[],2,0),1)</f>
        <v>1000000</v>
      </c>
    </row>
    <row r="7" spans="1:11" x14ac:dyDescent="0.35">
      <c r="A7" t="s">
        <v>255</v>
      </c>
      <c r="B7">
        <v>1991518</v>
      </c>
      <c r="C7">
        <v>1827854</v>
      </c>
      <c r="D7" s="1">
        <v>44184</v>
      </c>
      <c r="E7" t="s">
        <v>254</v>
      </c>
      <c r="F7" t="str">
        <f>LEFT(Table_0[[#This Row],[Unit]],SEARCH(" ",Table_0[[#This Row],[Unit]])-1)</f>
        <v>AMD</v>
      </c>
      <c r="G7" t="str">
        <f>MID(Table_0[[#This Row],[Unit]],SEARCH(" ",Table_0[[#This Row],[Unit]])+1,99)</f>
        <v>Million</v>
      </c>
      <c r="H7" s="3">
        <f>IFERROR(VLOOKUP(Table_0[[#This Row],[Colonne1]],Tableau2[],2,0),1)*IFERROR(VLOOKUP(Table_0[[#This Row],[Colonne2]],Tableau2[],2,0),1)</f>
        <v>1000000</v>
      </c>
    </row>
    <row r="8" spans="1:11" x14ac:dyDescent="0.35">
      <c r="A8" t="s">
        <v>253</v>
      </c>
      <c r="B8">
        <v>480379</v>
      </c>
      <c r="C8">
        <v>477863</v>
      </c>
      <c r="D8" s="1">
        <v>44184</v>
      </c>
      <c r="E8" t="s">
        <v>252</v>
      </c>
      <c r="F8" t="str">
        <f>LEFT(Table_0[[#This Row],[Unit]],SEARCH(" ",Table_0[[#This Row],[Unit]])-1)</f>
        <v>AUD</v>
      </c>
      <c r="G8" t="str">
        <f>MID(Table_0[[#This Row],[Unit]],SEARCH(" ",Table_0[[#This Row],[Unit]])+1,99)</f>
        <v>Million</v>
      </c>
      <c r="H8" s="3">
        <f>IFERROR(VLOOKUP(Table_0[[#This Row],[Colonne1]],Tableau2[],2,0),1)*IFERROR(VLOOKUP(Table_0[[#This Row],[Colonne2]],Tableau2[],2,0),1)</f>
        <v>1000000</v>
      </c>
    </row>
    <row r="9" spans="1:11" x14ac:dyDescent="0.35">
      <c r="A9" t="s">
        <v>251</v>
      </c>
      <c r="B9">
        <v>97150</v>
      </c>
      <c r="C9">
        <v>93500</v>
      </c>
      <c r="D9" s="1">
        <v>44184</v>
      </c>
      <c r="E9" t="s">
        <v>41</v>
      </c>
      <c r="F9" t="str">
        <f>LEFT(Table_0[[#This Row],[Unit]],SEARCH(" ",Table_0[[#This Row],[Unit]])-1)</f>
        <v>EUR</v>
      </c>
      <c r="G9" t="str">
        <f>MID(Table_0[[#This Row],[Unit]],SEARCH(" ",Table_0[[#This Row],[Unit]])+1,99)</f>
        <v>Million</v>
      </c>
      <c r="H9" s="3">
        <f>IFERROR(VLOOKUP(Table_0[[#This Row],[Colonne1]],Tableau2[],2,0),1)*IFERROR(VLOOKUP(Table_0[[#This Row],[Colonne2]],Tableau2[],2,0),1)</f>
        <v>1000000</v>
      </c>
    </row>
    <row r="10" spans="1:11" x14ac:dyDescent="0.35">
      <c r="A10" t="s">
        <v>250</v>
      </c>
      <c r="B10">
        <v>12578</v>
      </c>
      <c r="C10">
        <v>6520</v>
      </c>
      <c r="D10" s="1">
        <v>43881</v>
      </c>
      <c r="E10" t="s">
        <v>249</v>
      </c>
      <c r="F10" t="str">
        <f>LEFT(Table_0[[#This Row],[Unit]],SEARCH(" ",Table_0[[#This Row],[Unit]])-1)</f>
        <v>AZN</v>
      </c>
      <c r="G10" t="str">
        <f>MID(Table_0[[#This Row],[Unit]],SEARCH(" ",Table_0[[#This Row],[Unit]])+1,99)</f>
        <v>Million</v>
      </c>
      <c r="H10" s="3">
        <f>IFERROR(VLOOKUP(Table_0[[#This Row],[Colonne1]],Tableau2[],2,0),1)*IFERROR(VLOOKUP(Table_0[[#This Row],[Colonne2]],Tableau2[],2,0),1)</f>
        <v>1000000</v>
      </c>
    </row>
    <row r="11" spans="1:11" x14ac:dyDescent="0.35">
      <c r="A11" t="s">
        <v>248</v>
      </c>
      <c r="B11">
        <v>3205</v>
      </c>
      <c r="C11">
        <v>3251</v>
      </c>
      <c r="D11" s="1">
        <v>44184</v>
      </c>
      <c r="E11" t="s">
        <v>247</v>
      </c>
      <c r="F11" t="str">
        <f>LEFT(Table_0[[#This Row],[Unit]],SEARCH(" ",Table_0[[#This Row],[Unit]])-1)</f>
        <v>BHD</v>
      </c>
      <c r="G11" t="str">
        <f>MID(Table_0[[#This Row],[Unit]],SEARCH(" ",Table_0[[#This Row],[Unit]])+1,99)</f>
        <v>Million</v>
      </c>
      <c r="H11" s="3">
        <f>IFERROR(VLOOKUP(Table_0[[#This Row],[Colonne1]],Tableau2[],2,0),1)*IFERROR(VLOOKUP(Table_0[[#This Row],[Colonne2]],Tableau2[],2,0),1)</f>
        <v>1000000</v>
      </c>
    </row>
    <row r="12" spans="1:11" x14ac:dyDescent="0.35">
      <c r="A12" t="s">
        <v>246</v>
      </c>
      <c r="B12">
        <v>11055</v>
      </c>
      <c r="C12">
        <v>10224</v>
      </c>
      <c r="D12" s="1">
        <v>44184</v>
      </c>
      <c r="E12" t="s">
        <v>245</v>
      </c>
      <c r="F12" t="str">
        <f>LEFT(Table_0[[#This Row],[Unit]],SEARCH(" ",Table_0[[#This Row],[Unit]])-1)</f>
        <v>BDT</v>
      </c>
      <c r="G12" t="str">
        <f>MID(Table_0[[#This Row],[Unit]],SEARCH(" ",Table_0[[#This Row],[Unit]])+1,99)</f>
        <v>Billion</v>
      </c>
      <c r="H12" s="3">
        <f>IFERROR(VLOOKUP(Table_0[[#This Row],[Colonne1]],Tableau2[],2,0),1)*IFERROR(VLOOKUP(Table_0[[#This Row],[Colonne2]],Tableau2[],2,0),1)</f>
        <v>1000000000</v>
      </c>
    </row>
    <row r="13" spans="1:11" x14ac:dyDescent="0.35">
      <c r="A13" t="s">
        <v>244</v>
      </c>
      <c r="B13">
        <v>21056</v>
      </c>
      <c r="C13">
        <v>21327</v>
      </c>
      <c r="D13" s="1">
        <v>44184</v>
      </c>
      <c r="E13" t="s">
        <v>243</v>
      </c>
      <c r="F13" t="str">
        <f>LEFT(Table_0[[#This Row],[Unit]],SEARCH(" ",Table_0[[#This Row],[Unit]])-1)</f>
        <v>BYN</v>
      </c>
      <c r="G13" t="str">
        <f>MID(Table_0[[#This Row],[Unit]],SEARCH(" ",Table_0[[#This Row],[Unit]])+1,99)</f>
        <v>Million</v>
      </c>
      <c r="H13" s="3">
        <f>IFERROR(VLOOKUP(Table_0[[#This Row],[Colonne1]],Tableau2[],2,0),1)*IFERROR(VLOOKUP(Table_0[[#This Row],[Colonne2]],Tableau2[],2,0),1)</f>
        <v>1000000</v>
      </c>
    </row>
    <row r="14" spans="1:11" x14ac:dyDescent="0.35">
      <c r="A14" t="s">
        <v>242</v>
      </c>
      <c r="B14">
        <v>111572</v>
      </c>
      <c r="C14">
        <v>111126</v>
      </c>
      <c r="D14" s="1">
        <v>44184</v>
      </c>
      <c r="E14" t="s">
        <v>41</v>
      </c>
      <c r="F14" t="str">
        <f>LEFT(Table_0[[#This Row],[Unit]],SEARCH(" ",Table_0[[#This Row],[Unit]])-1)</f>
        <v>EUR</v>
      </c>
      <c r="G14" t="str">
        <f>MID(Table_0[[#This Row],[Unit]],SEARCH(" ",Table_0[[#This Row],[Unit]])+1,99)</f>
        <v>Million</v>
      </c>
      <c r="H14" s="3">
        <f>IFERROR(VLOOKUP(Table_0[[#This Row],[Colonne1]],Tableau2[],2,0),1)*IFERROR(VLOOKUP(Table_0[[#This Row],[Colonne2]],Tableau2[],2,0),1)</f>
        <v>1000000</v>
      </c>
    </row>
    <row r="15" spans="1:11" x14ac:dyDescent="0.35">
      <c r="A15" t="s">
        <v>241</v>
      </c>
      <c r="B15">
        <v>649</v>
      </c>
      <c r="C15">
        <v>747</v>
      </c>
      <c r="D15" s="1">
        <v>44093</v>
      </c>
      <c r="E15" t="s">
        <v>240</v>
      </c>
      <c r="F15" t="str">
        <f>LEFT(Table_0[[#This Row],[Unit]],SEARCH(" ",Table_0[[#This Row],[Unit]])-1)</f>
        <v>BZD</v>
      </c>
      <c r="G15" t="str">
        <f>MID(Table_0[[#This Row],[Unit]],SEARCH(" ",Table_0[[#This Row],[Unit]])+1,99)</f>
        <v>Million</v>
      </c>
      <c r="H15" s="3">
        <f>IFERROR(VLOOKUP(Table_0[[#This Row],[Colonne1]],Tableau2[],2,0),1)*IFERROR(VLOOKUP(Table_0[[#This Row],[Colonne2]],Tableau2[],2,0),1)</f>
        <v>1000000</v>
      </c>
    </row>
    <row r="16" spans="1:11" x14ac:dyDescent="0.35">
      <c r="A16" t="s">
        <v>239</v>
      </c>
      <c r="B16">
        <v>4630</v>
      </c>
      <c r="C16">
        <v>4324</v>
      </c>
      <c r="D16" s="1">
        <v>44183</v>
      </c>
      <c r="E16" t="s">
        <v>238</v>
      </c>
      <c r="F16" t="str">
        <f>LEFT(Table_0[[#This Row],[Unit]],SEARCH(" ",Table_0[[#This Row],[Unit]])-1)</f>
        <v>XOF</v>
      </c>
      <c r="G16" t="str">
        <f>MID(Table_0[[#This Row],[Unit]],SEARCH(" ",Table_0[[#This Row],[Unit]])+1,99)</f>
        <v>Billion</v>
      </c>
      <c r="H16" s="3">
        <f>IFERROR(VLOOKUP(Table_0[[#This Row],[Colonne1]],Tableau2[],2,0),1)*IFERROR(VLOOKUP(Table_0[[#This Row],[Colonne2]],Tableau2[],2,0),1)</f>
        <v>1000000000</v>
      </c>
    </row>
    <row r="17" spans="1:8" x14ac:dyDescent="0.35">
      <c r="A17" t="s">
        <v>237</v>
      </c>
      <c r="B17">
        <v>12504699</v>
      </c>
      <c r="C17">
        <v>12531060</v>
      </c>
      <c r="D17" s="1">
        <v>44093</v>
      </c>
      <c r="E17" t="s">
        <v>236</v>
      </c>
      <c r="F17" t="str">
        <f>LEFT(Table_0[[#This Row],[Unit]],SEARCH(" ",Table_0[[#This Row],[Unit]])-1)</f>
        <v>BOB</v>
      </c>
      <c r="G17" t="str">
        <f>MID(Table_0[[#This Row],[Unit]],SEARCH(" ",Table_0[[#This Row],[Unit]])+1,99)</f>
        <v>THO</v>
      </c>
      <c r="H17" s="3">
        <f>IFERROR(VLOOKUP(Table_0[[#This Row],[Colonne1]],Tableau2[],2,0),1)*IFERROR(VLOOKUP(Table_0[[#This Row],[Colonne2]],Tableau2[],2,0),1)</f>
        <v>1</v>
      </c>
    </row>
    <row r="18" spans="1:8" x14ac:dyDescent="0.35">
      <c r="A18" t="s">
        <v>235</v>
      </c>
      <c r="B18">
        <v>8244256</v>
      </c>
      <c r="C18">
        <v>8521263</v>
      </c>
      <c r="D18" s="1">
        <v>44184</v>
      </c>
      <c r="E18" t="s">
        <v>234</v>
      </c>
      <c r="F18" t="str">
        <f>LEFT(Table_0[[#This Row],[Unit]],SEARCH(" ",Table_0[[#This Row],[Unit]])-1)</f>
        <v>BAM</v>
      </c>
      <c r="G18" t="str">
        <f>MID(Table_0[[#This Row],[Unit]],SEARCH(" ",Table_0[[#This Row],[Unit]])+1,99)</f>
        <v>Thousand</v>
      </c>
      <c r="H18" s="3">
        <f>IFERROR(VLOOKUP(Table_0[[#This Row],[Colonne1]],Tableau2[],2,0),1)*IFERROR(VLOOKUP(Table_0[[#This Row],[Colonne2]],Tableau2[],2,0),1)</f>
        <v>100</v>
      </c>
    </row>
    <row r="19" spans="1:8" x14ac:dyDescent="0.35">
      <c r="A19" t="s">
        <v>233</v>
      </c>
      <c r="B19">
        <v>25288</v>
      </c>
      <c r="C19">
        <v>24870</v>
      </c>
      <c r="D19" s="1">
        <v>44184</v>
      </c>
      <c r="E19" t="s">
        <v>232</v>
      </c>
      <c r="F19" t="str">
        <f>LEFT(Table_0[[#This Row],[Unit]],SEARCH(" ",Table_0[[#This Row],[Unit]])-1)</f>
        <v>BWP</v>
      </c>
      <c r="G19" t="str">
        <f>MID(Table_0[[#This Row],[Unit]],SEARCH(" ",Table_0[[#This Row],[Unit]])+1,99)</f>
        <v>Million</v>
      </c>
      <c r="H19" s="3">
        <f>IFERROR(VLOOKUP(Table_0[[#This Row],[Colonne1]],Tableau2[],2,0),1)*IFERROR(VLOOKUP(Table_0[[#This Row],[Colonne2]],Tableau2[],2,0),1)</f>
        <v>1000000</v>
      </c>
    </row>
    <row r="20" spans="1:8" x14ac:dyDescent="0.35">
      <c r="A20" t="s">
        <v>231</v>
      </c>
      <c r="B20">
        <v>302109</v>
      </c>
      <c r="C20">
        <v>305151</v>
      </c>
      <c r="D20" s="1">
        <v>44184</v>
      </c>
      <c r="E20" t="s">
        <v>230</v>
      </c>
      <c r="F20" t="str">
        <f>LEFT(Table_0[[#This Row],[Unit]],SEARCH(" ",Table_0[[#This Row],[Unit]])-1)</f>
        <v>BRL</v>
      </c>
      <c r="G20" t="str">
        <f>MID(Table_0[[#This Row],[Unit]],SEARCH(" ",Table_0[[#This Row],[Unit]])+1,99)</f>
        <v>Million</v>
      </c>
      <c r="H20" s="3">
        <f>IFERROR(VLOOKUP(Table_0[[#This Row],[Colonne1]],Tableau2[],2,0),1)*IFERROR(VLOOKUP(Table_0[[#This Row],[Colonne2]],Tableau2[],2,0),1)</f>
        <v>1000000</v>
      </c>
    </row>
    <row r="21" spans="1:8" x14ac:dyDescent="0.35">
      <c r="A21" t="s">
        <v>229</v>
      </c>
      <c r="B21">
        <v>5123</v>
      </c>
      <c r="C21">
        <v>4610</v>
      </c>
      <c r="D21" s="1">
        <v>44184</v>
      </c>
      <c r="E21" t="s">
        <v>228</v>
      </c>
      <c r="F21" t="str">
        <f>LEFT(Table_0[[#This Row],[Unit]],SEARCH(" ",Table_0[[#This Row],[Unit]])-1)</f>
        <v>BND</v>
      </c>
      <c r="G21" t="str">
        <f>MID(Table_0[[#This Row],[Unit]],SEARCH(" ",Table_0[[#This Row],[Unit]])+1,99)</f>
        <v>Million</v>
      </c>
      <c r="H21" s="3">
        <f>IFERROR(VLOOKUP(Table_0[[#This Row],[Colonne1]],Tableau2[],2,0),1)*IFERROR(VLOOKUP(Table_0[[#This Row],[Colonne2]],Tableau2[],2,0),1)</f>
        <v>1000000</v>
      </c>
    </row>
    <row r="22" spans="1:8" x14ac:dyDescent="0.35">
      <c r="A22" t="s">
        <v>227</v>
      </c>
      <c r="B22">
        <v>28383</v>
      </c>
      <c r="C22">
        <v>27825</v>
      </c>
      <c r="D22" s="1">
        <v>44184</v>
      </c>
      <c r="E22" t="s">
        <v>226</v>
      </c>
      <c r="F22" t="str">
        <f>LEFT(Table_0[[#This Row],[Unit]],SEARCH(" ",Table_0[[#This Row],[Unit]])-1)</f>
        <v>BGN</v>
      </c>
      <c r="G22" t="str">
        <f>MID(Table_0[[#This Row],[Unit]],SEARCH(" ",Table_0[[#This Row],[Unit]])+1,99)</f>
        <v>Million</v>
      </c>
      <c r="H22" s="3">
        <f>IFERROR(VLOOKUP(Table_0[[#This Row],[Colonne1]],Tableau2[],2,0),1)*IFERROR(VLOOKUP(Table_0[[#This Row],[Colonne2]],Tableau2[],2,0),1)</f>
        <v>1000000</v>
      </c>
    </row>
    <row r="23" spans="1:8" x14ac:dyDescent="0.35">
      <c r="A23" t="s">
        <v>225</v>
      </c>
      <c r="B23">
        <v>1399</v>
      </c>
      <c r="C23">
        <v>1395</v>
      </c>
      <c r="D23" s="1">
        <v>44093</v>
      </c>
      <c r="E23" t="s">
        <v>224</v>
      </c>
      <c r="F23" t="str">
        <f>LEFT(Table_0[[#This Row],[Unit]],SEARCH(" ",Table_0[[#This Row],[Unit]])-1)</f>
        <v>CFA</v>
      </c>
      <c r="G23" t="str">
        <f>MID(Table_0[[#This Row],[Unit]],SEARCH(" ",Table_0[[#This Row],[Unit]])+1,99)</f>
        <v>Franc Billion</v>
      </c>
      <c r="H23" s="3">
        <f>IFERROR(VLOOKUP(Table_0[[#This Row],[Colonne1]],Tableau2[],2,0),1)*IFERROR(VLOOKUP(Table_0[[#This Row],[Colonne2]],Tableau2[],2,0),1)</f>
        <v>1</v>
      </c>
    </row>
    <row r="24" spans="1:8" x14ac:dyDescent="0.35">
      <c r="A24" t="s">
        <v>223</v>
      </c>
      <c r="B24">
        <v>52976</v>
      </c>
      <c r="C24">
        <v>49262</v>
      </c>
      <c r="D24" s="1">
        <v>44183</v>
      </c>
      <c r="E24" t="s">
        <v>222</v>
      </c>
      <c r="F24" t="str">
        <f>LEFT(Table_0[[#This Row],[Unit]],SEARCH(" ",Table_0[[#This Row],[Unit]])-1)</f>
        <v>KHR</v>
      </c>
      <c r="G24" t="str">
        <f>MID(Table_0[[#This Row],[Unit]],SEARCH(" ",Table_0[[#This Row],[Unit]])+1,99)</f>
        <v>Billion</v>
      </c>
      <c r="H24" s="3">
        <f>IFERROR(VLOOKUP(Table_0[[#This Row],[Colonne1]],Tableau2[],2,0),1)*IFERROR(VLOOKUP(Table_0[[#This Row],[Colonne2]],Tableau2[],2,0),1)</f>
        <v>1000000000</v>
      </c>
    </row>
    <row r="25" spans="1:8" x14ac:dyDescent="0.35">
      <c r="A25" t="s">
        <v>221</v>
      </c>
      <c r="B25">
        <v>4401</v>
      </c>
      <c r="C25">
        <v>4320</v>
      </c>
      <c r="D25" s="1">
        <v>44093</v>
      </c>
      <c r="E25" t="s">
        <v>220</v>
      </c>
      <c r="F25" t="str">
        <f>LEFT(Table_0[[#This Row],[Unit]],SEARCH(" ",Table_0[[#This Row],[Unit]])-1)</f>
        <v>XAF</v>
      </c>
      <c r="G25" t="str">
        <f>MID(Table_0[[#This Row],[Unit]],SEARCH(" ",Table_0[[#This Row],[Unit]])+1,99)</f>
        <v>Billion</v>
      </c>
      <c r="H25" s="3">
        <f>IFERROR(VLOOKUP(Table_0[[#This Row],[Colonne1]],Tableau2[],2,0),1)*IFERROR(VLOOKUP(Table_0[[#This Row],[Colonne2]],Tableau2[],2,0),1)</f>
        <v>1000000000</v>
      </c>
    </row>
    <row r="26" spans="1:8" x14ac:dyDescent="0.35">
      <c r="A26" t="s">
        <v>219</v>
      </c>
      <c r="B26">
        <v>2100493</v>
      </c>
      <c r="C26">
        <v>2098694</v>
      </c>
      <c r="D26" s="1">
        <v>44184</v>
      </c>
      <c r="E26" t="s">
        <v>218</v>
      </c>
      <c r="F26" t="str">
        <f>LEFT(Table_0[[#This Row],[Unit]],SEARCH(" ",Table_0[[#This Row],[Unit]])-1)</f>
        <v>CAD</v>
      </c>
      <c r="G26" t="str">
        <f>MID(Table_0[[#This Row],[Unit]],SEARCH(" ",Table_0[[#This Row],[Unit]])+1,99)</f>
        <v>Million</v>
      </c>
      <c r="H26" s="3">
        <f>IFERROR(VLOOKUP(Table_0[[#This Row],[Colonne1]],Tableau2[],2,0),1)*IFERROR(VLOOKUP(Table_0[[#This Row],[Colonne2]],Tableau2[],2,0),1)</f>
        <v>1000000</v>
      </c>
    </row>
    <row r="27" spans="1:8" x14ac:dyDescent="0.35">
      <c r="A27" t="s">
        <v>217</v>
      </c>
      <c r="B27">
        <v>43937</v>
      </c>
      <c r="C27">
        <v>41902</v>
      </c>
      <c r="D27" s="1">
        <v>44184</v>
      </c>
      <c r="E27" t="s">
        <v>216</v>
      </c>
      <c r="F27" t="str">
        <f>LEFT(Table_0[[#This Row],[Unit]],SEARCH(" ",Table_0[[#This Row],[Unit]])-1)</f>
        <v>CVE</v>
      </c>
      <c r="G27" t="str">
        <f>MID(Table_0[[#This Row],[Unit]],SEARCH(" ",Table_0[[#This Row],[Unit]])+1,99)</f>
        <v>Million</v>
      </c>
      <c r="H27" s="3">
        <f>IFERROR(VLOOKUP(Table_0[[#This Row],[Colonne1]],Tableau2[],2,0),1)*IFERROR(VLOOKUP(Table_0[[#This Row],[Colonne2]],Tableau2[],2,0),1)</f>
        <v>1000000</v>
      </c>
    </row>
    <row r="28" spans="1:8" x14ac:dyDescent="0.35">
      <c r="A28" t="s">
        <v>215</v>
      </c>
      <c r="B28">
        <v>37841</v>
      </c>
      <c r="C28">
        <v>39472</v>
      </c>
      <c r="D28" s="1">
        <v>44184</v>
      </c>
      <c r="E28" t="s">
        <v>214</v>
      </c>
      <c r="F28" t="str">
        <f>LEFT(Table_0[[#This Row],[Unit]],SEARCH(" ",Table_0[[#This Row],[Unit]])-1)</f>
        <v>CLP</v>
      </c>
      <c r="G28" t="str">
        <f>MID(Table_0[[#This Row],[Unit]],SEARCH(" ",Table_0[[#This Row],[Unit]])+1,99)</f>
        <v>Billion</v>
      </c>
      <c r="H28" s="3">
        <f>IFERROR(VLOOKUP(Table_0[[#This Row],[Colonne1]],Tableau2[],2,0),1)*IFERROR(VLOOKUP(Table_0[[#This Row],[Colonne2]],Tableau2[],2,0),1)</f>
        <v>1000000000</v>
      </c>
    </row>
    <row r="29" spans="1:8" x14ac:dyDescent="0.35">
      <c r="A29" t="s">
        <v>213</v>
      </c>
      <c r="B29">
        <v>990865</v>
      </c>
      <c r="C29">
        <v>712845</v>
      </c>
      <c r="D29" s="1">
        <v>44184</v>
      </c>
      <c r="E29" t="s">
        <v>212</v>
      </c>
      <c r="F29" t="str">
        <f>LEFT(Table_0[[#This Row],[Unit]],SEARCH(" ",Table_0[[#This Row],[Unit]])-1)</f>
        <v>CNY</v>
      </c>
      <c r="G29" t="str">
        <f>MID(Table_0[[#This Row],[Unit]],SEARCH(" ",Table_0[[#This Row],[Unit]])+1,99)</f>
        <v>HML</v>
      </c>
      <c r="H29" s="3">
        <f>IFERROR(VLOOKUP(Table_0[[#This Row],[Colonne1]],Tableau2[],2,0),1)*IFERROR(VLOOKUP(Table_0[[#This Row],[Colonne2]],Tableau2[],2,0),1)</f>
        <v>1</v>
      </c>
    </row>
    <row r="30" spans="1:8" x14ac:dyDescent="0.35">
      <c r="A30" t="s">
        <v>211</v>
      </c>
      <c r="B30">
        <v>241300</v>
      </c>
      <c r="C30">
        <v>222090</v>
      </c>
      <c r="D30" s="1">
        <v>44184</v>
      </c>
      <c r="E30" t="s">
        <v>210</v>
      </c>
      <c r="F30" t="str">
        <f>LEFT(Table_0[[#This Row],[Unit]],SEARCH(" ",Table_0[[#This Row],[Unit]])-1)</f>
        <v>COP</v>
      </c>
      <c r="G30" t="str">
        <f>MID(Table_0[[#This Row],[Unit]],SEARCH(" ",Table_0[[#This Row],[Unit]])+1,99)</f>
        <v>Billion</v>
      </c>
      <c r="H30" s="3">
        <f>IFERROR(VLOOKUP(Table_0[[#This Row],[Colonne1]],Tableau2[],2,0),1)*IFERROR(VLOOKUP(Table_0[[#This Row],[Colonne2]],Tableau2[],2,0),1)</f>
        <v>1000000000</v>
      </c>
    </row>
    <row r="31" spans="1:8" x14ac:dyDescent="0.35">
      <c r="A31" t="s">
        <v>209</v>
      </c>
      <c r="B31">
        <v>7360288</v>
      </c>
      <c r="C31">
        <v>7297804</v>
      </c>
      <c r="D31" s="1">
        <v>44184</v>
      </c>
      <c r="E31" t="s">
        <v>208</v>
      </c>
      <c r="F31" t="str">
        <f>LEFT(Table_0[[#This Row],[Unit]],SEARCH(" ",Table_0[[#This Row],[Unit]])-1)</f>
        <v>CRC</v>
      </c>
      <c r="G31" t="str">
        <f>MID(Table_0[[#This Row],[Unit]],SEARCH(" ",Table_0[[#This Row],[Unit]])+1,99)</f>
        <v>Million</v>
      </c>
      <c r="H31" s="3">
        <f>IFERROR(VLOOKUP(Table_0[[#This Row],[Colonne1]],Tableau2[],2,0),1)*IFERROR(VLOOKUP(Table_0[[#This Row],[Colonne2]],Tableau2[],2,0),1)</f>
        <v>1000000</v>
      </c>
    </row>
    <row r="32" spans="1:8" x14ac:dyDescent="0.35">
      <c r="A32" t="s">
        <v>207</v>
      </c>
      <c r="B32">
        <v>94114</v>
      </c>
      <c r="C32">
        <v>107336</v>
      </c>
      <c r="D32" s="1">
        <v>44184</v>
      </c>
      <c r="E32" t="s">
        <v>206</v>
      </c>
      <c r="F32" t="str">
        <f>LEFT(Table_0[[#This Row],[Unit]],SEARCH(" ",Table_0[[#This Row],[Unit]])-1)</f>
        <v>HRK</v>
      </c>
      <c r="G32" t="str">
        <f>MID(Table_0[[#This Row],[Unit]],SEARCH(" ",Table_0[[#This Row],[Unit]])+1,99)</f>
        <v>Million</v>
      </c>
      <c r="H32" s="3">
        <f>IFERROR(VLOOKUP(Table_0[[#This Row],[Colonne1]],Tableau2[],2,0),1)*IFERROR(VLOOKUP(Table_0[[#This Row],[Colonne2]],Tableau2[],2,0),1)</f>
        <v>1000000</v>
      </c>
    </row>
    <row r="33" spans="1:8" x14ac:dyDescent="0.35">
      <c r="A33" t="s">
        <v>205</v>
      </c>
      <c r="B33">
        <v>57025</v>
      </c>
      <c r="C33">
        <v>55771</v>
      </c>
      <c r="D33" s="1">
        <v>44183</v>
      </c>
      <c r="E33" t="s">
        <v>204</v>
      </c>
      <c r="F33" t="str">
        <f>LEFT(Table_0[[#This Row],[Unit]],SEARCH(" ",Table_0[[#This Row],[Unit]])-1)</f>
        <v>CUC</v>
      </c>
      <c r="G33" t="str">
        <f>MID(Table_0[[#This Row],[Unit]],SEARCH(" ",Table_0[[#This Row],[Unit]])+1,99)</f>
        <v>Million</v>
      </c>
      <c r="H33" s="3">
        <f>IFERROR(VLOOKUP(Table_0[[#This Row],[Colonne1]],Tableau2[],2,0),1)*IFERROR(VLOOKUP(Table_0[[#This Row],[Colonne2]],Tableau2[],2,0),1)</f>
        <v>1000000</v>
      </c>
    </row>
    <row r="34" spans="1:8" x14ac:dyDescent="0.35">
      <c r="A34" t="s">
        <v>203</v>
      </c>
      <c r="B34">
        <v>5388</v>
      </c>
      <c r="C34">
        <v>5345</v>
      </c>
      <c r="D34" s="1">
        <v>44184</v>
      </c>
      <c r="E34" t="s">
        <v>41</v>
      </c>
      <c r="F34" t="str">
        <f>LEFT(Table_0[[#This Row],[Unit]],SEARCH(" ",Table_0[[#This Row],[Unit]])-1)</f>
        <v>EUR</v>
      </c>
      <c r="G34" t="str">
        <f>MID(Table_0[[#This Row],[Unit]],SEARCH(" ",Table_0[[#This Row],[Unit]])+1,99)</f>
        <v>Million</v>
      </c>
      <c r="H34" s="3">
        <f>IFERROR(VLOOKUP(Table_0[[#This Row],[Colonne1]],Tableau2[],2,0),1)*IFERROR(VLOOKUP(Table_0[[#This Row],[Colonne2]],Tableau2[],2,0),1)</f>
        <v>1000000</v>
      </c>
    </row>
    <row r="35" spans="1:8" x14ac:dyDescent="0.35">
      <c r="A35" t="s">
        <v>202</v>
      </c>
      <c r="B35">
        <v>1220</v>
      </c>
      <c r="C35">
        <v>1216</v>
      </c>
      <c r="D35" s="1">
        <v>44184</v>
      </c>
      <c r="E35" t="s">
        <v>201</v>
      </c>
      <c r="F35" t="str">
        <f>LEFT(Table_0[[#This Row],[Unit]],SEARCH(" ",Table_0[[#This Row],[Unit]])-1)</f>
        <v>CZK</v>
      </c>
      <c r="G35" t="str">
        <f>MID(Table_0[[#This Row],[Unit]],SEARCH(" ",Table_0[[#This Row],[Unit]])+1,99)</f>
        <v>Billion</v>
      </c>
      <c r="H35" s="3">
        <f>IFERROR(VLOOKUP(Table_0[[#This Row],[Colonne1]],Tableau2[],2,0),1)*IFERROR(VLOOKUP(Table_0[[#This Row],[Colonne2]],Tableau2[],2,0),1)</f>
        <v>1000000000</v>
      </c>
    </row>
    <row r="36" spans="1:8" x14ac:dyDescent="0.35">
      <c r="A36" t="s">
        <v>200</v>
      </c>
      <c r="B36">
        <v>536018</v>
      </c>
      <c r="C36">
        <v>533107</v>
      </c>
      <c r="D36" s="1">
        <v>44184</v>
      </c>
      <c r="E36" t="s">
        <v>199</v>
      </c>
      <c r="F36" t="str">
        <f>LEFT(Table_0[[#This Row],[Unit]],SEARCH(" ",Table_0[[#This Row],[Unit]])-1)</f>
        <v>DKK</v>
      </c>
      <c r="G36" t="str">
        <f>MID(Table_0[[#This Row],[Unit]],SEARCH(" ",Table_0[[#This Row],[Unit]])+1,99)</f>
        <v>Million</v>
      </c>
      <c r="H36" s="3">
        <f>IFERROR(VLOOKUP(Table_0[[#This Row],[Colonne1]],Tableau2[],2,0),1)*IFERROR(VLOOKUP(Table_0[[#This Row],[Colonne2]],Tableau2[],2,0),1)</f>
        <v>1000000</v>
      </c>
    </row>
    <row r="37" spans="1:8" x14ac:dyDescent="0.35">
      <c r="A37" t="s">
        <v>198</v>
      </c>
      <c r="B37">
        <v>1231896</v>
      </c>
      <c r="C37">
        <v>1120171</v>
      </c>
      <c r="D37" s="1">
        <v>44184</v>
      </c>
      <c r="E37" t="s">
        <v>197</v>
      </c>
      <c r="F37" t="str">
        <f>LEFT(Table_0[[#This Row],[Unit]],SEARCH(" ",Table_0[[#This Row],[Unit]])-1)</f>
        <v>DOP</v>
      </c>
      <c r="G37" t="str">
        <f>MID(Table_0[[#This Row],[Unit]],SEARCH(" ",Table_0[[#This Row],[Unit]])+1,99)</f>
        <v>Millions</v>
      </c>
      <c r="H37" s="3">
        <f>IFERROR(VLOOKUP(Table_0[[#This Row],[Colonne1]],Tableau2[],2,0),1)*IFERROR(VLOOKUP(Table_0[[#This Row],[Colonne2]],Tableau2[],2,0),1)</f>
        <v>1</v>
      </c>
    </row>
    <row r="38" spans="1:8" x14ac:dyDescent="0.35">
      <c r="A38" t="s">
        <v>196</v>
      </c>
      <c r="B38">
        <v>17900370</v>
      </c>
      <c r="C38">
        <v>18069876</v>
      </c>
      <c r="D38" s="1">
        <v>44184</v>
      </c>
      <c r="E38" t="s">
        <v>195</v>
      </c>
      <c r="F38" t="str">
        <f>LEFT(Table_0[[#This Row],[Unit]],SEARCH(" ",Table_0[[#This Row],[Unit]])-1)</f>
        <v>USD</v>
      </c>
      <c r="G38" t="str">
        <f>MID(Table_0[[#This Row],[Unit]],SEARCH(" ",Table_0[[#This Row],[Unit]])+1,99)</f>
        <v>THO</v>
      </c>
      <c r="H38" s="3">
        <f>IFERROR(VLOOKUP(Table_0[[#This Row],[Colonne1]],Tableau2[],2,0),1)*IFERROR(VLOOKUP(Table_0[[#This Row],[Colonne2]],Tableau2[],2,0),1)</f>
        <v>1</v>
      </c>
    </row>
    <row r="39" spans="1:8" x14ac:dyDescent="0.35">
      <c r="A39" t="s">
        <v>194</v>
      </c>
      <c r="B39">
        <v>977749</v>
      </c>
      <c r="C39">
        <v>936255</v>
      </c>
      <c r="D39" s="1">
        <v>44184</v>
      </c>
      <c r="E39" t="s">
        <v>193</v>
      </c>
      <c r="F39" t="str">
        <f>LEFT(Table_0[[#This Row],[Unit]],SEARCH(" ",Table_0[[#This Row],[Unit]])-1)</f>
        <v>EGP</v>
      </c>
      <c r="G39" t="str">
        <f>MID(Table_0[[#This Row],[Unit]],SEARCH(" ",Table_0[[#This Row],[Unit]])+1,99)</f>
        <v>Million</v>
      </c>
      <c r="H39" s="3">
        <f>IFERROR(VLOOKUP(Table_0[[#This Row],[Colonne1]],Tableau2[],2,0),1)*IFERROR(VLOOKUP(Table_0[[#This Row],[Colonne2]],Tableau2[],2,0),1)</f>
        <v>1000000</v>
      </c>
    </row>
    <row r="40" spans="1:8" x14ac:dyDescent="0.35">
      <c r="A40" t="s">
        <v>192</v>
      </c>
      <c r="B40">
        <v>7090</v>
      </c>
      <c r="C40">
        <v>6711</v>
      </c>
      <c r="D40" s="1">
        <v>44184</v>
      </c>
      <c r="E40" t="s">
        <v>78</v>
      </c>
      <c r="F40" t="str">
        <f>LEFT(Table_0[[#This Row],[Unit]],SEARCH(" ",Table_0[[#This Row],[Unit]])-1)</f>
        <v>USD</v>
      </c>
      <c r="G40" t="str">
        <f>MID(Table_0[[#This Row],[Unit]],SEARCH(" ",Table_0[[#This Row],[Unit]])+1,99)</f>
        <v>Million</v>
      </c>
      <c r="H40" s="3">
        <f>IFERROR(VLOOKUP(Table_0[[#This Row],[Colonne1]],Tableau2[],2,0),1)*IFERROR(VLOOKUP(Table_0[[#This Row],[Colonne2]],Tableau2[],2,0),1)</f>
        <v>1000000</v>
      </c>
    </row>
    <row r="41" spans="1:8" x14ac:dyDescent="0.35">
      <c r="A41" t="s">
        <v>191</v>
      </c>
      <c r="B41">
        <v>6498</v>
      </c>
      <c r="C41">
        <v>6112</v>
      </c>
      <c r="D41" s="1">
        <v>44184</v>
      </c>
      <c r="E41" t="s">
        <v>41</v>
      </c>
      <c r="F41" t="str">
        <f>LEFT(Table_0[[#This Row],[Unit]],SEARCH(" ",Table_0[[#This Row],[Unit]])-1)</f>
        <v>EUR</v>
      </c>
      <c r="G41" t="str">
        <f>MID(Table_0[[#This Row],[Unit]],SEARCH(" ",Table_0[[#This Row],[Unit]])+1,99)</f>
        <v>Million</v>
      </c>
      <c r="H41" s="3">
        <f>IFERROR(VLOOKUP(Table_0[[#This Row],[Colonne1]],Tableau2[],2,0),1)*IFERROR(VLOOKUP(Table_0[[#This Row],[Colonne2]],Tableau2[],2,0),1)</f>
        <v>1000000</v>
      </c>
    </row>
    <row r="42" spans="1:8" x14ac:dyDescent="0.35">
      <c r="A42" t="s">
        <v>190</v>
      </c>
      <c r="B42">
        <v>1875</v>
      </c>
      <c r="C42">
        <v>1720</v>
      </c>
      <c r="D42" s="1">
        <v>44183</v>
      </c>
      <c r="E42" t="s">
        <v>189</v>
      </c>
      <c r="F42" t="str">
        <f>LEFT(Table_0[[#This Row],[Unit]],SEARCH(" ",Table_0[[#This Row],[Unit]])-1)</f>
        <v>ETB</v>
      </c>
      <c r="G42" t="str">
        <f>MID(Table_0[[#This Row],[Unit]],SEARCH(" ",Table_0[[#This Row],[Unit]])+1,99)</f>
        <v>Billion</v>
      </c>
      <c r="H42" s="3">
        <f>IFERROR(VLOOKUP(Table_0[[#This Row],[Colonne1]],Tableau2[],2,0),1)*IFERROR(VLOOKUP(Table_0[[#This Row],[Colonne2]],Tableau2[],2,0),1)</f>
        <v>1000000000</v>
      </c>
    </row>
    <row r="43" spans="1:8" x14ac:dyDescent="0.35">
      <c r="A43" t="s">
        <v>188</v>
      </c>
      <c r="B43">
        <v>2846</v>
      </c>
      <c r="C43">
        <v>2843</v>
      </c>
      <c r="D43" s="1">
        <v>44184</v>
      </c>
      <c r="E43" t="s">
        <v>179</v>
      </c>
      <c r="F43" t="str">
        <f>LEFT(Table_0[[#This Row],[Unit]],SEARCH(" ",Table_0[[#This Row],[Unit]])-1)</f>
        <v>EUR</v>
      </c>
      <c r="G43" t="str">
        <f>MID(Table_0[[#This Row],[Unit]],SEARCH(" ",Table_0[[#This Row],[Unit]])+1,99)</f>
        <v>Billion</v>
      </c>
      <c r="H43" s="3">
        <f>IFERROR(VLOOKUP(Table_0[[#This Row],[Colonne1]],Tableau2[],2,0),1)*IFERROR(VLOOKUP(Table_0[[#This Row],[Colonne2]],Tableau2[],2,0),1)</f>
        <v>1000000000</v>
      </c>
    </row>
    <row r="44" spans="1:8" x14ac:dyDescent="0.35">
      <c r="A44" t="s">
        <v>187</v>
      </c>
      <c r="B44">
        <v>3697578</v>
      </c>
      <c r="C44">
        <v>3692337</v>
      </c>
      <c r="D44" s="1">
        <v>44184</v>
      </c>
      <c r="E44" t="s">
        <v>41</v>
      </c>
      <c r="F44" t="str">
        <f>LEFT(Table_0[[#This Row],[Unit]],SEARCH(" ",Table_0[[#This Row],[Unit]])-1)</f>
        <v>EUR</v>
      </c>
      <c r="G44" t="str">
        <f>MID(Table_0[[#This Row],[Unit]],SEARCH(" ",Table_0[[#This Row],[Unit]])+1,99)</f>
        <v>Million</v>
      </c>
      <c r="H44" s="3">
        <f>IFERROR(VLOOKUP(Table_0[[#This Row],[Colonne1]],Tableau2[],2,0),1)*IFERROR(VLOOKUP(Table_0[[#This Row],[Colonne2]],Tableau2[],2,0),1)</f>
        <v>1000000</v>
      </c>
    </row>
    <row r="45" spans="1:8" x14ac:dyDescent="0.35">
      <c r="A45" t="s">
        <v>186</v>
      </c>
      <c r="B45">
        <v>51282</v>
      </c>
      <c r="C45">
        <v>51667</v>
      </c>
      <c r="D45" s="1">
        <v>44184</v>
      </c>
      <c r="E45" t="s">
        <v>41</v>
      </c>
      <c r="F45" t="str">
        <f>LEFT(Table_0[[#This Row],[Unit]],SEARCH(" ",Table_0[[#This Row],[Unit]])-1)</f>
        <v>EUR</v>
      </c>
      <c r="G45" t="str">
        <f>MID(Table_0[[#This Row],[Unit]],SEARCH(" ",Table_0[[#This Row],[Unit]])+1,99)</f>
        <v>Million</v>
      </c>
      <c r="H45" s="3">
        <f>IFERROR(VLOOKUP(Table_0[[#This Row],[Colonne1]],Tableau2[],2,0),1)*IFERROR(VLOOKUP(Table_0[[#This Row],[Colonne2]],Tableau2[],2,0),1)</f>
        <v>1000000</v>
      </c>
    </row>
    <row r="46" spans="1:8" x14ac:dyDescent="0.35">
      <c r="A46" t="s">
        <v>185</v>
      </c>
      <c r="B46">
        <v>579862</v>
      </c>
      <c r="C46">
        <v>580347</v>
      </c>
      <c r="D46" s="1">
        <v>44184</v>
      </c>
      <c r="E46" t="s">
        <v>41</v>
      </c>
      <c r="F46" t="str">
        <f>LEFT(Table_0[[#This Row],[Unit]],SEARCH(" ",Table_0[[#This Row],[Unit]])-1)</f>
        <v>EUR</v>
      </c>
      <c r="G46" t="str">
        <f>MID(Table_0[[#This Row],[Unit]],SEARCH(" ",Table_0[[#This Row],[Unit]])+1,99)</f>
        <v>Million</v>
      </c>
      <c r="H46" s="3">
        <f>IFERROR(VLOOKUP(Table_0[[#This Row],[Colonne1]],Tableau2[],2,0),1)*IFERROR(VLOOKUP(Table_0[[#This Row],[Colonne2]],Tableau2[],2,0),1)</f>
        <v>1000000</v>
      </c>
    </row>
    <row r="47" spans="1:8" x14ac:dyDescent="0.35">
      <c r="A47" t="s">
        <v>184</v>
      </c>
      <c r="B47">
        <v>57777815975</v>
      </c>
      <c r="C47">
        <v>54227525507</v>
      </c>
      <c r="D47" s="1">
        <v>44183</v>
      </c>
      <c r="E47" t="s">
        <v>183</v>
      </c>
      <c r="F47" t="str">
        <f>LEFT(Table_0[[#This Row],[Unit]],SEARCH(" ",Table_0[[#This Row],[Unit]])-1)</f>
        <v>GMD</v>
      </c>
      <c r="G47" t="str">
        <f>MID(Table_0[[#This Row],[Unit]],SEARCH(" ",Table_0[[#This Row],[Unit]])+1,99)</f>
        <v>Thousand</v>
      </c>
      <c r="H47" s="3">
        <f>IFERROR(VLOOKUP(Table_0[[#This Row],[Colonne1]],Tableau2[],2,0),1)*IFERROR(VLOOKUP(Table_0[[#This Row],[Colonne2]],Tableau2[],2,0),1)</f>
        <v>100</v>
      </c>
    </row>
    <row r="48" spans="1:8" x14ac:dyDescent="0.35">
      <c r="A48" t="s">
        <v>182</v>
      </c>
      <c r="B48">
        <v>10958</v>
      </c>
      <c r="C48">
        <v>10402</v>
      </c>
      <c r="D48" s="1">
        <v>44184</v>
      </c>
      <c r="E48" t="s">
        <v>181</v>
      </c>
      <c r="F48" t="str">
        <f>LEFT(Table_0[[#This Row],[Unit]],SEARCH(" ",Table_0[[#This Row],[Unit]])-1)</f>
        <v>GEL</v>
      </c>
      <c r="G48" t="str">
        <f>MID(Table_0[[#This Row],[Unit]],SEARCH(" ",Table_0[[#This Row],[Unit]])+1,99)</f>
        <v>Million</v>
      </c>
      <c r="H48" s="3">
        <f>IFERROR(VLOOKUP(Table_0[[#This Row],[Colonne1]],Tableau2[],2,0),1)*IFERROR(VLOOKUP(Table_0[[#This Row],[Colonne2]],Tableau2[],2,0),1)</f>
        <v>1000000</v>
      </c>
    </row>
    <row r="49" spans="1:8" x14ac:dyDescent="0.35">
      <c r="A49" t="s">
        <v>180</v>
      </c>
      <c r="B49">
        <v>812</v>
      </c>
      <c r="C49">
        <v>812</v>
      </c>
      <c r="D49" s="1">
        <v>44184</v>
      </c>
      <c r="E49" t="s">
        <v>179</v>
      </c>
      <c r="F49" t="str">
        <f>LEFT(Table_0[[#This Row],[Unit]],SEARCH(" ",Table_0[[#This Row],[Unit]])-1)</f>
        <v>EUR</v>
      </c>
      <c r="G49" t="str">
        <f>MID(Table_0[[#This Row],[Unit]],SEARCH(" ",Table_0[[#This Row],[Unit]])+1,99)</f>
        <v>Billion</v>
      </c>
      <c r="H49" s="3">
        <f>IFERROR(VLOOKUP(Table_0[[#This Row],[Colonne1]],Tableau2[],2,0),1)*IFERROR(VLOOKUP(Table_0[[#This Row],[Colonne2]],Tableau2[],2,0),1)</f>
        <v>1000000000</v>
      </c>
    </row>
    <row r="50" spans="1:8" x14ac:dyDescent="0.35">
      <c r="A50" t="s">
        <v>178</v>
      </c>
      <c r="B50">
        <v>40358</v>
      </c>
      <c r="C50">
        <v>39805</v>
      </c>
      <c r="D50" s="1">
        <v>44093</v>
      </c>
      <c r="E50" t="s">
        <v>177</v>
      </c>
      <c r="F50" t="str">
        <f>LEFT(Table_0[[#This Row],[Unit]],SEARCH(" ",Table_0[[#This Row],[Unit]])-1)</f>
        <v>GHS</v>
      </c>
      <c r="G50" t="str">
        <f>MID(Table_0[[#This Row],[Unit]],SEARCH(" ",Table_0[[#This Row],[Unit]])+1,99)</f>
        <v>Million</v>
      </c>
      <c r="H50" s="3">
        <f>IFERROR(VLOOKUP(Table_0[[#This Row],[Colonne1]],Tableau2[],2,0),1)*IFERROR(VLOOKUP(Table_0[[#This Row],[Colonne2]],Tableau2[],2,0),1)</f>
        <v>1000000</v>
      </c>
    </row>
    <row r="51" spans="1:8" x14ac:dyDescent="0.35">
      <c r="A51" t="s">
        <v>176</v>
      </c>
      <c r="B51">
        <v>48072</v>
      </c>
      <c r="C51">
        <v>52996</v>
      </c>
      <c r="D51" s="1">
        <v>44184</v>
      </c>
      <c r="E51" t="s">
        <v>41</v>
      </c>
      <c r="F51" t="str">
        <f>LEFT(Table_0[[#This Row],[Unit]],SEARCH(" ",Table_0[[#This Row],[Unit]])-1)</f>
        <v>EUR</v>
      </c>
      <c r="G51" t="str">
        <f>MID(Table_0[[#This Row],[Unit]],SEARCH(" ",Table_0[[#This Row],[Unit]])+1,99)</f>
        <v>Million</v>
      </c>
      <c r="H51" s="3">
        <f>IFERROR(VLOOKUP(Table_0[[#This Row],[Colonne1]],Tableau2[],2,0),1)*IFERROR(VLOOKUP(Table_0[[#This Row],[Colonne2]],Tableau2[],2,0),1)</f>
        <v>1000000</v>
      </c>
    </row>
    <row r="52" spans="1:8" x14ac:dyDescent="0.35">
      <c r="A52" t="s">
        <v>175</v>
      </c>
      <c r="B52">
        <v>126167</v>
      </c>
      <c r="C52">
        <v>126909</v>
      </c>
      <c r="D52" s="1">
        <v>44093</v>
      </c>
      <c r="E52" t="s">
        <v>174</v>
      </c>
      <c r="F52" t="str">
        <f>LEFT(Table_0[[#This Row],[Unit]],SEARCH(" ",Table_0[[#This Row],[Unit]])-1)</f>
        <v>GTQ</v>
      </c>
      <c r="G52" t="str">
        <f>MID(Table_0[[#This Row],[Unit]],SEARCH(" ",Table_0[[#This Row],[Unit]])+1,99)</f>
        <v>Million</v>
      </c>
      <c r="H52" s="3">
        <f>IFERROR(VLOOKUP(Table_0[[#This Row],[Colonne1]],Tableau2[],2,0),1)*IFERROR(VLOOKUP(Table_0[[#This Row],[Colonne2]],Tableau2[],2,0),1)</f>
        <v>1000000</v>
      </c>
    </row>
    <row r="53" spans="1:8" x14ac:dyDescent="0.35">
      <c r="A53" t="s">
        <v>173</v>
      </c>
      <c r="B53">
        <v>423528</v>
      </c>
      <c r="C53">
        <v>406698</v>
      </c>
      <c r="D53" s="1">
        <v>44183</v>
      </c>
      <c r="E53" t="s">
        <v>172</v>
      </c>
      <c r="F53" t="str">
        <f>LEFT(Table_0[[#This Row],[Unit]],SEARCH(" ",Table_0[[#This Row],[Unit]])-1)</f>
        <v>GYD</v>
      </c>
      <c r="G53" t="str">
        <f>MID(Table_0[[#This Row],[Unit]],SEARCH(" ",Table_0[[#This Row],[Unit]])+1,99)</f>
        <v>Million</v>
      </c>
      <c r="H53" s="3">
        <f>IFERROR(VLOOKUP(Table_0[[#This Row],[Colonne1]],Tableau2[],2,0),1)*IFERROR(VLOOKUP(Table_0[[#This Row],[Colonne2]],Tableau2[],2,0),1)</f>
        <v>1000000</v>
      </c>
    </row>
    <row r="54" spans="1:8" x14ac:dyDescent="0.35">
      <c r="A54" t="s">
        <v>171</v>
      </c>
      <c r="B54">
        <v>16277</v>
      </c>
      <c r="C54">
        <v>16039</v>
      </c>
      <c r="D54" s="1">
        <v>44183</v>
      </c>
      <c r="E54" t="s">
        <v>170</v>
      </c>
      <c r="F54" t="str">
        <f>LEFT(Table_0[[#This Row],[Unit]],SEARCH(" ",Table_0[[#This Row],[Unit]])-1)</f>
        <v>HTG</v>
      </c>
      <c r="G54" t="str">
        <f>MID(Table_0[[#This Row],[Unit]],SEARCH(" ",Table_0[[#This Row],[Unit]])+1,99)</f>
        <v>Million</v>
      </c>
      <c r="H54" s="3">
        <f>IFERROR(VLOOKUP(Table_0[[#This Row],[Colonne1]],Tableau2[],2,0),1)*IFERROR(VLOOKUP(Table_0[[#This Row],[Colonne2]],Tableau2[],2,0),1)</f>
        <v>1000000</v>
      </c>
    </row>
    <row r="55" spans="1:8" x14ac:dyDescent="0.35">
      <c r="A55" t="s">
        <v>169</v>
      </c>
      <c r="B55">
        <v>55181</v>
      </c>
      <c r="C55">
        <v>54408</v>
      </c>
      <c r="D55" s="1">
        <v>44093</v>
      </c>
      <c r="E55" t="s">
        <v>168</v>
      </c>
      <c r="F55" t="str">
        <f>LEFT(Table_0[[#This Row],[Unit]],SEARCH(" ",Table_0[[#This Row],[Unit]])-1)</f>
        <v>HNL</v>
      </c>
      <c r="G55" t="str">
        <f>MID(Table_0[[#This Row],[Unit]],SEARCH(" ",Table_0[[#This Row],[Unit]])+1,99)</f>
        <v>Million</v>
      </c>
      <c r="H55" s="3">
        <f>IFERROR(VLOOKUP(Table_0[[#This Row],[Colonne1]],Tableau2[],2,0),1)*IFERROR(VLOOKUP(Table_0[[#This Row],[Colonne2]],Tableau2[],2,0),1)</f>
        <v>1000000</v>
      </c>
    </row>
    <row r="56" spans="1:8" x14ac:dyDescent="0.35">
      <c r="A56" t="s">
        <v>167</v>
      </c>
      <c r="B56">
        <v>699616</v>
      </c>
      <c r="C56">
        <v>673762</v>
      </c>
      <c r="D56" s="1">
        <v>44184</v>
      </c>
      <c r="E56" t="s">
        <v>166</v>
      </c>
      <c r="F56" t="str">
        <f>LEFT(Table_0[[#This Row],[Unit]],SEARCH(" ",Table_0[[#This Row],[Unit]])-1)</f>
        <v>HKD</v>
      </c>
      <c r="G56" t="str">
        <f>MID(Table_0[[#This Row],[Unit]],SEARCH(" ",Table_0[[#This Row],[Unit]])+1,99)</f>
        <v>Million</v>
      </c>
      <c r="H56" s="3">
        <f>IFERROR(VLOOKUP(Table_0[[#This Row],[Colonne1]],Tableau2[],2,0),1)*IFERROR(VLOOKUP(Table_0[[#This Row],[Colonne2]],Tableau2[],2,0),1)</f>
        <v>1000000</v>
      </c>
    </row>
    <row r="57" spans="1:8" x14ac:dyDescent="0.35">
      <c r="A57" t="s">
        <v>165</v>
      </c>
      <c r="B57">
        <v>7771793</v>
      </c>
      <c r="C57">
        <v>7484050</v>
      </c>
      <c r="D57" s="1">
        <v>44184</v>
      </c>
      <c r="E57" t="s">
        <v>164</v>
      </c>
      <c r="F57" t="str">
        <f>LEFT(Table_0[[#This Row],[Unit]],SEARCH(" ",Table_0[[#This Row],[Unit]])-1)</f>
        <v>HUF</v>
      </c>
      <c r="G57" t="str">
        <f>MID(Table_0[[#This Row],[Unit]],SEARCH(" ",Table_0[[#This Row],[Unit]])+1,99)</f>
        <v>Million</v>
      </c>
      <c r="H57" s="3">
        <f>IFERROR(VLOOKUP(Table_0[[#This Row],[Colonne1]],Tableau2[],2,0),1)*IFERROR(VLOOKUP(Table_0[[#This Row],[Colonne2]],Tableau2[],2,0),1)</f>
        <v>1000000</v>
      </c>
    </row>
    <row r="58" spans="1:8" x14ac:dyDescent="0.35">
      <c r="A58" t="s">
        <v>163</v>
      </c>
      <c r="B58">
        <v>393889</v>
      </c>
      <c r="C58">
        <v>375809</v>
      </c>
      <c r="D58" s="1">
        <v>44184</v>
      </c>
      <c r="E58" t="s">
        <v>162</v>
      </c>
      <c r="F58" t="str">
        <f>LEFT(Table_0[[#This Row],[Unit]],SEARCH(" ",Table_0[[#This Row],[Unit]])-1)</f>
        <v>ISK</v>
      </c>
      <c r="G58" t="str">
        <f>MID(Table_0[[#This Row],[Unit]],SEARCH(" ",Table_0[[#This Row],[Unit]])+1,99)</f>
        <v>Million</v>
      </c>
      <c r="H58" s="3">
        <f>IFERROR(VLOOKUP(Table_0[[#This Row],[Colonne1]],Tableau2[],2,0),1)*IFERROR(VLOOKUP(Table_0[[#This Row],[Colonne2]],Tableau2[],2,0),1)</f>
        <v>1000000</v>
      </c>
    </row>
    <row r="59" spans="1:8" x14ac:dyDescent="0.35">
      <c r="A59" t="s">
        <v>161</v>
      </c>
      <c r="B59">
        <v>36650</v>
      </c>
      <c r="C59">
        <v>36072</v>
      </c>
      <c r="D59" s="1">
        <v>44184</v>
      </c>
      <c r="E59" t="s">
        <v>160</v>
      </c>
      <c r="F59" t="str">
        <f>LEFT(Table_0[[#This Row],[Unit]],SEARCH(" ",Table_0[[#This Row],[Unit]])-1)</f>
        <v>INR</v>
      </c>
      <c r="G59" t="str">
        <f>MID(Table_0[[#This Row],[Unit]],SEARCH(" ",Table_0[[#This Row],[Unit]])+1,99)</f>
        <v>Billion</v>
      </c>
      <c r="H59" s="3">
        <f>IFERROR(VLOOKUP(Table_0[[#This Row],[Colonne1]],Tableau2[],2,0),1)*IFERROR(VLOOKUP(Table_0[[#This Row],[Colonne2]],Tableau2[],2,0),1)</f>
        <v>1000000000</v>
      </c>
    </row>
    <row r="60" spans="1:8" x14ac:dyDescent="0.35">
      <c r="A60" t="s">
        <v>159</v>
      </c>
      <c r="B60">
        <v>2769909</v>
      </c>
      <c r="C60">
        <v>2818887</v>
      </c>
      <c r="D60" s="1">
        <v>44184</v>
      </c>
      <c r="E60" t="s">
        <v>158</v>
      </c>
      <c r="F60" t="str">
        <f>LEFT(Table_0[[#This Row],[Unit]],SEARCH(" ",Table_0[[#This Row],[Unit]])-1)</f>
        <v>IDR</v>
      </c>
      <c r="G60" t="str">
        <f>MID(Table_0[[#This Row],[Unit]],SEARCH(" ",Table_0[[#This Row],[Unit]])+1,99)</f>
        <v>Billion</v>
      </c>
      <c r="H60" s="3">
        <f>IFERROR(VLOOKUP(Table_0[[#This Row],[Colonne1]],Tableau2[],2,0),1)*IFERROR(VLOOKUP(Table_0[[#This Row],[Colonne2]],Tableau2[],2,0),1)</f>
        <v>1000000000</v>
      </c>
    </row>
    <row r="61" spans="1:8" x14ac:dyDescent="0.35">
      <c r="A61" t="s">
        <v>157</v>
      </c>
      <c r="B61">
        <v>1677000</v>
      </c>
      <c r="C61">
        <v>1703000</v>
      </c>
      <c r="D61" s="1">
        <v>44000</v>
      </c>
      <c r="E61" t="s">
        <v>156</v>
      </c>
      <c r="F61" t="str">
        <f>LEFT(Table_0[[#This Row],[Unit]],SEARCH(" ",Table_0[[#This Row],[Unit]])-1)</f>
        <v>IRR</v>
      </c>
      <c r="G61" t="str">
        <f>MID(Table_0[[#This Row],[Unit]],SEARCH(" ",Table_0[[#This Row],[Unit]])+1,99)</f>
        <v>Billion</v>
      </c>
      <c r="H61" s="3">
        <f>IFERROR(VLOOKUP(Table_0[[#This Row],[Colonne1]],Tableau2[],2,0),1)*IFERROR(VLOOKUP(Table_0[[#This Row],[Colonne2]],Tableau2[],2,0),1)</f>
        <v>1000000000</v>
      </c>
    </row>
    <row r="62" spans="1:8" x14ac:dyDescent="0.35">
      <c r="A62" t="s">
        <v>155</v>
      </c>
      <c r="B62">
        <v>86759</v>
      </c>
      <c r="C62">
        <v>85184</v>
      </c>
      <c r="D62" s="1">
        <v>44184</v>
      </c>
      <c r="E62" t="s">
        <v>41</v>
      </c>
      <c r="F62" t="str">
        <f>LEFT(Table_0[[#This Row],[Unit]],SEARCH(" ",Table_0[[#This Row],[Unit]])-1)</f>
        <v>EUR</v>
      </c>
      <c r="G62" t="str">
        <f>MID(Table_0[[#This Row],[Unit]],SEARCH(" ",Table_0[[#This Row],[Unit]])+1,99)</f>
        <v>Million</v>
      </c>
      <c r="H62" s="3">
        <f>IFERROR(VLOOKUP(Table_0[[#This Row],[Colonne1]],Tableau2[],2,0),1)*IFERROR(VLOOKUP(Table_0[[#This Row],[Colonne2]],Tableau2[],2,0),1)</f>
        <v>1000000</v>
      </c>
    </row>
    <row r="63" spans="1:8" x14ac:dyDescent="0.35">
      <c r="A63" t="s">
        <v>154</v>
      </c>
      <c r="B63">
        <v>340714</v>
      </c>
      <c r="C63">
        <v>337227</v>
      </c>
      <c r="D63" s="1">
        <v>44184</v>
      </c>
      <c r="E63" t="s">
        <v>153</v>
      </c>
      <c r="F63" t="str">
        <f>LEFT(Table_0[[#This Row],[Unit]],SEARCH(" ",Table_0[[#This Row],[Unit]])-1)</f>
        <v>ILS</v>
      </c>
      <c r="G63" t="str">
        <f>MID(Table_0[[#This Row],[Unit]],SEARCH(" ",Table_0[[#This Row],[Unit]])+1,99)</f>
        <v>Million</v>
      </c>
      <c r="H63" s="3">
        <f>IFERROR(VLOOKUP(Table_0[[#This Row],[Colonne1]],Tableau2[],2,0),1)*IFERROR(VLOOKUP(Table_0[[#This Row],[Colonne2]],Tableau2[],2,0),1)</f>
        <v>1000000</v>
      </c>
    </row>
    <row r="64" spans="1:8" x14ac:dyDescent="0.35">
      <c r="A64" t="s">
        <v>152</v>
      </c>
      <c r="B64">
        <v>430058</v>
      </c>
      <c r="C64">
        <v>431357</v>
      </c>
      <c r="D64" s="1">
        <v>44184</v>
      </c>
      <c r="E64" t="s">
        <v>41</v>
      </c>
      <c r="F64" t="str">
        <f>LEFT(Table_0[[#This Row],[Unit]],SEARCH(" ",Table_0[[#This Row],[Unit]])-1)</f>
        <v>EUR</v>
      </c>
      <c r="G64" t="str">
        <f>MID(Table_0[[#This Row],[Unit]],SEARCH(" ",Table_0[[#This Row],[Unit]])+1,99)</f>
        <v>Million</v>
      </c>
      <c r="H64" s="3">
        <f>IFERROR(VLOOKUP(Table_0[[#This Row],[Colonne1]],Tableau2[],2,0),1)*IFERROR(VLOOKUP(Table_0[[#This Row],[Colonne2]],Tableau2[],2,0),1)</f>
        <v>1000000</v>
      </c>
    </row>
    <row r="65" spans="1:8" x14ac:dyDescent="0.35">
      <c r="A65" t="s">
        <v>151</v>
      </c>
      <c r="B65">
        <v>41376545</v>
      </c>
      <c r="C65">
        <v>38513788</v>
      </c>
      <c r="D65" s="1">
        <v>44183</v>
      </c>
      <c r="E65" t="s">
        <v>150</v>
      </c>
      <c r="F65" t="str">
        <f>LEFT(Table_0[[#This Row],[Unit]],SEARCH(" ",Table_0[[#This Row],[Unit]])-1)</f>
        <v>XOF</v>
      </c>
      <c r="G65" t="str">
        <f>MID(Table_0[[#This Row],[Unit]],SEARCH(" ",Table_0[[#This Row],[Unit]])+1,99)</f>
        <v>THO</v>
      </c>
      <c r="H65" s="3">
        <f>IFERROR(VLOOKUP(Table_0[[#This Row],[Colonne1]],Tableau2[],2,0),1)*IFERROR(VLOOKUP(Table_0[[#This Row],[Colonne2]],Tableau2[],2,0),1)</f>
        <v>1</v>
      </c>
    </row>
    <row r="66" spans="1:8" x14ac:dyDescent="0.35">
      <c r="A66" t="s">
        <v>149</v>
      </c>
      <c r="B66">
        <v>197013</v>
      </c>
      <c r="C66">
        <v>191302</v>
      </c>
      <c r="D66" s="1">
        <v>44184</v>
      </c>
      <c r="E66" t="s">
        <v>78</v>
      </c>
      <c r="F66" t="str">
        <f>LEFT(Table_0[[#This Row],[Unit]],SEARCH(" ",Table_0[[#This Row],[Unit]])-1)</f>
        <v>USD</v>
      </c>
      <c r="G66" t="str">
        <f>MID(Table_0[[#This Row],[Unit]],SEARCH(" ",Table_0[[#This Row],[Unit]])+1,99)</f>
        <v>Million</v>
      </c>
      <c r="H66" s="3">
        <f>IFERROR(VLOOKUP(Table_0[[#This Row],[Colonne1]],Tableau2[],2,0),1)*IFERROR(VLOOKUP(Table_0[[#This Row],[Colonne2]],Tableau2[],2,0),1)</f>
        <v>1000000</v>
      </c>
    </row>
    <row r="67" spans="1:8" x14ac:dyDescent="0.35">
      <c r="A67" t="s">
        <v>148</v>
      </c>
      <c r="B67">
        <v>529883</v>
      </c>
      <c r="C67">
        <v>539667</v>
      </c>
      <c r="D67" s="1">
        <v>44184</v>
      </c>
      <c r="E67" t="s">
        <v>147</v>
      </c>
      <c r="F67" t="str">
        <f>LEFT(Table_0[[#This Row],[Unit]],SEARCH(" ",Table_0[[#This Row],[Unit]])-1)</f>
        <v>JPY</v>
      </c>
      <c r="G67" t="str">
        <f>MID(Table_0[[#This Row],[Unit]],SEARCH(" ",Table_0[[#This Row],[Unit]])+1,99)</f>
        <v>Billion</v>
      </c>
      <c r="H67" s="3">
        <f>IFERROR(VLOOKUP(Table_0[[#This Row],[Colonne1]],Tableau2[],2,0),1)*IFERROR(VLOOKUP(Table_0[[#This Row],[Colonne2]],Tableau2[],2,0),1)</f>
        <v>1000000000</v>
      </c>
    </row>
    <row r="68" spans="1:8" x14ac:dyDescent="0.35">
      <c r="A68" t="s">
        <v>146</v>
      </c>
      <c r="B68">
        <v>7783</v>
      </c>
      <c r="C68">
        <v>7293</v>
      </c>
      <c r="D68" s="1">
        <v>44093</v>
      </c>
      <c r="E68" t="s">
        <v>145</v>
      </c>
      <c r="F68" t="str">
        <f>LEFT(Table_0[[#This Row],[Unit]],SEARCH(" ",Table_0[[#This Row],[Unit]])-1)</f>
        <v>JOD</v>
      </c>
      <c r="G68" t="str">
        <f>MID(Table_0[[#This Row],[Unit]],SEARCH(" ",Table_0[[#This Row],[Unit]])+1,99)</f>
        <v>Million</v>
      </c>
      <c r="H68" s="3">
        <f>IFERROR(VLOOKUP(Table_0[[#This Row],[Colonne1]],Tableau2[],2,0),1)*IFERROR(VLOOKUP(Table_0[[#This Row],[Colonne2]],Tableau2[],2,0),1)</f>
        <v>1000000</v>
      </c>
    </row>
    <row r="69" spans="1:8" x14ac:dyDescent="0.35">
      <c r="A69" t="s">
        <v>144</v>
      </c>
      <c r="B69">
        <v>68639</v>
      </c>
      <c r="C69">
        <v>44139</v>
      </c>
      <c r="D69" s="1">
        <v>44184</v>
      </c>
      <c r="E69" t="s">
        <v>143</v>
      </c>
      <c r="F69" t="str">
        <f>LEFT(Table_0[[#This Row],[Unit]],SEARCH(" ",Table_0[[#This Row],[Unit]])-1)</f>
        <v>KZT</v>
      </c>
      <c r="G69" t="str">
        <f>MID(Table_0[[#This Row],[Unit]],SEARCH(" ",Table_0[[#This Row],[Unit]])+1,99)</f>
        <v>Billion</v>
      </c>
      <c r="H69" s="3">
        <f>IFERROR(VLOOKUP(Table_0[[#This Row],[Colonne1]],Tableau2[],2,0),1)*IFERROR(VLOOKUP(Table_0[[#This Row],[Colonne2]],Tableau2[],2,0),1)</f>
        <v>1000000000</v>
      </c>
    </row>
    <row r="70" spans="1:8" x14ac:dyDescent="0.35">
      <c r="A70" t="s">
        <v>142</v>
      </c>
      <c r="B70">
        <v>1230750</v>
      </c>
      <c r="C70">
        <v>1277070</v>
      </c>
      <c r="D70" s="1">
        <v>44093</v>
      </c>
      <c r="E70" t="s">
        <v>141</v>
      </c>
      <c r="F70" t="str">
        <f>LEFT(Table_0[[#This Row],[Unit]],SEARCH(" ",Table_0[[#This Row],[Unit]])-1)</f>
        <v>KES</v>
      </c>
      <c r="G70" t="str">
        <f>MID(Table_0[[#This Row],[Unit]],SEARCH(" ",Table_0[[#This Row],[Unit]])+1,99)</f>
        <v>Million</v>
      </c>
      <c r="H70" s="3">
        <f>IFERROR(VLOOKUP(Table_0[[#This Row],[Colonne1]],Tableau2[],2,0),1)*IFERROR(VLOOKUP(Table_0[[#This Row],[Colonne2]],Tableau2[],2,0),1)</f>
        <v>1000000</v>
      </c>
    </row>
    <row r="71" spans="1:8" x14ac:dyDescent="0.35">
      <c r="A71" t="s">
        <v>140</v>
      </c>
      <c r="B71">
        <v>6659</v>
      </c>
      <c r="C71">
        <v>6297</v>
      </c>
      <c r="D71" s="1">
        <v>44183</v>
      </c>
      <c r="E71" t="s">
        <v>41</v>
      </c>
      <c r="F71" t="str">
        <f>LEFT(Table_0[[#This Row],[Unit]],SEARCH(" ",Table_0[[#This Row],[Unit]])-1)</f>
        <v>EUR</v>
      </c>
      <c r="G71" t="str">
        <f>MID(Table_0[[#This Row],[Unit]],SEARCH(" ",Table_0[[#This Row],[Unit]])+1,99)</f>
        <v>Million</v>
      </c>
      <c r="H71" s="3">
        <f>IFERROR(VLOOKUP(Table_0[[#This Row],[Colonne1]],Tableau2[],2,0),1)*IFERROR(VLOOKUP(Table_0[[#This Row],[Colonne2]],Tableau2[],2,0),1)</f>
        <v>1000000</v>
      </c>
    </row>
    <row r="72" spans="1:8" x14ac:dyDescent="0.35">
      <c r="A72" t="s">
        <v>139</v>
      </c>
      <c r="B72">
        <v>9773</v>
      </c>
      <c r="C72">
        <v>9845</v>
      </c>
      <c r="D72" s="1">
        <v>44093</v>
      </c>
      <c r="E72" t="s">
        <v>138</v>
      </c>
      <c r="F72" t="str">
        <f>LEFT(Table_0[[#This Row],[Unit]],SEARCH(" ",Table_0[[#This Row],[Unit]])-1)</f>
        <v>KWD</v>
      </c>
      <c r="G72" t="str">
        <f>MID(Table_0[[#This Row],[Unit]],SEARCH(" ",Table_0[[#This Row],[Unit]])+1,99)</f>
        <v>Million</v>
      </c>
      <c r="H72" s="3">
        <f>IFERROR(VLOOKUP(Table_0[[#This Row],[Colonne1]],Tableau2[],2,0),1)*IFERROR(VLOOKUP(Table_0[[#This Row],[Colonne2]],Tableau2[],2,0),1)</f>
        <v>1000000</v>
      </c>
    </row>
    <row r="73" spans="1:8" x14ac:dyDescent="0.35">
      <c r="A73" t="s">
        <v>137</v>
      </c>
      <c r="B73">
        <v>590042</v>
      </c>
      <c r="C73">
        <v>569386</v>
      </c>
      <c r="D73" s="1">
        <v>44184</v>
      </c>
      <c r="E73" t="s">
        <v>136</v>
      </c>
      <c r="F73" t="str">
        <f>LEFT(Table_0[[#This Row],[Unit]],SEARCH(" ",Table_0[[#This Row],[Unit]])-1)</f>
        <v>KGS</v>
      </c>
      <c r="G73" t="str">
        <f>MID(Table_0[[#This Row],[Unit]],SEARCH(" ",Table_0[[#This Row],[Unit]])+1,99)</f>
        <v>Million</v>
      </c>
      <c r="H73" s="3">
        <f>IFERROR(VLOOKUP(Table_0[[#This Row],[Colonne1]],Tableau2[],2,0),1)*IFERROR(VLOOKUP(Table_0[[#This Row],[Colonne2]],Tableau2[],2,0),1)</f>
        <v>1000000</v>
      </c>
    </row>
    <row r="74" spans="1:8" x14ac:dyDescent="0.35">
      <c r="A74" t="s">
        <v>135</v>
      </c>
      <c r="B74">
        <v>123903</v>
      </c>
      <c r="C74">
        <v>116422</v>
      </c>
      <c r="D74" s="1">
        <v>44183</v>
      </c>
      <c r="E74" t="s">
        <v>134</v>
      </c>
      <c r="F74" t="str">
        <f>LEFT(Table_0[[#This Row],[Unit]],SEARCH(" ",Table_0[[#This Row],[Unit]])-1)</f>
        <v>LAK</v>
      </c>
      <c r="G74" t="str">
        <f>MID(Table_0[[#This Row],[Unit]],SEARCH(" ",Table_0[[#This Row],[Unit]])+1,99)</f>
        <v>Billion</v>
      </c>
      <c r="H74" s="3">
        <f>IFERROR(VLOOKUP(Table_0[[#This Row],[Colonne1]],Tableau2[],2,0),1)*IFERROR(VLOOKUP(Table_0[[#This Row],[Colonne2]],Tableau2[],2,0),1)</f>
        <v>1000000000</v>
      </c>
    </row>
    <row r="75" spans="1:8" x14ac:dyDescent="0.35">
      <c r="A75" t="s">
        <v>133</v>
      </c>
      <c r="B75">
        <v>7326935</v>
      </c>
      <c r="C75">
        <v>7200620</v>
      </c>
      <c r="D75" s="1">
        <v>44184</v>
      </c>
      <c r="E75" t="s">
        <v>132</v>
      </c>
      <c r="F75" t="str">
        <f>LEFT(Table_0[[#This Row],[Unit]],SEARCH(" ",Table_0[[#This Row],[Unit]])-1)</f>
        <v>EUR</v>
      </c>
      <c r="G75" t="str">
        <f>MID(Table_0[[#This Row],[Unit]],SEARCH(" ",Table_0[[#This Row],[Unit]])+1,99)</f>
        <v>Thousand</v>
      </c>
      <c r="H75" s="3">
        <f>IFERROR(VLOOKUP(Table_0[[#This Row],[Colonne1]],Tableau2[],2,0),1)*IFERROR(VLOOKUP(Table_0[[#This Row],[Colonne2]],Tableau2[],2,0),1)</f>
        <v>100</v>
      </c>
    </row>
    <row r="76" spans="1:8" x14ac:dyDescent="0.35">
      <c r="A76" t="s">
        <v>131</v>
      </c>
      <c r="B76">
        <v>64162</v>
      </c>
      <c r="C76">
        <v>64399</v>
      </c>
      <c r="D76" s="1">
        <v>44183</v>
      </c>
      <c r="E76" t="s">
        <v>130</v>
      </c>
      <c r="F76" t="str">
        <f>LEFT(Table_0[[#This Row],[Unit]],SEARCH(" ",Table_0[[#This Row],[Unit]])-1)</f>
        <v>LBP</v>
      </c>
      <c r="G76" t="str">
        <f>MID(Table_0[[#This Row],[Unit]],SEARCH(" ",Table_0[[#This Row],[Unit]])+1,99)</f>
        <v>Billion</v>
      </c>
      <c r="H76" s="3">
        <f>IFERROR(VLOOKUP(Table_0[[#This Row],[Colonne1]],Tableau2[],2,0),1)*IFERROR(VLOOKUP(Table_0[[#This Row],[Colonne2]],Tableau2[],2,0),1)</f>
        <v>1000000000</v>
      </c>
    </row>
    <row r="77" spans="1:8" x14ac:dyDescent="0.35">
      <c r="A77" t="s">
        <v>129</v>
      </c>
      <c r="B77">
        <v>5510</v>
      </c>
      <c r="C77">
        <v>5273</v>
      </c>
      <c r="D77" s="1">
        <v>44093</v>
      </c>
      <c r="E77" t="s">
        <v>128</v>
      </c>
      <c r="F77" t="str">
        <f>LEFT(Table_0[[#This Row],[Unit]],SEARCH(" ",Table_0[[#This Row],[Unit]])-1)</f>
        <v>LSL</v>
      </c>
      <c r="G77" t="str">
        <f>MID(Table_0[[#This Row],[Unit]],SEARCH(" ",Table_0[[#This Row],[Unit]])+1,99)</f>
        <v>Million</v>
      </c>
      <c r="H77" s="3">
        <f>IFERROR(VLOOKUP(Table_0[[#This Row],[Colonne1]],Tableau2[],2,0),1)*IFERROR(VLOOKUP(Table_0[[#This Row],[Colonne2]],Tableau2[],2,0),1)</f>
        <v>1000000</v>
      </c>
    </row>
    <row r="78" spans="1:8" x14ac:dyDescent="0.35">
      <c r="A78" t="s">
        <v>127</v>
      </c>
      <c r="B78">
        <v>1417</v>
      </c>
      <c r="C78">
        <v>932</v>
      </c>
      <c r="D78" s="1">
        <v>44184</v>
      </c>
      <c r="E78" t="s">
        <v>78</v>
      </c>
      <c r="F78" t="str">
        <f>LEFT(Table_0[[#This Row],[Unit]],SEARCH(" ",Table_0[[#This Row],[Unit]])-1)</f>
        <v>USD</v>
      </c>
      <c r="G78" t="str">
        <f>MID(Table_0[[#This Row],[Unit]],SEARCH(" ",Table_0[[#This Row],[Unit]])+1,99)</f>
        <v>Million</v>
      </c>
      <c r="H78" s="3">
        <f>IFERROR(VLOOKUP(Table_0[[#This Row],[Colonne1]],Tableau2[],2,0),1)*IFERROR(VLOOKUP(Table_0[[#This Row],[Colonne2]],Tableau2[],2,0),1)</f>
        <v>1000000</v>
      </c>
    </row>
    <row r="79" spans="1:8" x14ac:dyDescent="0.35">
      <c r="A79" t="s">
        <v>126</v>
      </c>
      <c r="B79">
        <v>10897</v>
      </c>
      <c r="C79">
        <v>10742</v>
      </c>
      <c r="D79" s="1">
        <v>44184</v>
      </c>
      <c r="E79" t="s">
        <v>41</v>
      </c>
      <c r="F79" t="str">
        <f>LEFT(Table_0[[#This Row],[Unit]],SEARCH(" ",Table_0[[#This Row],[Unit]])-1)</f>
        <v>EUR</v>
      </c>
      <c r="G79" t="str">
        <f>MID(Table_0[[#This Row],[Unit]],SEARCH(" ",Table_0[[#This Row],[Unit]])+1,99)</f>
        <v>Million</v>
      </c>
      <c r="H79" s="3">
        <f>IFERROR(VLOOKUP(Table_0[[#This Row],[Colonne1]],Tableau2[],2,0),1)*IFERROR(VLOOKUP(Table_0[[#This Row],[Colonne2]],Tableau2[],2,0),1)</f>
        <v>1000000</v>
      </c>
    </row>
    <row r="80" spans="1:8" x14ac:dyDescent="0.35">
      <c r="A80" t="s">
        <v>125</v>
      </c>
      <c r="B80">
        <v>13118</v>
      </c>
      <c r="C80">
        <v>13059</v>
      </c>
      <c r="D80" s="1">
        <v>44184</v>
      </c>
      <c r="E80" t="s">
        <v>41</v>
      </c>
      <c r="F80" t="str">
        <f>LEFT(Table_0[[#This Row],[Unit]],SEARCH(" ",Table_0[[#This Row],[Unit]])-1)</f>
        <v>EUR</v>
      </c>
      <c r="G80" t="str">
        <f>MID(Table_0[[#This Row],[Unit]],SEARCH(" ",Table_0[[#This Row],[Unit]])+1,99)</f>
        <v>Million</v>
      </c>
      <c r="H80" s="3">
        <f>IFERROR(VLOOKUP(Table_0[[#This Row],[Colonne1]],Tableau2[],2,0),1)*IFERROR(VLOOKUP(Table_0[[#This Row],[Colonne2]],Tableau2[],2,0),1)</f>
        <v>1000000</v>
      </c>
    </row>
    <row r="81" spans="1:8" x14ac:dyDescent="0.35">
      <c r="A81" t="s">
        <v>124</v>
      </c>
      <c r="B81">
        <v>104890</v>
      </c>
      <c r="C81">
        <v>99656</v>
      </c>
      <c r="D81" s="1">
        <v>44184</v>
      </c>
      <c r="E81" t="s">
        <v>123</v>
      </c>
      <c r="F81" t="str">
        <f>LEFT(Table_0[[#This Row],[Unit]],SEARCH(" ",Table_0[[#This Row],[Unit]])-1)</f>
        <v>MOP</v>
      </c>
      <c r="G81" t="str">
        <f>MID(Table_0[[#This Row],[Unit]],SEARCH(" ",Table_0[[#This Row],[Unit]])+1,99)</f>
        <v>Million</v>
      </c>
      <c r="H81" s="3">
        <f>IFERROR(VLOOKUP(Table_0[[#This Row],[Colonne1]],Tableau2[],2,0),1)*IFERROR(VLOOKUP(Table_0[[#This Row],[Colonne2]],Tableau2[],2,0),1)</f>
        <v>1000000</v>
      </c>
    </row>
    <row r="82" spans="1:8" x14ac:dyDescent="0.35">
      <c r="A82" t="s">
        <v>122</v>
      </c>
      <c r="B82">
        <v>183971</v>
      </c>
      <c r="C82">
        <v>172937</v>
      </c>
      <c r="D82" s="1">
        <v>44184</v>
      </c>
      <c r="E82" t="s">
        <v>121</v>
      </c>
      <c r="F82" t="str">
        <f>LEFT(Table_0[[#This Row],[Unit]],SEARCH(" ",Table_0[[#This Row],[Unit]])-1)</f>
        <v>MKD</v>
      </c>
      <c r="G82" t="str">
        <f>MID(Table_0[[#This Row],[Unit]],SEARCH(" ",Table_0[[#This Row],[Unit]])+1,99)</f>
        <v>Million</v>
      </c>
      <c r="H82" s="3">
        <f>IFERROR(VLOOKUP(Table_0[[#This Row],[Colonne1]],Tableau2[],2,0),1)*IFERROR(VLOOKUP(Table_0[[#This Row],[Colonne2]],Tableau2[],2,0),1)</f>
        <v>1000000</v>
      </c>
    </row>
    <row r="83" spans="1:8" x14ac:dyDescent="0.35">
      <c r="A83" t="s">
        <v>120</v>
      </c>
      <c r="B83">
        <v>1501049</v>
      </c>
      <c r="C83">
        <v>1430023</v>
      </c>
      <c r="D83" s="1">
        <v>44184</v>
      </c>
      <c r="E83" t="s">
        <v>119</v>
      </c>
      <c r="F83" t="str">
        <f>LEFT(Table_0[[#This Row],[Unit]],SEARCH(" ",Table_0[[#This Row],[Unit]])-1)</f>
        <v>MWK</v>
      </c>
      <c r="G83" t="str">
        <f>MID(Table_0[[#This Row],[Unit]],SEARCH(" ",Table_0[[#This Row],[Unit]])+1,99)</f>
        <v>Million</v>
      </c>
      <c r="H83" s="3">
        <f>IFERROR(VLOOKUP(Table_0[[#This Row],[Colonne1]],Tableau2[],2,0),1)*IFERROR(VLOOKUP(Table_0[[#This Row],[Colonne2]],Tableau2[],2,0),1)</f>
        <v>1000000</v>
      </c>
    </row>
    <row r="84" spans="1:8" x14ac:dyDescent="0.35">
      <c r="A84" t="s">
        <v>118</v>
      </c>
      <c r="B84">
        <v>369878</v>
      </c>
      <c r="C84">
        <v>360136</v>
      </c>
      <c r="D84" s="1">
        <v>44184</v>
      </c>
      <c r="E84" t="s">
        <v>117</v>
      </c>
      <c r="F84" t="str">
        <f>LEFT(Table_0[[#This Row],[Unit]],SEARCH(" ",Table_0[[#This Row],[Unit]])-1)</f>
        <v>MYR</v>
      </c>
      <c r="G84" t="str">
        <f>MID(Table_0[[#This Row],[Unit]],SEARCH(" ",Table_0[[#This Row],[Unit]])+1,99)</f>
        <v>Million</v>
      </c>
      <c r="H84" s="3">
        <f>IFERROR(VLOOKUP(Table_0[[#This Row],[Colonne1]],Tableau2[],2,0),1)*IFERROR(VLOOKUP(Table_0[[#This Row],[Colonne2]],Tableau2[],2,0),1)</f>
        <v>1000000</v>
      </c>
    </row>
    <row r="85" spans="1:8" x14ac:dyDescent="0.35">
      <c r="A85" t="s">
        <v>116</v>
      </c>
      <c r="B85">
        <v>75049</v>
      </c>
      <c r="C85">
        <v>71026</v>
      </c>
      <c r="D85" s="1">
        <v>44184</v>
      </c>
      <c r="E85" t="s">
        <v>115</v>
      </c>
      <c r="F85" t="str">
        <f>LEFT(Table_0[[#This Row],[Unit]],SEARCH(" ",Table_0[[#This Row],[Unit]])-1)</f>
        <v>MVR</v>
      </c>
      <c r="G85" t="str">
        <f>MID(Table_0[[#This Row],[Unit]],SEARCH(" ",Table_0[[#This Row],[Unit]])+1,99)</f>
        <v>Million</v>
      </c>
      <c r="H85" s="3">
        <f>IFERROR(VLOOKUP(Table_0[[#This Row],[Colonne1]],Tableau2[],2,0),1)*IFERROR(VLOOKUP(Table_0[[#This Row],[Colonne2]],Tableau2[],2,0),1)</f>
        <v>1000000</v>
      </c>
    </row>
    <row r="86" spans="1:8" x14ac:dyDescent="0.35">
      <c r="A86" t="s">
        <v>114</v>
      </c>
      <c r="B86">
        <v>2833515</v>
      </c>
      <c r="C86">
        <v>2941475</v>
      </c>
      <c r="D86" s="1">
        <v>44184</v>
      </c>
      <c r="E86" t="s">
        <v>113</v>
      </c>
      <c r="F86" t="str">
        <f>LEFT(Table_0[[#This Row],[Unit]],SEARCH(" ",Table_0[[#This Row],[Unit]])-1)</f>
        <v>EUR</v>
      </c>
      <c r="G86" t="str">
        <f>MID(Table_0[[#This Row],[Unit]],SEARCH(" ",Table_0[[#This Row],[Unit]])+1,99)</f>
        <v>THO</v>
      </c>
      <c r="H86" s="3">
        <f>IFERROR(VLOOKUP(Table_0[[#This Row],[Colonne1]],Tableau2[],2,0),1)*IFERROR(VLOOKUP(Table_0[[#This Row],[Colonne2]],Tableau2[],2,0),1)</f>
        <v>1</v>
      </c>
    </row>
    <row r="87" spans="1:8" x14ac:dyDescent="0.35">
      <c r="A87" t="s">
        <v>112</v>
      </c>
      <c r="B87">
        <v>123674</v>
      </c>
      <c r="C87">
        <v>124430</v>
      </c>
      <c r="D87" s="1">
        <v>44093</v>
      </c>
      <c r="E87" t="s">
        <v>111</v>
      </c>
      <c r="F87" t="str">
        <f>LEFT(Table_0[[#This Row],[Unit]],SEARCH(" ",Table_0[[#This Row],[Unit]])-1)</f>
        <v>MUR</v>
      </c>
      <c r="G87" t="str">
        <f>MID(Table_0[[#This Row],[Unit]],SEARCH(" ",Table_0[[#This Row],[Unit]])+1,99)</f>
        <v>Million</v>
      </c>
      <c r="H87" s="3">
        <f>IFERROR(VLOOKUP(Table_0[[#This Row],[Colonne1]],Tableau2[],2,0),1)*IFERROR(VLOOKUP(Table_0[[#This Row],[Colonne2]],Tableau2[],2,0),1)</f>
        <v>1000000</v>
      </c>
    </row>
    <row r="88" spans="1:8" x14ac:dyDescent="0.35">
      <c r="A88" t="s">
        <v>110</v>
      </c>
      <c r="B88">
        <v>18506693</v>
      </c>
      <c r="C88">
        <v>18532014</v>
      </c>
      <c r="D88" s="1">
        <v>44184</v>
      </c>
      <c r="E88" t="s">
        <v>109</v>
      </c>
      <c r="F88" t="str">
        <f>LEFT(Table_0[[#This Row],[Unit]],SEARCH(" ",Table_0[[#This Row],[Unit]])-1)</f>
        <v>MXN</v>
      </c>
      <c r="G88" t="str">
        <f>MID(Table_0[[#This Row],[Unit]],SEARCH(" ",Table_0[[#This Row],[Unit]])+1,99)</f>
        <v>Million</v>
      </c>
      <c r="H88" s="3">
        <f>IFERROR(VLOOKUP(Table_0[[#This Row],[Colonne1]],Tableau2[],2,0),1)*IFERROR(VLOOKUP(Table_0[[#This Row],[Colonne2]],Tableau2[],2,0),1)</f>
        <v>1000000</v>
      </c>
    </row>
    <row r="89" spans="1:8" x14ac:dyDescent="0.35">
      <c r="A89" t="s">
        <v>108</v>
      </c>
      <c r="B89">
        <v>199162184</v>
      </c>
      <c r="C89">
        <v>183851602</v>
      </c>
      <c r="D89" s="1">
        <v>44184</v>
      </c>
      <c r="E89" t="s">
        <v>107</v>
      </c>
      <c r="F89" t="str">
        <f>LEFT(Table_0[[#This Row],[Unit]],SEARCH(" ",Table_0[[#This Row],[Unit]])-1)</f>
        <v>MDL</v>
      </c>
      <c r="G89" t="str">
        <f>MID(Table_0[[#This Row],[Unit]],SEARCH(" ",Table_0[[#This Row],[Unit]])+1,99)</f>
        <v>Thousand</v>
      </c>
      <c r="H89" s="3">
        <f>IFERROR(VLOOKUP(Table_0[[#This Row],[Colonne1]],Tableau2[],2,0),1)*IFERROR(VLOOKUP(Table_0[[#This Row],[Colonne2]],Tableau2[],2,0),1)</f>
        <v>100</v>
      </c>
    </row>
    <row r="90" spans="1:8" x14ac:dyDescent="0.35">
      <c r="A90" t="s">
        <v>106</v>
      </c>
      <c r="B90">
        <v>6087</v>
      </c>
      <c r="C90">
        <v>5693</v>
      </c>
      <c r="D90" s="1">
        <v>44183</v>
      </c>
      <c r="E90" t="s">
        <v>41</v>
      </c>
      <c r="F90" t="str">
        <f>LEFT(Table_0[[#This Row],[Unit]],SEARCH(" ",Table_0[[#This Row],[Unit]])-1)</f>
        <v>EUR</v>
      </c>
      <c r="G90" t="str">
        <f>MID(Table_0[[#This Row],[Unit]],SEARCH(" ",Table_0[[#This Row],[Unit]])+1,99)</f>
        <v>Million</v>
      </c>
      <c r="H90" s="3">
        <f>IFERROR(VLOOKUP(Table_0[[#This Row],[Colonne1]],Tableau2[],2,0),1)*IFERROR(VLOOKUP(Table_0[[#This Row],[Colonne2]],Tableau2[],2,0),1)</f>
        <v>1000000</v>
      </c>
    </row>
    <row r="91" spans="1:8" x14ac:dyDescent="0.35">
      <c r="A91" t="s">
        <v>105</v>
      </c>
      <c r="B91">
        <v>5383315</v>
      </c>
      <c r="C91">
        <v>5010125</v>
      </c>
      <c r="D91" s="1">
        <v>44184</v>
      </c>
      <c r="E91" t="s">
        <v>104</v>
      </c>
      <c r="F91" t="str">
        <f>LEFT(Table_0[[#This Row],[Unit]],SEARCH(" ",Table_0[[#This Row],[Unit]])-1)</f>
        <v>MNT</v>
      </c>
      <c r="G91" t="str">
        <f>MID(Table_0[[#This Row],[Unit]],SEARCH(" ",Table_0[[#This Row],[Unit]])+1,99)</f>
        <v>Million</v>
      </c>
      <c r="H91" s="3">
        <f>IFERROR(VLOOKUP(Table_0[[#This Row],[Colonne1]],Tableau2[],2,0),1)*IFERROR(VLOOKUP(Table_0[[#This Row],[Colonne2]],Tableau2[],2,0),1)</f>
        <v>1000000</v>
      </c>
    </row>
    <row r="92" spans="1:8" x14ac:dyDescent="0.35">
      <c r="A92" t="s">
        <v>103</v>
      </c>
      <c r="B92">
        <v>1212</v>
      </c>
      <c r="C92">
        <v>1603</v>
      </c>
      <c r="D92" s="1">
        <v>44184</v>
      </c>
      <c r="E92" t="s">
        <v>41</v>
      </c>
      <c r="F92" t="str">
        <f>LEFT(Table_0[[#This Row],[Unit]],SEARCH(" ",Table_0[[#This Row],[Unit]])-1)</f>
        <v>EUR</v>
      </c>
      <c r="G92" t="str">
        <f>MID(Table_0[[#This Row],[Unit]],SEARCH(" ",Table_0[[#This Row],[Unit]])+1,99)</f>
        <v>Million</v>
      </c>
      <c r="H92" s="3">
        <f>IFERROR(VLOOKUP(Table_0[[#This Row],[Colonne1]],Tableau2[],2,0),1)*IFERROR(VLOOKUP(Table_0[[#This Row],[Colonne2]],Tableau2[],2,0),1)</f>
        <v>1000000</v>
      </c>
    </row>
    <row r="93" spans="1:8" x14ac:dyDescent="0.35">
      <c r="A93" t="s">
        <v>102</v>
      </c>
      <c r="B93">
        <v>256864</v>
      </c>
      <c r="C93">
        <v>250980</v>
      </c>
      <c r="D93" s="1">
        <v>44184</v>
      </c>
      <c r="E93" t="s">
        <v>101</v>
      </c>
      <c r="F93" t="str">
        <f>LEFT(Table_0[[#This Row],[Unit]],SEARCH(" ",Table_0[[#This Row],[Unit]])-1)</f>
        <v>MAD</v>
      </c>
      <c r="G93" t="str">
        <f>MID(Table_0[[#This Row],[Unit]],SEARCH(" ",Table_0[[#This Row],[Unit]])+1,99)</f>
        <v>Million</v>
      </c>
      <c r="H93" s="3">
        <f>IFERROR(VLOOKUP(Table_0[[#This Row],[Colonne1]],Tableau2[],2,0),1)*IFERROR(VLOOKUP(Table_0[[#This Row],[Colonne2]],Tableau2[],2,0),1)</f>
        <v>1000000</v>
      </c>
    </row>
    <row r="94" spans="1:8" x14ac:dyDescent="0.35">
      <c r="A94" t="s">
        <v>100</v>
      </c>
      <c r="B94">
        <v>171226</v>
      </c>
      <c r="C94">
        <v>161699</v>
      </c>
      <c r="D94" s="1">
        <v>44184</v>
      </c>
      <c r="E94" t="s">
        <v>99</v>
      </c>
      <c r="F94" t="str">
        <f>LEFT(Table_0[[#This Row],[Unit]],SEARCH(" ",Table_0[[#This Row],[Unit]])-1)</f>
        <v>MZN</v>
      </c>
      <c r="G94" t="str">
        <f>MID(Table_0[[#This Row],[Unit]],SEARCH(" ",Table_0[[#This Row],[Unit]])+1,99)</f>
        <v>Million</v>
      </c>
      <c r="H94" s="3">
        <f>IFERROR(VLOOKUP(Table_0[[#This Row],[Colonne1]],Tableau2[],2,0),1)*IFERROR(VLOOKUP(Table_0[[#This Row],[Colonne2]],Tableau2[],2,0),1)</f>
        <v>1000000</v>
      </c>
    </row>
    <row r="95" spans="1:8" x14ac:dyDescent="0.35">
      <c r="A95" t="s">
        <v>98</v>
      </c>
      <c r="B95">
        <v>36293</v>
      </c>
      <c r="C95">
        <v>35866</v>
      </c>
      <c r="D95" s="1">
        <v>44184</v>
      </c>
      <c r="E95" t="s">
        <v>97</v>
      </c>
      <c r="F95" t="str">
        <f>LEFT(Table_0[[#This Row],[Unit]],SEARCH(" ",Table_0[[#This Row],[Unit]])-1)</f>
        <v>NAD</v>
      </c>
      <c r="G95" t="str">
        <f>MID(Table_0[[#This Row],[Unit]],SEARCH(" ",Table_0[[#This Row],[Unit]])+1,99)</f>
        <v>Million</v>
      </c>
      <c r="H95" s="3">
        <f>IFERROR(VLOOKUP(Table_0[[#This Row],[Colonne1]],Tableau2[],2,0),1)*IFERROR(VLOOKUP(Table_0[[#This Row],[Colonne2]],Tableau2[],2,0),1)</f>
        <v>1000000</v>
      </c>
    </row>
    <row r="96" spans="1:8" x14ac:dyDescent="0.35">
      <c r="A96" t="s">
        <v>96</v>
      </c>
      <c r="B96">
        <v>950033</v>
      </c>
      <c r="C96">
        <v>887455</v>
      </c>
      <c r="D96" s="1">
        <v>44183</v>
      </c>
      <c r="E96" t="s">
        <v>95</v>
      </c>
      <c r="F96" t="str">
        <f>LEFT(Table_0[[#This Row],[Unit]],SEARCH(" ",Table_0[[#This Row],[Unit]])-1)</f>
        <v>Million</v>
      </c>
      <c r="G96" t="str">
        <f>MID(Table_0[[#This Row],[Unit]],SEARCH(" ",Table_0[[#This Row],[Unit]])+1,99)</f>
        <v>Rupees</v>
      </c>
      <c r="H96" s="3">
        <f>IFERROR(VLOOKUP(Table_0[[#This Row],[Colonne1]],Tableau2[],2,0),1)*IFERROR(VLOOKUP(Table_0[[#This Row],[Colonne2]],Tableau2[],2,0),1)</f>
        <v>1000000</v>
      </c>
    </row>
    <row r="97" spans="1:8" x14ac:dyDescent="0.35">
      <c r="A97" t="s">
        <v>94</v>
      </c>
      <c r="B97">
        <v>190553</v>
      </c>
      <c r="C97">
        <v>189814</v>
      </c>
      <c r="D97" s="1">
        <v>44184</v>
      </c>
      <c r="E97" t="s">
        <v>41</v>
      </c>
      <c r="F97" t="str">
        <f>LEFT(Table_0[[#This Row],[Unit]],SEARCH(" ",Table_0[[#This Row],[Unit]])-1)</f>
        <v>EUR</v>
      </c>
      <c r="G97" t="str">
        <f>MID(Table_0[[#This Row],[Unit]],SEARCH(" ",Table_0[[#This Row],[Unit]])+1,99)</f>
        <v>Million</v>
      </c>
      <c r="H97" s="3">
        <f>IFERROR(VLOOKUP(Table_0[[#This Row],[Colonne1]],Tableau2[],2,0),1)*IFERROR(VLOOKUP(Table_0[[#This Row],[Colonne2]],Tableau2[],2,0),1)</f>
        <v>1000000</v>
      </c>
    </row>
    <row r="98" spans="1:8" x14ac:dyDescent="0.35">
      <c r="A98" t="s">
        <v>93</v>
      </c>
      <c r="B98">
        <v>64399</v>
      </c>
      <c r="C98">
        <v>64299</v>
      </c>
      <c r="D98" s="1">
        <v>44184</v>
      </c>
      <c r="E98" t="s">
        <v>92</v>
      </c>
      <c r="F98" t="str">
        <f>LEFT(Table_0[[#This Row],[Unit]],SEARCH(" ",Table_0[[#This Row],[Unit]])-1)</f>
        <v>NZD</v>
      </c>
      <c r="G98" t="str">
        <f>MID(Table_0[[#This Row],[Unit]],SEARCH(" ",Table_0[[#This Row],[Unit]])+1,99)</f>
        <v>Million</v>
      </c>
      <c r="H98" s="3">
        <f>IFERROR(VLOOKUP(Table_0[[#This Row],[Colonne1]],Tableau2[],2,0),1)*IFERROR(VLOOKUP(Table_0[[#This Row],[Colonne2]],Tableau2[],2,0),1)</f>
        <v>1000000</v>
      </c>
    </row>
    <row r="99" spans="1:8" x14ac:dyDescent="0.35">
      <c r="A99" t="s">
        <v>91</v>
      </c>
      <c r="B99">
        <v>46319</v>
      </c>
      <c r="C99">
        <v>44073</v>
      </c>
      <c r="D99" s="1">
        <v>44183</v>
      </c>
      <c r="E99" t="s">
        <v>90</v>
      </c>
      <c r="F99" t="str">
        <f>LEFT(Table_0[[#This Row],[Unit]],SEARCH(" ",Table_0[[#This Row],[Unit]])-1)</f>
        <v>NIO</v>
      </c>
      <c r="G99" t="str">
        <f>MID(Table_0[[#This Row],[Unit]],SEARCH(" ",Table_0[[#This Row],[Unit]])+1,99)</f>
        <v>Million</v>
      </c>
      <c r="H99" s="3">
        <f>IFERROR(VLOOKUP(Table_0[[#This Row],[Colonne1]],Tableau2[],2,0),1)*IFERROR(VLOOKUP(Table_0[[#This Row],[Colonne2]],Tableau2[],2,0),1)</f>
        <v>1000000</v>
      </c>
    </row>
    <row r="100" spans="1:8" x14ac:dyDescent="0.35">
      <c r="A100" t="s">
        <v>89</v>
      </c>
      <c r="B100">
        <v>19750935</v>
      </c>
      <c r="C100">
        <v>18697324</v>
      </c>
      <c r="D100" s="1">
        <v>44184</v>
      </c>
      <c r="E100" t="s">
        <v>88</v>
      </c>
      <c r="F100" t="str">
        <f>LEFT(Table_0[[#This Row],[Unit]],SEARCH(" ",Table_0[[#This Row],[Unit]])-1)</f>
        <v>NGN</v>
      </c>
      <c r="G100" t="str">
        <f>MID(Table_0[[#This Row],[Unit]],SEARCH(" ",Table_0[[#This Row],[Unit]])+1,99)</f>
        <v>Million</v>
      </c>
      <c r="H100" s="3">
        <f>IFERROR(VLOOKUP(Table_0[[#This Row],[Colonne1]],Tableau2[],2,0),1)*IFERROR(VLOOKUP(Table_0[[#This Row],[Colonne2]],Tableau2[],2,0),1)</f>
        <v>1000000</v>
      </c>
    </row>
    <row r="101" spans="1:8" x14ac:dyDescent="0.35">
      <c r="A101" t="s">
        <v>87</v>
      </c>
      <c r="B101">
        <v>30882</v>
      </c>
      <c r="C101">
        <v>31997</v>
      </c>
      <c r="D101" s="1">
        <v>44182</v>
      </c>
      <c r="E101" t="s">
        <v>86</v>
      </c>
      <c r="F101" t="str">
        <f>LEFT(Table_0[[#This Row],[Unit]],SEARCH(" ",Table_0[[#This Row],[Unit]])-1)</f>
        <v>KPW</v>
      </c>
      <c r="G101" t="str">
        <f>MID(Table_0[[#This Row],[Unit]],SEARCH(" ",Table_0[[#This Row],[Unit]])+1,99)</f>
        <v>Billion</v>
      </c>
      <c r="H101" s="3">
        <f>IFERROR(VLOOKUP(Table_0[[#This Row],[Colonne1]],Tableau2[],2,0),1)*IFERROR(VLOOKUP(Table_0[[#This Row],[Colonne2]],Tableau2[],2,0),1)</f>
        <v>1000000000</v>
      </c>
    </row>
    <row r="102" spans="1:8" x14ac:dyDescent="0.35">
      <c r="A102" t="s">
        <v>85</v>
      </c>
      <c r="B102">
        <v>857009</v>
      </c>
      <c r="C102">
        <v>843944</v>
      </c>
      <c r="D102" s="1">
        <v>44184</v>
      </c>
      <c r="E102" t="s">
        <v>84</v>
      </c>
      <c r="F102" t="str">
        <f>LEFT(Table_0[[#This Row],[Unit]],SEARCH(" ",Table_0[[#This Row],[Unit]])-1)</f>
        <v>NOK</v>
      </c>
      <c r="G102" t="str">
        <f>MID(Table_0[[#This Row],[Unit]],SEARCH(" ",Table_0[[#This Row],[Unit]])+1,99)</f>
        <v>Million</v>
      </c>
      <c r="H102" s="3">
        <f>IFERROR(VLOOKUP(Table_0[[#This Row],[Colonne1]],Tableau2[],2,0),1)*IFERROR(VLOOKUP(Table_0[[#This Row],[Colonne2]],Tableau2[],2,0),1)</f>
        <v>1000000</v>
      </c>
    </row>
    <row r="103" spans="1:8" x14ac:dyDescent="0.35">
      <c r="A103" t="s">
        <v>83</v>
      </c>
      <c r="B103">
        <v>29334</v>
      </c>
      <c r="C103">
        <v>28482</v>
      </c>
      <c r="D103" s="1">
        <v>44183</v>
      </c>
      <c r="E103" t="s">
        <v>82</v>
      </c>
      <c r="F103" t="str">
        <f>LEFT(Table_0[[#This Row],[Unit]],SEARCH(" ",Table_0[[#This Row],[Unit]])-1)</f>
        <v>OMR</v>
      </c>
      <c r="G103" t="str">
        <f>MID(Table_0[[#This Row],[Unit]],SEARCH(" ",Table_0[[#This Row],[Unit]])+1,99)</f>
        <v>Million</v>
      </c>
      <c r="H103" s="3">
        <f>IFERROR(VLOOKUP(Table_0[[#This Row],[Colonne1]],Tableau2[],2,0),1)*IFERROR(VLOOKUP(Table_0[[#This Row],[Colonne2]],Tableau2[],2,0),1)</f>
        <v>1000000</v>
      </c>
    </row>
    <row r="104" spans="1:8" x14ac:dyDescent="0.35">
      <c r="A104" t="s">
        <v>81</v>
      </c>
      <c r="B104">
        <v>13100711</v>
      </c>
      <c r="C104">
        <v>12425979</v>
      </c>
      <c r="D104" s="1">
        <v>44183</v>
      </c>
      <c r="E104" t="s">
        <v>80</v>
      </c>
      <c r="F104" t="str">
        <f>LEFT(Table_0[[#This Row],[Unit]],SEARCH(" ",Table_0[[#This Row],[Unit]])-1)</f>
        <v>PKR</v>
      </c>
      <c r="G104" t="str">
        <f>MID(Table_0[[#This Row],[Unit]],SEARCH(" ",Table_0[[#This Row],[Unit]])+1,99)</f>
        <v>Million</v>
      </c>
      <c r="H104" s="3">
        <f>IFERROR(VLOOKUP(Table_0[[#This Row],[Colonne1]],Tableau2[],2,0),1)*IFERROR(VLOOKUP(Table_0[[#This Row],[Colonne2]],Tableau2[],2,0),1)</f>
        <v>1000000</v>
      </c>
    </row>
    <row r="105" spans="1:8" x14ac:dyDescent="0.35">
      <c r="A105" t="s">
        <v>79</v>
      </c>
      <c r="B105">
        <v>4016</v>
      </c>
      <c r="C105">
        <v>3915</v>
      </c>
      <c r="D105" s="1">
        <v>44184</v>
      </c>
      <c r="E105" t="s">
        <v>78</v>
      </c>
      <c r="F105" t="str">
        <f>LEFT(Table_0[[#This Row],[Unit]],SEARCH(" ",Table_0[[#This Row],[Unit]])-1)</f>
        <v>USD</v>
      </c>
      <c r="G105" t="str">
        <f>MID(Table_0[[#This Row],[Unit]],SEARCH(" ",Table_0[[#This Row],[Unit]])+1,99)</f>
        <v>Million</v>
      </c>
      <c r="H105" s="3">
        <f>IFERROR(VLOOKUP(Table_0[[#This Row],[Colonne1]],Tableau2[],2,0),1)*IFERROR(VLOOKUP(Table_0[[#This Row],[Colonne2]],Tableau2[],2,0),1)</f>
        <v>1000000</v>
      </c>
    </row>
    <row r="106" spans="1:8" x14ac:dyDescent="0.35">
      <c r="A106" t="s">
        <v>77</v>
      </c>
      <c r="B106">
        <v>11211</v>
      </c>
      <c r="C106">
        <v>10731</v>
      </c>
      <c r="D106" s="1">
        <v>44184</v>
      </c>
      <c r="E106" t="s">
        <v>76</v>
      </c>
      <c r="F106" t="str">
        <f>LEFT(Table_0[[#This Row],[Unit]],SEARCH(" ",Table_0[[#This Row],[Unit]])-1)</f>
        <v>PAB</v>
      </c>
      <c r="G106" t="str">
        <f>MID(Table_0[[#This Row],[Unit]],SEARCH(" ",Table_0[[#This Row],[Unit]])+1,99)</f>
        <v>Million</v>
      </c>
      <c r="H106" s="3">
        <f>IFERROR(VLOOKUP(Table_0[[#This Row],[Colonne1]],Tableau2[],2,0),1)*IFERROR(VLOOKUP(Table_0[[#This Row],[Colonne2]],Tableau2[],2,0),1)</f>
        <v>1000000</v>
      </c>
    </row>
    <row r="107" spans="1:8" x14ac:dyDescent="0.35">
      <c r="A107" t="s">
        <v>75</v>
      </c>
      <c r="B107">
        <v>55147169340</v>
      </c>
      <c r="C107">
        <v>50576740148</v>
      </c>
      <c r="D107" s="1">
        <v>44184</v>
      </c>
      <c r="E107" t="s">
        <v>74</v>
      </c>
      <c r="F107" t="str">
        <f>LEFT(Table_0[[#This Row],[Unit]],SEARCH(" ",Table_0[[#This Row],[Unit]])-1)</f>
        <v>PYG</v>
      </c>
      <c r="G107" t="str">
        <f>MID(Table_0[[#This Row],[Unit]],SEARCH(" ",Table_0[[#This Row],[Unit]])+1,99)</f>
        <v>Thousand</v>
      </c>
      <c r="H107" s="3">
        <f>IFERROR(VLOOKUP(Table_0[[#This Row],[Colonne1]],Tableau2[],2,0),1)*IFERROR(VLOOKUP(Table_0[[#This Row],[Colonne2]],Tableau2[],2,0),1)</f>
        <v>100</v>
      </c>
    </row>
    <row r="108" spans="1:8" x14ac:dyDescent="0.35">
      <c r="A108" t="s">
        <v>73</v>
      </c>
      <c r="B108">
        <v>143699</v>
      </c>
      <c r="C108">
        <v>138165</v>
      </c>
      <c r="D108" s="1">
        <v>44184</v>
      </c>
      <c r="E108" t="s">
        <v>72</v>
      </c>
      <c r="F108" t="str">
        <f>LEFT(Table_0[[#This Row],[Unit]],SEARCH(" ",Table_0[[#This Row],[Unit]])-1)</f>
        <v>PEN</v>
      </c>
      <c r="G108" t="str">
        <f>MID(Table_0[[#This Row],[Unit]],SEARCH(" ",Table_0[[#This Row],[Unit]])+1,99)</f>
        <v>Million</v>
      </c>
      <c r="H108" s="3">
        <f>IFERROR(VLOOKUP(Table_0[[#This Row],[Colonne1]],Tableau2[],2,0),1)*IFERROR(VLOOKUP(Table_0[[#This Row],[Colonne2]],Tableau2[],2,0),1)</f>
        <v>1000000</v>
      </c>
    </row>
    <row r="109" spans="1:8" x14ac:dyDescent="0.35">
      <c r="A109" t="s">
        <v>71</v>
      </c>
      <c r="B109">
        <v>2654444</v>
      </c>
      <c r="C109">
        <v>2354301</v>
      </c>
      <c r="D109" s="1">
        <v>44184</v>
      </c>
      <c r="E109" t="s">
        <v>70</v>
      </c>
      <c r="F109" t="str">
        <f>LEFT(Table_0[[#This Row],[Unit]],SEARCH(" ",Table_0[[#This Row],[Unit]])-1)</f>
        <v>PHP</v>
      </c>
      <c r="G109" t="str">
        <f>MID(Table_0[[#This Row],[Unit]],SEARCH(" ",Table_0[[#This Row],[Unit]])+1,99)</f>
        <v>Million</v>
      </c>
      <c r="H109" s="3">
        <f>IFERROR(VLOOKUP(Table_0[[#This Row],[Colonne1]],Tableau2[],2,0),1)*IFERROR(VLOOKUP(Table_0[[#This Row],[Colonne2]],Tableau2[],2,0),1)</f>
        <v>1000000</v>
      </c>
    </row>
    <row r="110" spans="1:8" x14ac:dyDescent="0.35">
      <c r="A110" t="s">
        <v>69</v>
      </c>
      <c r="B110">
        <v>614322</v>
      </c>
      <c r="C110">
        <v>544165</v>
      </c>
      <c r="D110" s="1">
        <v>44184</v>
      </c>
      <c r="E110" t="s">
        <v>68</v>
      </c>
      <c r="F110" t="str">
        <f>LEFT(Table_0[[#This Row],[Unit]],SEARCH(" ",Table_0[[#This Row],[Unit]])-1)</f>
        <v>PLN</v>
      </c>
      <c r="G110" t="str">
        <f>MID(Table_0[[#This Row],[Unit]],SEARCH(" ",Table_0[[#This Row],[Unit]])+1,99)</f>
        <v>Million</v>
      </c>
      <c r="H110" s="3">
        <f>IFERROR(VLOOKUP(Table_0[[#This Row],[Colonne1]],Tableau2[],2,0),1)*IFERROR(VLOOKUP(Table_0[[#This Row],[Colonne2]],Tableau2[],2,0),1)</f>
        <v>1000000</v>
      </c>
    </row>
    <row r="111" spans="1:8" x14ac:dyDescent="0.35">
      <c r="A111" t="s">
        <v>67</v>
      </c>
      <c r="B111">
        <v>51018</v>
      </c>
      <c r="C111">
        <v>50648</v>
      </c>
      <c r="D111" s="1">
        <v>44184</v>
      </c>
      <c r="E111" t="s">
        <v>41</v>
      </c>
      <c r="F111" t="str">
        <f>LEFT(Table_0[[#This Row],[Unit]],SEARCH(" ",Table_0[[#This Row],[Unit]])-1)</f>
        <v>EUR</v>
      </c>
      <c r="G111" t="str">
        <f>MID(Table_0[[#This Row],[Unit]],SEARCH(" ",Table_0[[#This Row],[Unit]])+1,99)</f>
        <v>Million</v>
      </c>
      <c r="H111" s="3">
        <f>IFERROR(VLOOKUP(Table_0[[#This Row],[Colonne1]],Tableau2[],2,0),1)*IFERROR(VLOOKUP(Table_0[[#This Row],[Colonne2]],Tableau2[],2,0),1)</f>
        <v>1000000</v>
      </c>
    </row>
    <row r="112" spans="1:8" x14ac:dyDescent="0.35">
      <c r="A112" t="s">
        <v>66</v>
      </c>
      <c r="B112">
        <v>206582</v>
      </c>
      <c r="C112">
        <v>209517</v>
      </c>
      <c r="D112" s="1">
        <v>44184</v>
      </c>
      <c r="E112" t="s">
        <v>65</v>
      </c>
      <c r="F112" t="str">
        <f>LEFT(Table_0[[#This Row],[Unit]],SEARCH(" ",Table_0[[#This Row],[Unit]])-1)</f>
        <v>QAR</v>
      </c>
      <c r="G112" t="str">
        <f>MID(Table_0[[#This Row],[Unit]],SEARCH(" ",Table_0[[#This Row],[Unit]])+1,99)</f>
        <v>Million</v>
      </c>
      <c r="H112" s="3">
        <f>IFERROR(VLOOKUP(Table_0[[#This Row],[Colonne1]],Tableau2[],2,0),1)*IFERROR(VLOOKUP(Table_0[[#This Row],[Colonne2]],Tableau2[],2,0),1)</f>
        <v>1000000</v>
      </c>
    </row>
    <row r="113" spans="1:8" x14ac:dyDescent="0.35">
      <c r="A113" t="s">
        <v>64</v>
      </c>
      <c r="B113">
        <v>43744</v>
      </c>
      <c r="C113">
        <v>42820</v>
      </c>
      <c r="D113" s="1">
        <v>44184</v>
      </c>
      <c r="E113" t="s">
        <v>63</v>
      </c>
      <c r="F113" t="str">
        <f>LEFT(Table_0[[#This Row],[Unit]],SEARCH(" ",Table_0[[#This Row],[Unit]])-1)</f>
        <v>RON</v>
      </c>
      <c r="G113" t="str">
        <f>MID(Table_0[[#This Row],[Unit]],SEARCH(" ",Table_0[[#This Row],[Unit]])+1,99)</f>
        <v>Million</v>
      </c>
      <c r="H113" s="3">
        <f>IFERROR(VLOOKUP(Table_0[[#This Row],[Colonne1]],Tableau2[],2,0),1)*IFERROR(VLOOKUP(Table_0[[#This Row],[Colonne2]],Tableau2[],2,0),1)</f>
        <v>1000000</v>
      </c>
    </row>
    <row r="114" spans="1:8" x14ac:dyDescent="0.35">
      <c r="A114" t="s">
        <v>62</v>
      </c>
      <c r="B114">
        <v>25155</v>
      </c>
      <c r="C114">
        <v>23496</v>
      </c>
      <c r="D114" s="1">
        <v>44184</v>
      </c>
      <c r="E114" t="s">
        <v>61</v>
      </c>
      <c r="F114" t="str">
        <f>LEFT(Table_0[[#This Row],[Unit]],SEARCH(" ",Table_0[[#This Row],[Unit]])-1)</f>
        <v>RUB</v>
      </c>
      <c r="G114" t="str">
        <f>MID(Table_0[[#This Row],[Unit]],SEARCH(" ",Table_0[[#This Row],[Unit]])+1,99)</f>
        <v>Billion</v>
      </c>
      <c r="H114" s="3">
        <f>IFERROR(VLOOKUP(Table_0[[#This Row],[Colonne1]],Tableau2[],2,0),1)*IFERROR(VLOOKUP(Table_0[[#This Row],[Colonne2]],Tableau2[],2,0),1)</f>
        <v>1000000000</v>
      </c>
    </row>
    <row r="115" spans="1:8" x14ac:dyDescent="0.35">
      <c r="A115" t="s">
        <v>60</v>
      </c>
      <c r="B115">
        <v>2344</v>
      </c>
      <c r="C115">
        <v>2321</v>
      </c>
      <c r="D115" s="1">
        <v>44184</v>
      </c>
      <c r="E115" t="s">
        <v>59</v>
      </c>
      <c r="F115" t="str">
        <f>LEFT(Table_0[[#This Row],[Unit]],SEARCH(" ",Table_0[[#This Row],[Unit]])-1)</f>
        <v>RWF</v>
      </c>
      <c r="G115" t="str">
        <f>MID(Table_0[[#This Row],[Unit]],SEARCH(" ",Table_0[[#This Row],[Unit]])+1,99)</f>
        <v>Billion</v>
      </c>
      <c r="H115" s="3">
        <f>IFERROR(VLOOKUP(Table_0[[#This Row],[Colonne1]],Tableau2[],2,0),1)*IFERROR(VLOOKUP(Table_0[[#This Row],[Colonne2]],Tableau2[],2,0),1)</f>
        <v>1000000000</v>
      </c>
    </row>
    <row r="116" spans="1:8" x14ac:dyDescent="0.35">
      <c r="A116" t="s">
        <v>58</v>
      </c>
      <c r="B116">
        <v>684959</v>
      </c>
      <c r="C116">
        <v>651392</v>
      </c>
      <c r="D116" s="1">
        <v>44184</v>
      </c>
      <c r="E116" t="s">
        <v>57</v>
      </c>
      <c r="F116" t="str">
        <f>LEFT(Table_0[[#This Row],[Unit]],SEARCH(" ",Table_0[[#This Row],[Unit]])-1)</f>
        <v>SAR</v>
      </c>
      <c r="G116" t="str">
        <f>MID(Table_0[[#This Row],[Unit]],SEARCH(" ",Table_0[[#This Row],[Unit]])+1,99)</f>
        <v>Million</v>
      </c>
      <c r="H116" s="3">
        <f>IFERROR(VLOOKUP(Table_0[[#This Row],[Colonne1]],Tableau2[],2,0),1)*IFERROR(VLOOKUP(Table_0[[#This Row],[Colonne2]],Tableau2[],2,0),1)</f>
        <v>1000000</v>
      </c>
    </row>
    <row r="117" spans="1:8" x14ac:dyDescent="0.35">
      <c r="A117" t="s">
        <v>56</v>
      </c>
      <c r="B117">
        <v>1040493</v>
      </c>
      <c r="C117">
        <v>1004136</v>
      </c>
      <c r="D117" s="1">
        <v>44184</v>
      </c>
      <c r="E117" t="s">
        <v>55</v>
      </c>
      <c r="F117" t="str">
        <f>LEFT(Table_0[[#This Row],[Unit]],SEARCH(" ",Table_0[[#This Row],[Unit]])-1)</f>
        <v>RSD</v>
      </c>
      <c r="G117" t="str">
        <f>MID(Table_0[[#This Row],[Unit]],SEARCH(" ",Table_0[[#This Row],[Unit]])+1,99)</f>
        <v>Million</v>
      </c>
      <c r="H117" s="3">
        <f>IFERROR(VLOOKUP(Table_0[[#This Row],[Colonne1]],Tableau2[],2,0),1)*IFERROR(VLOOKUP(Table_0[[#This Row],[Colonne2]],Tableau2[],2,0),1)</f>
        <v>1000000</v>
      </c>
    </row>
    <row r="118" spans="1:8" x14ac:dyDescent="0.35">
      <c r="A118" t="s">
        <v>54</v>
      </c>
      <c r="B118">
        <v>2522</v>
      </c>
      <c r="C118">
        <v>2371</v>
      </c>
      <c r="D118" s="1">
        <v>44184</v>
      </c>
      <c r="E118" t="s">
        <v>53</v>
      </c>
      <c r="F118" t="str">
        <f>LEFT(Table_0[[#This Row],[Unit]],SEARCH(" ",Table_0[[#This Row],[Unit]])-1)</f>
        <v>SCR</v>
      </c>
      <c r="G118" t="str">
        <f>MID(Table_0[[#This Row],[Unit]],SEARCH(" ",Table_0[[#This Row],[Unit]])+1,99)</f>
        <v>Million</v>
      </c>
      <c r="H118" s="3">
        <f>IFERROR(VLOOKUP(Table_0[[#This Row],[Colonne1]],Tableau2[],2,0),1)*IFERROR(VLOOKUP(Table_0[[#This Row],[Colonne2]],Tableau2[],2,0),1)</f>
        <v>1000000</v>
      </c>
    </row>
    <row r="119" spans="1:8" x14ac:dyDescent="0.35">
      <c r="A119" t="s">
        <v>52</v>
      </c>
      <c r="B119">
        <v>119230</v>
      </c>
      <c r="C119">
        <v>119052</v>
      </c>
      <c r="D119" s="1">
        <v>44184</v>
      </c>
      <c r="E119" t="s">
        <v>51</v>
      </c>
      <c r="F119" t="str">
        <f>LEFT(Table_0[[#This Row],[Unit]],SEARCH(" ",Table_0[[#This Row],[Unit]])-1)</f>
        <v>SGD</v>
      </c>
      <c r="G119" t="str">
        <f>MID(Table_0[[#This Row],[Unit]],SEARCH(" ",Table_0[[#This Row],[Unit]])+1,99)</f>
        <v>Million</v>
      </c>
      <c r="H119" s="3">
        <f>IFERROR(VLOOKUP(Table_0[[#This Row],[Colonne1]],Tableau2[],2,0),1)*IFERROR(VLOOKUP(Table_0[[#This Row],[Colonne2]],Tableau2[],2,0),1)</f>
        <v>1000000</v>
      </c>
    </row>
    <row r="120" spans="1:8" x14ac:dyDescent="0.35">
      <c r="A120" t="s">
        <v>50</v>
      </c>
      <c r="B120">
        <v>23.02</v>
      </c>
      <c r="C120">
        <v>23.22</v>
      </c>
      <c r="D120" s="1">
        <v>44184</v>
      </c>
      <c r="E120" t="s">
        <v>41</v>
      </c>
      <c r="F120" t="str">
        <f>LEFT(Table_0[[#This Row],[Unit]],SEARCH(" ",Table_0[[#This Row],[Unit]])-1)</f>
        <v>EUR</v>
      </c>
      <c r="G120" t="str">
        <f>MID(Table_0[[#This Row],[Unit]],SEARCH(" ",Table_0[[#This Row],[Unit]])+1,99)</f>
        <v>Million</v>
      </c>
      <c r="H120" s="3">
        <f>IFERROR(VLOOKUP(Table_0[[#This Row],[Colonne1]],Tableau2[],2,0),1)*IFERROR(VLOOKUP(Table_0[[#This Row],[Colonne2]],Tableau2[],2,0),1)</f>
        <v>1000000</v>
      </c>
    </row>
    <row r="121" spans="1:8" x14ac:dyDescent="0.35">
      <c r="A121" t="s">
        <v>49</v>
      </c>
      <c r="B121">
        <v>10960</v>
      </c>
      <c r="C121">
        <v>10883</v>
      </c>
      <c r="D121" s="1">
        <v>44184</v>
      </c>
      <c r="E121" t="s">
        <v>41</v>
      </c>
      <c r="F121" t="str">
        <f>LEFT(Table_0[[#This Row],[Unit]],SEARCH(" ",Table_0[[#This Row],[Unit]])-1)</f>
        <v>EUR</v>
      </c>
      <c r="G121" t="str">
        <f>MID(Table_0[[#This Row],[Unit]],SEARCH(" ",Table_0[[#This Row],[Unit]])+1,99)</f>
        <v>Million</v>
      </c>
      <c r="H121" s="3">
        <f>IFERROR(VLOOKUP(Table_0[[#This Row],[Colonne1]],Tableau2[],2,0),1)*IFERROR(VLOOKUP(Table_0[[#This Row],[Colonne2]],Tableau2[],2,0),1)</f>
        <v>1000000</v>
      </c>
    </row>
    <row r="122" spans="1:8" x14ac:dyDescent="0.35">
      <c r="A122" t="s">
        <v>48</v>
      </c>
      <c r="B122">
        <v>3142811</v>
      </c>
      <c r="C122">
        <v>3153592</v>
      </c>
      <c r="D122" s="1">
        <v>44184</v>
      </c>
      <c r="E122" t="s">
        <v>47</v>
      </c>
      <c r="F122" t="str">
        <f>LEFT(Table_0[[#This Row],[Unit]],SEARCH(" ",Table_0[[#This Row],[Unit]])-1)</f>
        <v>ZAR</v>
      </c>
      <c r="G122" t="str">
        <f>MID(Table_0[[#This Row],[Unit]],SEARCH(" ",Table_0[[#This Row],[Unit]])+1,99)</f>
        <v>Million</v>
      </c>
      <c r="H122" s="3">
        <f>IFERROR(VLOOKUP(Table_0[[#This Row],[Colonne1]],Tableau2[],2,0),1)*IFERROR(VLOOKUP(Table_0[[#This Row],[Colonne2]],Tableau2[],2,0),1)</f>
        <v>1000000</v>
      </c>
    </row>
    <row r="123" spans="1:8" x14ac:dyDescent="0.35">
      <c r="A123" t="s">
        <v>46</v>
      </c>
      <c r="B123">
        <v>467045</v>
      </c>
      <c r="C123">
        <v>461706</v>
      </c>
      <c r="D123" s="1">
        <v>44184</v>
      </c>
      <c r="E123" t="s">
        <v>45</v>
      </c>
      <c r="F123" t="str">
        <f>LEFT(Table_0[[#This Row],[Unit]],SEARCH(" ",Table_0[[#This Row],[Unit]])-1)</f>
        <v>KRW</v>
      </c>
      <c r="G123" t="str">
        <f>MID(Table_0[[#This Row],[Unit]],SEARCH(" ",Table_0[[#This Row],[Unit]])+1,99)</f>
        <v>Billion</v>
      </c>
      <c r="H123" s="3">
        <f>IFERROR(VLOOKUP(Table_0[[#This Row],[Colonne1]],Tableau2[],2,0),1)*IFERROR(VLOOKUP(Table_0[[#This Row],[Colonne2]],Tableau2[],2,0),1)</f>
        <v>1000000000</v>
      </c>
    </row>
    <row r="124" spans="1:8" x14ac:dyDescent="0.35">
      <c r="A124" t="s">
        <v>44</v>
      </c>
      <c r="B124">
        <v>22921</v>
      </c>
      <c r="C124">
        <v>22848</v>
      </c>
      <c r="D124" s="1">
        <v>44181</v>
      </c>
      <c r="E124" t="s">
        <v>43</v>
      </c>
      <c r="F124" t="str">
        <f>LEFT(Table_0[[#This Row],[Unit]],SEARCH(" ",Table_0[[#This Row],[Unit]])-1)</f>
        <v>Million</v>
      </c>
      <c r="G124" t="str">
        <f>MID(Table_0[[#This Row],[Unit]],SEARCH(" ",Table_0[[#This Row],[Unit]])+1,99)</f>
        <v>SSP</v>
      </c>
      <c r="H124" s="3">
        <f>IFERROR(VLOOKUP(Table_0[[#This Row],[Colonne1]],Tableau2[],2,0),1)*IFERROR(VLOOKUP(Table_0[[#This Row],[Colonne2]],Tableau2[],2,0),1)</f>
        <v>1000000</v>
      </c>
    </row>
    <row r="125" spans="1:8" x14ac:dyDescent="0.35">
      <c r="A125" t="s">
        <v>42</v>
      </c>
      <c r="B125">
        <v>315781</v>
      </c>
      <c r="C125">
        <v>311917</v>
      </c>
      <c r="D125" s="1">
        <v>44184</v>
      </c>
      <c r="E125" t="s">
        <v>41</v>
      </c>
      <c r="F125" t="str">
        <f>LEFT(Table_0[[#This Row],[Unit]],SEARCH(" ",Table_0[[#This Row],[Unit]])-1)</f>
        <v>EUR</v>
      </c>
      <c r="G125" t="str">
        <f>MID(Table_0[[#This Row],[Unit]],SEARCH(" ",Table_0[[#This Row],[Unit]])+1,99)</f>
        <v>Million</v>
      </c>
      <c r="H125" s="3">
        <f>IFERROR(VLOOKUP(Table_0[[#This Row],[Colonne1]],Tableau2[],2,0),1)*IFERROR(VLOOKUP(Table_0[[#This Row],[Colonne2]],Tableau2[],2,0),1)</f>
        <v>1000000</v>
      </c>
    </row>
    <row r="126" spans="1:8" x14ac:dyDescent="0.35">
      <c r="A126" t="s">
        <v>40</v>
      </c>
      <c r="B126">
        <v>2507363</v>
      </c>
      <c r="C126">
        <v>2314787</v>
      </c>
      <c r="D126" s="1">
        <v>44093</v>
      </c>
      <c r="E126" t="s">
        <v>39</v>
      </c>
      <c r="F126" t="str">
        <f>LEFT(Table_0[[#This Row],[Unit]],SEARCH(" ",Table_0[[#This Row],[Unit]])-1)</f>
        <v>LKR</v>
      </c>
      <c r="G126" t="str">
        <f>MID(Table_0[[#This Row],[Unit]],SEARCH(" ",Table_0[[#This Row],[Unit]])+1,99)</f>
        <v>Million</v>
      </c>
      <c r="H126" s="3">
        <f>IFERROR(VLOOKUP(Table_0[[#This Row],[Colonne1]],Tableau2[],2,0),1)*IFERROR(VLOOKUP(Table_0[[#This Row],[Colonne2]],Tableau2[],2,0),1)</f>
        <v>1000000</v>
      </c>
    </row>
    <row r="127" spans="1:8" x14ac:dyDescent="0.35">
      <c r="A127" t="s">
        <v>38</v>
      </c>
      <c r="B127">
        <v>9433</v>
      </c>
      <c r="C127">
        <v>9463</v>
      </c>
      <c r="D127" s="1">
        <v>44183</v>
      </c>
      <c r="E127" t="s">
        <v>37</v>
      </c>
      <c r="F127" t="str">
        <f>LEFT(Table_0[[#This Row],[Unit]],SEARCH(" ",Table_0[[#This Row],[Unit]])-1)</f>
        <v>SRD</v>
      </c>
      <c r="G127" t="str">
        <f>MID(Table_0[[#This Row],[Unit]],SEARCH(" ",Table_0[[#This Row],[Unit]])+1,99)</f>
        <v>Million</v>
      </c>
      <c r="H127" s="3">
        <f>IFERROR(VLOOKUP(Table_0[[#This Row],[Colonne1]],Tableau2[],2,0),1)*IFERROR(VLOOKUP(Table_0[[#This Row],[Colonne2]],Tableau2[],2,0),1)</f>
        <v>1000000</v>
      </c>
    </row>
    <row r="128" spans="1:8" x14ac:dyDescent="0.35">
      <c r="A128" t="s">
        <v>36</v>
      </c>
      <c r="B128">
        <v>1229282</v>
      </c>
      <c r="C128">
        <v>1227350</v>
      </c>
      <c r="D128" s="1">
        <v>44184</v>
      </c>
      <c r="E128" t="s">
        <v>35</v>
      </c>
      <c r="F128" t="str">
        <f>LEFT(Table_0[[#This Row],[Unit]],SEARCH(" ",Table_0[[#This Row],[Unit]])-1)</f>
        <v>SEK</v>
      </c>
      <c r="G128" t="str">
        <f>MID(Table_0[[#This Row],[Unit]],SEARCH(" ",Table_0[[#This Row],[Unit]])+1,99)</f>
        <v>Million</v>
      </c>
      <c r="H128" s="3">
        <f>IFERROR(VLOOKUP(Table_0[[#This Row],[Colonne1]],Tableau2[],2,0),1)*IFERROR(VLOOKUP(Table_0[[#This Row],[Colonne2]],Tableau2[],2,0),1)</f>
        <v>1000000</v>
      </c>
    </row>
    <row r="129" spans="1:8" x14ac:dyDescent="0.35">
      <c r="A129" t="s">
        <v>34</v>
      </c>
      <c r="B129">
        <v>178551</v>
      </c>
      <c r="C129">
        <v>177992</v>
      </c>
      <c r="D129" s="1">
        <v>44184</v>
      </c>
      <c r="E129" t="s">
        <v>33</v>
      </c>
      <c r="F129" t="str">
        <f>LEFT(Table_0[[#This Row],[Unit]],SEARCH(" ",Table_0[[#This Row],[Unit]])-1)</f>
        <v>CHF</v>
      </c>
      <c r="G129" t="str">
        <f>MID(Table_0[[#This Row],[Unit]],SEARCH(" ",Table_0[[#This Row],[Unit]])+1,99)</f>
        <v>Million</v>
      </c>
      <c r="H129" s="3">
        <f>IFERROR(VLOOKUP(Table_0[[#This Row],[Colonne1]],Tableau2[],2,0),1)*IFERROR(VLOOKUP(Table_0[[#This Row],[Colonne2]],Tableau2[],2,0),1)</f>
        <v>1000000</v>
      </c>
    </row>
    <row r="130" spans="1:8" x14ac:dyDescent="0.35">
      <c r="A130" t="s">
        <v>32</v>
      </c>
      <c r="B130">
        <v>747949</v>
      </c>
      <c r="C130">
        <v>641640</v>
      </c>
      <c r="D130" s="1">
        <v>44182</v>
      </c>
      <c r="E130" t="s">
        <v>31</v>
      </c>
      <c r="F130" t="str">
        <f>LEFT(Table_0[[#This Row],[Unit]],SEARCH(" ",Table_0[[#This Row],[Unit]])-1)</f>
        <v>SYP</v>
      </c>
      <c r="G130" t="str">
        <f>MID(Table_0[[#This Row],[Unit]],SEARCH(" ",Table_0[[#This Row],[Unit]])+1,99)</f>
        <v>Million</v>
      </c>
      <c r="H130" s="3">
        <f>IFERROR(VLOOKUP(Table_0[[#This Row],[Colonne1]],Tableau2[],2,0),1)*IFERROR(VLOOKUP(Table_0[[#This Row],[Colonne2]],Tableau2[],2,0),1)</f>
        <v>1000000</v>
      </c>
    </row>
    <row r="131" spans="1:8" x14ac:dyDescent="0.35">
      <c r="A131" t="s">
        <v>30</v>
      </c>
      <c r="B131">
        <v>4873576</v>
      </c>
      <c r="C131">
        <v>4783324</v>
      </c>
      <c r="D131" s="1">
        <v>44184</v>
      </c>
      <c r="E131" t="s">
        <v>29</v>
      </c>
      <c r="F131" t="str">
        <f>LEFT(Table_0[[#This Row],[Unit]],SEARCH(" ",Table_0[[#This Row],[Unit]])-1)</f>
        <v>TWD</v>
      </c>
      <c r="G131" t="str">
        <f>MID(Table_0[[#This Row],[Unit]],SEARCH(" ",Table_0[[#This Row],[Unit]])+1,99)</f>
        <v>Million</v>
      </c>
      <c r="H131" s="3">
        <f>IFERROR(VLOOKUP(Table_0[[#This Row],[Colonne1]],Tableau2[],2,0),1)*IFERROR(VLOOKUP(Table_0[[#This Row],[Colonne2]],Tableau2[],2,0),1)</f>
        <v>1000000</v>
      </c>
    </row>
    <row r="132" spans="1:8" x14ac:dyDescent="0.35">
      <c r="A132" t="s">
        <v>28</v>
      </c>
      <c r="B132">
        <v>75969</v>
      </c>
      <c r="C132">
        <v>74204</v>
      </c>
      <c r="D132" s="1">
        <v>44123</v>
      </c>
      <c r="E132" t="s">
        <v>27</v>
      </c>
      <c r="F132" t="str">
        <f>LEFT(Table_0[[#This Row],[Unit]],SEARCH(" ",Table_0[[#This Row],[Unit]])-1)</f>
        <v>TJS</v>
      </c>
      <c r="G132" t="str">
        <f>MID(Table_0[[#This Row],[Unit]],SEARCH(" ",Table_0[[#This Row],[Unit]])+1,99)</f>
        <v>Million</v>
      </c>
      <c r="H132" s="3">
        <f>IFERROR(VLOOKUP(Table_0[[#This Row],[Colonne1]],Tableau2[],2,0),1)*IFERROR(VLOOKUP(Table_0[[#This Row],[Colonne2]],Tableau2[],2,0),1)</f>
        <v>1000000</v>
      </c>
    </row>
    <row r="133" spans="1:8" x14ac:dyDescent="0.35">
      <c r="A133" t="s">
        <v>26</v>
      </c>
      <c r="B133">
        <v>28640136</v>
      </c>
      <c r="C133">
        <v>30694320</v>
      </c>
      <c r="D133" s="1">
        <v>44093</v>
      </c>
      <c r="E133" t="s">
        <v>25</v>
      </c>
      <c r="F133" t="str">
        <f>LEFT(Table_0[[#This Row],[Unit]],SEARCH(" ",Table_0[[#This Row],[Unit]])-1)</f>
        <v>TZS</v>
      </c>
      <c r="G133" t="str">
        <f>MID(Table_0[[#This Row],[Unit]],SEARCH(" ",Table_0[[#This Row],[Unit]])+1,99)</f>
        <v>Million</v>
      </c>
      <c r="H133" s="3">
        <f>IFERROR(VLOOKUP(Table_0[[#This Row],[Colonne1]],Tableau2[],2,0),1)*IFERROR(VLOOKUP(Table_0[[#This Row],[Colonne2]],Tableau2[],2,0),1)</f>
        <v>1000000</v>
      </c>
    </row>
    <row r="134" spans="1:8" x14ac:dyDescent="0.35">
      <c r="A134" t="s">
        <v>24</v>
      </c>
      <c r="B134">
        <v>2741744</v>
      </c>
      <c r="C134">
        <v>2734929</v>
      </c>
      <c r="D134" s="1">
        <v>44184</v>
      </c>
      <c r="E134" t="s">
        <v>23</v>
      </c>
      <c r="F134" t="str">
        <f>LEFT(Table_0[[#This Row],[Unit]],SEARCH(" ",Table_0[[#This Row],[Unit]])-1)</f>
        <v>THB</v>
      </c>
      <c r="G134" t="str">
        <f>MID(Table_0[[#This Row],[Unit]],SEARCH(" ",Table_0[[#This Row],[Unit]])+1,99)</f>
        <v>Million</v>
      </c>
      <c r="H134" s="3">
        <f>IFERROR(VLOOKUP(Table_0[[#This Row],[Colonne1]],Tableau2[],2,0),1)*IFERROR(VLOOKUP(Table_0[[#This Row],[Colonne2]],Tableau2[],2,0),1)</f>
        <v>1000000</v>
      </c>
    </row>
    <row r="135" spans="1:8" x14ac:dyDescent="0.35">
      <c r="A135" t="s">
        <v>22</v>
      </c>
      <c r="B135">
        <v>18488</v>
      </c>
      <c r="C135">
        <v>18441</v>
      </c>
      <c r="D135" s="1">
        <v>44184</v>
      </c>
      <c r="E135" t="s">
        <v>21</v>
      </c>
      <c r="F135" t="str">
        <f>LEFT(Table_0[[#This Row],[Unit]],SEARCH(" ",Table_0[[#This Row],[Unit]])-1)</f>
        <v>TND</v>
      </c>
      <c r="G135" t="str">
        <f>MID(Table_0[[#This Row],[Unit]],SEARCH(" ",Table_0[[#This Row],[Unit]])+1,99)</f>
        <v>Million</v>
      </c>
      <c r="H135" s="3">
        <f>IFERROR(VLOOKUP(Table_0[[#This Row],[Colonne1]],Tableau2[],2,0),1)*IFERROR(VLOOKUP(Table_0[[#This Row],[Colonne2]],Tableau2[],2,0),1)</f>
        <v>1000000</v>
      </c>
    </row>
    <row r="136" spans="1:8" x14ac:dyDescent="0.35">
      <c r="A136" t="s">
        <v>20</v>
      </c>
      <c r="B136">
        <v>478382418</v>
      </c>
      <c r="C136">
        <v>466155444</v>
      </c>
      <c r="D136" s="1">
        <v>44184</v>
      </c>
      <c r="E136" t="s">
        <v>19</v>
      </c>
      <c r="F136" t="str">
        <f>LEFT(Table_0[[#This Row],[Unit]],SEARCH(" ",Table_0[[#This Row],[Unit]])-1)</f>
        <v>TRY</v>
      </c>
      <c r="G136" t="str">
        <f>MID(Table_0[[#This Row],[Unit]],SEARCH(" ",Table_0[[#This Row],[Unit]])+1,99)</f>
        <v>THO</v>
      </c>
      <c r="H136" s="3">
        <f>IFERROR(VLOOKUP(Table_0[[#This Row],[Colonne1]],Tableau2[],2,0),1)*IFERROR(VLOOKUP(Table_0[[#This Row],[Colonne2]],Tableau2[],2,0),1)</f>
        <v>1</v>
      </c>
    </row>
    <row r="137" spans="1:8" x14ac:dyDescent="0.35">
      <c r="A137" t="s">
        <v>18</v>
      </c>
      <c r="B137">
        <v>43.27</v>
      </c>
      <c r="C137">
        <v>42.1</v>
      </c>
      <c r="D137" s="1">
        <v>44183</v>
      </c>
      <c r="E137" t="s">
        <v>8</v>
      </c>
      <c r="F137" t="str">
        <f>LEFT(Table_0[[#This Row],[Unit]],SEARCH(" ",Table_0[[#This Row],[Unit]])-1)</f>
        <v>USD</v>
      </c>
      <c r="G137" t="str">
        <f>MID(Table_0[[#This Row],[Unit]],SEARCH(" ",Table_0[[#This Row],[Unit]])+1,99)</f>
        <v>Billion</v>
      </c>
      <c r="H137" s="3">
        <f>IFERROR(VLOOKUP(Table_0[[#This Row],[Colonne1]],Tableau2[],2,0),1)*IFERROR(VLOOKUP(Table_0[[#This Row],[Colonne2]],Tableau2[],2,0),1)</f>
        <v>1000000000</v>
      </c>
    </row>
    <row r="138" spans="1:8" x14ac:dyDescent="0.35">
      <c r="A138" t="s">
        <v>17</v>
      </c>
      <c r="B138">
        <v>31923</v>
      </c>
      <c r="C138">
        <v>33583</v>
      </c>
      <c r="D138" s="1">
        <v>44184</v>
      </c>
      <c r="E138" t="s">
        <v>16</v>
      </c>
      <c r="F138" t="str">
        <f>LEFT(Table_0[[#This Row],[Unit]],SEARCH(" ",Table_0[[#This Row],[Unit]])-1)</f>
        <v>UGX</v>
      </c>
      <c r="G138" t="str">
        <f>MID(Table_0[[#This Row],[Unit]],SEARCH(" ",Table_0[[#This Row],[Unit]])+1,99)</f>
        <v>Billion</v>
      </c>
      <c r="H138" s="3">
        <f>IFERROR(VLOOKUP(Table_0[[#This Row],[Colonne1]],Tableau2[],2,0),1)*IFERROR(VLOOKUP(Table_0[[#This Row],[Colonne2]],Tableau2[],2,0),1)</f>
        <v>1000000000</v>
      </c>
    </row>
    <row r="139" spans="1:8" x14ac:dyDescent="0.35">
      <c r="A139" t="s">
        <v>15</v>
      </c>
      <c r="B139">
        <v>698297</v>
      </c>
      <c r="C139">
        <v>308668</v>
      </c>
      <c r="D139" s="1">
        <v>44184</v>
      </c>
      <c r="E139" t="s">
        <v>14</v>
      </c>
      <c r="F139" t="str">
        <f>LEFT(Table_0[[#This Row],[Unit]],SEARCH(" ",Table_0[[#This Row],[Unit]])-1)</f>
        <v>UAH</v>
      </c>
      <c r="G139" t="str">
        <f>MID(Table_0[[#This Row],[Unit]],SEARCH(" ",Table_0[[#This Row],[Unit]])+1,99)</f>
        <v>Million</v>
      </c>
      <c r="H139" s="3">
        <f>IFERROR(VLOOKUP(Table_0[[#This Row],[Colonne1]],Tableau2[],2,0),1)*IFERROR(VLOOKUP(Table_0[[#This Row],[Colonne2]],Tableau2[],2,0),1)</f>
        <v>1000000</v>
      </c>
    </row>
    <row r="140" spans="1:8" x14ac:dyDescent="0.35">
      <c r="A140" t="s">
        <v>13</v>
      </c>
      <c r="B140">
        <v>1442463</v>
      </c>
      <c r="C140">
        <v>1422210</v>
      </c>
      <c r="D140" s="1">
        <v>44183</v>
      </c>
      <c r="E140" t="s">
        <v>12</v>
      </c>
      <c r="F140" t="str">
        <f>LEFT(Table_0[[#This Row],[Unit]],SEARCH(" ",Table_0[[#This Row],[Unit]])-1)</f>
        <v>AED</v>
      </c>
      <c r="G140" t="str">
        <f>MID(Table_0[[#This Row],[Unit]],SEARCH(" ",Table_0[[#This Row],[Unit]])+1,99)</f>
        <v>Million</v>
      </c>
      <c r="H140" s="3">
        <f>IFERROR(VLOOKUP(Table_0[[#This Row],[Colonne1]],Tableau2[],2,0),1)*IFERROR(VLOOKUP(Table_0[[#This Row],[Colonne2]],Tableau2[],2,0),1)</f>
        <v>1000000</v>
      </c>
    </row>
    <row r="141" spans="1:8" x14ac:dyDescent="0.35">
      <c r="A141" t="s">
        <v>11</v>
      </c>
      <c r="B141">
        <v>523617</v>
      </c>
      <c r="C141">
        <v>523513</v>
      </c>
      <c r="D141" s="1">
        <v>44184</v>
      </c>
      <c r="E141" t="s">
        <v>10</v>
      </c>
      <c r="F141" t="str">
        <f>LEFT(Table_0[[#This Row],[Unit]],SEARCH(" ",Table_0[[#This Row],[Unit]])-1)</f>
        <v>GBP</v>
      </c>
      <c r="G141" t="str">
        <f>MID(Table_0[[#This Row],[Unit]],SEARCH(" ",Table_0[[#This Row],[Unit]])+1,99)</f>
        <v>Million</v>
      </c>
      <c r="H141" s="3">
        <f>IFERROR(VLOOKUP(Table_0[[#This Row],[Colonne1]],Tableau2[],2,0),1)*IFERROR(VLOOKUP(Table_0[[#This Row],[Colonne2]],Tableau2[],2,0),1)</f>
        <v>1000000</v>
      </c>
    </row>
    <row r="142" spans="1:8" x14ac:dyDescent="0.35">
      <c r="A142" t="s">
        <v>9</v>
      </c>
      <c r="B142">
        <v>19222</v>
      </c>
      <c r="C142">
        <v>19121</v>
      </c>
      <c r="D142" s="1">
        <v>44184</v>
      </c>
      <c r="E142" t="s">
        <v>8</v>
      </c>
      <c r="F142" t="str">
        <f>LEFT(Table_0[[#This Row],[Unit]],SEARCH(" ",Table_0[[#This Row],[Unit]])-1)</f>
        <v>USD</v>
      </c>
      <c r="G142" t="str">
        <f>MID(Table_0[[#This Row],[Unit]],SEARCH(" ",Table_0[[#This Row],[Unit]])+1,99)</f>
        <v>Billion</v>
      </c>
      <c r="H142" s="3">
        <f>IFERROR(VLOOKUP(Table_0[[#This Row],[Colonne1]],Tableau2[],2,0),1)*IFERROR(VLOOKUP(Table_0[[#This Row],[Colonne2]],Tableau2[],2,0),1)</f>
        <v>1000000000</v>
      </c>
    </row>
    <row r="143" spans="1:8" x14ac:dyDescent="0.35">
      <c r="A143" t="s">
        <v>7</v>
      </c>
      <c r="B143">
        <v>184625886</v>
      </c>
      <c r="C143">
        <v>178375196</v>
      </c>
      <c r="D143" s="1">
        <v>44184</v>
      </c>
      <c r="E143" t="s">
        <v>6</v>
      </c>
      <c r="F143" t="str">
        <f>LEFT(Table_0[[#This Row],[Unit]],SEARCH(" ",Table_0[[#This Row],[Unit]])-1)</f>
        <v>UYU</v>
      </c>
      <c r="G143" t="str">
        <f>MID(Table_0[[#This Row],[Unit]],SEARCH(" ",Table_0[[#This Row],[Unit]])+1,99)</f>
        <v>Thousand</v>
      </c>
      <c r="H143" s="3">
        <f>IFERROR(VLOOKUP(Table_0[[#This Row],[Colonne1]],Tableau2[],2,0),1)*IFERROR(VLOOKUP(Table_0[[#This Row],[Colonne2]],Tableau2[],2,0),1)</f>
        <v>100</v>
      </c>
    </row>
    <row r="144" spans="1:8" x14ac:dyDescent="0.35">
      <c r="A144" t="s">
        <v>5</v>
      </c>
      <c r="B144">
        <v>511838</v>
      </c>
      <c r="C144">
        <v>361858</v>
      </c>
      <c r="D144" s="1">
        <v>44184</v>
      </c>
      <c r="E144" t="s">
        <v>4</v>
      </c>
      <c r="F144" t="str">
        <f>LEFT(Table_0[[#This Row],[Unit]],SEARCH(" ",Table_0[[#This Row],[Unit]])-1)</f>
        <v>UZS</v>
      </c>
      <c r="G144" t="str">
        <f>MID(Table_0[[#This Row],[Unit]],SEARCH(" ",Table_0[[#This Row],[Unit]])+1,99)</f>
        <v>Billion</v>
      </c>
      <c r="H144" s="3">
        <f>IFERROR(VLOOKUP(Table_0[[#This Row],[Colonne1]],Tableau2[],2,0),1)*IFERROR(VLOOKUP(Table_0[[#This Row],[Colonne2]],Tableau2[],2,0),1)</f>
        <v>1000000000</v>
      </c>
    </row>
    <row r="145" spans="1:8" x14ac:dyDescent="0.35">
      <c r="A145" t="s">
        <v>3</v>
      </c>
      <c r="B145">
        <v>707223</v>
      </c>
      <c r="C145">
        <v>3738546</v>
      </c>
      <c r="D145" s="1">
        <v>43910</v>
      </c>
      <c r="E145" t="s">
        <v>2</v>
      </c>
      <c r="F145" t="str">
        <f>LEFT(Table_0[[#This Row],[Unit]],SEARCH(" ",Table_0[[#This Row],[Unit]])-1)</f>
        <v>VND</v>
      </c>
      <c r="G145" t="str">
        <f>MID(Table_0[[#This Row],[Unit]],SEARCH(" ",Table_0[[#This Row],[Unit]])+1,99)</f>
        <v>Billion</v>
      </c>
      <c r="H145" s="3">
        <f>IFERROR(VLOOKUP(Table_0[[#This Row],[Colonne1]],Tableau2[],2,0),1)*IFERROR(VLOOKUP(Table_0[[#This Row],[Colonne2]],Tableau2[],2,0),1)</f>
        <v>1000000000</v>
      </c>
    </row>
    <row r="146" spans="1:8" x14ac:dyDescent="0.35">
      <c r="A146" t="s">
        <v>1</v>
      </c>
      <c r="B146">
        <v>279441</v>
      </c>
      <c r="C146">
        <v>246252</v>
      </c>
      <c r="D146" s="1">
        <v>44183</v>
      </c>
      <c r="E146" t="s">
        <v>0</v>
      </c>
      <c r="F146" t="str">
        <f>LEFT(Table_0[[#This Row],[Unit]],SEARCH(" ",Table_0[[#This Row],[Unit]])-1)</f>
        <v>ZMW</v>
      </c>
      <c r="G146" t="str">
        <f>MID(Table_0[[#This Row],[Unit]],SEARCH(" ",Table_0[[#This Row],[Unit]])+1,99)</f>
        <v>THO</v>
      </c>
      <c r="H146" s="3">
        <f>IFERROR(VLOOKUP(Table_0[[#This Row],[Colonne1]],Tableau2[],2,0),1)*IFERROR(VLOOKUP(Table_0[[#This Row],[Colonne2]],Tableau2[],2,0),1)</f>
        <v>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3913708-38CA-4ED2-A5E9-A573D8A6F6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Corey</dc:creator>
  <cp:lastModifiedBy>Michel</cp:lastModifiedBy>
  <dcterms:created xsi:type="dcterms:W3CDTF">2020-04-15T16:52:22Z</dcterms:created>
  <dcterms:modified xsi:type="dcterms:W3CDTF">2020-04-16T03:53:18Z</dcterms:modified>
</cp:coreProperties>
</file>