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610" activeTab="1"/>
  </bookViews>
  <sheets>
    <sheet name="RECAP" sheetId="3" r:id="rId1"/>
    <sheet name="GESTION DES STOCKS" sheetId="1" r:id="rId2"/>
    <sheet name="ENTREE STOCK" sheetId="2" r:id="rId3"/>
  </sheets>
  <externalReferences>
    <externalReference r:id="rId4"/>
  </externalReferences>
  <definedNames>
    <definedName name="_xlnm._FilterDatabase" localSheetId="1" hidden="1">'GESTION DES STOCKS'!$A$8:$P$15</definedName>
    <definedName name="_xlnm._FilterDatabase" localSheetId="0" hidden="1">RECAP!$A$1:$V$6</definedName>
    <definedName name="fcentres" localSheetId="1">OFFSET('GESTION DES STOCKS'!pcentres,0,0,COUNTA('GESTION DES STOCKS'!lcentres),1)</definedName>
    <definedName name="fcentres" localSheetId="0">OFFSET(pcentres,0,0,COUNTA(lcentres),1)</definedName>
    <definedName name="fcentres">OFFSET(pcentres,0,0,COUNTA(lcentres),1)</definedName>
    <definedName name="lcentres" localSheetId="1">#REF!</definedName>
    <definedName name="lcentres">#REF!</definedName>
    <definedName name="pcentres" localSheetId="1">#REF!</definedName>
    <definedName name="pcentres">#REF!</definedName>
    <definedName name="Segment_CATEGORIE1">#N/A</definedName>
    <definedName name="Segment_CENTRE1">#N/A</definedName>
    <definedName name="Segment_PATIENT_NOM1">#N/A</definedName>
    <definedName name="Segment_PM">#N/A</definedName>
    <definedName name="Segment_PRÊT">#N/A</definedName>
    <definedName name="Segment_RECLASSt_NAV">#N/A</definedName>
    <definedName name="Segment_V_T">#N/A</definedName>
    <definedName name="Segment_VENTE1">#N/A</definedName>
    <definedName name="VENTES" localSheetId="1">'[1]BASE DE STATS'!#REF!</definedName>
    <definedName name="VENTES">'[1]BASE DE STATS'!#REF!</definedName>
    <definedName name="VISITETEL" localSheetId="1">[1]RECAP!#REF!</definedName>
    <definedName name="VISITETEL">[1]RECAP!#REF!</definedName>
    <definedName name="_xlnm.Print_Area" localSheetId="1">'GESTION DES STOCKS'!$A$7:$H$18</definedName>
  </definedNames>
  <calcPr calcId="152511" iterate="1" concurrentCalc="0"/>
</workbook>
</file>

<file path=xl/calcChain.xml><?xml version="1.0" encoding="utf-8"?>
<calcChain xmlns="http://schemas.openxmlformats.org/spreadsheetml/2006/main">
  <c r="F14" i="1" l="1"/>
  <c r="F15" i="1"/>
  <c r="F13" i="1"/>
  <c r="F13" i="2"/>
  <c r="F10" i="1"/>
  <c r="E4" i="2"/>
  <c r="E5" i="2"/>
  <c r="E6" i="2"/>
  <c r="E7" i="2"/>
  <c r="E8" i="2"/>
  <c r="E9" i="2"/>
  <c r="E10" i="2"/>
  <c r="E11" i="2"/>
  <c r="E12" i="2"/>
  <c r="E13" i="2"/>
  <c r="E14" i="2"/>
  <c r="E15" i="2"/>
  <c r="E16" i="2"/>
  <c r="E17" i="2"/>
  <c r="E18" i="2"/>
  <c r="E19" i="2"/>
  <c r="E20" i="2"/>
  <c r="E21" i="2"/>
  <c r="E22" i="2"/>
  <c r="E23" i="2"/>
  <c r="E24" i="2"/>
  <c r="E25" i="2"/>
  <c r="E26" i="2"/>
  <c r="E27" i="2"/>
  <c r="E28" i="2"/>
  <c r="E29" i="2"/>
  <c r="E30" i="2"/>
  <c r="E31" i="2"/>
  <c r="E32" i="2"/>
  <c r="E33" i="2"/>
  <c r="E34" i="2"/>
  <c r="E35" i="2"/>
  <c r="E36" i="2"/>
  <c r="H15" i="1"/>
  <c r="H14" i="1"/>
  <c r="H13" i="1"/>
  <c r="H12" i="1"/>
  <c r="H11" i="1"/>
  <c r="H10" i="1"/>
  <c r="H9" i="1"/>
</calcChain>
</file>

<file path=xl/sharedStrings.xml><?xml version="1.0" encoding="utf-8"?>
<sst xmlns="http://schemas.openxmlformats.org/spreadsheetml/2006/main" count="77" uniqueCount="68">
  <si>
    <t>REEL=D11+('ENTREE STOCK'!$E$36)-NB.SI(RECAP!P1:U3;'GESTION DES STOCKS'!A11)</t>
  </si>
  <si>
    <t>GESTION DES STOCKS</t>
  </si>
  <si>
    <t>Total Entrée</t>
  </si>
  <si>
    <t>Total Sortie</t>
  </si>
  <si>
    <t>Qté</t>
  </si>
  <si>
    <t>Valeur</t>
  </si>
  <si>
    <t>Inventaire</t>
  </si>
  <si>
    <t>Etat du Stock</t>
  </si>
  <si>
    <t>Item No.</t>
  </si>
  <si>
    <t>Description</t>
  </si>
  <si>
    <t>N° de Série</t>
  </si>
  <si>
    <t>Magasin</t>
  </si>
  <si>
    <t>Réel</t>
  </si>
  <si>
    <t>Mini</t>
  </si>
  <si>
    <t>Alerte</t>
  </si>
  <si>
    <t>SONNET</t>
  </si>
  <si>
    <t>SONNET Control Unit Ebony</t>
  </si>
  <si>
    <t>CABLES</t>
  </si>
  <si>
    <t>SONNET Câble d'antenne D</t>
  </si>
  <si>
    <t>SONNET Câble d'Antenne D 8,5cm noir</t>
  </si>
  <si>
    <t>SONNET Câble Ant D 28cm noir</t>
  </si>
  <si>
    <t>SONNET Câb.Ant.D 8,5cm bge</t>
  </si>
  <si>
    <t xml:space="preserve">  </t>
  </si>
  <si>
    <t>ENTREE DE STOCK</t>
  </si>
  <si>
    <t>Date</t>
  </si>
  <si>
    <t>Fournisseur</t>
  </si>
  <si>
    <t>Réf</t>
  </si>
  <si>
    <t>Total</t>
  </si>
  <si>
    <t>DATE</t>
  </si>
  <si>
    <t>V/T</t>
  </si>
  <si>
    <t>PATIENT NOM</t>
  </si>
  <si>
    <t>PATIENT PRENOM</t>
  </si>
  <si>
    <t>CENTRE</t>
  </si>
  <si>
    <t>OBJET VISITE/APPEL</t>
  </si>
  <si>
    <t>CATEGORIE</t>
  </si>
  <si>
    <t>VENTE
PILES</t>
  </si>
  <si>
    <t>VENTE
AUTRES</t>
  </si>
  <si>
    <t>MODELE</t>
  </si>
  <si>
    <t>MONTANT</t>
  </si>
  <si>
    <t>CB/CHEQUE</t>
  </si>
  <si>
    <t>COMMENTAIRE / ACTION</t>
  </si>
  <si>
    <t>PRÊT</t>
  </si>
  <si>
    <t>ECHANGES</t>
  </si>
  <si>
    <t>Sorties de Stock</t>
  </si>
  <si>
    <t>WATERWEAR</t>
  </si>
  <si>
    <t>V</t>
  </si>
  <si>
    <t>MANCEAU</t>
  </si>
  <si>
    <t>PATRICIA</t>
  </si>
  <si>
    <t>LA PITIE</t>
  </si>
  <si>
    <t>Achat divers</t>
  </si>
  <si>
    <t>Ventes</t>
  </si>
  <si>
    <t>BATTERIES</t>
  </si>
  <si>
    <t>CB</t>
  </si>
  <si>
    <t>FDS</t>
  </si>
  <si>
    <t>GAUDE</t>
  </si>
  <si>
    <t>ROMAIN</t>
  </si>
  <si>
    <t>ROTHSCHILD</t>
  </si>
  <si>
    <t>A RENDU LE PRÊT D'OPUS 2. Il vient d'être renouvler en SONNET</t>
  </si>
  <si>
    <t>Info Générale</t>
  </si>
  <si>
    <t>Réception Navision OK</t>
  </si>
  <si>
    <t>MSIKA COCHARD</t>
  </si>
  <si>
    <t>SOLANGE</t>
  </si>
  <si>
    <t>A PRIS SA REPARATION</t>
  </si>
  <si>
    <t>Retour réparation</t>
  </si>
  <si>
    <t>Réception Navision OK - Comment changer le couvre microphone</t>
  </si>
  <si>
    <t>INVENTAIRE AU 16 OCTOBRE 2018</t>
  </si>
  <si>
    <t xml:space="preserve">                                                </t>
  </si>
  <si>
    <t>Dans la colonne REEL : il doit y avoir les quantités soustraites des ventes de l'onglet RECAP + les rajouts d'entrée de stock de l'onglet ENTREE de stock par réfrence</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</si>
</sst>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00000"/>
    <numFmt numFmtId="165" formatCode="###0;###0"/>
    <numFmt numFmtId="166" formatCode="0_ ;[Red]\-0\ "/>
    <numFmt numFmtId="167" formatCode="dd/mm/yy;@"/>
    <numFmt numFmtId="168" formatCode="#,##0.00\ &quot;€&quot;"/>
  </numFmts>
  <fonts count="15" x14ac:knownFonts="1">
    <font>
      <sz val="11"/>
      <color theme="1"/>
      <name val="Calibri"/>
      <family val="2"/>
      <scheme val="minor"/>
    </font>
    <font>
      <sz val="11"/>
      <color theme="1"/>
      <name val="Calibri"/>
      <family val="2"/>
    </font>
    <font>
      <b/>
      <sz val="11"/>
      <color theme="0"/>
      <name val="Calibri"/>
      <family val="2"/>
    </font>
    <font>
      <sz val="10"/>
      <color rgb="FF000000"/>
      <name val="Times New Roman"/>
      <family val="1"/>
    </font>
    <font>
      <sz val="12"/>
      <color theme="0"/>
      <name val="Calibri"/>
      <family val="2"/>
    </font>
    <font>
      <b/>
      <sz val="12"/>
      <name val="Calibri"/>
      <family val="2"/>
    </font>
    <font>
      <b/>
      <sz val="11"/>
      <name val="Calibri"/>
      <family val="2"/>
    </font>
    <font>
      <sz val="12"/>
      <name val="Calibri"/>
      <family val="2"/>
    </font>
    <font>
      <sz val="11"/>
      <color rgb="FF000000"/>
      <name val="Calibri"/>
      <family val="2"/>
    </font>
    <font>
      <b/>
      <sz val="11"/>
      <color rgb="FF000000"/>
      <name val="Calibri"/>
      <family val="2"/>
    </font>
    <font>
      <b/>
      <sz val="14"/>
      <color theme="0"/>
      <name val="Calibri"/>
      <family val="2"/>
    </font>
    <font>
      <sz val="11"/>
      <name val="Calibri"/>
      <family val="2"/>
    </font>
    <font>
      <b/>
      <sz val="11"/>
      <color rgb="FFFF0000"/>
      <name val="Calibri"/>
      <family val="2"/>
    </font>
    <font>
      <b/>
      <sz val="14"/>
      <name val="Calibri"/>
      <family val="2"/>
    </font>
    <font>
      <b/>
      <sz val="18"/>
      <name val="Calibri"/>
      <family val="2"/>
    </font>
  </fonts>
  <fills count="7">
    <fill>
      <patternFill patternType="none"/>
    </fill>
    <fill>
      <patternFill patternType="gray125"/>
    </fill>
    <fill>
      <patternFill patternType="solid">
        <fgColor theme="0" tint="-4.9989318521683403E-2"/>
        <bgColor indexed="64"/>
      </patternFill>
    </fill>
    <fill>
      <patternFill patternType="solid">
        <fgColor theme="1"/>
        <bgColor indexed="64"/>
      </patternFill>
    </fill>
    <fill>
      <patternFill patternType="solid">
        <fgColor theme="0" tint="-0.249977111117893"/>
        <bgColor indexed="64"/>
      </patternFill>
    </fill>
    <fill>
      <patternFill patternType="solid">
        <fgColor theme="5"/>
        <bgColor theme="5"/>
      </patternFill>
    </fill>
    <fill>
      <patternFill patternType="solid">
        <fgColor rgb="FFFFFFCC"/>
        <bgColor indexed="64"/>
      </patternFill>
    </fill>
  </fills>
  <borders count="20">
    <border>
      <left/>
      <right/>
      <top/>
      <bottom/>
      <diagonal/>
    </border>
    <border>
      <left/>
      <right/>
      <top/>
      <bottom style="thin">
        <color indexed="64"/>
      </bottom>
      <diagonal/>
    </border>
    <border>
      <left style="thin">
        <color theme="0" tint="-0.34998626667073579"/>
      </left>
      <right style="thin">
        <color theme="0" tint="-0.34998626667073579"/>
      </right>
      <top style="thin">
        <color theme="0" tint="-0.34998626667073579"/>
      </top>
      <bottom/>
      <diagonal/>
    </border>
    <border>
      <left style="thin">
        <color theme="0" tint="-0.34998626667073579"/>
      </left>
      <right/>
      <top style="thin">
        <color theme="0" tint="-0.34998626667073579"/>
      </top>
      <bottom/>
      <diagonal/>
    </border>
    <border>
      <left/>
      <right style="thin">
        <color theme="0" tint="-0.34998626667073579"/>
      </right>
      <top style="thin">
        <color theme="0" tint="-0.34998626667073579"/>
      </top>
      <bottom/>
      <diagonal/>
    </border>
    <border>
      <left style="thin">
        <color theme="0" tint="-0.34998626667073579"/>
      </left>
      <right style="thin">
        <color theme="0" tint="-0.34998626667073579"/>
      </right>
      <top/>
      <bottom style="thin">
        <color theme="0" tint="-0.34998626667073579"/>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indexed="64"/>
      </left>
      <right style="thin">
        <color indexed="64"/>
      </right>
      <top style="thin">
        <color indexed="64"/>
      </top>
      <bottom style="thin">
        <color indexed="64"/>
      </bottom>
      <diagonal/>
    </border>
    <border>
      <left style="medium">
        <color theme="5"/>
      </left>
      <right/>
      <top style="medium">
        <color theme="5"/>
      </top>
      <bottom/>
      <diagonal/>
    </border>
    <border>
      <left style="thin">
        <color theme="5"/>
      </left>
      <right/>
      <top style="medium">
        <color theme="5"/>
      </top>
      <bottom/>
      <diagonal/>
    </border>
    <border>
      <left style="thin">
        <color theme="5"/>
      </left>
      <right style="thin">
        <color theme="5"/>
      </right>
      <top style="medium">
        <color theme="5"/>
      </top>
      <bottom style="thin">
        <color theme="5"/>
      </bottom>
      <diagonal/>
    </border>
    <border>
      <left/>
      <right/>
      <top style="medium">
        <color theme="5"/>
      </top>
      <bottom/>
      <diagonal/>
    </border>
    <border>
      <left style="medium">
        <color theme="5"/>
      </left>
      <right/>
      <top style="medium">
        <color theme="5"/>
      </top>
      <bottom style="thin">
        <color theme="5"/>
      </bottom>
      <diagonal/>
    </border>
    <border>
      <left/>
      <right/>
      <top style="medium">
        <color theme="5"/>
      </top>
      <bottom style="thin">
        <color theme="5"/>
      </bottom>
      <diagonal/>
    </border>
    <border>
      <left/>
      <right style="medium">
        <color theme="5"/>
      </right>
      <top style="medium">
        <color theme="5"/>
      </top>
      <bottom/>
      <diagonal/>
    </border>
    <border>
      <left style="thin">
        <color theme="5"/>
      </left>
      <right style="thin">
        <color theme="5"/>
      </right>
      <top style="thin">
        <color theme="5"/>
      </top>
      <bottom style="thin">
        <color theme="5"/>
      </bottom>
      <diagonal/>
    </border>
    <border>
      <left style="thin">
        <color theme="5"/>
      </left>
      <right style="thick">
        <color theme="5"/>
      </right>
      <top style="thin">
        <color theme="5"/>
      </top>
      <bottom style="thin">
        <color theme="5"/>
      </bottom>
      <diagonal/>
    </border>
    <border>
      <left style="thick">
        <color theme="5"/>
      </left>
      <right style="thin">
        <color theme="5"/>
      </right>
      <top style="thin">
        <color theme="5"/>
      </top>
      <bottom style="thin">
        <color theme="5"/>
      </bottom>
      <diagonal/>
    </border>
    <border>
      <left style="thin">
        <color theme="5"/>
      </left>
      <right style="medium">
        <color theme="5"/>
      </right>
      <top style="thin">
        <color theme="5"/>
      </top>
      <bottom style="thin">
        <color theme="5"/>
      </bottom>
      <diagonal/>
    </border>
    <border>
      <left/>
      <right style="thin">
        <color theme="5"/>
      </right>
      <top/>
      <bottom/>
      <diagonal/>
    </border>
  </borders>
  <cellStyleXfs count="3">
    <xf numFmtId="0" fontId="0" fillId="0" borderId="0"/>
    <xf numFmtId="0" fontId="3" fillId="0" borderId="0"/>
    <xf numFmtId="0" fontId="1" fillId="0" borderId="0"/>
  </cellStyleXfs>
  <cellXfs count="132">
    <xf numFmtId="0" fontId="0" fillId="0" borderId="0" xfId="0"/>
    <xf numFmtId="0" fontId="4" fillId="0" borderId="0" xfId="1" applyFont="1" applyFill="1" applyBorder="1" applyAlignment="1">
      <alignment horizontal="left" vertical="center"/>
    </xf>
    <xf numFmtId="0" fontId="5" fillId="0" borderId="0" xfId="1" applyNumberFormat="1" applyFont="1" applyFill="1" applyBorder="1" applyAlignment="1">
      <alignment vertical="center"/>
    </xf>
    <xf numFmtId="0" fontId="5" fillId="0" borderId="0" xfId="1" applyNumberFormat="1" applyFont="1" applyFill="1" applyBorder="1" applyAlignment="1">
      <alignment horizontal="center" vertical="center"/>
    </xf>
    <xf numFmtId="0" fontId="6" fillId="0" borderId="0" xfId="1" applyNumberFormat="1" applyFont="1" applyFill="1" applyBorder="1" applyAlignment="1">
      <alignment vertical="center"/>
    </xf>
    <xf numFmtId="0" fontId="7" fillId="0" borderId="0" xfId="1" applyFont="1" applyFill="1" applyBorder="1" applyAlignment="1">
      <alignment horizontal="center" vertical="center"/>
    </xf>
    <xf numFmtId="0" fontId="7" fillId="0" borderId="0" xfId="1" applyFont="1" applyFill="1" applyBorder="1" applyAlignment="1">
      <alignment horizontal="left" vertical="center"/>
    </xf>
    <xf numFmtId="0" fontId="5" fillId="0" borderId="0" xfId="1" applyNumberFormat="1" applyFont="1" applyFill="1" applyBorder="1" applyAlignment="1">
      <alignment horizontal="left" vertical="center"/>
    </xf>
    <xf numFmtId="0" fontId="5" fillId="0" borderId="1" xfId="1" applyNumberFormat="1" applyFont="1" applyFill="1" applyBorder="1" applyAlignment="1">
      <alignment vertical="center"/>
    </xf>
    <xf numFmtId="0" fontId="6" fillId="0" borderId="1" xfId="1" applyNumberFormat="1" applyFont="1" applyFill="1" applyBorder="1" applyAlignment="1">
      <alignment vertical="center"/>
    </xf>
    <xf numFmtId="0" fontId="7" fillId="0" borderId="1" xfId="1" applyFont="1" applyFill="1" applyBorder="1" applyAlignment="1">
      <alignment horizontal="left" vertical="center"/>
    </xf>
    <xf numFmtId="0" fontId="5" fillId="0" borderId="0" xfId="1" applyNumberFormat="1" applyFont="1" applyFill="1" applyBorder="1" applyAlignment="1">
      <alignment horizontal="right" vertical="center"/>
    </xf>
    <xf numFmtId="0" fontId="5" fillId="2" borderId="0" xfId="1" applyNumberFormat="1" applyFont="1" applyFill="1" applyBorder="1" applyAlignment="1">
      <alignment horizontal="left" vertical="center"/>
    </xf>
    <xf numFmtId="0" fontId="5" fillId="2" borderId="0" xfId="1" applyNumberFormat="1" applyFont="1" applyFill="1" applyBorder="1" applyAlignment="1">
      <alignment horizontal="center" vertical="center"/>
    </xf>
    <xf numFmtId="0" fontId="6" fillId="2" borderId="0" xfId="1" applyNumberFormat="1" applyFont="1" applyFill="1" applyBorder="1" applyAlignment="1">
      <alignment vertical="center"/>
    </xf>
    <xf numFmtId="0" fontId="5" fillId="2" borderId="0" xfId="1" applyNumberFormat="1" applyFont="1" applyFill="1" applyBorder="1" applyAlignment="1">
      <alignment vertical="center"/>
    </xf>
    <xf numFmtId="0" fontId="8" fillId="0" borderId="0" xfId="1" applyFont="1" applyFill="1" applyBorder="1" applyAlignment="1">
      <alignment horizontal="center" vertical="top"/>
    </xf>
    <xf numFmtId="0" fontId="9" fillId="0" borderId="2" xfId="1" applyNumberFormat="1" applyFont="1" applyFill="1" applyBorder="1" applyAlignment="1">
      <alignment horizontal="center" vertical="top" wrapText="1"/>
    </xf>
    <xf numFmtId="164" fontId="6" fillId="0" borderId="2" xfId="1" applyNumberFormat="1" applyFont="1" applyFill="1" applyBorder="1" applyAlignment="1">
      <alignment horizontal="center" vertical="center"/>
    </xf>
    <xf numFmtId="0" fontId="6" fillId="0" borderId="2" xfId="1" applyFont="1" applyFill="1" applyBorder="1" applyAlignment="1">
      <alignment horizontal="center" vertical="center"/>
    </xf>
    <xf numFmtId="0" fontId="9" fillId="0" borderId="2" xfId="1" applyNumberFormat="1" applyFont="1" applyFill="1" applyBorder="1" applyAlignment="1">
      <alignment horizontal="center" vertical="center"/>
    </xf>
    <xf numFmtId="14" fontId="6" fillId="0" borderId="5" xfId="1" applyNumberFormat="1" applyFont="1" applyFill="1" applyBorder="1" applyAlignment="1">
      <alignment horizontal="center" vertical="center" wrapText="1"/>
    </xf>
    <xf numFmtId="0" fontId="9" fillId="0" borderId="5" xfId="1" applyFont="1" applyFill="1" applyBorder="1" applyAlignment="1">
      <alignment horizontal="center" vertical="center"/>
    </xf>
    <xf numFmtId="0" fontId="8" fillId="0" borderId="0" xfId="1" applyFont="1" applyFill="1" applyBorder="1" applyAlignment="1">
      <alignment horizontal="center" vertical="center"/>
    </xf>
    <xf numFmtId="164" fontId="10" fillId="3" borderId="6" xfId="1" applyNumberFormat="1" applyFont="1" applyFill="1" applyBorder="1" applyAlignment="1">
      <alignment horizontal="left" vertical="top"/>
    </xf>
    <xf numFmtId="164" fontId="10" fillId="3" borderId="6" xfId="1" applyNumberFormat="1" applyFont="1" applyFill="1" applyBorder="1" applyAlignment="1">
      <alignment horizontal="center" vertical="top"/>
    </xf>
    <xf numFmtId="165" fontId="8" fillId="0" borderId="6" xfId="1" applyNumberFormat="1" applyFont="1" applyFill="1" applyBorder="1" applyAlignment="1">
      <alignment horizontal="left" vertical="top" wrapText="1"/>
    </xf>
    <xf numFmtId="0" fontId="8" fillId="0" borderId="6" xfId="1" applyNumberFormat="1" applyFont="1" applyFill="1" applyBorder="1" applyAlignment="1">
      <alignment horizontal="center" vertical="top" wrapText="1"/>
    </xf>
    <xf numFmtId="165" fontId="8" fillId="0" borderId="6" xfId="1" applyNumberFormat="1" applyFont="1" applyFill="1" applyBorder="1" applyAlignment="1">
      <alignment horizontal="center" vertical="top" wrapText="1"/>
    </xf>
    <xf numFmtId="0" fontId="8" fillId="0" borderId="6" xfId="1" applyNumberFormat="1" applyFont="1" applyFill="1" applyBorder="1" applyAlignment="1">
      <alignment horizontal="center" vertical="top"/>
    </xf>
    <xf numFmtId="0" fontId="11" fillId="0" borderId="6" xfId="1" applyNumberFormat="1" applyFont="1" applyFill="1" applyBorder="1" applyAlignment="1">
      <alignment horizontal="center" vertical="top"/>
    </xf>
    <xf numFmtId="0" fontId="8" fillId="0" borderId="0" xfId="1" applyFont="1" applyFill="1" applyBorder="1" applyAlignment="1">
      <alignment horizontal="left" vertical="top"/>
    </xf>
    <xf numFmtId="164" fontId="11" fillId="4" borderId="6" xfId="1" applyNumberFormat="1" applyFont="1" applyFill="1" applyBorder="1" applyAlignment="1">
      <alignment horizontal="left" vertical="top"/>
    </xf>
    <xf numFmtId="0" fontId="11" fillId="0" borderId="6" xfId="1" applyNumberFormat="1" applyFont="1" applyFill="1" applyBorder="1" applyAlignment="1">
      <alignment horizontal="left" vertical="top"/>
    </xf>
    <xf numFmtId="0" fontId="11" fillId="0" borderId="6" xfId="1" applyNumberFormat="1" applyFont="1" applyFill="1" applyBorder="1" applyAlignment="1">
      <alignment horizontal="left" vertical="top" wrapText="1"/>
    </xf>
    <xf numFmtId="0" fontId="11" fillId="0" borderId="6" xfId="1" applyNumberFormat="1" applyFont="1" applyFill="1" applyBorder="1" applyAlignment="1">
      <alignment horizontal="center" vertical="top" wrapText="1"/>
    </xf>
    <xf numFmtId="0" fontId="11" fillId="0" borderId="0" xfId="1" applyFont="1" applyFill="1" applyBorder="1" applyAlignment="1">
      <alignment horizontal="left" vertical="top"/>
    </xf>
    <xf numFmtId="164" fontId="6" fillId="4" borderId="6" xfId="1" applyNumberFormat="1" applyFont="1" applyFill="1" applyBorder="1" applyAlignment="1">
      <alignment horizontal="left" vertical="top"/>
    </xf>
    <xf numFmtId="164" fontId="9" fillId="4" borderId="6" xfId="1" applyNumberFormat="1" applyFont="1" applyFill="1" applyBorder="1" applyAlignment="1">
      <alignment vertical="top"/>
    </xf>
    <xf numFmtId="164" fontId="9" fillId="0" borderId="6" xfId="1" applyNumberFormat="1" applyFont="1" applyFill="1" applyBorder="1" applyAlignment="1">
      <alignment horizontal="left" vertical="top"/>
    </xf>
    <xf numFmtId="0" fontId="9" fillId="0" borderId="6" xfId="1" applyNumberFormat="1" applyFont="1" applyFill="1" applyBorder="1" applyAlignment="1">
      <alignment horizontal="center" vertical="top"/>
    </xf>
    <xf numFmtId="164" fontId="9" fillId="0" borderId="6" xfId="1" applyNumberFormat="1" applyFont="1" applyFill="1" applyBorder="1" applyAlignment="1">
      <alignment vertical="top"/>
    </xf>
    <xf numFmtId="164" fontId="6" fillId="0" borderId="6" xfId="1" applyNumberFormat="1" applyFont="1" applyFill="1" applyBorder="1" applyAlignment="1">
      <alignment horizontal="left" vertical="top"/>
    </xf>
    <xf numFmtId="0" fontId="8" fillId="0" borderId="6" xfId="1" applyNumberFormat="1" applyFont="1" applyFill="1" applyBorder="1" applyAlignment="1">
      <alignment horizontal="left" vertical="top" wrapText="1"/>
    </xf>
    <xf numFmtId="164" fontId="8" fillId="0" borderId="0" xfId="1" applyNumberFormat="1" applyFont="1" applyFill="1" applyBorder="1" applyAlignment="1">
      <alignment horizontal="left" vertical="top"/>
    </xf>
    <xf numFmtId="0" fontId="8" fillId="0" borderId="0" xfId="1" applyNumberFormat="1" applyFont="1" applyFill="1" applyBorder="1" applyAlignment="1">
      <alignment horizontal="center" vertical="top"/>
    </xf>
    <xf numFmtId="0" fontId="9" fillId="0" borderId="0" xfId="1" applyNumberFormat="1" applyFont="1" applyFill="1" applyBorder="1" applyAlignment="1">
      <alignment horizontal="center" vertical="top"/>
    </xf>
    <xf numFmtId="167" fontId="13" fillId="0" borderId="0" xfId="1" applyNumberFormat="1" applyFont="1" applyFill="1" applyBorder="1" applyAlignment="1">
      <alignment vertical="top"/>
    </xf>
    <xf numFmtId="0" fontId="14" fillId="0" borderId="0" xfId="1" applyNumberFormat="1" applyFont="1" applyFill="1" applyBorder="1" applyAlignment="1">
      <alignment vertical="top"/>
    </xf>
    <xf numFmtId="164" fontId="14" fillId="0" borderId="0" xfId="1" applyNumberFormat="1" applyFont="1" applyFill="1" applyBorder="1" applyAlignment="1">
      <alignment horizontal="center" vertical="top"/>
    </xf>
    <xf numFmtId="167" fontId="14" fillId="0" borderId="0" xfId="1" applyNumberFormat="1" applyFont="1" applyFill="1" applyBorder="1" applyAlignment="1">
      <alignment horizontal="center" vertical="top"/>
    </xf>
    <xf numFmtId="0" fontId="14" fillId="0" borderId="0" xfId="1" applyNumberFormat="1" applyFont="1" applyFill="1" applyBorder="1" applyAlignment="1">
      <alignment horizontal="center" vertical="top"/>
    </xf>
    <xf numFmtId="167" fontId="9" fillId="0" borderId="7" xfId="1" applyNumberFormat="1" applyFont="1" applyFill="1" applyBorder="1" applyAlignment="1">
      <alignment horizontal="center" vertical="top"/>
    </xf>
    <xf numFmtId="0" fontId="9" fillId="0" borderId="7" xfId="1" applyFont="1" applyFill="1" applyBorder="1" applyAlignment="1">
      <alignment horizontal="center" vertical="top"/>
    </xf>
    <xf numFmtId="164" fontId="9" fillId="0" borderId="7" xfId="1" applyNumberFormat="1" applyFont="1" applyFill="1" applyBorder="1" applyAlignment="1">
      <alignment horizontal="center" vertical="top"/>
    </xf>
    <xf numFmtId="167" fontId="8" fillId="0" borderId="7" xfId="1" applyNumberFormat="1" applyFont="1" applyFill="1" applyBorder="1" applyAlignment="1">
      <alignment horizontal="left" vertical="top"/>
    </xf>
    <xf numFmtId="0" fontId="8" fillId="0" borderId="7" xfId="1" applyFont="1" applyFill="1" applyBorder="1" applyAlignment="1">
      <alignment horizontal="left" vertical="top"/>
    </xf>
    <xf numFmtId="164" fontId="8" fillId="0" borderId="7" xfId="1" applyNumberFormat="1" applyFont="1" applyFill="1" applyBorder="1" applyAlignment="1">
      <alignment horizontal="center" vertical="top"/>
    </xf>
    <xf numFmtId="0" fontId="8" fillId="0" borderId="7" xfId="1" applyFont="1" applyFill="1" applyBorder="1" applyAlignment="1">
      <alignment horizontal="center" vertical="top"/>
    </xf>
    <xf numFmtId="167" fontId="2" fillId="3" borderId="7" xfId="1" applyNumberFormat="1" applyFont="1" applyFill="1" applyBorder="1" applyAlignment="1">
      <alignment horizontal="left" vertical="top"/>
    </xf>
    <xf numFmtId="0" fontId="2" fillId="3" borderId="7" xfId="1" applyFont="1" applyFill="1" applyBorder="1" applyAlignment="1">
      <alignment horizontal="left" vertical="top"/>
    </xf>
    <xf numFmtId="164" fontId="2" fillId="3" borderId="7" xfId="1" applyNumberFormat="1" applyFont="1" applyFill="1" applyBorder="1" applyAlignment="1">
      <alignment horizontal="center" vertical="top"/>
    </xf>
    <xf numFmtId="0" fontId="2" fillId="3" borderId="7" xfId="1" applyFont="1" applyFill="1" applyBorder="1" applyAlignment="1">
      <alignment horizontal="center" vertical="top"/>
    </xf>
    <xf numFmtId="167" fontId="0" fillId="0" borderId="0" xfId="0" applyNumberFormat="1"/>
    <xf numFmtId="164" fontId="0" fillId="0" borderId="0" xfId="0" applyNumberFormat="1" applyAlignment="1">
      <alignment horizontal="center"/>
    </xf>
    <xf numFmtId="167" fontId="6" fillId="5" borderId="8" xfId="0" applyNumberFormat="1" applyFont="1" applyFill="1" applyBorder="1" applyAlignment="1">
      <alignment horizontal="center" vertical="center"/>
    </xf>
    <xf numFmtId="0" fontId="6" fillId="5" borderId="9" xfId="0" applyNumberFormat="1" applyFont="1" applyFill="1" applyBorder="1" applyAlignment="1">
      <alignment horizontal="center" vertical="center"/>
    </xf>
    <xf numFmtId="0" fontId="6" fillId="5" borderId="9" xfId="0" applyFont="1" applyFill="1" applyBorder="1" applyAlignment="1">
      <alignment horizontal="left" vertical="center"/>
    </xf>
    <xf numFmtId="0" fontId="6" fillId="5" borderId="9" xfId="0" applyFont="1" applyFill="1" applyBorder="1" applyAlignment="1">
      <alignment horizontal="center" vertical="center"/>
    </xf>
    <xf numFmtId="11" fontId="6" fillId="5" borderId="10" xfId="0" applyNumberFormat="1" applyFont="1" applyFill="1" applyBorder="1" applyAlignment="1">
      <alignment horizontal="center" vertical="center"/>
    </xf>
    <xf numFmtId="49" fontId="6" fillId="5" borderId="9" xfId="0" applyNumberFormat="1" applyFont="1" applyFill="1" applyBorder="1" applyAlignment="1">
      <alignment horizontal="center" vertical="center" wrapText="1"/>
    </xf>
    <xf numFmtId="49" fontId="6" fillId="5" borderId="9" xfId="0" applyNumberFormat="1" applyFont="1" applyFill="1" applyBorder="1" applyAlignment="1">
      <alignment horizontal="center" vertical="center"/>
    </xf>
    <xf numFmtId="168" fontId="6" fillId="5" borderId="9" xfId="0" applyNumberFormat="1" applyFont="1" applyFill="1" applyBorder="1" applyAlignment="1">
      <alignment horizontal="right" vertical="center"/>
    </xf>
    <xf numFmtId="168" fontId="6" fillId="5" borderId="9" xfId="0" applyNumberFormat="1" applyFont="1" applyFill="1" applyBorder="1" applyAlignment="1">
      <alignment horizontal="center" vertical="center"/>
    </xf>
    <xf numFmtId="0" fontId="6" fillId="5" borderId="11" xfId="0" applyFont="1" applyFill="1" applyBorder="1" applyAlignment="1">
      <alignment horizontal="center" vertical="center" wrapText="1"/>
    </xf>
    <xf numFmtId="0" fontId="6" fillId="5" borderId="14" xfId="0" applyNumberFormat="1" applyFont="1" applyFill="1" applyBorder="1" applyAlignment="1">
      <alignment horizontal="center" vertical="center"/>
    </xf>
    <xf numFmtId="0" fontId="11" fillId="0" borderId="0" xfId="0" applyFont="1" applyFill="1" applyBorder="1" applyAlignment="1" applyProtection="1">
      <alignment horizontal="center"/>
      <protection locked="0"/>
    </xf>
    <xf numFmtId="167" fontId="11" fillId="0" borderId="15" xfId="0" applyNumberFormat="1" applyFont="1" applyFill="1" applyBorder="1" applyAlignment="1">
      <alignment horizontal="center" vertical="center"/>
    </xf>
    <xf numFmtId="0" fontId="11" fillId="0" borderId="15" xfId="0" applyNumberFormat="1" applyFont="1" applyFill="1" applyBorder="1" applyAlignment="1">
      <alignment horizontal="center" vertical="center"/>
    </xf>
    <xf numFmtId="0" fontId="11" fillId="0" borderId="15" xfId="0" applyFont="1" applyFill="1" applyBorder="1" applyAlignment="1">
      <alignment horizontal="left" vertical="center"/>
    </xf>
    <xf numFmtId="0" fontId="11" fillId="0" borderId="15" xfId="0" applyFont="1" applyFill="1" applyBorder="1" applyAlignment="1">
      <alignment horizontal="center" vertical="center"/>
    </xf>
    <xf numFmtId="11" fontId="11" fillId="0" borderId="15" xfId="0" applyNumberFormat="1" applyFont="1" applyFill="1" applyBorder="1" applyAlignment="1">
      <alignment horizontal="left" vertical="center"/>
    </xf>
    <xf numFmtId="49" fontId="11" fillId="0" borderId="15" xfId="0" applyNumberFormat="1" applyFont="1" applyFill="1" applyBorder="1" applyAlignment="1">
      <alignment horizontal="center" vertical="center"/>
    </xf>
    <xf numFmtId="168" fontId="11" fillId="0" borderId="15" xfId="0" applyNumberFormat="1" applyFont="1" applyFill="1" applyBorder="1" applyAlignment="1">
      <alignment horizontal="right" vertical="center"/>
    </xf>
    <xf numFmtId="168" fontId="11" fillId="0" borderId="15" xfId="0" applyNumberFormat="1" applyFont="1" applyFill="1" applyBorder="1" applyAlignment="1">
      <alignment horizontal="center" vertical="center"/>
    </xf>
    <xf numFmtId="0" fontId="11" fillId="0" borderId="16" xfId="0" applyFont="1" applyFill="1" applyBorder="1" applyAlignment="1">
      <alignment horizontal="center" vertical="center" wrapText="1"/>
    </xf>
    <xf numFmtId="164" fontId="11" fillId="0" borderId="17" xfId="0" applyNumberFormat="1" applyFont="1" applyFill="1" applyBorder="1" applyAlignment="1" applyProtection="1">
      <alignment horizontal="center"/>
      <protection locked="0"/>
    </xf>
    <xf numFmtId="164" fontId="11" fillId="0" borderId="15" xfId="0" applyNumberFormat="1" applyFont="1" applyFill="1" applyBorder="1" applyAlignment="1" applyProtection="1">
      <alignment horizontal="center"/>
      <protection locked="0"/>
    </xf>
    <xf numFmtId="0" fontId="11" fillId="0" borderId="18" xfId="0" applyNumberFormat="1" applyFont="1" applyFill="1" applyBorder="1" applyAlignment="1">
      <alignment horizontal="center" vertical="center"/>
    </xf>
    <xf numFmtId="167" fontId="2" fillId="3" borderId="15" xfId="0" applyNumberFormat="1" applyFont="1" applyFill="1" applyBorder="1" applyAlignment="1">
      <alignment horizontal="left" vertical="center"/>
    </xf>
    <xf numFmtId="0" fontId="2" fillId="3" borderId="15" xfId="0" applyNumberFormat="1" applyFont="1" applyFill="1" applyBorder="1" applyAlignment="1">
      <alignment horizontal="center" vertical="center"/>
    </xf>
    <xf numFmtId="0" fontId="2" fillId="3" borderId="15" xfId="0" applyFont="1" applyFill="1" applyBorder="1" applyAlignment="1">
      <alignment horizontal="left" vertical="center"/>
    </xf>
    <xf numFmtId="0" fontId="2" fillId="3" borderId="15" xfId="0" applyFont="1" applyFill="1" applyBorder="1" applyAlignment="1">
      <alignment horizontal="center" vertical="center"/>
    </xf>
    <xf numFmtId="11" fontId="2" fillId="3" borderId="15" xfId="0" applyNumberFormat="1" applyFont="1" applyFill="1" applyBorder="1" applyAlignment="1">
      <alignment horizontal="left" vertical="center"/>
    </xf>
    <xf numFmtId="49" fontId="2" fillId="3" borderId="15" xfId="0" applyNumberFormat="1" applyFont="1" applyFill="1" applyBorder="1" applyAlignment="1">
      <alignment horizontal="center" vertical="center"/>
    </xf>
    <xf numFmtId="168" fontId="2" fillId="3" borderId="15" xfId="0" applyNumberFormat="1" applyFont="1" applyFill="1" applyBorder="1" applyAlignment="1">
      <alignment horizontal="right" vertical="center"/>
    </xf>
    <xf numFmtId="168" fontId="2" fillId="3" borderId="15" xfId="0" applyNumberFormat="1" applyFont="1" applyFill="1" applyBorder="1" applyAlignment="1">
      <alignment horizontal="center" vertical="center"/>
    </xf>
    <xf numFmtId="0" fontId="2" fillId="3" borderId="16" xfId="0" applyFont="1" applyFill="1" applyBorder="1" applyAlignment="1">
      <alignment horizontal="center" vertical="center" wrapText="1"/>
    </xf>
    <xf numFmtId="164" fontId="2" fillId="3" borderId="17" xfId="0" applyNumberFormat="1" applyFont="1" applyFill="1" applyBorder="1" applyAlignment="1" applyProtection="1">
      <alignment horizontal="center"/>
      <protection locked="0"/>
    </xf>
    <xf numFmtId="164" fontId="2" fillId="3" borderId="15" xfId="0" applyNumberFormat="1" applyFont="1" applyFill="1" applyBorder="1" applyAlignment="1" applyProtection="1">
      <alignment horizontal="center"/>
      <protection locked="0"/>
    </xf>
    <xf numFmtId="0" fontId="2" fillId="3" borderId="18" xfId="0" applyNumberFormat="1" applyFont="1" applyFill="1" applyBorder="1" applyAlignment="1">
      <alignment horizontal="center" vertical="center"/>
    </xf>
    <xf numFmtId="0" fontId="2" fillId="0" borderId="0" xfId="0" applyFont="1" applyFill="1" applyBorder="1" applyAlignment="1" applyProtection="1">
      <alignment horizontal="center"/>
      <protection locked="0"/>
    </xf>
    <xf numFmtId="0" fontId="11" fillId="0" borderId="0" xfId="0" applyFont="1" applyFill="1" applyBorder="1" applyAlignment="1">
      <alignment horizontal="left" vertical="center"/>
    </xf>
    <xf numFmtId="0" fontId="11" fillId="0" borderId="0" xfId="0" applyFont="1" applyFill="1" applyBorder="1" applyAlignment="1">
      <alignment horizontal="center"/>
    </xf>
    <xf numFmtId="0" fontId="11" fillId="0" borderId="0" xfId="0" applyFont="1" applyFill="1" applyBorder="1"/>
    <xf numFmtId="0" fontId="11" fillId="0" borderId="0" xfId="0" applyFont="1" applyFill="1" applyBorder="1" applyAlignment="1">
      <alignment horizontal="left"/>
    </xf>
    <xf numFmtId="11" fontId="11" fillId="0" borderId="0" xfId="0" applyNumberFormat="1" applyFont="1" applyFill="1" applyBorder="1" applyAlignment="1"/>
    <xf numFmtId="168" fontId="11" fillId="0" borderId="0" xfId="0" applyNumberFormat="1" applyFont="1" applyFill="1" applyBorder="1" applyAlignment="1">
      <alignment horizontal="center"/>
    </xf>
    <xf numFmtId="49" fontId="11" fillId="0" borderId="0" xfId="0" applyNumberFormat="1" applyFont="1" applyBorder="1" applyAlignment="1">
      <alignment horizontal="center" vertical="center"/>
    </xf>
    <xf numFmtId="0" fontId="11" fillId="0" borderId="0" xfId="0" applyFont="1" applyBorder="1" applyAlignment="1">
      <alignment horizontal="left" vertical="center"/>
    </xf>
    <xf numFmtId="0" fontId="11" fillId="0" borderId="0" xfId="0" applyNumberFormat="1" applyFont="1" applyBorder="1" applyAlignment="1">
      <alignment horizontal="center" vertical="center"/>
    </xf>
    <xf numFmtId="0" fontId="11" fillId="0" borderId="0" xfId="0" applyFont="1" applyFill="1" applyBorder="1" applyAlignment="1"/>
    <xf numFmtId="164" fontId="11" fillId="0" borderId="0" xfId="0" applyNumberFormat="1" applyFont="1" applyFill="1" applyBorder="1"/>
    <xf numFmtId="0" fontId="11" fillId="0" borderId="0" xfId="0" applyNumberFormat="1" applyFont="1" applyFill="1" applyBorder="1"/>
    <xf numFmtId="167" fontId="11" fillId="0" borderId="0" xfId="0" applyNumberFormat="1" applyFont="1" applyFill="1" applyBorder="1" applyAlignment="1">
      <alignment horizontal="center"/>
    </xf>
    <xf numFmtId="0" fontId="11" fillId="0" borderId="0" xfId="0" applyNumberFormat="1" applyFont="1" applyFill="1" applyBorder="1" applyAlignment="1">
      <alignment horizontal="center"/>
    </xf>
    <xf numFmtId="0" fontId="11" fillId="0" borderId="19" xfId="0" applyFont="1" applyFill="1" applyBorder="1" applyAlignment="1">
      <alignment horizontal="center"/>
    </xf>
    <xf numFmtId="49" fontId="11" fillId="0" borderId="0" xfId="0" applyNumberFormat="1" applyFont="1" applyFill="1" applyBorder="1" applyAlignment="1">
      <alignment horizontal="center"/>
    </xf>
    <xf numFmtId="49" fontId="11" fillId="0" borderId="0" xfId="0" applyNumberFormat="1" applyFont="1" applyBorder="1" applyAlignment="1">
      <alignment horizontal="center"/>
    </xf>
    <xf numFmtId="0" fontId="11" fillId="0" borderId="0" xfId="0" applyNumberFormat="1" applyFont="1" applyBorder="1" applyAlignment="1">
      <alignment horizontal="center"/>
    </xf>
    <xf numFmtId="168" fontId="11" fillId="0" borderId="0" xfId="0" applyNumberFormat="1" applyFont="1" applyFill="1" applyBorder="1" applyAlignment="1">
      <alignment horizontal="right"/>
    </xf>
    <xf numFmtId="0" fontId="6" fillId="6" borderId="5" xfId="1" applyNumberFormat="1" applyFont="1" applyFill="1" applyBorder="1" applyAlignment="1">
      <alignment horizontal="center" vertical="center" wrapText="1"/>
    </xf>
    <xf numFmtId="0" fontId="9" fillId="6" borderId="6" xfId="1" applyNumberFormat="1" applyFont="1" applyFill="1" applyBorder="1" applyAlignment="1">
      <alignment horizontal="center" vertical="top"/>
    </xf>
    <xf numFmtId="166" fontId="6" fillId="6" borderId="6" xfId="1" applyNumberFormat="1" applyFont="1" applyFill="1" applyBorder="1" applyAlignment="1">
      <alignment horizontal="center" vertical="top"/>
    </xf>
    <xf numFmtId="0" fontId="9" fillId="6" borderId="6" xfId="1" applyNumberFormat="1" applyFont="1" applyFill="1" applyBorder="1" applyAlignment="1">
      <alignment vertical="top"/>
    </xf>
    <xf numFmtId="166" fontId="9" fillId="6" borderId="6" xfId="1" applyNumberFormat="1" applyFont="1" applyFill="1" applyBorder="1" applyAlignment="1">
      <alignment horizontal="center" vertical="top"/>
    </xf>
    <xf numFmtId="164" fontId="11" fillId="0" borderId="6" xfId="1" applyNumberFormat="1" applyFont="1" applyFill="1" applyBorder="1" applyAlignment="1">
      <alignment horizontal="center" vertical="top"/>
    </xf>
    <xf numFmtId="0" fontId="12" fillId="0" borderId="0" xfId="1" applyNumberFormat="1" applyFont="1" applyFill="1" applyBorder="1" applyAlignment="1">
      <alignment horizontal="center" vertical="top"/>
    </xf>
    <xf numFmtId="164" fontId="6" fillId="5" borderId="12" xfId="0" applyNumberFormat="1" applyFont="1" applyFill="1" applyBorder="1" applyAlignment="1">
      <alignment horizontal="center" vertical="center"/>
    </xf>
    <xf numFmtId="164" fontId="6" fillId="5" borderId="13" xfId="0" applyNumberFormat="1" applyFont="1" applyFill="1" applyBorder="1" applyAlignment="1">
      <alignment horizontal="center" vertical="center"/>
    </xf>
    <xf numFmtId="0" fontId="9" fillId="0" borderId="3" xfId="1" applyNumberFormat="1" applyFont="1" applyFill="1" applyBorder="1" applyAlignment="1">
      <alignment horizontal="center" vertical="top"/>
    </xf>
    <xf numFmtId="0" fontId="9" fillId="0" borderId="4" xfId="1" applyNumberFormat="1" applyFont="1" applyFill="1" applyBorder="1" applyAlignment="1">
      <alignment horizontal="center" vertical="top"/>
    </xf>
  </cellXfs>
  <cellStyles count="3">
    <cellStyle name="Normal" xfId="0" builtinId="0"/>
    <cellStyle name="Normal 2" xfId="1"/>
    <cellStyle name="Normal 3" xfId="2"/>
  </cellStyles>
  <dxfs count="2">
    <dxf>
      <font>
        <b/>
        <i val="0"/>
        <color theme="0"/>
      </font>
      <fill>
        <patternFill>
          <bgColor rgb="FFFF0000"/>
        </patternFill>
      </fill>
    </dxf>
    <dxf>
      <font>
        <b/>
        <i val="0"/>
        <color theme="0"/>
      </font>
      <fill>
        <patternFill>
          <bgColor rgb="FFFF0000"/>
        </patternFill>
      </fill>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dr:twoCellAnchor>
    <xdr:from>
      <xdr:col>2</xdr:col>
      <xdr:colOff>438150</xdr:colOff>
      <xdr:row>18</xdr:row>
      <xdr:rowOff>6350</xdr:rowOff>
    </xdr:from>
    <xdr:to>
      <xdr:col>9</xdr:col>
      <xdr:colOff>323850</xdr:colOff>
      <xdr:row>26</xdr:row>
      <xdr:rowOff>69850</xdr:rowOff>
    </xdr:to>
    <xdr:sp macro="" textlink="">
      <xdr:nvSpPr>
        <xdr:cNvPr id="2" name="ZoneTexte 1"/>
        <xdr:cNvSpPr txBox="1"/>
      </xdr:nvSpPr>
      <xdr:spPr>
        <a:xfrm>
          <a:off x="3937000" y="3448050"/>
          <a:ext cx="5022850" cy="15367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b="0" i="0">
              <a:solidFill>
                <a:schemeClr val="dk1"/>
              </a:solidFill>
              <a:effectLst/>
              <a:latin typeface="+mn-lt"/>
              <a:ea typeface="+mn-ea"/>
              <a:cs typeface="+mn-cs"/>
            </a:rPr>
            <a:t>Je vous joint mon fichier et pour être claire et précise ma formule se trouve sur l'onglet GESTION DE STOCK dans la colonne Réel et cette colonne Réel doit soustraire les références de l'onglet RECAP et ajouté les références de l'onglet ENTREE STOCK.</a:t>
          </a:r>
          <a:r>
            <a:rPr lang="fr-FR"/>
            <a:t/>
          </a:r>
          <a:br>
            <a:rPr lang="fr-FR"/>
          </a:br>
          <a:r>
            <a:rPr lang="fr-FR" sz="1100" b="0" i="0">
              <a:solidFill>
                <a:schemeClr val="dk1"/>
              </a:solidFill>
              <a:effectLst/>
              <a:latin typeface="+mn-lt"/>
              <a:ea typeface="+mn-ea"/>
              <a:cs typeface="+mn-cs"/>
            </a:rPr>
            <a:t>J'ai la formule pour soustraire des références qui viennent se déduire dans mon Réel</a:t>
          </a:r>
          <a:r>
            <a:rPr lang="fr-FR"/>
            <a:t/>
          </a:r>
          <a:br>
            <a:rPr lang="fr-FR"/>
          </a:br>
          <a:r>
            <a:rPr lang="fr-FR" sz="1100" b="0" i="0">
              <a:solidFill>
                <a:schemeClr val="dk1"/>
              </a:solidFill>
              <a:effectLst/>
              <a:latin typeface="+mn-lt"/>
              <a:ea typeface="+mn-ea"/>
              <a:cs typeface="+mn-cs"/>
            </a:rPr>
            <a:t>J'ai la formule pour rajouter des références qui viennent s'ajouter dans mon Réel</a:t>
          </a:r>
          <a:r>
            <a:rPr lang="fr-FR"/>
            <a:t/>
          </a:r>
          <a:br>
            <a:rPr lang="fr-FR"/>
          </a:br>
          <a:r>
            <a:rPr lang="fr-FR" sz="1100" b="0" i="0">
              <a:solidFill>
                <a:schemeClr val="dk1"/>
              </a:solidFill>
              <a:effectLst/>
              <a:latin typeface="+mn-lt"/>
              <a:ea typeface="+mn-ea"/>
              <a:cs typeface="+mn-cs"/>
            </a:rPr>
            <a:t>Mais je n'arrive pas en une seule formule faire les 2 à la fois.</a:t>
          </a:r>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file:///\\cleaned"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AU DE BORD"/>
      <sheetName val="SAISIE DU JOUR"/>
      <sheetName val="RECAP"/>
      <sheetName val="CALCUL FDS"/>
      <sheetName val="BATTERIES SONNET"/>
      <sheetName val="STOCK PARIS"/>
      <sheetName val="STATS"/>
      <sheetName val="BASE DE STATS"/>
      <sheetName val="CAT"/>
      <sheetName val="ATELIER SONNET"/>
      <sheetName val="Feuil1"/>
      <sheetName val="RECAP (2)"/>
      <sheetName val="Feuil2"/>
      <sheetName val="STATS GRAPH1"/>
      <sheetName val="STATS GRAPH2"/>
      <sheetName val="ATELIER 21102016"/>
      <sheetName val="ATELIER 09112016"/>
      <sheetName val="ATELIER DU 21 OCTOBRE 2016"/>
      <sheetName val="cleaned"/>
    </sheetNames>
    <sheetDataSet>
      <sheetData sheetId="0"/>
      <sheetData sheetId="1"/>
      <sheetData sheetId="2"/>
      <sheetData sheetId="3"/>
      <sheetData sheetId="4"/>
      <sheetData sheetId="5"/>
      <sheetData sheetId="6"/>
      <sheetData sheetId="7">
        <row r="1">
          <cell r="B1" t="str">
            <v>VISITES</v>
          </cell>
        </row>
      </sheetData>
      <sheetData sheetId="8"/>
      <sheetData sheetId="9"/>
      <sheetData sheetId="10"/>
      <sheetData sheetId="11"/>
      <sheetData sheetId="12"/>
      <sheetData sheetId="13"/>
      <sheetData sheetId="14"/>
      <sheetData sheetId="15"/>
      <sheetData sheetId="16"/>
      <sheetData sheetId="17" refreshError="1"/>
      <sheetData sheetId="18"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V15"/>
  <sheetViews>
    <sheetView showGridLines="0" zoomScale="90" zoomScaleNormal="90" workbookViewId="0">
      <pane xSplit="4" ySplit="1" topLeftCell="N2" activePane="bottomRight" state="frozen"/>
      <selection activeCell="C20" sqref="C20"/>
      <selection pane="topRight" activeCell="C20" sqref="C20"/>
      <selection pane="bottomLeft" activeCell="C20" sqref="C20"/>
      <selection pane="bottomRight" activeCell="A6" sqref="A6"/>
    </sheetView>
  </sheetViews>
  <sheetFormatPr baseColWidth="10" defaultColWidth="11.453125" defaultRowHeight="16.5" customHeight="1" x14ac:dyDescent="0.35"/>
  <cols>
    <col min="1" max="1" width="10.453125" style="114" customWidth="1"/>
    <col min="2" max="2" width="6.453125" style="115" customWidth="1"/>
    <col min="3" max="3" width="21.7265625" style="105" customWidth="1"/>
    <col min="4" max="4" width="14.81640625" style="105" customWidth="1"/>
    <col min="5" max="5" width="13.54296875" style="103" customWidth="1"/>
    <col min="6" max="6" width="49" style="106" customWidth="1"/>
    <col min="7" max="7" width="15.26953125" style="107" customWidth="1"/>
    <col min="8" max="8" width="11.26953125" style="117" customWidth="1"/>
    <col min="9" max="9" width="13.7265625" style="117" customWidth="1"/>
    <col min="10" max="10" width="11.26953125" style="117" customWidth="1"/>
    <col min="11" max="11" width="12.54296875" style="120" customWidth="1"/>
    <col min="12" max="12" width="11.26953125" style="107" customWidth="1"/>
    <col min="13" max="13" width="46.1796875" style="111" customWidth="1"/>
    <col min="14" max="14" width="11.26953125" style="116" customWidth="1"/>
    <col min="15" max="15" width="11.81640625" style="103" customWidth="1"/>
    <col min="16" max="21" width="8.81640625" style="112" customWidth="1"/>
    <col min="22" max="22" width="12.453125" style="113" customWidth="1"/>
    <col min="23" max="16384" width="11.453125" style="104"/>
  </cols>
  <sheetData>
    <row r="1" spans="1:22" s="76" customFormat="1" ht="34.5" customHeight="1" x14ac:dyDescent="0.35">
      <c r="A1" s="65" t="s">
        <v>28</v>
      </c>
      <c r="B1" s="66" t="s">
        <v>29</v>
      </c>
      <c r="C1" s="67" t="s">
        <v>30</v>
      </c>
      <c r="D1" s="67" t="s">
        <v>31</v>
      </c>
      <c r="E1" s="68" t="s">
        <v>32</v>
      </c>
      <c r="F1" s="69" t="s">
        <v>33</v>
      </c>
      <c r="G1" s="68" t="s">
        <v>34</v>
      </c>
      <c r="H1" s="70" t="s">
        <v>35</v>
      </c>
      <c r="I1" s="70" t="s">
        <v>36</v>
      </c>
      <c r="J1" s="71" t="s">
        <v>37</v>
      </c>
      <c r="K1" s="72" t="s">
        <v>38</v>
      </c>
      <c r="L1" s="73" t="s">
        <v>39</v>
      </c>
      <c r="M1" s="68" t="s">
        <v>40</v>
      </c>
      <c r="N1" s="68" t="s">
        <v>41</v>
      </c>
      <c r="O1" s="74" t="s">
        <v>42</v>
      </c>
      <c r="P1" s="128" t="s">
        <v>43</v>
      </c>
      <c r="Q1" s="129"/>
      <c r="R1" s="129"/>
      <c r="S1" s="129"/>
      <c r="T1" s="129"/>
      <c r="U1" s="129"/>
      <c r="V1" s="75" t="s">
        <v>44</v>
      </c>
    </row>
    <row r="2" spans="1:22" s="76" customFormat="1" ht="15.75" customHeight="1" x14ac:dyDescent="0.35">
      <c r="A2" s="77"/>
      <c r="B2" s="78"/>
      <c r="C2" s="79"/>
      <c r="D2" s="79"/>
      <c r="E2" s="80"/>
      <c r="F2" s="81"/>
      <c r="G2" s="80"/>
      <c r="H2" s="82"/>
      <c r="I2" s="82"/>
      <c r="J2" s="82"/>
      <c r="K2" s="83"/>
      <c r="L2" s="84"/>
      <c r="M2" s="79"/>
      <c r="N2" s="80"/>
      <c r="O2" s="85"/>
      <c r="P2" s="86"/>
      <c r="Q2" s="87"/>
      <c r="R2" s="87"/>
      <c r="S2" s="87"/>
      <c r="T2" s="87"/>
      <c r="U2" s="87"/>
      <c r="V2" s="88"/>
    </row>
    <row r="3" spans="1:22" s="76" customFormat="1" ht="15.75" customHeight="1" x14ac:dyDescent="0.35">
      <c r="A3" s="77">
        <v>43390</v>
      </c>
      <c r="B3" s="78" t="s">
        <v>45</v>
      </c>
      <c r="C3" s="79" t="s">
        <v>46</v>
      </c>
      <c r="D3" s="79" t="s">
        <v>47</v>
      </c>
      <c r="E3" s="80" t="s">
        <v>48</v>
      </c>
      <c r="F3" s="81" t="s">
        <v>49</v>
      </c>
      <c r="G3" s="80" t="s">
        <v>50</v>
      </c>
      <c r="H3" s="82"/>
      <c r="I3" s="82" t="s">
        <v>51</v>
      </c>
      <c r="J3" s="82" t="s">
        <v>15</v>
      </c>
      <c r="K3" s="83">
        <v>264.81</v>
      </c>
      <c r="L3" s="84" t="s">
        <v>52</v>
      </c>
      <c r="M3" s="79" t="s">
        <v>53</v>
      </c>
      <c r="N3" s="80"/>
      <c r="O3" s="85"/>
      <c r="P3" s="86">
        <v>31267</v>
      </c>
      <c r="Q3" s="87">
        <v>35113</v>
      </c>
      <c r="R3" s="87"/>
      <c r="S3" s="87"/>
      <c r="T3" s="87"/>
      <c r="U3" s="87"/>
      <c r="V3" s="88"/>
    </row>
    <row r="4" spans="1:22" s="76" customFormat="1" ht="15.75" customHeight="1" x14ac:dyDescent="0.35">
      <c r="A4" s="77">
        <v>43390</v>
      </c>
      <c r="B4" s="78" t="s">
        <v>45</v>
      </c>
      <c r="C4" s="79" t="s">
        <v>54</v>
      </c>
      <c r="D4" s="79" t="s">
        <v>55</v>
      </c>
      <c r="E4" s="80" t="s">
        <v>56</v>
      </c>
      <c r="F4" s="81" t="s">
        <v>57</v>
      </c>
      <c r="G4" s="80" t="s">
        <v>58</v>
      </c>
      <c r="H4" s="82"/>
      <c r="I4" s="82"/>
      <c r="J4" s="82" t="s">
        <v>15</v>
      </c>
      <c r="K4" s="83"/>
      <c r="L4" s="84"/>
      <c r="M4" s="79" t="s">
        <v>59</v>
      </c>
      <c r="N4" s="80"/>
      <c r="O4" s="85"/>
      <c r="P4" s="86"/>
      <c r="Q4" s="87"/>
      <c r="R4" s="87"/>
      <c r="S4" s="87"/>
      <c r="T4" s="87"/>
      <c r="U4" s="87"/>
      <c r="V4" s="88"/>
    </row>
    <row r="5" spans="1:22" s="76" customFormat="1" ht="15.75" customHeight="1" x14ac:dyDescent="0.35">
      <c r="A5" s="77">
        <v>43390</v>
      </c>
      <c r="B5" s="78" t="s">
        <v>45</v>
      </c>
      <c r="C5" s="79" t="s">
        <v>60</v>
      </c>
      <c r="D5" s="79" t="s">
        <v>61</v>
      </c>
      <c r="E5" s="80" t="s">
        <v>48</v>
      </c>
      <c r="F5" s="81" t="s">
        <v>62</v>
      </c>
      <c r="G5" s="80" t="s">
        <v>63</v>
      </c>
      <c r="H5" s="82"/>
      <c r="I5" s="82"/>
      <c r="J5" s="82" t="s">
        <v>15</v>
      </c>
      <c r="K5" s="83"/>
      <c r="L5" s="84"/>
      <c r="M5" s="79" t="s">
        <v>64</v>
      </c>
      <c r="N5" s="80"/>
      <c r="O5" s="85"/>
      <c r="P5" s="86"/>
      <c r="Q5" s="87"/>
      <c r="R5" s="87"/>
      <c r="S5" s="87"/>
      <c r="T5" s="87"/>
      <c r="U5" s="87"/>
      <c r="V5" s="88"/>
    </row>
    <row r="6" spans="1:22" s="101" customFormat="1" ht="15.75" customHeight="1" x14ac:dyDescent="0.35">
      <c r="A6" s="89" t="s">
        <v>65</v>
      </c>
      <c r="B6" s="90"/>
      <c r="C6" s="91"/>
      <c r="D6" s="91"/>
      <c r="E6" s="92"/>
      <c r="F6" s="93"/>
      <c r="G6" s="92"/>
      <c r="H6" s="94"/>
      <c r="I6" s="94"/>
      <c r="J6" s="94"/>
      <c r="K6" s="95"/>
      <c r="L6" s="96"/>
      <c r="M6" s="91"/>
      <c r="N6" s="92"/>
      <c r="O6" s="97"/>
      <c r="P6" s="98"/>
      <c r="Q6" s="99"/>
      <c r="R6" s="99"/>
      <c r="S6" s="99"/>
      <c r="T6" s="99"/>
      <c r="U6" s="99"/>
      <c r="V6" s="100"/>
    </row>
    <row r="7" spans="1:22" ht="16.5" customHeight="1" x14ac:dyDescent="0.35">
      <c r="C7" s="105" t="s">
        <v>22</v>
      </c>
      <c r="I7" s="108"/>
      <c r="J7" s="109"/>
      <c r="K7" s="110"/>
    </row>
    <row r="8" spans="1:22" ht="16.5" customHeight="1" x14ac:dyDescent="0.35">
      <c r="E8" s="103" t="s">
        <v>66</v>
      </c>
      <c r="I8" s="108"/>
      <c r="J8" s="109"/>
      <c r="K8" s="110"/>
    </row>
    <row r="9" spans="1:22" ht="16.5" customHeight="1" x14ac:dyDescent="0.35">
      <c r="A9" s="103"/>
      <c r="B9" s="103"/>
      <c r="G9" s="103"/>
      <c r="H9" s="103"/>
      <c r="I9" s="108"/>
      <c r="J9" s="109"/>
      <c r="K9" s="110"/>
      <c r="N9" s="103"/>
    </row>
    <row r="10" spans="1:22" ht="16.5" customHeight="1" x14ac:dyDescent="0.35">
      <c r="I10" s="108"/>
      <c r="J10" s="109"/>
      <c r="K10" s="110"/>
    </row>
    <row r="11" spans="1:22" ht="16.5" customHeight="1" x14ac:dyDescent="0.35">
      <c r="I11" s="118"/>
      <c r="J11" s="109"/>
      <c r="K11" s="119"/>
    </row>
    <row r="12" spans="1:22" ht="16.5" customHeight="1" x14ac:dyDescent="0.35">
      <c r="I12" s="118"/>
      <c r="J12" s="109"/>
      <c r="K12" s="119"/>
    </row>
    <row r="13" spans="1:22" ht="16.5" customHeight="1" x14ac:dyDescent="0.35">
      <c r="I13" s="118"/>
      <c r="J13" s="109"/>
      <c r="K13" s="119"/>
    </row>
    <row r="14" spans="1:22" ht="16.5" customHeight="1" x14ac:dyDescent="0.35">
      <c r="I14" s="118"/>
      <c r="J14" s="109"/>
      <c r="K14" s="119"/>
    </row>
    <row r="15" spans="1:22" ht="16.5" customHeight="1" x14ac:dyDescent="0.35">
      <c r="I15" s="118"/>
      <c r="J15" s="102"/>
      <c r="K15" s="115"/>
    </row>
  </sheetData>
  <sheetProtection selectLockedCells="1"/>
  <autoFilter ref="A1:V6"/>
  <dataConsolidate/>
  <mergeCells count="1">
    <mergeCell ref="P1:U1"/>
  </mergeCells>
  <pageMargins left="0.70866141732283472" right="0.70866141732283472" top="0.74803149606299213" bottom="0.74803149606299213" header="0.31496062992125984" footer="0.31496062992125984"/>
  <pageSetup paperSize="9" scale="4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dimension ref="A1:O18"/>
  <sheetViews>
    <sheetView showGridLines="0" tabSelected="1" zoomScaleNormal="100" workbookViewId="0">
      <pane ySplit="8" topLeftCell="A9" activePane="bottomLeft" state="frozen"/>
      <selection activeCell="C18" sqref="C18"/>
      <selection pane="bottomLeft" activeCell="F15" sqref="F15"/>
    </sheetView>
  </sheetViews>
  <sheetFormatPr baseColWidth="10" defaultColWidth="8" defaultRowHeight="14.5" x14ac:dyDescent="0.35"/>
  <cols>
    <col min="1" max="1" width="13.26953125" style="44" customWidth="1"/>
    <col min="2" max="2" width="36.81640625" style="31" customWidth="1"/>
    <col min="3" max="3" width="9.54296875" style="16" customWidth="1"/>
    <col min="4" max="4" width="12" style="31" customWidth="1"/>
    <col min="5" max="5" width="11.26953125" style="45" customWidth="1"/>
    <col min="6" max="6" width="11.1796875" style="46" customWidth="1"/>
    <col min="7" max="7" width="8.54296875" style="16" customWidth="1"/>
    <col min="8" max="8" width="13" style="36" customWidth="1"/>
    <col min="9" max="16384" width="8" style="31"/>
  </cols>
  <sheetData>
    <row r="1" spans="1:15" s="6" customFormat="1" ht="15.5" x14ac:dyDescent="0.35">
      <c r="A1" s="1" t="s">
        <v>0</v>
      </c>
      <c r="B1" s="2"/>
      <c r="C1" s="2"/>
      <c r="D1" s="2"/>
      <c r="E1" s="3"/>
      <c r="F1" s="4"/>
      <c r="G1" s="2"/>
      <c r="H1" s="2"/>
    </row>
    <row r="2" spans="1:15" s="6" customFormat="1" ht="15.5" x14ac:dyDescent="0.35">
      <c r="A2" s="7" t="s">
        <v>1</v>
      </c>
      <c r="C2" s="3"/>
      <c r="D2" s="8" t="s">
        <v>2</v>
      </c>
      <c r="E2" s="8"/>
      <c r="I2" s="9" t="s">
        <v>3</v>
      </c>
      <c r="J2" s="8"/>
      <c r="K2" s="10"/>
    </row>
    <row r="3" spans="1:15" s="6" customFormat="1" ht="15.5" x14ac:dyDescent="0.35">
      <c r="A3" s="7"/>
      <c r="C3" s="2"/>
      <c r="D3" s="7" t="s">
        <v>4</v>
      </c>
      <c r="E3" s="3" t="s">
        <v>5</v>
      </c>
      <c r="I3" s="4" t="s">
        <v>4</v>
      </c>
      <c r="K3" s="11" t="s">
        <v>5</v>
      </c>
    </row>
    <row r="4" spans="1:15" s="6" customFormat="1" ht="15.5" x14ac:dyDescent="0.35">
      <c r="A4" s="7"/>
      <c r="B4" s="5"/>
      <c r="C4" s="2"/>
      <c r="D4" s="12"/>
      <c r="E4" s="13"/>
      <c r="I4" s="14"/>
      <c r="J4" s="15"/>
      <c r="K4" s="14"/>
    </row>
    <row r="5" spans="1:15" s="6" customFormat="1" ht="15.5" x14ac:dyDescent="0.35">
      <c r="A5" s="7"/>
      <c r="B5" s="5"/>
      <c r="C5" s="2"/>
      <c r="D5" s="7"/>
      <c r="E5" s="3"/>
      <c r="F5" s="4"/>
      <c r="G5" s="2"/>
      <c r="H5" s="4"/>
    </row>
    <row r="6" spans="1:15" s="6" customFormat="1" ht="15.5" x14ac:dyDescent="0.35">
      <c r="A6" s="7"/>
      <c r="B6" s="5"/>
      <c r="C6" s="2"/>
      <c r="D6" s="7"/>
      <c r="E6" s="3"/>
      <c r="F6" s="4"/>
      <c r="G6" s="2"/>
      <c r="H6" s="4"/>
    </row>
    <row r="7" spans="1:15" s="16" customFormat="1" x14ac:dyDescent="0.35">
      <c r="E7" s="17" t="s">
        <v>6</v>
      </c>
      <c r="F7" s="130" t="s">
        <v>7</v>
      </c>
      <c r="G7" s="131"/>
    </row>
    <row r="8" spans="1:15" s="23" customFormat="1" x14ac:dyDescent="0.35">
      <c r="A8" s="18" t="s">
        <v>8</v>
      </c>
      <c r="B8" s="19" t="s">
        <v>9</v>
      </c>
      <c r="C8" s="17" t="s">
        <v>11</v>
      </c>
      <c r="D8" s="20" t="s">
        <v>10</v>
      </c>
      <c r="E8" s="21">
        <v>43389</v>
      </c>
      <c r="F8" s="121" t="s">
        <v>12</v>
      </c>
      <c r="G8" s="22" t="s">
        <v>13</v>
      </c>
      <c r="H8" s="19" t="s">
        <v>14</v>
      </c>
    </row>
    <row r="9" spans="1:15" ht="18.5" x14ac:dyDescent="0.35">
      <c r="A9" s="24" t="s">
        <v>15</v>
      </c>
      <c r="B9" s="25"/>
      <c r="C9" s="28"/>
      <c r="D9" s="26"/>
      <c r="E9" s="27"/>
      <c r="F9" s="122"/>
      <c r="G9" s="29"/>
      <c r="H9" s="30" t="str">
        <f t="shared" ref="H9:H12" si="0">IF(G9&gt;F9,"A commander","")</f>
        <v/>
      </c>
    </row>
    <row r="10" spans="1:15" s="36" customFormat="1" x14ac:dyDescent="0.35">
      <c r="A10" s="32">
        <v>30749</v>
      </c>
      <c r="B10" s="33" t="s">
        <v>16</v>
      </c>
      <c r="C10" s="35">
        <v>9703</v>
      </c>
      <c r="D10" s="34">
        <v>69072</v>
      </c>
      <c r="E10" s="35">
        <v>1</v>
      </c>
      <c r="F10" s="123">
        <f>E10-COUNTIF(RECAP!P1:U5,A10)</f>
        <v>1</v>
      </c>
      <c r="G10" s="30">
        <v>1</v>
      </c>
      <c r="H10" s="30" t="str">
        <f>IF(G10&gt;F10,"A commander","")</f>
        <v/>
      </c>
    </row>
    <row r="11" spans="1:15" x14ac:dyDescent="0.35">
      <c r="A11" s="37" t="s">
        <v>17</v>
      </c>
      <c r="B11" s="38"/>
      <c r="C11" s="41"/>
      <c r="D11" s="39"/>
      <c r="E11" s="40"/>
      <c r="F11" s="124"/>
      <c r="G11" s="41"/>
      <c r="H11" s="30" t="str">
        <f t="shared" si="0"/>
        <v/>
      </c>
    </row>
    <row r="12" spans="1:15" x14ac:dyDescent="0.35">
      <c r="A12" s="42" t="s">
        <v>18</v>
      </c>
      <c r="B12" s="33"/>
      <c r="C12" s="27"/>
      <c r="D12" s="43"/>
      <c r="E12" s="27"/>
      <c r="F12" s="122"/>
      <c r="G12" s="29"/>
      <c r="H12" s="30" t="str">
        <f t="shared" si="0"/>
        <v/>
      </c>
    </row>
    <row r="13" spans="1:15" x14ac:dyDescent="0.35">
      <c r="A13" s="32">
        <v>31571</v>
      </c>
      <c r="B13" s="33" t="s">
        <v>19</v>
      </c>
      <c r="C13" s="35">
        <v>9703</v>
      </c>
      <c r="D13" s="26"/>
      <c r="E13" s="27">
        <v>21</v>
      </c>
      <c r="F13" s="125">
        <f>E13-COUNTIF(RECAP!$P$2:$U$6,A13)+SUMPRODUCT(('ENTREE STOCK'!$C$4:$C$35=A13)*('ENTREE STOCK'!$D$4:$D$35))</f>
        <v>121</v>
      </c>
      <c r="G13" s="29">
        <v>5</v>
      </c>
      <c r="H13" s="30" t="str">
        <f t="shared" ref="H13:H15" si="1">IF(G13&gt;F13,"A commander","")</f>
        <v/>
      </c>
    </row>
    <row r="14" spans="1:15" x14ac:dyDescent="0.35">
      <c r="A14" s="32">
        <v>31572</v>
      </c>
      <c r="B14" s="33" t="s">
        <v>20</v>
      </c>
      <c r="C14" s="35">
        <v>9703</v>
      </c>
      <c r="D14" s="26"/>
      <c r="E14" s="27">
        <v>17</v>
      </c>
      <c r="F14" s="125">
        <f>E14-COUNTIF(RECAP!$P$2:$U$6,A14)+SUMPRODUCT(('ENTREE STOCK'!$C$4:$C$35=A14)*('ENTREE STOCK'!$D$4:$D$35))</f>
        <v>167</v>
      </c>
      <c r="G14" s="29">
        <v>5</v>
      </c>
      <c r="H14" s="30" t="str">
        <f t="shared" si="1"/>
        <v/>
      </c>
    </row>
    <row r="15" spans="1:15" s="36" customFormat="1" x14ac:dyDescent="0.35">
      <c r="A15" s="32">
        <v>31595</v>
      </c>
      <c r="B15" s="33" t="s">
        <v>21</v>
      </c>
      <c r="C15" s="35">
        <v>9703</v>
      </c>
      <c r="D15" s="26"/>
      <c r="E15" s="27">
        <v>19</v>
      </c>
      <c r="F15" s="125">
        <f>E15-COUNTIF(RECAP!$P$2:$U$6,A15)+SUMPRODUCT(('ENTREE STOCK'!$C$4:$C$35=A15)*('ENTREE STOCK'!$D$4:$D$35))</f>
        <v>2019</v>
      </c>
      <c r="G15" s="29">
        <v>5</v>
      </c>
      <c r="H15" s="30" t="str">
        <f t="shared" si="1"/>
        <v/>
      </c>
      <c r="I15" s="31"/>
      <c r="J15" s="31"/>
      <c r="K15" s="31"/>
      <c r="L15" s="31"/>
      <c r="M15" s="31"/>
      <c r="N15" s="31"/>
      <c r="O15" s="31"/>
    </row>
    <row r="16" spans="1:15" x14ac:dyDescent="0.35">
      <c r="A16" s="31"/>
      <c r="C16" s="31"/>
      <c r="G16" s="31"/>
    </row>
    <row r="17" spans="1:7" x14ac:dyDescent="0.35">
      <c r="A17" s="31"/>
      <c r="C17" s="31"/>
      <c r="F17" s="127" t="s">
        <v>67</v>
      </c>
      <c r="G17" s="31"/>
    </row>
    <row r="18" spans="1:7" x14ac:dyDescent="0.35">
      <c r="A18" s="31"/>
      <c r="C18" s="31"/>
      <c r="G18" s="31"/>
    </row>
  </sheetData>
  <autoFilter ref="A8:P15"/>
  <mergeCells count="1">
    <mergeCell ref="F7:G7"/>
  </mergeCells>
  <conditionalFormatting sqref="H9 H11:H15">
    <cfRule type="containsText" dxfId="1" priority="181" operator="containsText" text="A commander">
      <formula>NOT(ISERROR(SEARCH("A commander",H9)))</formula>
    </cfRule>
  </conditionalFormatting>
  <conditionalFormatting sqref="H10">
    <cfRule type="containsText" dxfId="0" priority="20" operator="containsText" text="A commander">
      <formula>NOT(ISERROR(SEARCH("A commander",H10)))</formula>
    </cfRule>
  </conditionalFormatting>
  <pageMargins left="0" right="0" top="0" bottom="0" header="0.31496062992125984" footer="0.31496062992125984"/>
  <pageSetup paperSize="9" scale="70"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workbookViewId="0">
      <selection activeCell="D8" sqref="D8"/>
    </sheetView>
  </sheetViews>
  <sheetFormatPr baseColWidth="10" defaultRowHeight="14.5" x14ac:dyDescent="0.35"/>
  <cols>
    <col min="1" max="1" width="11.453125" style="63"/>
    <col min="2" max="2" width="18.54296875" customWidth="1"/>
    <col min="3" max="3" width="11.453125" style="64"/>
    <col min="4" max="4" width="8.1796875" customWidth="1"/>
  </cols>
  <sheetData>
    <row r="1" spans="1:6" ht="23.5" x14ac:dyDescent="0.35">
      <c r="A1" s="47" t="s">
        <v>23</v>
      </c>
      <c r="B1" s="48"/>
      <c r="C1" s="49"/>
      <c r="E1" s="48"/>
    </row>
    <row r="2" spans="1:6" ht="15" customHeight="1" x14ac:dyDescent="0.35">
      <c r="A2" s="50"/>
      <c r="B2" s="51"/>
      <c r="C2" s="49"/>
      <c r="D2" s="51"/>
      <c r="E2" s="51"/>
    </row>
    <row r="3" spans="1:6" x14ac:dyDescent="0.35">
      <c r="A3" s="52" t="s">
        <v>24</v>
      </c>
      <c r="B3" s="53" t="s">
        <v>25</v>
      </c>
      <c r="C3" s="54" t="s">
        <v>26</v>
      </c>
      <c r="D3" s="53" t="s">
        <v>4</v>
      </c>
      <c r="E3" s="53" t="s">
        <v>27</v>
      </c>
    </row>
    <row r="4" spans="1:6" x14ac:dyDescent="0.35">
      <c r="A4" s="55">
        <v>43391</v>
      </c>
      <c r="B4" s="56"/>
      <c r="C4" s="126">
        <v>31571</v>
      </c>
      <c r="D4" s="58">
        <v>100</v>
      </c>
      <c r="E4" s="58">
        <f>SUM(D4)</f>
        <v>100</v>
      </c>
    </row>
    <row r="5" spans="1:6" x14ac:dyDescent="0.35">
      <c r="A5" s="55">
        <v>43392</v>
      </c>
      <c r="B5" s="56"/>
      <c r="C5" s="126">
        <v>31572</v>
      </c>
      <c r="D5" s="58">
        <v>150</v>
      </c>
      <c r="E5" s="58">
        <f t="shared" ref="E5:E29" si="0">SUM(D5)</f>
        <v>150</v>
      </c>
    </row>
    <row r="6" spans="1:6" x14ac:dyDescent="0.35">
      <c r="A6" s="55">
        <v>43393</v>
      </c>
      <c r="B6" s="56"/>
      <c r="C6" s="126">
        <v>31595</v>
      </c>
      <c r="D6" s="58">
        <v>2000</v>
      </c>
      <c r="E6" s="58">
        <f t="shared" si="0"/>
        <v>2000</v>
      </c>
    </row>
    <row r="7" spans="1:6" x14ac:dyDescent="0.35">
      <c r="A7" s="55">
        <v>43394</v>
      </c>
      <c r="B7" s="56"/>
      <c r="C7" s="57">
        <v>30749</v>
      </c>
      <c r="D7" s="58">
        <v>1500</v>
      </c>
      <c r="E7" s="58">
        <f t="shared" si="0"/>
        <v>1500</v>
      </c>
    </row>
    <row r="8" spans="1:6" x14ac:dyDescent="0.35">
      <c r="A8" s="55">
        <v>43395</v>
      </c>
      <c r="B8" s="56"/>
      <c r="C8" s="57"/>
      <c r="D8" s="58"/>
      <c r="E8" s="58">
        <f t="shared" si="0"/>
        <v>0</v>
      </c>
    </row>
    <row r="9" spans="1:6" x14ac:dyDescent="0.35">
      <c r="A9" s="55">
        <v>43396</v>
      </c>
      <c r="B9" s="56"/>
      <c r="C9" s="57"/>
      <c r="D9" s="58"/>
      <c r="E9" s="58">
        <f t="shared" si="0"/>
        <v>0</v>
      </c>
    </row>
    <row r="10" spans="1:6" x14ac:dyDescent="0.35">
      <c r="A10" s="55"/>
      <c r="B10" s="56"/>
      <c r="C10" s="57"/>
      <c r="D10" s="58"/>
      <c r="E10" s="58">
        <f t="shared" si="0"/>
        <v>0</v>
      </c>
    </row>
    <row r="11" spans="1:6" x14ac:dyDescent="0.35">
      <c r="A11" s="55"/>
      <c r="B11" s="56"/>
      <c r="C11" s="57"/>
      <c r="D11" s="58"/>
      <c r="E11" s="58">
        <f t="shared" si="0"/>
        <v>0</v>
      </c>
    </row>
    <row r="12" spans="1:6" x14ac:dyDescent="0.35">
      <c r="A12" s="55"/>
      <c r="B12" s="56"/>
      <c r="C12" s="57"/>
      <c r="D12" s="58"/>
      <c r="E12" s="58">
        <f t="shared" si="0"/>
        <v>0</v>
      </c>
    </row>
    <row r="13" spans="1:6" x14ac:dyDescent="0.35">
      <c r="A13" s="55"/>
      <c r="B13" s="56"/>
      <c r="C13" s="57"/>
      <c r="D13" s="58"/>
      <c r="E13" s="58">
        <f t="shared" si="0"/>
        <v>0</v>
      </c>
      <c r="F13">
        <f>E13-COUNTIF(RECAP!P4:U8,A13)+SUMPRODUCT(('ENTREE STOCK'!C4:C35=A13)*('ENTREE STOCK'!D4:D35))</f>
        <v>0</v>
      </c>
    </row>
    <row r="14" spans="1:6" x14ac:dyDescent="0.35">
      <c r="A14" s="55"/>
      <c r="B14" s="56"/>
      <c r="C14" s="57"/>
      <c r="D14" s="58"/>
      <c r="E14" s="58">
        <f t="shared" si="0"/>
        <v>0</v>
      </c>
    </row>
    <row r="15" spans="1:6" x14ac:dyDescent="0.35">
      <c r="A15" s="55"/>
      <c r="B15" s="56"/>
      <c r="C15" s="57"/>
      <c r="D15" s="58"/>
      <c r="E15" s="58">
        <f t="shared" si="0"/>
        <v>0</v>
      </c>
    </row>
    <row r="16" spans="1:6" x14ac:dyDescent="0.35">
      <c r="A16" s="55"/>
      <c r="B16" s="56"/>
      <c r="C16" s="57"/>
      <c r="D16" s="58"/>
      <c r="E16" s="58">
        <f>SUM(D16)</f>
        <v>0</v>
      </c>
    </row>
    <row r="17" spans="1:5" x14ac:dyDescent="0.35">
      <c r="A17" s="55"/>
      <c r="B17" s="56"/>
      <c r="C17" s="57"/>
      <c r="D17" s="58"/>
      <c r="E17" s="58">
        <f t="shared" si="0"/>
        <v>0</v>
      </c>
    </row>
    <row r="18" spans="1:5" x14ac:dyDescent="0.35">
      <c r="A18" s="55"/>
      <c r="B18" s="56"/>
      <c r="C18" s="57"/>
      <c r="D18" s="58"/>
      <c r="E18" s="58">
        <f t="shared" si="0"/>
        <v>0</v>
      </c>
    </row>
    <row r="19" spans="1:5" x14ac:dyDescent="0.35">
      <c r="A19" s="55"/>
      <c r="B19" s="56"/>
      <c r="C19" s="57"/>
      <c r="D19" s="58"/>
      <c r="E19" s="58">
        <f t="shared" si="0"/>
        <v>0</v>
      </c>
    </row>
    <row r="20" spans="1:5" x14ac:dyDescent="0.35">
      <c r="A20" s="55"/>
      <c r="B20" s="56"/>
      <c r="C20" s="57"/>
      <c r="D20" s="58"/>
      <c r="E20" s="58">
        <f t="shared" si="0"/>
        <v>0</v>
      </c>
    </row>
    <row r="21" spans="1:5" x14ac:dyDescent="0.35">
      <c r="A21" s="55"/>
      <c r="B21" s="56"/>
      <c r="C21" s="57"/>
      <c r="D21" s="58"/>
      <c r="E21" s="58">
        <f t="shared" si="0"/>
        <v>0</v>
      </c>
    </row>
    <row r="22" spans="1:5" x14ac:dyDescent="0.35">
      <c r="A22" s="55"/>
      <c r="B22" s="56"/>
      <c r="C22" s="57"/>
      <c r="D22" s="58"/>
      <c r="E22" s="58">
        <f t="shared" si="0"/>
        <v>0</v>
      </c>
    </row>
    <row r="23" spans="1:5" x14ac:dyDescent="0.35">
      <c r="A23" s="55"/>
      <c r="B23" s="56"/>
      <c r="C23" s="57"/>
      <c r="D23" s="58"/>
      <c r="E23" s="58">
        <f t="shared" si="0"/>
        <v>0</v>
      </c>
    </row>
    <row r="24" spans="1:5" x14ac:dyDescent="0.35">
      <c r="A24" s="55"/>
      <c r="B24" s="56"/>
      <c r="C24" s="57"/>
      <c r="D24" s="58"/>
      <c r="E24" s="58">
        <f t="shared" si="0"/>
        <v>0</v>
      </c>
    </row>
    <row r="25" spans="1:5" x14ac:dyDescent="0.35">
      <c r="A25" s="55"/>
      <c r="B25" s="56"/>
      <c r="C25" s="57"/>
      <c r="D25" s="58"/>
      <c r="E25" s="58">
        <f t="shared" si="0"/>
        <v>0</v>
      </c>
    </row>
    <row r="26" spans="1:5" x14ac:dyDescent="0.35">
      <c r="A26" s="55"/>
      <c r="B26" s="56"/>
      <c r="C26" s="57"/>
      <c r="D26" s="58"/>
      <c r="E26" s="58">
        <f t="shared" si="0"/>
        <v>0</v>
      </c>
    </row>
    <row r="27" spans="1:5" x14ac:dyDescent="0.35">
      <c r="A27" s="55"/>
      <c r="B27" s="56"/>
      <c r="C27" s="57"/>
      <c r="D27" s="58"/>
      <c r="E27" s="58">
        <f t="shared" si="0"/>
        <v>0</v>
      </c>
    </row>
    <row r="28" spans="1:5" x14ac:dyDescent="0.35">
      <c r="A28" s="55"/>
      <c r="B28" s="56"/>
      <c r="C28" s="57"/>
      <c r="D28" s="58"/>
      <c r="E28" s="58">
        <f t="shared" si="0"/>
        <v>0</v>
      </c>
    </row>
    <row r="29" spans="1:5" x14ac:dyDescent="0.35">
      <c r="A29" s="55"/>
      <c r="B29" s="56"/>
      <c r="C29" s="57"/>
      <c r="D29" s="58"/>
      <c r="E29" s="58">
        <f t="shared" si="0"/>
        <v>0</v>
      </c>
    </row>
    <row r="30" spans="1:5" x14ac:dyDescent="0.35">
      <c r="A30" s="55"/>
      <c r="B30" s="56"/>
      <c r="C30" s="57"/>
      <c r="D30" s="58"/>
      <c r="E30" s="58">
        <f>SUM(D30)</f>
        <v>0</v>
      </c>
    </row>
    <row r="31" spans="1:5" x14ac:dyDescent="0.35">
      <c r="A31" s="55"/>
      <c r="B31" s="56"/>
      <c r="C31" s="57"/>
      <c r="D31" s="58"/>
      <c r="E31" s="58">
        <f t="shared" ref="E31:E35" si="1">SUM(D31)</f>
        <v>0</v>
      </c>
    </row>
    <row r="32" spans="1:5" x14ac:dyDescent="0.35">
      <c r="A32" s="55"/>
      <c r="B32" s="56"/>
      <c r="C32" s="57"/>
      <c r="D32" s="58"/>
      <c r="E32" s="58">
        <f t="shared" si="1"/>
        <v>0</v>
      </c>
    </row>
    <row r="33" spans="1:5" x14ac:dyDescent="0.35">
      <c r="A33" s="55"/>
      <c r="B33" s="56"/>
      <c r="C33" s="57"/>
      <c r="D33" s="58"/>
      <c r="E33" s="58">
        <f t="shared" si="1"/>
        <v>0</v>
      </c>
    </row>
    <row r="34" spans="1:5" x14ac:dyDescent="0.35">
      <c r="A34" s="55"/>
      <c r="B34" s="56"/>
      <c r="C34" s="57"/>
      <c r="D34" s="58"/>
      <c r="E34" s="58">
        <f t="shared" si="1"/>
        <v>0</v>
      </c>
    </row>
    <row r="35" spans="1:5" x14ac:dyDescent="0.35">
      <c r="A35" s="55"/>
      <c r="B35" s="56"/>
      <c r="C35" s="57"/>
      <c r="D35" s="58"/>
      <c r="E35" s="58">
        <f t="shared" si="1"/>
        <v>0</v>
      </c>
    </row>
    <row r="36" spans="1:5" x14ac:dyDescent="0.35">
      <c r="A36" s="59"/>
      <c r="B36" s="60"/>
      <c r="C36" s="61"/>
      <c r="D36" s="62"/>
      <c r="E36" s="62">
        <f>SUM(E4:E35)</f>
        <v>3750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3</vt:i4>
      </vt:variant>
      <vt:variant>
        <vt:lpstr>Plages nommées</vt:lpstr>
      </vt:variant>
      <vt:variant>
        <vt:i4>1</vt:i4>
      </vt:variant>
    </vt:vector>
  </HeadingPairs>
  <TitlesOfParts>
    <vt:vector size="4" baseType="lpstr">
      <vt:lpstr>RECAP</vt:lpstr>
      <vt:lpstr>GESTION DES STOCKS</vt:lpstr>
      <vt:lpstr>ENTREE STOCK</vt:lpstr>
      <vt:lpstr>'GESTION DES STOCKS'!Zone_d_impression</vt:lpstr>
    </vt:vector>
  </TitlesOfParts>
  <Company>MED-EL</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Karima Pitoizet</dc:creator>
  <cp:lastModifiedBy>Michel</cp:lastModifiedBy>
  <dcterms:created xsi:type="dcterms:W3CDTF">2018-10-17T14:08:09Z</dcterms:created>
  <dcterms:modified xsi:type="dcterms:W3CDTF">2018-10-18T16:08:48Z</dcterms:modified>
</cp:coreProperties>
</file>