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5480" windowHeight="9015"/>
  </bookViews>
  <sheets>
    <sheet name="Feuil4" sheetId="4" r:id="rId1"/>
    <sheet name="Feuil3" sheetId="3" r:id="rId2"/>
  </sheets>
  <definedNames>
    <definedName name="activite">#REF!</definedName>
    <definedName name="Activité">#REF!</definedName>
    <definedName name="Matiere">#REF!</definedName>
    <definedName name="Matieres">#REF!</definedName>
  </definedNames>
  <calcPr calcId="125725"/>
  <pivotCaches>
    <pivotCache cacheId="57" r:id="rId3"/>
  </pivotCaches>
</workbook>
</file>

<file path=xl/calcChain.xml><?xml version="1.0" encoding="utf-8"?>
<calcChain xmlns="http://schemas.openxmlformats.org/spreadsheetml/2006/main">
  <c r="E2" i="3"/>
  <c r="E3"/>
  <c r="E4"/>
  <c r="E5"/>
  <c r="E6"/>
  <c r="E7"/>
  <c r="E8"/>
  <c r="E9"/>
  <c r="E10"/>
  <c r="H2"/>
  <c r="F2"/>
  <c r="F3"/>
  <c r="F4"/>
  <c r="F5"/>
  <c r="F6"/>
  <c r="F7"/>
  <c r="F8"/>
  <c r="F9"/>
  <c r="F10"/>
</calcChain>
</file>

<file path=xl/sharedStrings.xml><?xml version="1.0" encoding="utf-8"?>
<sst xmlns="http://schemas.openxmlformats.org/spreadsheetml/2006/main" count="29" uniqueCount="11">
  <si>
    <t>LM360T</t>
  </si>
  <si>
    <t>Cours</t>
  </si>
  <si>
    <t>Exos/TD</t>
  </si>
  <si>
    <t>Matieres</t>
  </si>
  <si>
    <t>Activite</t>
  </si>
  <si>
    <t>Temps</t>
  </si>
  <si>
    <t>Date</t>
  </si>
  <si>
    <t>Semaine</t>
  </si>
  <si>
    <t>Jour Semaine</t>
  </si>
  <si>
    <t>Total général</t>
  </si>
  <si>
    <t>Somme de Temps</t>
  </si>
</sst>
</file>

<file path=xl/styles.xml><?xml version="1.0" encoding="utf-8"?>
<styleSheet xmlns="http://schemas.openxmlformats.org/spreadsheetml/2006/main">
  <numFmts count="1">
    <numFmt numFmtId="165" formatCode="[hh]:mm"/>
  </numFmts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0" fontId="2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0" xfId="0" applyNumberFormat="1" applyFont="1"/>
    <xf numFmtId="0" fontId="0" fillId="0" borderId="0" xfId="0" applyNumberFormat="1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9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</dxf>
    <dxf>
      <alignment horizontal="center" vertical="bottom" textRotation="0" wrapText="0" indent="0" relativeIndent="0" justifyLastLine="0" shrinkToFit="0" mergeCell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numFmt numFmtId="25" formatCode="hh:mm"/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numFmt numFmtId="21" formatCode="dd\-mmm"/>
      <alignment horizontal="center" vertical="bottom" textRotation="0" wrapText="0" indent="0" relativeIndent="0" justifyLastLine="0" shrinkToFit="0" mergeCell="0" readingOrder="0"/>
    </dxf>
    <dxf>
      <border outline="0">
        <bottom style="thick">
          <color indexed="64"/>
        </bottom>
      </border>
    </dxf>
    <dxf>
      <border outline="0">
        <top style="thick">
          <color indexed="64"/>
        </top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aelens Michel" refreshedDate="42452.648322106485" createdVersion="3" refreshedVersion="3" minRefreshableVersion="3" recordCount="9">
  <cacheSource type="worksheet">
    <worksheetSource name="Tableau1"/>
  </cacheSource>
  <cacheFields count="6">
    <cacheField name="Date" numFmtId="16">
      <sharedItems containsSemiMixedTypes="0" containsNonDate="0" containsDate="1" containsString="0" minDate="2016-03-14T00:00:00" maxDate="2016-03-24T00:00:00"/>
    </cacheField>
    <cacheField name="Matieres" numFmtId="0">
      <sharedItems/>
    </cacheField>
    <cacheField name="Activite" numFmtId="0">
      <sharedItems/>
    </cacheField>
    <cacheField name="Temps" numFmtId="20">
      <sharedItems containsSemiMixedTypes="0" containsNonDate="0" containsDate="1" containsString="0" minDate="1899-12-30T00:15:00" maxDate="1899-12-30T01:25:00"/>
    </cacheField>
    <cacheField name="Semaine" numFmtId="0">
      <sharedItems containsSemiMixedTypes="0" containsString="0" containsNumber="1" containsInteger="1" minValue="11" maxValue="12" count="2">
        <n v="11"/>
        <n v="12"/>
      </sharedItems>
    </cacheField>
    <cacheField name="Jour Semaine" numFmtId="0">
      <sharedItems containsSemiMixedTypes="0" containsString="0" containsNumber="1" containsInteger="1" minValue="1" maxValue="7" count="6">
        <n v="1"/>
        <n v="2"/>
        <n v="3"/>
        <n v="4"/>
        <n v="6"/>
        <n v="7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d v="2016-03-14T00:00:00"/>
    <s v="LM360T"/>
    <s v="Cours"/>
    <d v="1899-12-30T00:45:00"/>
    <x v="0"/>
    <x v="0"/>
  </r>
  <r>
    <d v="2016-03-15T00:00:00"/>
    <s v="LM360T"/>
    <s v="Cours"/>
    <d v="1899-12-30T00:15:00"/>
    <x v="0"/>
    <x v="1"/>
  </r>
  <r>
    <d v="2016-03-16T00:00:00"/>
    <s v="LM360T"/>
    <s v="Cours"/>
    <d v="1899-12-30T00:30:00"/>
    <x v="0"/>
    <x v="2"/>
  </r>
  <r>
    <d v="2016-03-17T00:00:00"/>
    <s v="LM360T"/>
    <s v="Cours"/>
    <d v="1899-12-30T00:40:00"/>
    <x v="0"/>
    <x v="3"/>
  </r>
  <r>
    <d v="2016-03-19T00:00:00"/>
    <s v="LM360T"/>
    <s v="Cours"/>
    <d v="1899-12-30T00:40:00"/>
    <x v="0"/>
    <x v="4"/>
  </r>
  <r>
    <d v="2016-03-20T00:00:00"/>
    <s v="LM360T"/>
    <s v="Cours"/>
    <d v="1899-12-30T01:25:00"/>
    <x v="0"/>
    <x v="5"/>
  </r>
  <r>
    <d v="2016-03-21T00:00:00"/>
    <s v="LM360T"/>
    <s v="Cours"/>
    <d v="1899-12-30T00:40:00"/>
    <x v="1"/>
    <x v="0"/>
  </r>
  <r>
    <d v="2016-03-21T00:00:00"/>
    <s v="LM360T"/>
    <s v="Exos/TD"/>
    <d v="1899-12-30T00:30:00"/>
    <x v="1"/>
    <x v="0"/>
  </r>
  <r>
    <d v="2016-03-23T00:00:00"/>
    <s v="LM360T"/>
    <s v="Cours"/>
    <d v="1899-12-30T00:30:00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57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A3:D11" firstHeaderRow="1" firstDataRow="2" firstDataCol="1"/>
  <pivotFields count="6">
    <pivotField compact="0" numFmtId="16" outline="0" showAll="0"/>
    <pivotField compact="0" outline="0" showAll="0"/>
    <pivotField compact="0" outline="0" showAll="0"/>
    <pivotField dataField="1" compact="0" numFmtId="20" outline="0" showAll="0"/>
    <pivotField axis="axisCol" compact="0" outline="0" showAll="0">
      <items count="3">
        <item x="0"/>
        <item x="1"/>
        <item t="default"/>
      </items>
    </pivotField>
    <pivotField axis="axisRow" compact="0" outline="0" showAll="0">
      <items count="7">
        <item x="0"/>
        <item x="1"/>
        <item x="2"/>
        <item x="3"/>
        <item x="4"/>
        <item x="5"/>
        <item t="default"/>
      </items>
    </pivotField>
  </pivotFields>
  <rowFields count="1">
    <field x="5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Somme de Temps" fld="3" baseField="0" baseItem="0" numFmtId="165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10" totalsRowShown="0" headerRowDxfId="2" headerRowBorderDxfId="7" tableBorderDxfId="8">
  <autoFilter ref="A1:F10">
    <filterColumn colId="4"/>
    <filterColumn colId="5"/>
  </autoFilter>
  <tableColumns count="6">
    <tableColumn id="1" name="Date" dataDxfId="6"/>
    <tableColumn id="2" name="Matieres" dataDxfId="5"/>
    <tableColumn id="3" name="Activite" dataDxfId="4"/>
    <tableColumn id="4" name="Temps" dataDxfId="3"/>
    <tableColumn id="5" name="Semaine" dataDxfId="0">
      <calculatedColumnFormula>INT(MOD(INT((Tableau1[[#This Row],[Date]]-2)/7)+3/5,52+5/28))+1</calculatedColumnFormula>
    </tableColumn>
    <tableColumn id="6" name="Jour Semaine" dataDxfId="1">
      <calculatedColumnFormula>WEEKDAY(Tableau1[[#This Row],[Date]],2)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D11"/>
  <sheetViews>
    <sheetView tabSelected="1" workbookViewId="0">
      <selection activeCell="A3" sqref="A3"/>
    </sheetView>
  </sheetViews>
  <sheetFormatPr baseColWidth="10" defaultRowHeight="15"/>
  <cols>
    <col min="1" max="1" width="16.85546875" customWidth="1"/>
    <col min="2" max="3" width="11" customWidth="1"/>
    <col min="4" max="4" width="12.5703125" bestFit="1" customWidth="1"/>
  </cols>
  <sheetData>
    <row r="3" spans="1:4">
      <c r="A3" s="14" t="s">
        <v>10</v>
      </c>
      <c r="B3" s="14" t="s">
        <v>7</v>
      </c>
    </row>
    <row r="4" spans="1:4">
      <c r="A4" s="14" t="s">
        <v>8</v>
      </c>
      <c r="B4">
        <v>11</v>
      </c>
      <c r="C4">
        <v>12</v>
      </c>
      <c r="D4" t="s">
        <v>9</v>
      </c>
    </row>
    <row r="5" spans="1:4">
      <c r="A5">
        <v>1</v>
      </c>
      <c r="B5" s="15">
        <v>3.125E-2</v>
      </c>
      <c r="C5" s="15">
        <v>4.8611111111111105E-2</v>
      </c>
      <c r="D5" s="15">
        <v>7.9861111111111105E-2</v>
      </c>
    </row>
    <row r="6" spans="1:4">
      <c r="A6">
        <v>2</v>
      </c>
      <c r="B6" s="15">
        <v>1.0416666666666666E-2</v>
      </c>
      <c r="C6" s="15"/>
      <c r="D6" s="15">
        <v>1.0416666666666666E-2</v>
      </c>
    </row>
    <row r="7" spans="1:4">
      <c r="A7">
        <v>3</v>
      </c>
      <c r="B7" s="15">
        <v>2.0833333333333332E-2</v>
      </c>
      <c r="C7" s="15">
        <v>2.0833333333333332E-2</v>
      </c>
      <c r="D7" s="15">
        <v>4.1666666666666664E-2</v>
      </c>
    </row>
    <row r="8" spans="1:4">
      <c r="A8">
        <v>4</v>
      </c>
      <c r="B8" s="15">
        <v>2.7777777777777776E-2</v>
      </c>
      <c r="C8" s="15"/>
      <c r="D8" s="15">
        <v>2.7777777777777776E-2</v>
      </c>
    </row>
    <row r="9" spans="1:4">
      <c r="A9">
        <v>6</v>
      </c>
      <c r="B9" s="15">
        <v>2.7777777777777776E-2</v>
      </c>
      <c r="C9" s="15"/>
      <c r="D9" s="15">
        <v>2.7777777777777776E-2</v>
      </c>
    </row>
    <row r="10" spans="1:4">
      <c r="A10">
        <v>7</v>
      </c>
      <c r="B10" s="15">
        <v>5.9027777777777783E-2</v>
      </c>
      <c r="C10" s="15"/>
      <c r="D10" s="15">
        <v>5.9027777777777783E-2</v>
      </c>
    </row>
    <row r="11" spans="1:4">
      <c r="A11" t="s">
        <v>9</v>
      </c>
      <c r="B11" s="15">
        <v>0.17708333333333334</v>
      </c>
      <c r="C11" s="15">
        <v>6.9444444444444434E-2</v>
      </c>
      <c r="D11" s="15">
        <v>0.24652777777777779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3"/>
  <sheetViews>
    <sheetView workbookViewId="0">
      <selection activeCell="A2" sqref="A2"/>
    </sheetView>
  </sheetViews>
  <sheetFormatPr baseColWidth="10" defaultRowHeight="15"/>
  <cols>
    <col min="1" max="3" width="11.42578125" style="1"/>
    <col min="4" max="4" width="11.42578125" style="3"/>
  </cols>
  <sheetData>
    <row r="1" spans="1:9" ht="15.75" thickBot="1">
      <c r="A1" s="9" t="s">
        <v>6</v>
      </c>
      <c r="B1" s="9" t="s">
        <v>3</v>
      </c>
      <c r="C1" s="9" t="s">
        <v>4</v>
      </c>
      <c r="D1" s="10" t="s">
        <v>5</v>
      </c>
      <c r="E1" s="11" t="s">
        <v>7</v>
      </c>
      <c r="F1" s="9" t="s">
        <v>8</v>
      </c>
    </row>
    <row r="2" spans="1:9" ht="15.75" thickTop="1">
      <c r="A2" s="2">
        <v>42443</v>
      </c>
      <c r="B2" s="1" t="s">
        <v>0</v>
      </c>
      <c r="C2" s="1" t="s">
        <v>1</v>
      </c>
      <c r="D2" s="3">
        <v>3.125E-2</v>
      </c>
      <c r="E2" s="13">
        <f>INT(MOD(INT((Tableau1[[#This Row],[Date]]-2)/7)+3/5,52+5/28))+1</f>
        <v>11</v>
      </c>
      <c r="F2" s="12">
        <f>WEEKDAY(Tableau1[[#This Row],[Date]],2)</f>
        <v>1</v>
      </c>
      <c r="H2" s="8">
        <f>INT(MOD(INT((A2-2)/7)+3/5,52+5/28))+1</f>
        <v>11</v>
      </c>
    </row>
    <row r="3" spans="1:9">
      <c r="A3" s="2">
        <v>42444</v>
      </c>
      <c r="B3" s="1" t="s">
        <v>0</v>
      </c>
      <c r="C3" s="1" t="s">
        <v>1</v>
      </c>
      <c r="D3" s="3">
        <v>1.0416666666666666E-2</v>
      </c>
      <c r="E3" s="13">
        <f>INT(MOD(INT((Tableau1[[#This Row],[Date]]-2)/7)+3/5,52+5/28))+1</f>
        <v>11</v>
      </c>
      <c r="F3" s="12">
        <f>WEEKDAY(Tableau1[[#This Row],[Date]],2)</f>
        <v>2</v>
      </c>
    </row>
    <row r="4" spans="1:9">
      <c r="A4" s="2">
        <v>42445</v>
      </c>
      <c r="B4" s="1" t="s">
        <v>0</v>
      </c>
      <c r="C4" s="1" t="s">
        <v>1</v>
      </c>
      <c r="D4" s="3">
        <v>2.0833333333333332E-2</v>
      </c>
      <c r="E4" s="13">
        <f>INT(MOD(INT((Tableau1[[#This Row],[Date]]-2)/7)+3/5,52+5/28))+1</f>
        <v>11</v>
      </c>
      <c r="F4" s="12">
        <f>WEEKDAY(Tableau1[[#This Row],[Date]],2)</f>
        <v>3</v>
      </c>
      <c r="H4" s="6"/>
    </row>
    <row r="5" spans="1:9">
      <c r="A5" s="2">
        <v>42446</v>
      </c>
      <c r="B5" s="1" t="s">
        <v>0</v>
      </c>
      <c r="C5" s="1" t="s">
        <v>1</v>
      </c>
      <c r="D5" s="3">
        <v>2.7777777777777776E-2</v>
      </c>
      <c r="E5" s="13">
        <f>INT(MOD(INT((Tableau1[[#This Row],[Date]]-2)/7)+3/5,52+5/28))+1</f>
        <v>11</v>
      </c>
      <c r="F5" s="12">
        <f>WEEKDAY(Tableau1[[#This Row],[Date]],2)</f>
        <v>4</v>
      </c>
      <c r="I5" s="7"/>
    </row>
    <row r="6" spans="1:9">
      <c r="A6" s="2">
        <v>42448</v>
      </c>
      <c r="B6" s="1" t="s">
        <v>0</v>
      </c>
      <c r="C6" s="1" t="s">
        <v>1</v>
      </c>
      <c r="D6" s="3">
        <v>2.7777777777777776E-2</v>
      </c>
      <c r="E6" s="13">
        <f>INT(MOD(INT((Tableau1[[#This Row],[Date]]-2)/7)+3/5,52+5/28))+1</f>
        <v>11</v>
      </c>
      <c r="F6" s="12">
        <f>WEEKDAY(Tableau1[[#This Row],[Date]],2)</f>
        <v>6</v>
      </c>
      <c r="I6" s="7"/>
    </row>
    <row r="7" spans="1:9">
      <c r="A7" s="2">
        <v>42449</v>
      </c>
      <c r="B7" s="1" t="s">
        <v>0</v>
      </c>
      <c r="C7" s="1" t="s">
        <v>1</v>
      </c>
      <c r="D7" s="3">
        <v>5.9027777777777783E-2</v>
      </c>
      <c r="E7" s="13">
        <f>INT(MOD(INT((Tableau1[[#This Row],[Date]]-2)/7)+3/5,52+5/28))+1</f>
        <v>11</v>
      </c>
      <c r="F7" s="12">
        <f>WEEKDAY(Tableau1[[#This Row],[Date]],2)</f>
        <v>7</v>
      </c>
      <c r="I7" s="7"/>
    </row>
    <row r="8" spans="1:9">
      <c r="A8" s="2">
        <v>42450</v>
      </c>
      <c r="B8" s="4" t="s">
        <v>0</v>
      </c>
      <c r="C8" s="4" t="s">
        <v>1</v>
      </c>
      <c r="D8" s="3">
        <v>2.7777777777777776E-2</v>
      </c>
      <c r="E8" s="13">
        <f>INT(MOD(INT((Tableau1[[#This Row],[Date]]-2)/7)+3/5,52+5/28))+1</f>
        <v>12</v>
      </c>
      <c r="F8" s="12">
        <f>WEEKDAY(Tableau1[[#This Row],[Date]],2)</f>
        <v>1</v>
      </c>
    </row>
    <row r="9" spans="1:9">
      <c r="A9" s="2">
        <v>42450</v>
      </c>
      <c r="B9" s="4" t="s">
        <v>0</v>
      </c>
      <c r="C9" s="1" t="s">
        <v>2</v>
      </c>
      <c r="D9" s="3">
        <v>2.0833333333333332E-2</v>
      </c>
      <c r="E9" s="13">
        <f>INT(MOD(INT((Tableau1[[#This Row],[Date]]-2)/7)+3/5,52+5/28))+1</f>
        <v>12</v>
      </c>
      <c r="F9" s="12">
        <f>WEEKDAY(Tableau1[[#This Row],[Date]],2)</f>
        <v>1</v>
      </c>
    </row>
    <row r="10" spans="1:9">
      <c r="A10" s="2">
        <v>42452</v>
      </c>
      <c r="B10" s="5" t="s">
        <v>0</v>
      </c>
      <c r="C10" s="5" t="s">
        <v>1</v>
      </c>
      <c r="D10" s="3">
        <v>2.0833333333333332E-2</v>
      </c>
      <c r="E10" s="13">
        <f>INT(MOD(INT((Tableau1[[#This Row],[Date]]-2)/7)+3/5,52+5/28))+1</f>
        <v>12</v>
      </c>
      <c r="F10" s="12">
        <f>WEEKDAY(Tableau1[[#This Row],[Date]],2)</f>
        <v>3</v>
      </c>
    </row>
    <row r="12" spans="1:9">
      <c r="A12" s="2"/>
    </row>
    <row r="13" spans="1:9">
      <c r="A13" s="2"/>
    </row>
  </sheetData>
  <phoneticPr fontId="1" type="noConversion"/>
  <dataValidations count="2">
    <dataValidation type="list" allowBlank="1" showInputMessage="1" showErrorMessage="1" sqref="B2:B43">
      <formula1>Matieres</formula1>
    </dataValidation>
    <dataValidation type="list" allowBlank="1" showInputMessage="1" showErrorMessage="1" sqref="C2:C43">
      <formula1>activite</formula1>
    </dataValidation>
  </dataValidations>
  <pageMargins left="0.7" right="0.7" top="0.75" bottom="0.75" header="0.3" footer="0.3"/>
  <pageSetup paperSize="0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Feuil3</vt:lpstr>
    </vt:vector>
  </TitlesOfParts>
  <Company>ORANGE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zare6363</dc:creator>
  <cp:lastModifiedBy>Staelens Michel</cp:lastModifiedBy>
  <dcterms:created xsi:type="dcterms:W3CDTF">2016-03-14T16:19:21Z</dcterms:created>
  <dcterms:modified xsi:type="dcterms:W3CDTF">2016-03-23T14:34:45Z</dcterms:modified>
</cp:coreProperties>
</file>