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INFOS GROUPES" sheetId="4" r:id="rId1"/>
    <sheet name="Listes" sheetId="2" r:id="rId2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4" l="1"/>
  <c r="F8" i="4"/>
  <c r="E8" i="4"/>
  <c r="D8" i="4"/>
  <c r="I8" i="4"/>
  <c r="C8" i="4"/>
  <c r="H7" i="4"/>
  <c r="F7" i="4"/>
  <c r="E7" i="4"/>
  <c r="D7" i="4"/>
  <c r="I7" i="4"/>
  <c r="C7" i="4"/>
  <c r="G5" i="4"/>
  <c r="F5" i="4"/>
  <c r="E5" i="4"/>
  <c r="D5" i="4"/>
  <c r="I5" i="4"/>
  <c r="H5" i="4"/>
  <c r="C5" i="4"/>
  <c r="L5" i="4"/>
  <c r="G6" i="4"/>
  <c r="F6" i="4"/>
  <c r="E6" i="4"/>
  <c r="D6" i="4"/>
  <c r="I6" i="4"/>
  <c r="H6" i="4"/>
  <c r="C6" i="4"/>
  <c r="L6" i="4"/>
  <c r="H4" i="4"/>
  <c r="F4" i="4"/>
  <c r="E4" i="4"/>
  <c r="D4" i="4"/>
  <c r="I4" i="4"/>
  <c r="C4" i="4"/>
  <c r="O4" i="4"/>
  <c r="O5" i="4"/>
  <c r="O6" i="4"/>
  <c r="O7" i="4"/>
  <c r="O8" i="4"/>
  <c r="G4" i="4"/>
  <c r="G7" i="4"/>
  <c r="G8" i="4"/>
  <c r="L4" i="4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B1" i="4"/>
  <c r="C1" i="4"/>
  <c r="D1" i="4"/>
  <c r="E1" i="4"/>
  <c r="F1" i="4"/>
  <c r="G1" i="4"/>
  <c r="H1" i="4"/>
  <c r="I1" i="4"/>
  <c r="J1" i="4"/>
  <c r="K1" i="4"/>
  <c r="L1" i="4"/>
  <c r="M1" i="4"/>
  <c r="L7" i="4"/>
  <c r="L8" i="4"/>
  <c r="J5" i="4"/>
  <c r="J6" i="4"/>
  <c r="J7" i="4"/>
  <c r="J8" i="4"/>
  <c r="J4" i="4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</calcChain>
</file>

<file path=xl/sharedStrings.xml><?xml version="1.0" encoding="utf-8"?>
<sst xmlns="http://schemas.openxmlformats.org/spreadsheetml/2006/main" count="20" uniqueCount="20">
  <si>
    <t>NOM</t>
  </si>
  <si>
    <t>GET IN</t>
  </si>
  <si>
    <t>INSTALL</t>
  </si>
  <si>
    <t>LINECHECK</t>
  </si>
  <si>
    <t>SHOW</t>
  </si>
  <si>
    <t>DATE</t>
  </si>
  <si>
    <t>DURÉE SET</t>
  </si>
  <si>
    <t>Arrivée</t>
  </si>
  <si>
    <t>HORAIRE DINER</t>
  </si>
  <si>
    <t>HORAIRE DEJEUNER</t>
  </si>
  <si>
    <t>HORAIRE PDJ</t>
  </si>
  <si>
    <t>NOM 1</t>
  </si>
  <si>
    <t>NOM 2</t>
  </si>
  <si>
    <t>NOM 3</t>
  </si>
  <si>
    <t>NOM 4</t>
  </si>
  <si>
    <t>NOM 5</t>
  </si>
  <si>
    <t>Fin INSTALL</t>
  </si>
  <si>
    <t>Fin LINECHECK</t>
  </si>
  <si>
    <t>Fin SHOW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</si>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</sst>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dd\ dd"/>
  </numFmts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20" fontId="0" fillId="0" borderId="0" xfId="0" applyNumberFormat="1" applyFont="1" applyAlignmen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20" fontId="0" fillId="0" borderId="0" xfId="0" applyNumberFormat="1"/>
    <xf numFmtId="164" fontId="0" fillId="0" borderId="0" xfId="0" quotePrefix="1" applyNumberFormat="1" applyAlignment="1">
      <alignment horizontal="center"/>
    </xf>
    <xf numFmtId="0" fontId="2" fillId="0" borderId="0" xfId="0" applyFont="1" applyFill="1" applyAlignment="1">
      <alignment horizontal="center" vertical="center" wrapText="1"/>
    </xf>
    <xf numFmtId="164" fontId="2" fillId="0" borderId="0" xfId="0" applyNumberFormat="1" applyFont="1" applyFill="1" applyAlignment="1">
      <alignment horizontal="center" vertical="center" wrapText="1"/>
    </xf>
    <xf numFmtId="164" fontId="2" fillId="0" borderId="0" xfId="0" applyNumberFormat="1" applyFont="1" applyFill="1" applyAlignment="1">
      <alignment vertical="center" wrapText="1"/>
    </xf>
  </cellXfs>
  <cellStyles count="2">
    <cellStyle name="Normal" xfId="0" builtinId="0"/>
    <cellStyle name="Normal 2" xfId="1"/>
  </cellStyles>
  <dxfs count="17">
    <dxf>
      <numFmt numFmtId="164" formatCode="h:mm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ddd\ dd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DD43E"/>
      <color rgb="FFFEEAA0"/>
      <color rgb="FFF9384D"/>
      <color rgb="FFFFFF66"/>
      <color rgb="FFE1521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" displayName="T" ref="A3:O8" totalsRowShown="0" headerRowDxfId="16" dataDxfId="15">
  <autoFilter ref="A3:O8"/>
  <tableColumns count="15">
    <tableColumn id="1" name="DATE" dataDxfId="14"/>
    <tableColumn id="2" name="NOM" dataDxfId="13"/>
    <tableColumn id="3" name="GET IN" dataDxfId="12">
      <calculatedColumnFormula>IF(B4=0,0,IF(IF(N4=0,MOD(D4-Listes!$A$12,1),MIN((MOD(D4-Listes!$A$12,1)),N4))&lt;Listes!$C$5,Listes!$C$5,IF(N4=0,MOD(D4-Listes!$A$12,1),MIN((MOD(D4-Listes!$A$12,1))))))</calculatedColumnFormula>
    </tableColumn>
    <tableColumn id="4" name="INSTALL" dataDxfId="11"/>
    <tableColumn id="5" name="Fin INSTALL" dataDxfId="10"/>
    <tableColumn id="6" name="LINECHECK" dataDxfId="9"/>
    <tableColumn id="7" name="Fin LINECHECK" dataDxfId="8"/>
    <tableColumn id="8" name="HORAIRE PDJ" dataDxfId="7"/>
    <tableColumn id="9" name="HORAIRE DEJEUNER" dataDxfId="6"/>
    <tableColumn id="10" name="HORAIRE DINER" dataDxfId="5"/>
    <tableColumn id="11" name="SHOW" dataDxfId="4"/>
    <tableColumn id="12" name="Fin SHOW" dataDxfId="3"/>
    <tableColumn id="13" name="DURÉE SET" dataDxfId="2"/>
    <tableColumn id="14" name="Arrivée" dataDxfId="1"/>
    <tableColumn id="15" name="ID" dataDxfId="0">
      <calculatedColumnFormula>T[[#This Row],[NOM]]&amp;"|"&amp;T[[#This Row],[DATE]]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8"/>
  <sheetViews>
    <sheetView showZeros="0" tabSelected="1" zoomScale="85" zoomScaleNormal="85" workbookViewId="0">
      <pane xSplit="2" ySplit="3" topLeftCell="C4" activePane="bottomRight" state="frozen"/>
      <selection pane="topRight" activeCell="D1" sqref="D1"/>
      <selection pane="bottomLeft" activeCell="A3" sqref="A3"/>
      <selection pane="bottomRight" activeCell="K6" sqref="K6"/>
    </sheetView>
  </sheetViews>
  <sheetFormatPr baseColWidth="10" defaultColWidth="11.453125" defaultRowHeight="14.5" outlineLevelCol="1" x14ac:dyDescent="0.35"/>
  <cols>
    <col min="1" max="1" width="10.81640625" style="2" bestFit="1" customWidth="1"/>
    <col min="2" max="2" width="10.90625" style="2" bestFit="1" customWidth="1"/>
    <col min="3" max="3" width="11.81640625" style="5" bestFit="1" customWidth="1"/>
    <col min="4" max="4" width="10.453125" style="5" bestFit="1" customWidth="1"/>
    <col min="5" max="5" width="13.453125" style="5" bestFit="1" customWidth="1"/>
    <col min="6" max="6" width="12.81640625" style="5" bestFit="1" customWidth="1"/>
    <col min="7" max="7" width="15.81640625" style="5" bestFit="1" customWidth="1"/>
    <col min="8" max="8" width="17.54296875" style="5" bestFit="1" customWidth="1" outlineLevel="1"/>
    <col min="9" max="9" width="23.26953125" style="5" bestFit="1" customWidth="1" outlineLevel="1"/>
    <col min="10" max="10" width="19.90625" style="5" bestFit="1" customWidth="1" outlineLevel="1"/>
    <col min="11" max="11" width="9.08984375" style="5" bestFit="1" customWidth="1"/>
    <col min="12" max="12" width="12.08984375" style="5" bestFit="1" customWidth="1"/>
    <col min="13" max="13" width="15.26953125" style="5" bestFit="1" customWidth="1"/>
    <col min="14" max="14" width="12.7265625" style="2" bestFit="1" customWidth="1"/>
    <col min="15" max="15" width="13.1796875" style="2" bestFit="1" customWidth="1"/>
    <col min="16" max="16384" width="11.453125" style="2"/>
  </cols>
  <sheetData>
    <row r="1" spans="1:15" x14ac:dyDescent="0.35">
      <c r="A1" s="2">
        <v>1</v>
      </c>
      <c r="B1" s="4">
        <f>A1+1</f>
        <v>2</v>
      </c>
      <c r="C1" s="4">
        <f t="shared" ref="C1:M1" si="0">B1+1</f>
        <v>3</v>
      </c>
      <c r="D1" s="4">
        <f t="shared" si="0"/>
        <v>4</v>
      </c>
      <c r="E1" s="4">
        <f t="shared" si="0"/>
        <v>5</v>
      </c>
      <c r="F1" s="4">
        <f t="shared" si="0"/>
        <v>6</v>
      </c>
      <c r="G1" s="4">
        <f t="shared" si="0"/>
        <v>7</v>
      </c>
      <c r="H1" s="4">
        <f t="shared" si="0"/>
        <v>8</v>
      </c>
      <c r="I1" s="4">
        <f t="shared" si="0"/>
        <v>9</v>
      </c>
      <c r="J1" s="4">
        <f t="shared" si="0"/>
        <v>10</v>
      </c>
      <c r="K1" s="4">
        <f t="shared" si="0"/>
        <v>11</v>
      </c>
      <c r="L1" s="4">
        <f t="shared" si="0"/>
        <v>12</v>
      </c>
      <c r="M1" s="4">
        <f t="shared" si="0"/>
        <v>13</v>
      </c>
      <c r="N1" s="4"/>
    </row>
    <row r="2" spans="1:15" x14ac:dyDescent="0.35"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</row>
    <row r="3" spans="1:15" s="8" customFormat="1" x14ac:dyDescent="0.35">
      <c r="A3" s="8" t="s">
        <v>5</v>
      </c>
      <c r="B3" s="8" t="s">
        <v>0</v>
      </c>
      <c r="C3" s="9" t="s">
        <v>1</v>
      </c>
      <c r="D3" s="10" t="s">
        <v>2</v>
      </c>
      <c r="E3" s="10" t="s">
        <v>16</v>
      </c>
      <c r="F3" s="10" t="s">
        <v>3</v>
      </c>
      <c r="G3" s="10" t="s">
        <v>17</v>
      </c>
      <c r="H3" s="9" t="s">
        <v>10</v>
      </c>
      <c r="I3" s="9" t="s">
        <v>9</v>
      </c>
      <c r="J3" s="9" t="s">
        <v>8</v>
      </c>
      <c r="K3" s="10" t="s">
        <v>4</v>
      </c>
      <c r="L3" s="10" t="s">
        <v>18</v>
      </c>
      <c r="M3" s="9" t="s">
        <v>6</v>
      </c>
      <c r="N3" s="8" t="s">
        <v>7</v>
      </c>
      <c r="O3" s="8" t="s">
        <v>19</v>
      </c>
    </row>
    <row r="4" spans="1:15" ht="14.25" customHeight="1" x14ac:dyDescent="0.35">
      <c r="A4" s="3">
        <v>43658</v>
      </c>
      <c r="B4" s="2" t="s">
        <v>11</v>
      </c>
      <c r="C4" s="7">
        <f>IF(B4=0,0,IF(H4&lt;&gt;0,H4,IF(I4&lt;&gt;0,MOD(I4-Listes!$A$6,1),MOD('INFOS GROUPES'!D4-Listes!$A$12,1))))</f>
        <v>0.6875</v>
      </c>
      <c r="D4" s="5">
        <f>IF(B4=0,0,MOD(E4-Listes!$A$15,1))</f>
        <v>0.72916666666666663</v>
      </c>
      <c r="E4" s="5">
        <f>F4</f>
        <v>0.78125</v>
      </c>
      <c r="F4" s="5">
        <f>IF(B4=0,0,MOD(G4-Listes!$A$15,1))</f>
        <v>0.78125</v>
      </c>
      <c r="G4" s="5">
        <f t="shared" ref="G4:G8" si="1">K4</f>
        <v>0.83333333333333337</v>
      </c>
      <c r="H4" s="5">
        <f>IF(B4=0,0,IF(AND(N4&lt;Listes!$C$5,'INFOS GROUPES'!N4&lt;&gt;0),Listes!$C$5,IF(AND(N4&lt;Listes!$C$1,'INFOS GROUPES'!N4&lt;&gt;0),N4,0)))</f>
        <v>0</v>
      </c>
      <c r="I4" s="5">
        <f>IF(B4=0,0,IF('INFOS GROUPES'!D4&lt;=Listes!$C$2,MOD('INFOS GROUPES'!D4-Listes!$A$12,1),IF(AND('INFOS GROUPES'!N4&lt;=Listes!$C$1,'INFOS GROUPES'!N4&lt;&gt;0),Listes!$C$6,IF(AND('INFOS GROUPES'!N4&lt;=Listes!$C$2,'INFOS GROUPES'!N4&lt;&gt;0),'INFOS GROUPES'!N4,0))))</f>
        <v>0</v>
      </c>
      <c r="J4" s="5">
        <f>IF(B4=0,0,IF((IF(D4&gt;Listes!$C$3,MOD('INFOS GROUPES'!D4-Listes!$A$12,1),MOD('INFOS GROUPES'!L4+Listes!$A$9,1)))&lt;Listes!$C$4,Listes!$C$4,IF(D4&gt;Listes!$C$3,MOD('INFOS GROUPES'!D4-Listes!$A$12,1),MOD('INFOS GROUPES'!L4+Listes!$A$9,1))))</f>
        <v>0.90625</v>
      </c>
      <c r="K4" s="5">
        <v>0.83333333333333337</v>
      </c>
      <c r="L4" s="5">
        <f t="shared" ref="L4:L8" si="2">K4+M4</f>
        <v>0.875</v>
      </c>
      <c r="M4" s="5">
        <v>4.1666666666666678E-2</v>
      </c>
      <c r="N4" s="5"/>
      <c r="O4" s="5" t="str">
        <f>T[[#This Row],[NOM]]&amp;"|"&amp;T[[#This Row],[DATE]]</f>
        <v>NOM 1|43658</v>
      </c>
    </row>
    <row r="5" spans="1:15" x14ac:dyDescent="0.35">
      <c r="A5" s="3">
        <v>43658</v>
      </c>
      <c r="B5" s="2" t="s">
        <v>12</v>
      </c>
      <c r="C5" s="7">
        <f>IF(B5=0,0,IF(H5&lt;&gt;0,H5,IF(I5&lt;&gt;0,MOD(I5-Listes!$A$6,1),MOD('INFOS GROUPES'!D5-Listes!$A$12,1))))</f>
        <v>0.78125</v>
      </c>
      <c r="D5" s="5">
        <f>IF(B5=0,0,MOD(E5-Listes!$A$15,1))</f>
        <v>0.82291666666666663</v>
      </c>
      <c r="E5" s="5">
        <f t="shared" ref="E5:E8" si="3">F5</f>
        <v>0.875</v>
      </c>
      <c r="F5" s="5">
        <f>IF(B5=0,0,MOD(G5-Listes!$A$15,1))</f>
        <v>0.875</v>
      </c>
      <c r="G5" s="5">
        <f t="shared" si="1"/>
        <v>0.92708333333333337</v>
      </c>
      <c r="H5" s="5">
        <f>IF(B5=0,0,IF(AND(N5&lt;Listes!$C$5,'INFOS GROUPES'!N5&lt;&gt;0),Listes!$C$5,IF(AND(N5&lt;Listes!$C$1,'INFOS GROUPES'!N5&lt;&gt;0),N5,0)))</f>
        <v>0</v>
      </c>
      <c r="I5" s="5">
        <f>IF(B5=0,0,IF('INFOS GROUPES'!D5&lt;=Listes!$C$2,MOD('INFOS GROUPES'!D5-Listes!$A$12,1),IF(AND('INFOS GROUPES'!N5&lt;=Listes!$C$1,'INFOS GROUPES'!N5&lt;&gt;0),Listes!$C$6,IF(AND('INFOS GROUPES'!N5&lt;=Listes!$C$2,'INFOS GROUPES'!N5&lt;&gt;0),'INFOS GROUPES'!N5,0))))</f>
        <v>0</v>
      </c>
      <c r="J5" s="5">
        <f>IF(B5=0,0,IF((IF(D5&gt;Listes!$C$3,MOD('INFOS GROUPES'!D5-Listes!$A$12,1),MOD('INFOS GROUPES'!L5+Listes!$A$9,1)))&lt;Listes!$C$4,Listes!$C$4,IF(D5&gt;Listes!$C$3,MOD('INFOS GROUPES'!D5-Listes!$A$12,1),MOD('INFOS GROUPES'!L5+Listes!$A$9,1))))</f>
        <v>0.78125</v>
      </c>
      <c r="K5" s="5">
        <v>0.92708333333333337</v>
      </c>
      <c r="L5" s="5">
        <f t="shared" si="2"/>
        <v>0.96875</v>
      </c>
      <c r="M5" s="5">
        <v>4.1666666666666678E-2</v>
      </c>
      <c r="N5" s="5"/>
      <c r="O5" s="5" t="str">
        <f>T[[#This Row],[NOM]]&amp;"|"&amp;T[[#This Row],[DATE]]</f>
        <v>NOM 2|43658</v>
      </c>
    </row>
    <row r="6" spans="1:15" x14ac:dyDescent="0.35">
      <c r="A6" s="3">
        <v>43658</v>
      </c>
      <c r="B6" s="2" t="s">
        <v>13</v>
      </c>
      <c r="C6" s="7">
        <f>IF(B6=0,0,IF(H6&lt;&gt;0,H6,IF(I6&lt;&gt;0,MOD(I6-Listes!$A$6,1),MOD('INFOS GROUPES'!D6-Listes!$A$12,1))))</f>
        <v>0.87499999999999989</v>
      </c>
      <c r="D6" s="5">
        <f>IF(B6=0,0,MOD(E6-Listes!$A$15,1))</f>
        <v>0.91666666666666652</v>
      </c>
      <c r="E6" s="5">
        <f t="shared" si="3"/>
        <v>0.96874999999999989</v>
      </c>
      <c r="F6" s="5">
        <f>IF(B6=0,0,MOD(G6-Listes!$A$15,1))</f>
        <v>0.96874999999999989</v>
      </c>
      <c r="G6" s="5">
        <f t="shared" si="1"/>
        <v>1.0208333333333333</v>
      </c>
      <c r="H6" s="5">
        <f>IF(B6=0,0,IF(AND(N6&lt;Listes!$C$5,'INFOS GROUPES'!N6&lt;&gt;0),Listes!$C$5,IF(AND(N6&lt;Listes!$C$1,'INFOS GROUPES'!N6&lt;&gt;0),N6,0)))</f>
        <v>0</v>
      </c>
      <c r="I6" s="5">
        <f>IF(B6=0,0,IF('INFOS GROUPES'!D6&lt;=Listes!$C$2,MOD('INFOS GROUPES'!D6-Listes!$A$12,1),IF(AND('INFOS GROUPES'!N6&lt;=Listes!$C$1,'INFOS GROUPES'!N6&lt;&gt;0),Listes!$C$6,IF(AND('INFOS GROUPES'!N6&lt;=Listes!$C$2,'INFOS GROUPES'!N6&lt;&gt;0),'INFOS GROUPES'!N6,0))))</f>
        <v>0</v>
      </c>
      <c r="J6" s="5">
        <f>IF(B6=0,0,IF((IF(D6&gt;Listes!$C$3,MOD('INFOS GROUPES'!D6-Listes!$A$12,1),MOD('INFOS GROUPES'!L6+Listes!$A$9,1)))&lt;Listes!$C$4,Listes!$C$4,IF(D6&gt;Listes!$C$3,MOD('INFOS GROUPES'!D6-Listes!$A$12,1),MOD('INFOS GROUPES'!L6+Listes!$A$9,1))))</f>
        <v>0.87499999999999989</v>
      </c>
      <c r="K6" s="5">
        <v>1.0208333333333333</v>
      </c>
      <c r="L6" s="5">
        <f t="shared" si="2"/>
        <v>1.0625</v>
      </c>
      <c r="M6" s="5">
        <v>4.1666666666666699E-2</v>
      </c>
      <c r="N6" s="5"/>
      <c r="O6" s="5" t="str">
        <f>T[[#This Row],[NOM]]&amp;"|"&amp;T[[#This Row],[DATE]]</f>
        <v>NOM 3|43658</v>
      </c>
    </row>
    <row r="7" spans="1:15" x14ac:dyDescent="0.35">
      <c r="A7" s="3">
        <v>43658</v>
      </c>
      <c r="B7" s="2" t="s">
        <v>14</v>
      </c>
      <c r="C7" s="7">
        <f>IF(B7=0,0,IF(H7&lt;&gt;0,H7,IF(I7&lt;&gt;0,MOD(I7-Listes!$A$6,1),MOD('INFOS GROUPES'!D7-Listes!$A$12,1))))</f>
        <v>0.72916666666666663</v>
      </c>
      <c r="D7" s="5">
        <f>IF(B7=0,0,MOD(E7-Listes!$A$15,1))</f>
        <v>0.77083333333333326</v>
      </c>
      <c r="E7" s="5">
        <f t="shared" si="3"/>
        <v>0.82291666666666663</v>
      </c>
      <c r="F7" s="5">
        <f>IF(B7=0,0,MOD(G7-Listes!$A$15,1))</f>
        <v>0.82291666666666663</v>
      </c>
      <c r="G7" s="5">
        <f t="shared" si="1"/>
        <v>0.875</v>
      </c>
      <c r="H7" s="5">
        <f>IF(B7=0,0,IF(AND(N7&lt;Listes!$C$5,'INFOS GROUPES'!N7&lt;&gt;0),Listes!$C$5,IF(AND(N7&lt;Listes!$C$1,'INFOS GROUPES'!N7&lt;&gt;0),N7,0)))</f>
        <v>0</v>
      </c>
      <c r="I7" s="5">
        <f>IF(B7=0,0,IF('INFOS GROUPES'!D7&lt;=Listes!$C$2,MOD('INFOS GROUPES'!D7-Listes!$A$12,1),IF(AND('INFOS GROUPES'!N7&lt;=Listes!$C$1,'INFOS GROUPES'!N7&lt;&gt;0),Listes!$C$6,IF(AND('INFOS GROUPES'!N7&lt;=Listes!$C$2,'INFOS GROUPES'!N7&lt;&gt;0),'INFOS GROUPES'!N7,0))))</f>
        <v>0</v>
      </c>
      <c r="J7" s="5">
        <f>IF(B7=0,0,IF((IF(D7&gt;Listes!$C$3,MOD('INFOS GROUPES'!D7-Listes!$A$12,1),MOD('INFOS GROUPES'!L7+Listes!$A$9,1)))&lt;Listes!$C$4,Listes!$C$4,IF(D7&gt;Listes!$C$3,MOD('INFOS GROUPES'!D7-Listes!$A$12,1),MOD('INFOS GROUPES'!L7+Listes!$A$9,1))))</f>
        <v>0.94791666666666674</v>
      </c>
      <c r="K7" s="5">
        <v>0.875</v>
      </c>
      <c r="L7" s="5">
        <f t="shared" si="2"/>
        <v>0.91666666666666674</v>
      </c>
      <c r="M7" s="5">
        <v>4.1666666666666699E-2</v>
      </c>
      <c r="N7" s="5"/>
      <c r="O7" s="5" t="str">
        <f>T[[#This Row],[NOM]]&amp;"|"&amp;T[[#This Row],[DATE]]</f>
        <v>NOM 4|43658</v>
      </c>
    </row>
    <row r="8" spans="1:15" x14ac:dyDescent="0.35">
      <c r="A8" s="3">
        <v>43658</v>
      </c>
      <c r="B8" s="2" t="s">
        <v>15</v>
      </c>
      <c r="C8" s="7">
        <f>IF(B8=0,0,IF(H8&lt;&gt;0,H8,IF(I8&lt;&gt;0,MOD(I8-Listes!$A$6,1),MOD('INFOS GROUPES'!D8-Listes!$A$12,1))))</f>
        <v>0.83333333333333326</v>
      </c>
      <c r="D8" s="5">
        <f>IF(B8=0,0,MOD(E8-Listes!$A$15,1))</f>
        <v>0.87499999999999989</v>
      </c>
      <c r="E8" s="5">
        <f t="shared" si="3"/>
        <v>0.92708333333333326</v>
      </c>
      <c r="F8" s="5">
        <f>IF(B8=0,0,MOD(G8-Listes!$A$15,1))</f>
        <v>0.92708333333333326</v>
      </c>
      <c r="G8" s="5">
        <f t="shared" si="1"/>
        <v>0.97916666666666663</v>
      </c>
      <c r="H8" s="5">
        <f>IF(B8=0,0,IF(AND(N8&lt;Listes!$C$5,'INFOS GROUPES'!N8&lt;&gt;0),Listes!$C$5,IF(AND(N8&lt;Listes!$C$1,'INFOS GROUPES'!N8&lt;&gt;0),N8,0)))</f>
        <v>0</v>
      </c>
      <c r="I8" s="5">
        <f>IF(B8=0,0,IF('INFOS GROUPES'!D8&lt;=Listes!$C$2,MOD('INFOS GROUPES'!D8-Listes!$A$12,1),IF(AND('INFOS GROUPES'!N8&lt;=Listes!$C$1,'INFOS GROUPES'!N8&lt;&gt;0),Listes!$C$6,IF(AND('INFOS GROUPES'!N8&lt;=Listes!$C$2,'INFOS GROUPES'!N8&lt;&gt;0),'INFOS GROUPES'!N8,0))))</f>
        <v>0</v>
      </c>
      <c r="J8" s="5">
        <f>IF(B8=0,0,IF((IF(D8&gt;Listes!$C$3,MOD('INFOS GROUPES'!D8-Listes!$A$12,1),MOD('INFOS GROUPES'!L8+Listes!$A$9,1)))&lt;Listes!$C$4,Listes!$C$4,IF(D8&gt;Listes!$C$3,MOD('INFOS GROUPES'!D8-Listes!$A$12,1),MOD('INFOS GROUPES'!L8+Listes!$A$9,1))))</f>
        <v>0.83333333333333326</v>
      </c>
      <c r="K8" s="5">
        <v>0.97916666666666663</v>
      </c>
      <c r="L8" s="5">
        <f t="shared" si="2"/>
        <v>1.0208333333333333</v>
      </c>
      <c r="M8" s="5">
        <v>4.1666666666666699E-2</v>
      </c>
      <c r="N8" s="5"/>
      <c r="O8" s="5" t="str">
        <f>T[[#This Row],[NOM]]&amp;"|"&amp;T[[#This Row],[DATE]]</f>
        <v>NOM 5|43658</v>
      </c>
    </row>
    <row r="9" spans="1:15" x14ac:dyDescent="0.35">
      <c r="A9" s="3"/>
    </row>
    <row r="10" spans="1:15" x14ac:dyDescent="0.35">
      <c r="A10" s="3"/>
    </row>
    <row r="11" spans="1:15" x14ac:dyDescent="0.35">
      <c r="A11" s="3"/>
    </row>
    <row r="12" spans="1:15" x14ac:dyDescent="0.35">
      <c r="A12" s="3"/>
    </row>
    <row r="13" spans="1:15" x14ac:dyDescent="0.35">
      <c r="A13" s="3"/>
    </row>
    <row r="14" spans="1:15" x14ac:dyDescent="0.35">
      <c r="A14" s="3"/>
    </row>
    <row r="15" spans="1:15" x14ac:dyDescent="0.35">
      <c r="A15" s="3"/>
    </row>
    <row r="16" spans="1:15" x14ac:dyDescent="0.35">
      <c r="A16" s="3"/>
    </row>
    <row r="17" spans="1:1" x14ac:dyDescent="0.35">
      <c r="A17" s="3"/>
    </row>
    <row r="18" spans="1:1" x14ac:dyDescent="0.35">
      <c r="A18" s="3"/>
    </row>
    <row r="19" spans="1:1" x14ac:dyDescent="0.35">
      <c r="A19" s="3"/>
    </row>
    <row r="20" spans="1:1" x14ac:dyDescent="0.35">
      <c r="A20" s="3"/>
    </row>
    <row r="21" spans="1:1" x14ac:dyDescent="0.35">
      <c r="A21" s="3"/>
    </row>
    <row r="22" spans="1:1" x14ac:dyDescent="0.35">
      <c r="A22" s="3"/>
    </row>
    <row r="23" spans="1:1" x14ac:dyDescent="0.35">
      <c r="A23" s="3"/>
    </row>
    <row r="24" spans="1:1" x14ac:dyDescent="0.35">
      <c r="A24" s="3"/>
    </row>
    <row r="25" spans="1:1" x14ac:dyDescent="0.35">
      <c r="A25" s="3"/>
    </row>
    <row r="26" spans="1:1" x14ac:dyDescent="0.35">
      <c r="A26" s="3"/>
    </row>
    <row r="27" spans="1:1" x14ac:dyDescent="0.35">
      <c r="A27" s="3"/>
    </row>
    <row r="28" spans="1:1" x14ac:dyDescent="0.35">
      <c r="A28" s="3"/>
    </row>
    <row r="29" spans="1:1" x14ac:dyDescent="0.35">
      <c r="A29" s="3"/>
    </row>
    <row r="30" spans="1:1" x14ac:dyDescent="0.35">
      <c r="A30" s="3"/>
    </row>
    <row r="31" spans="1:1" x14ac:dyDescent="0.35">
      <c r="A31" s="3"/>
    </row>
    <row r="32" spans="1:1" x14ac:dyDescent="0.35">
      <c r="A32" s="3"/>
    </row>
    <row r="33" spans="1:1" x14ac:dyDescent="0.35">
      <c r="A33" s="3"/>
    </row>
    <row r="34" spans="1:1" x14ac:dyDescent="0.35">
      <c r="A34" s="3"/>
    </row>
    <row r="35" spans="1:1" x14ac:dyDescent="0.35">
      <c r="A35" s="3"/>
    </row>
    <row r="36" spans="1:1" x14ac:dyDescent="0.35">
      <c r="A36" s="3"/>
    </row>
    <row r="37" spans="1:1" x14ac:dyDescent="0.35">
      <c r="A37" s="3"/>
    </row>
    <row r="38" spans="1:1" x14ac:dyDescent="0.35">
      <c r="A38" s="3"/>
    </row>
  </sheetData>
  <sortState ref="A1:AO26">
    <sortCondition ref="A3"/>
  </sortState>
  <dataValidations count="1">
    <dataValidation type="list" allowBlank="1" showInputMessage="1" showErrorMessage="1" sqref="A4:A38">
      <formula1>"12-juil,13-juil,14-juil"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Listes!$A$1:$A$31</xm:f>
          </x14:formula1>
          <xm:sqref>M4:M8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C31"/>
  <sheetViews>
    <sheetView workbookViewId="0">
      <selection activeCell="E1" sqref="E1"/>
    </sheetView>
  </sheetViews>
  <sheetFormatPr baseColWidth="10" defaultRowHeight="14.5" x14ac:dyDescent="0.35"/>
  <sheetData>
    <row r="1" spans="1:3" x14ac:dyDescent="0.35">
      <c r="A1" s="1">
        <v>3.472222222222222E-3</v>
      </c>
      <c r="B1" s="1"/>
      <c r="C1" s="1">
        <v>0.47916666666666669</v>
      </c>
    </row>
    <row r="2" spans="1:3" x14ac:dyDescent="0.35">
      <c r="A2" s="1">
        <f>A1+A$1</f>
        <v>6.9444444444444441E-3</v>
      </c>
      <c r="B2" s="1"/>
      <c r="C2" s="6">
        <v>0.625</v>
      </c>
    </row>
    <row r="3" spans="1:3" x14ac:dyDescent="0.35">
      <c r="A3" s="1">
        <f t="shared" ref="A3:A31" si="0">A2+A$1</f>
        <v>1.0416666666666666E-2</v>
      </c>
      <c r="B3" s="1"/>
      <c r="C3" s="6">
        <v>0.82291666666666663</v>
      </c>
    </row>
    <row r="4" spans="1:3" x14ac:dyDescent="0.35">
      <c r="A4" s="1">
        <f t="shared" si="0"/>
        <v>1.3888888888888888E-2</v>
      </c>
      <c r="B4" s="1"/>
      <c r="C4" s="6">
        <v>0.78125</v>
      </c>
    </row>
    <row r="5" spans="1:3" x14ac:dyDescent="0.35">
      <c r="A5" s="1">
        <f t="shared" si="0"/>
        <v>1.7361111111111112E-2</v>
      </c>
      <c r="B5" s="1"/>
      <c r="C5" s="6">
        <v>0.375</v>
      </c>
    </row>
    <row r="6" spans="1:3" x14ac:dyDescent="0.35">
      <c r="A6" s="1">
        <f>A5+A$1</f>
        <v>2.0833333333333336E-2</v>
      </c>
      <c r="B6" s="1"/>
      <c r="C6" s="6">
        <v>0.54166666666666663</v>
      </c>
    </row>
    <row r="7" spans="1:3" x14ac:dyDescent="0.35">
      <c r="A7" s="1">
        <f t="shared" si="0"/>
        <v>2.4305555555555559E-2</v>
      </c>
      <c r="B7" s="1"/>
    </row>
    <row r="8" spans="1:3" x14ac:dyDescent="0.35">
      <c r="A8" s="1">
        <f t="shared" si="0"/>
        <v>2.7777777777777783E-2</v>
      </c>
      <c r="B8" s="1"/>
    </row>
    <row r="9" spans="1:3" x14ac:dyDescent="0.35">
      <c r="A9" s="1">
        <f t="shared" si="0"/>
        <v>3.1250000000000007E-2</v>
      </c>
      <c r="B9" s="1"/>
    </row>
    <row r="10" spans="1:3" x14ac:dyDescent="0.35">
      <c r="A10" s="1">
        <f t="shared" si="0"/>
        <v>3.4722222222222231E-2</v>
      </c>
      <c r="B10" s="1"/>
    </row>
    <row r="11" spans="1:3" x14ac:dyDescent="0.35">
      <c r="A11" s="1">
        <f t="shared" si="0"/>
        <v>3.8194444444444454E-2</v>
      </c>
      <c r="B11" s="1"/>
    </row>
    <row r="12" spans="1:3" x14ac:dyDescent="0.35">
      <c r="A12" s="1">
        <f t="shared" si="0"/>
        <v>4.1666666666666678E-2</v>
      </c>
      <c r="B12" s="1"/>
    </row>
    <row r="13" spans="1:3" x14ac:dyDescent="0.35">
      <c r="A13" s="1">
        <f t="shared" si="0"/>
        <v>4.5138888888888902E-2</v>
      </c>
      <c r="B13" s="1"/>
    </row>
    <row r="14" spans="1:3" x14ac:dyDescent="0.35">
      <c r="A14" s="1">
        <f t="shared" si="0"/>
        <v>4.8611111111111126E-2</v>
      </c>
      <c r="B14" s="1"/>
    </row>
    <row r="15" spans="1:3" x14ac:dyDescent="0.35">
      <c r="A15" s="1">
        <f t="shared" si="0"/>
        <v>5.208333333333335E-2</v>
      </c>
      <c r="B15" s="1"/>
    </row>
    <row r="16" spans="1:3" x14ac:dyDescent="0.35">
      <c r="A16" s="1">
        <f t="shared" si="0"/>
        <v>5.5555555555555573E-2</v>
      </c>
      <c r="B16" s="1"/>
    </row>
    <row r="17" spans="1:2" x14ac:dyDescent="0.35">
      <c r="A17" s="1">
        <f t="shared" si="0"/>
        <v>5.9027777777777797E-2</v>
      </c>
      <c r="B17" s="1"/>
    </row>
    <row r="18" spans="1:2" x14ac:dyDescent="0.35">
      <c r="A18" s="1">
        <f t="shared" si="0"/>
        <v>6.2500000000000014E-2</v>
      </c>
      <c r="B18" s="1"/>
    </row>
    <row r="19" spans="1:2" x14ac:dyDescent="0.35">
      <c r="A19" s="1">
        <f t="shared" si="0"/>
        <v>6.5972222222222238E-2</v>
      </c>
      <c r="B19" s="1"/>
    </row>
    <row r="20" spans="1:2" x14ac:dyDescent="0.35">
      <c r="A20" s="1">
        <f t="shared" si="0"/>
        <v>6.9444444444444461E-2</v>
      </c>
      <c r="B20" s="1"/>
    </row>
    <row r="21" spans="1:2" x14ac:dyDescent="0.35">
      <c r="A21" s="1">
        <f t="shared" si="0"/>
        <v>7.2916666666666685E-2</v>
      </c>
      <c r="B21" s="1"/>
    </row>
    <row r="22" spans="1:2" x14ac:dyDescent="0.35">
      <c r="A22" s="1">
        <f t="shared" si="0"/>
        <v>7.6388888888888909E-2</v>
      </c>
      <c r="B22" s="1"/>
    </row>
    <row r="23" spans="1:2" x14ac:dyDescent="0.35">
      <c r="A23" s="1">
        <f t="shared" si="0"/>
        <v>7.9861111111111133E-2</v>
      </c>
      <c r="B23" s="1"/>
    </row>
    <row r="24" spans="1:2" x14ac:dyDescent="0.35">
      <c r="A24" s="1">
        <f t="shared" si="0"/>
        <v>8.3333333333333356E-2</v>
      </c>
      <c r="B24" s="1"/>
    </row>
    <row r="25" spans="1:2" x14ac:dyDescent="0.35">
      <c r="A25" s="1">
        <f t="shared" si="0"/>
        <v>8.680555555555558E-2</v>
      </c>
      <c r="B25" s="1"/>
    </row>
    <row r="26" spans="1:2" x14ac:dyDescent="0.35">
      <c r="A26" s="1">
        <f t="shared" si="0"/>
        <v>9.0277777777777804E-2</v>
      </c>
      <c r="B26" s="1"/>
    </row>
    <row r="27" spans="1:2" x14ac:dyDescent="0.35">
      <c r="A27" s="1">
        <f t="shared" si="0"/>
        <v>9.3750000000000028E-2</v>
      </c>
      <c r="B27" s="1"/>
    </row>
    <row r="28" spans="1:2" x14ac:dyDescent="0.35">
      <c r="A28" s="1">
        <f t="shared" si="0"/>
        <v>9.7222222222222252E-2</v>
      </c>
      <c r="B28" s="1"/>
    </row>
    <row r="29" spans="1:2" x14ac:dyDescent="0.35">
      <c r="A29" s="1">
        <f t="shared" si="0"/>
        <v>0.10069444444444448</v>
      </c>
      <c r="B29" s="1"/>
    </row>
    <row r="30" spans="1:2" x14ac:dyDescent="0.35">
      <c r="A30" s="1">
        <f t="shared" si="0"/>
        <v>0.1041666666666667</v>
      </c>
      <c r="B30" s="1"/>
    </row>
    <row r="31" spans="1:2" x14ac:dyDescent="0.35">
      <c r="A31" s="1">
        <f t="shared" si="0"/>
        <v>0.10763888888888892</v>
      </c>
      <c r="B3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 GROUPES</vt:lpstr>
      <vt:lpstr>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Michel</cp:lastModifiedBy>
  <cp:lastPrinted>2019-03-18T15:03:34Z</cp:lastPrinted>
  <dcterms:created xsi:type="dcterms:W3CDTF">2019-03-05T16:19:54Z</dcterms:created>
  <dcterms:modified xsi:type="dcterms:W3CDTF">2019-03-22T04:59:27Z</dcterms:modified>
</cp:coreProperties>
</file>