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120" windowWidth="15180" windowHeight="8840" tabRatio="804"/>
  </bookViews>
  <sheets>
    <sheet name="mouvements" sheetId="7" r:id="rId1"/>
    <sheet name="soldes" sheetId="25" r:id="rId2"/>
    <sheet name="par compte" sheetId="23" r:id="rId3"/>
    <sheet name="par catégorie" sheetId="24" r:id="rId4"/>
    <sheet name="param" sheetId="17" r:id="rId5"/>
  </sheets>
  <definedNames>
    <definedName name="_xlnm._FilterDatabase" localSheetId="0" hidden="1">mouvements!$A$1:$G$11</definedName>
    <definedName name="categ">OFFSET(TabCateg[[#Headers],[Catégories]],1,,COUNTA(param!XFD:XFD)-1)</definedName>
    <definedName name="compte">OFFSET(TabCpte[[#Headers],[Compte]],1,,COUNTA(param!A:A)-1)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C2" i="25" l="1"/>
  <c r="C3" i="25"/>
  <c r="C4" i="25"/>
  <c r="F2" i="25"/>
  <c r="F3" i="25"/>
  <c r="F4" i="25"/>
  <c r="E2" i="25"/>
  <c r="E3" i="25"/>
  <c r="E4" i="25"/>
  <c r="D2" i="25"/>
  <c r="D3" i="25"/>
  <c r="D4" i="25"/>
  <c r="B2" i="25"/>
  <c r="B3" i="25"/>
  <c r="B4" i="25"/>
  <c r="I2" i="7" l="1"/>
  <c r="I3" i="7"/>
  <c r="I4" i="7"/>
  <c r="I5" i="7"/>
  <c r="I6" i="7"/>
  <c r="I7" i="7"/>
  <c r="I8" i="7"/>
  <c r="I9" i="7"/>
  <c r="I10" i="7"/>
  <c r="I11" i="7"/>
</calcChain>
</file>

<file path=xl/sharedStrings.xml><?xml version="1.0" encoding="utf-8"?>
<sst xmlns="http://schemas.openxmlformats.org/spreadsheetml/2006/main" count="99" uniqueCount="46">
  <si>
    <t>Date</t>
  </si>
  <si>
    <t>Tiers</t>
  </si>
  <si>
    <t>Catégorie</t>
  </si>
  <si>
    <t>Compte</t>
  </si>
  <si>
    <t>Compte joint Caisse d'Epargne</t>
  </si>
  <si>
    <t>Compte joint Crédit Agricole</t>
  </si>
  <si>
    <t>Divers</t>
  </si>
  <si>
    <t>Alimentation</t>
  </si>
  <si>
    <t>Restaurant</t>
  </si>
  <si>
    <t>Appartement</t>
  </si>
  <si>
    <t>Assurance</t>
  </si>
  <si>
    <t>Communication</t>
  </si>
  <si>
    <t>Equipement</t>
  </si>
  <si>
    <t>Loisirs</t>
  </si>
  <si>
    <t>Look</t>
  </si>
  <si>
    <t>Santé</t>
  </si>
  <si>
    <t>Total général</t>
  </si>
  <si>
    <t>Catégories</t>
  </si>
  <si>
    <t>Salaires</t>
  </si>
  <si>
    <t>Impôts</t>
  </si>
  <si>
    <t>Transports</t>
  </si>
  <si>
    <t>Auchan</t>
  </si>
  <si>
    <t>Note</t>
  </si>
  <si>
    <t>Hellobank!</t>
  </si>
  <si>
    <t>solde antérieur (initialisation)</t>
  </si>
  <si>
    <t>Virgin</t>
  </si>
  <si>
    <t>HLM</t>
  </si>
  <si>
    <t>Kiabi</t>
  </si>
  <si>
    <t>Le Kiosk</t>
  </si>
  <si>
    <t>janv</t>
  </si>
  <si>
    <t>févr</t>
  </si>
  <si>
    <t>Crédit</t>
  </si>
  <si>
    <t>Débit</t>
  </si>
  <si>
    <t>Années</t>
  </si>
  <si>
    <t>2014</t>
  </si>
  <si>
    <t>Crédit-Débit</t>
  </si>
  <si>
    <t>(Tous)</t>
  </si>
  <si>
    <t>Somme de Crédit-Débit</t>
  </si>
  <si>
    <t>_</t>
  </si>
  <si>
    <t>courant</t>
  </si>
  <si>
    <t>fin de mois</t>
  </si>
  <si>
    <t>fin d'année</t>
  </si>
  <si>
    <t>bancaire</t>
  </si>
  <si>
    <t>engagements (dépenses) fin de mois</t>
  </si>
  <si>
    <t>Relevé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</si>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</sst>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40C]d\-mmm\-yy;@"/>
  </numFmts>
  <fonts count="5" x14ac:knownFonts="1">
    <font>
      <sz val="10"/>
      <name val="Arial"/>
    </font>
    <font>
      <sz val="10"/>
      <color theme="0"/>
      <name val="Arial"/>
      <family val="2"/>
    </font>
    <font>
      <sz val="10"/>
      <color theme="0"/>
      <name val="Arial"/>
    </font>
    <font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Fill="1" applyBorder="1" applyAlignment="1">
      <alignment vertical="top" wrapText="1"/>
    </xf>
    <xf numFmtId="0" fontId="0" fillId="0" borderId="0" xfId="0" applyFill="1"/>
    <xf numFmtId="0" fontId="0" fillId="0" borderId="0" xfId="0" applyFill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164" fontId="0" fillId="0" borderId="0" xfId="0" applyNumberFormat="1" applyFill="1" applyAlignment="1">
      <alignment vertical="top" wrapText="1"/>
    </xf>
    <xf numFmtId="0" fontId="0" fillId="0" borderId="0" xfId="0" quotePrefix="1" applyFill="1" applyAlignment="1">
      <alignment vertical="top" wrapText="1"/>
    </xf>
    <xf numFmtId="8" fontId="0" fillId="0" borderId="0" xfId="0" applyNumberFormat="1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NumberFormat="1" applyFont="1" applyFill="1" applyAlignment="1">
      <alignment vertical="top" wrapText="1"/>
    </xf>
    <xf numFmtId="0" fontId="2" fillId="0" borderId="0" xfId="0" applyNumberFormat="1" applyFont="1" applyFill="1" applyAlignment="1">
      <alignment vertical="top" wrapText="1"/>
    </xf>
    <xf numFmtId="0" fontId="3" fillId="0" borderId="0" xfId="0" pivotButton="1" applyFont="1"/>
    <xf numFmtId="0" fontId="3" fillId="0" borderId="0" xfId="0" applyFont="1"/>
    <xf numFmtId="44" fontId="3" fillId="0" borderId="0" xfId="0" applyNumberFormat="1" applyFont="1"/>
    <xf numFmtId="0" fontId="3" fillId="0" borderId="0" xfId="0" applyFont="1" applyFill="1"/>
    <xf numFmtId="0" fontId="3" fillId="0" borderId="0" xfId="0" applyFont="1" applyFill="1" applyAlignment="1">
      <alignment vertical="top" wrapText="1"/>
    </xf>
    <xf numFmtId="44" fontId="0" fillId="0" borderId="0" xfId="1" applyFont="1"/>
    <xf numFmtId="0" fontId="0" fillId="0" borderId="0" xfId="0" applyAlignment="1">
      <alignment wrapText="1"/>
    </xf>
  </cellXfs>
  <cellStyles count="2">
    <cellStyle name="Monétaire" xfId="1" builtinId="4"/>
    <cellStyle name="Normal" xfId="0" builtinId="0"/>
  </cellStyles>
  <dxfs count="41"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numFmt numFmtId="164" formatCode="[$-40C]d\-mmm\-yy;@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06.218469560183" createdVersion="5" refreshedVersion="5" minRefreshableVersion="3" recordCount="10">
  <cacheSource type="worksheet">
    <worksheetSource name="mouvts"/>
  </cacheSource>
  <cacheFields count="9">
    <cacheField name="Compte" numFmtId="0">
      <sharedItems count="3">
        <s v="Compte joint Crédit Agricole"/>
        <s v="Compte joint Caisse d'Epargne"/>
        <s v="Hellobank!"/>
      </sharedItems>
    </cacheField>
    <cacheField name="Date" numFmtId="164">
      <sharedItems containsSemiMixedTypes="0" containsNonDate="0" containsDate="1" containsString="0" minDate="2014-01-01T00:00:00" maxDate="2014-02-09T00:00:00" count="8">
        <d v="2014-01-01T00:00:00"/>
        <d v="2014-01-12T00:00:00"/>
        <d v="2014-01-13T00:00:00"/>
        <d v="2014-01-14T00:00:00"/>
        <d v="2014-01-18T00:00:00"/>
        <d v="2014-01-19T00:00:00"/>
        <d v="2014-01-08T00:00:00"/>
        <d v="2014-02-08T00:00:00"/>
      </sharedItems>
      <fieldGroup par="8" base="1">
        <rangePr groupBy="months" startDate="2014-01-01T00:00:00" endDate="2014-02-09T00:00:00"/>
        <groupItems count="14">
          <s v="&lt;01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2/2014"/>
        </groupItems>
      </fieldGroup>
    </cacheField>
    <cacheField name="Tiers" numFmtId="0">
      <sharedItems containsBlank="1"/>
    </cacheField>
    <cacheField name="Catégorie" numFmtId="0">
      <sharedItems containsBlank="1" count="7">
        <s v="_"/>
        <s v="Loisirs"/>
        <s v="Look"/>
        <s v="Alimentation"/>
        <s v="Appartement"/>
        <s v="Communication"/>
        <m u="1"/>
      </sharedItems>
    </cacheField>
    <cacheField name="Note" numFmtId="0">
      <sharedItems containsBlank="1"/>
    </cacheField>
    <cacheField name="Crédit" numFmtId="0">
      <sharedItems containsString="0" containsBlank="1" containsNumber="1" containsInteger="1" minValue="1000" maxValue="9000"/>
    </cacheField>
    <cacheField name="Débit" numFmtId="0">
      <sharedItems containsString="0" containsBlank="1" containsNumber="1" minValue="19" maxValue="700"/>
    </cacheField>
    <cacheField name="Crédit-Débit" numFmtId="0">
      <sharedItems containsSemiMixedTypes="0" containsString="0" containsNumber="1" minValue="-700" maxValue="9000"/>
    </cacheField>
    <cacheField name="Années" numFmtId="0" databaseField="0">
      <fieldGroup base="1">
        <rangePr groupBy="years" startDate="2014-01-01T00:00:00" endDate="2014-02-09T00:00:00"/>
        <groupItems count="3">
          <s v="&lt;01/01/2014"/>
          <s v="2014"/>
          <s v="&gt;09/02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m/>
    <x v="0"/>
    <s v="solde antérieur (initialisation)"/>
    <n v="9000"/>
    <m/>
    <n v="9000"/>
  </r>
  <r>
    <x v="1"/>
    <x v="0"/>
    <m/>
    <x v="0"/>
    <s v="solde antérieur (initialisation)"/>
    <n v="6000"/>
    <m/>
    <n v="6000"/>
  </r>
  <r>
    <x v="2"/>
    <x v="0"/>
    <m/>
    <x v="0"/>
    <s v="solde antérieur (initialisation)"/>
    <n v="1000"/>
    <m/>
    <n v="1000"/>
  </r>
  <r>
    <x v="0"/>
    <x v="1"/>
    <s v="Le Kiosk"/>
    <x v="1"/>
    <m/>
    <m/>
    <n v="50"/>
    <n v="-50"/>
  </r>
  <r>
    <x v="1"/>
    <x v="2"/>
    <s v="Kiabi"/>
    <x v="2"/>
    <m/>
    <m/>
    <n v="59"/>
    <n v="-59"/>
  </r>
  <r>
    <x v="2"/>
    <x v="3"/>
    <s v="Auchan"/>
    <x v="3"/>
    <m/>
    <m/>
    <n v="19"/>
    <n v="-19"/>
  </r>
  <r>
    <x v="0"/>
    <x v="4"/>
    <s v="Restaurant"/>
    <x v="3"/>
    <m/>
    <m/>
    <n v="45"/>
    <n v="-45"/>
  </r>
  <r>
    <x v="1"/>
    <x v="5"/>
    <s v="HLM"/>
    <x v="4"/>
    <m/>
    <m/>
    <n v="700"/>
    <n v="-700"/>
  </r>
  <r>
    <x v="2"/>
    <x v="6"/>
    <s v="Virgin"/>
    <x v="5"/>
    <m/>
    <m/>
    <n v="24.99"/>
    <n v="-24.99"/>
  </r>
  <r>
    <x v="2"/>
    <x v="7"/>
    <s v="Virgin"/>
    <x v="5"/>
    <m/>
    <m/>
    <n v="24.99"/>
    <n v="-24.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9" firstHeaderRow="1" firstDataRow="3" firstDataCol="1"/>
  <pivotFields count="9">
    <pivotField axis="axisRow" compact="0" outline="0" showAll="0" sortType="ascending">
      <items count="4">
        <item x="1"/>
        <item x="0"/>
        <item x="2"/>
        <item t="default"/>
      </items>
    </pivotField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dataField="1" compact="0" outline="0" showAll="0" defaultSubtotal="0"/>
    <pivotField axis="axisCol" compact="0" outline="0" showAll="0" defaultSubtotal="0">
      <items count="3">
        <item x="0"/>
        <item x="1"/>
        <item x="2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8"/>
    <field x="1"/>
  </colFields>
  <colItems count="3">
    <i>
      <x v="1"/>
      <x v="1"/>
    </i>
    <i r="1">
      <x v="2"/>
    </i>
    <i t="grand">
      <x/>
    </i>
  </colItems>
  <dataFields count="1">
    <dataField name="Somme de Crédit-Débit" fld="7" baseField="0" baseItem="0"/>
  </dataFields>
  <formats count="8">
    <format dxfId="30">
      <pivotArea outline="0" collapsedLevelsAreSubtotals="1" fieldPosition="0"/>
    </format>
    <format dxfId="29">
      <pivotArea type="all" dataOnly="0" outline="0" fieldPosition="0"/>
    </format>
    <format dxfId="28">
      <pivotArea outline="0" collapsedLevelsAreSubtotals="1" fieldPosition="0"/>
    </format>
    <format dxfId="27">
      <pivotArea dataOnly="0" labelOnly="1" outline="0" fieldPosition="0">
        <references count="1">
          <reference field="0" count="0"/>
        </references>
      </pivotArea>
    </format>
    <format dxfId="26">
      <pivotArea dataOnly="0" labelOnly="1" grandRow="1" outline="0" fieldPosition="0"/>
    </format>
    <format dxfId="25">
      <pivotArea dataOnly="0" labelOnly="1" outline="0" fieldPosition="0">
        <references count="1">
          <reference field="8" count="1">
            <x v="1"/>
          </reference>
        </references>
      </pivotArea>
    </format>
    <format dxfId="24">
      <pivotArea dataOnly="0" labelOnly="1" grandCol="1" outline="0" fieldPosition="0"/>
    </format>
    <format dxfId="23">
      <pivotArea dataOnly="0" labelOnly="1" outline="0" fieldPosition="0">
        <references count="2">
          <reference field="1" count="2">
            <x v="1"/>
            <x v="2"/>
          </reference>
          <reference field="8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12" firstHeaderRow="1" firstDataRow="3" firstDataCol="1" rowPageCount="1" colPageCount="1"/>
  <pivotFields count="9">
    <pivotField axis="axisPage" compact="0" outline="0" multipleItemSelectionAllowed="1" showAll="0">
      <items count="4">
        <item x="1"/>
        <item x="0"/>
        <item x="2"/>
        <item t="default"/>
      </items>
    </pivotField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axis="axisRow" compact="0" outline="0" showAll="0" sortType="ascending">
      <items count="8">
        <item x="0"/>
        <item x="3"/>
        <item x="4"/>
        <item x="5"/>
        <item x="1"/>
        <item x="2"/>
        <item m="1" x="6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dataField="1" compact="0" outline="0" showAll="0" defaultSubtotal="0"/>
    <pivotField axis="axisCol" compact="0" outline="0" showAll="0" defaultSubtotal="0">
      <items count="3">
        <item x="0"/>
        <item x="1"/>
        <item x="2"/>
      </items>
    </pivotField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8"/>
    <field x="1"/>
  </colFields>
  <colItems count="3">
    <i>
      <x v="1"/>
      <x v="1"/>
    </i>
    <i r="1">
      <x v="2"/>
    </i>
    <i t="grand">
      <x/>
    </i>
  </colItems>
  <pageFields count="1">
    <pageField fld="0" hier="-1"/>
  </pageFields>
  <dataFields count="1">
    <dataField name="Somme de Crédit-Débit" fld="7" baseField="0" baseItem="0"/>
  </dataFields>
  <formats count="7">
    <format dxfId="22">
      <pivotArea outline="0" collapsedLevelsAreSubtotals="1" fieldPosition="0"/>
    </format>
    <format dxfId="21">
      <pivotArea type="all" dataOnly="0" outline="0" fieldPosition="0"/>
    </format>
    <format dxfId="20">
      <pivotArea outline="0" collapsedLevelsAreSubtotals="1" fieldPosition="0"/>
    </format>
    <format dxfId="19">
      <pivotArea dataOnly="0" labelOnly="1" outline="0" fieldPosition="0">
        <references count="1">
          <reference field="3" count="0"/>
        </references>
      </pivotArea>
    </format>
    <format dxfId="18">
      <pivotArea dataOnly="0" labelOnly="1" grandRow="1" outline="0" fieldPosition="0"/>
    </format>
    <format dxfId="17">
      <pivotArea dataOnly="0" labelOnly="1" outline="0" fieldPosition="0">
        <references count="1">
          <reference field="1" count="0"/>
        </references>
      </pivotArea>
    </format>
    <format dxfId="1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mouvts" displayName="mouvts" ref="A1:I11" totalsRowShown="0" headerRowDxfId="40" dataDxfId="39">
  <autoFilter ref="A1:I11"/>
  <sortState ref="A2:Q1336">
    <sortCondition ref="B1316"/>
  </sortState>
  <tableColumns count="9">
    <tableColumn id="1" name="Compte" dataDxfId="38"/>
    <tableColumn id="3" name="Date" dataDxfId="37"/>
    <tableColumn id="4" name="Tiers" dataDxfId="36"/>
    <tableColumn id="5" name="Catégorie" dataDxfId="35"/>
    <tableColumn id="7" name="Note" dataDxfId="34"/>
    <tableColumn id="2" name="Crédit" dataDxfId="33"/>
    <tableColumn id="6" name="Débit" dataDxfId="32"/>
    <tableColumn id="9" name="Relevé" dataDxfId="7"/>
    <tableColumn id="8" name="Crédit-Débit" dataDxfId="31">
      <calculatedColumnFormula>mouvts[[#This Row],[Crédit]]-mouvts[[#This Row],[Débit]]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soldes" displayName="soldes" ref="A1:F4" totalsRowShown="0" headerRowDxfId="0" dataDxfId="6" dataCellStyle="Monétaire">
  <autoFilter ref="A1:F4"/>
  <tableColumns count="6">
    <tableColumn id="1" name="Compte"/>
    <tableColumn id="2" name="courant" dataDxfId="5" dataCellStyle="Monétaire">
      <calculatedColumnFormula>SUMPRODUCT((mouvts[Compte]=soldes[[#This Row],[Compte]])*(mouvts[Crédit-Débit])*(mouvts[Date]&lt;=TODAY()))</calculatedColumnFormula>
    </tableColumn>
    <tableColumn id="6" name="engagements (dépenses) fin de mois" dataDxfId="1" dataCellStyle="Monétaire">
      <calculatedColumnFormula>SUMPRODUCT((mouvts[Compte]=soldes[[#This Row],[Compte]])*((mouvts[Crédit-Débit])*(mouvts[Date]&lt;=EOMONTH(TODAY(),-1))-(mouvts[Débit])*(mouvts[Date]&lt;=EOMONTH(TODAY(),0))))</calculatedColumnFormula>
    </tableColumn>
    <tableColumn id="3" name="fin de mois" dataDxfId="4" dataCellStyle="Monétaire">
      <calculatedColumnFormula>SUMPRODUCT((mouvts[Compte]=soldes[[#This Row],[Compte]])*(mouvts[Crédit-Débit])*(mouvts[Date]&lt;=EOMONTH(TODAY(),0)))</calculatedColumnFormula>
    </tableColumn>
    <tableColumn id="4" name="fin d'année" dataDxfId="3" dataCellStyle="Monétaire">
      <calculatedColumnFormula>SUMPRODUCT((mouvts[Compte]=soldes[[#This Row],[Compte]])*(mouvts[Crédit-Débit])*(mouvts[Date]&lt;=DATE(YEAR(TODAY()),12,31)))</calculatedColumnFormula>
    </tableColumn>
    <tableColumn id="5" name="bancaire" dataDxfId="2" dataCellStyle="Monétaire">
      <calculatedColumnFormula>SUMPRODUCT((mouvts[Compte]=soldes[[#This Row],[Compte]])*(mouvts[Crédit-Débit])*(mouvts[Relevé]&lt;&gt;""))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Cpte" displayName="TabCpte" ref="A1:A4" totalsRowShown="0" headerRowDxfId="15" dataDxfId="14" tableBorderDxfId="13">
  <autoFilter ref="A1:A4"/>
  <tableColumns count="1">
    <tableColumn id="1" name="Compte" dataDxfId="12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3" name="TabCateg" displayName="TabCateg" ref="C1:C14" totalsRowShown="0" headerRowDxfId="11" dataDxfId="10" tableBorderDxfId="9">
  <autoFilter ref="C1:C14"/>
  <tableColumns count="1">
    <tableColumn id="1" name="Catégories" dataDxfId="8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workbookViewId="0">
      <pane ySplit="1" topLeftCell="A2" activePane="bottomLeft" state="frozenSplit"/>
      <selection activeCell="A76" sqref="A76"/>
      <selection pane="bottomLeft" activeCell="H6" sqref="H6"/>
    </sheetView>
  </sheetViews>
  <sheetFormatPr baseColWidth="10" defaultColWidth="11.453125" defaultRowHeight="12.5" x14ac:dyDescent="0.25"/>
  <cols>
    <col min="1" max="1" width="27.453125" style="3" customWidth="1"/>
    <col min="2" max="2" width="11.26953125" style="6" bestFit="1" customWidth="1"/>
    <col min="3" max="3" width="20" style="3" bestFit="1" customWidth="1"/>
    <col min="4" max="4" width="15" style="3" bestFit="1" customWidth="1"/>
    <col min="5" max="5" width="33" style="3" customWidth="1"/>
    <col min="6" max="7" width="14.08984375" style="3" customWidth="1"/>
    <col min="8" max="8" width="10.90625" style="3" customWidth="1"/>
    <col min="9" max="9" width="16.54296875" style="3" customWidth="1"/>
    <col min="10" max="16384" width="11.453125" style="3"/>
  </cols>
  <sheetData>
    <row r="1" spans="1:9" s="4" customFormat="1" ht="29" customHeight="1" x14ac:dyDescent="0.25">
      <c r="A1" s="4" t="s">
        <v>3</v>
      </c>
      <c r="B1" s="5" t="s">
        <v>0</v>
      </c>
      <c r="C1" s="4" t="s">
        <v>1</v>
      </c>
      <c r="D1" s="4" t="s">
        <v>2</v>
      </c>
      <c r="E1" s="4" t="s">
        <v>22</v>
      </c>
      <c r="F1" s="4" t="s">
        <v>31</v>
      </c>
      <c r="G1" s="4" t="s">
        <v>32</v>
      </c>
      <c r="H1" s="4" t="s">
        <v>44</v>
      </c>
      <c r="I1" s="11" t="s">
        <v>35</v>
      </c>
    </row>
    <row r="2" spans="1:9" x14ac:dyDescent="0.25">
      <c r="A2" s="3" t="s">
        <v>5</v>
      </c>
      <c r="B2" s="6">
        <v>42736</v>
      </c>
      <c r="D2" s="16" t="s">
        <v>38</v>
      </c>
      <c r="E2" s="7" t="s">
        <v>24</v>
      </c>
      <c r="F2" s="8">
        <v>9000</v>
      </c>
      <c r="G2" s="7"/>
      <c r="H2" s="7" t="s">
        <v>45</v>
      </c>
      <c r="I2" s="10">
        <f>mouvts[[#This Row],[Crédit]]-mouvts[[#This Row],[Débit]]</f>
        <v>9000</v>
      </c>
    </row>
    <row r="3" spans="1:9" x14ac:dyDescent="0.25">
      <c r="A3" s="3" t="s">
        <v>4</v>
      </c>
      <c r="B3" s="6">
        <v>42736</v>
      </c>
      <c r="D3" s="16" t="s">
        <v>38</v>
      </c>
      <c r="E3" s="7" t="s">
        <v>24</v>
      </c>
      <c r="F3" s="8">
        <v>6000</v>
      </c>
      <c r="G3" s="7"/>
      <c r="H3" s="7" t="s">
        <v>45</v>
      </c>
      <c r="I3" s="10">
        <f>mouvts[[#This Row],[Crédit]]-mouvts[[#This Row],[Débit]]</f>
        <v>6000</v>
      </c>
    </row>
    <row r="4" spans="1:9" x14ac:dyDescent="0.25">
      <c r="A4" s="3" t="s">
        <v>23</v>
      </c>
      <c r="B4" s="6">
        <v>42736</v>
      </c>
      <c r="D4" s="16" t="s">
        <v>38</v>
      </c>
      <c r="E4" s="7" t="s">
        <v>24</v>
      </c>
      <c r="F4" s="8">
        <v>1000</v>
      </c>
      <c r="G4" s="7"/>
      <c r="H4" s="7" t="s">
        <v>45</v>
      </c>
      <c r="I4" s="10">
        <f>mouvts[[#This Row],[Crédit]]-mouvts[[#This Row],[Débit]]</f>
        <v>1000</v>
      </c>
    </row>
    <row r="5" spans="1:9" x14ac:dyDescent="0.25">
      <c r="A5" s="3" t="s">
        <v>5</v>
      </c>
      <c r="B5" s="6">
        <v>42748</v>
      </c>
      <c r="C5" s="3" t="s">
        <v>28</v>
      </c>
      <c r="D5" s="3" t="s">
        <v>13</v>
      </c>
      <c r="G5" s="8">
        <v>50</v>
      </c>
      <c r="H5" s="8" t="s">
        <v>45</v>
      </c>
      <c r="I5" s="10">
        <f>mouvts[[#This Row],[Crédit]]-mouvts[[#This Row],[Débit]]</f>
        <v>-50</v>
      </c>
    </row>
    <row r="6" spans="1:9" x14ac:dyDescent="0.25">
      <c r="A6" s="3" t="s">
        <v>4</v>
      </c>
      <c r="B6" s="6">
        <v>42808</v>
      </c>
      <c r="C6" s="3" t="s">
        <v>27</v>
      </c>
      <c r="D6" s="3" t="s">
        <v>14</v>
      </c>
      <c r="G6" s="8">
        <v>59</v>
      </c>
      <c r="H6" s="8"/>
      <c r="I6" s="10">
        <f>mouvts[[#This Row],[Crédit]]-mouvts[[#This Row],[Débit]]</f>
        <v>-59</v>
      </c>
    </row>
    <row r="7" spans="1:9" x14ac:dyDescent="0.25">
      <c r="A7" s="3" t="s">
        <v>23</v>
      </c>
      <c r="B7" s="6">
        <v>42814</v>
      </c>
      <c r="C7" s="3" t="s">
        <v>21</v>
      </c>
      <c r="D7" s="3" t="s">
        <v>7</v>
      </c>
      <c r="G7" s="8">
        <v>19</v>
      </c>
      <c r="H7" s="8"/>
      <c r="I7" s="10">
        <f>mouvts[[#This Row],[Crédit]]-mouvts[[#This Row],[Débit]]</f>
        <v>-19</v>
      </c>
    </row>
    <row r="8" spans="1:9" x14ac:dyDescent="0.25">
      <c r="A8" s="3" t="s">
        <v>5</v>
      </c>
      <c r="B8" s="6">
        <v>42845</v>
      </c>
      <c r="C8" s="9" t="s">
        <v>8</v>
      </c>
      <c r="D8" s="9" t="s">
        <v>7</v>
      </c>
      <c r="E8" s="9"/>
      <c r="F8" s="9"/>
      <c r="G8" s="8">
        <v>45</v>
      </c>
      <c r="H8" s="8"/>
      <c r="I8" s="10">
        <f>mouvts[[#This Row],[Crédit]]-mouvts[[#This Row],[Débit]]</f>
        <v>-45</v>
      </c>
    </row>
    <row r="9" spans="1:9" x14ac:dyDescent="0.25">
      <c r="A9" s="3" t="s">
        <v>4</v>
      </c>
      <c r="B9" s="6">
        <v>42813</v>
      </c>
      <c r="C9" s="9" t="s">
        <v>26</v>
      </c>
      <c r="D9" s="9" t="s">
        <v>9</v>
      </c>
      <c r="E9" s="9"/>
      <c r="F9" s="9"/>
      <c r="G9" s="8">
        <v>700</v>
      </c>
      <c r="H9" s="8"/>
      <c r="I9" s="10">
        <f>mouvts[[#This Row],[Crédit]]-mouvts[[#This Row],[Débit]]</f>
        <v>-700</v>
      </c>
    </row>
    <row r="10" spans="1:9" x14ac:dyDescent="0.25">
      <c r="A10" s="3" t="s">
        <v>23</v>
      </c>
      <c r="B10" s="6">
        <v>42877</v>
      </c>
      <c r="C10" s="9" t="s">
        <v>25</v>
      </c>
      <c r="D10" s="9" t="s">
        <v>11</v>
      </c>
      <c r="E10" s="9"/>
      <c r="F10" s="9"/>
      <c r="G10" s="8">
        <v>24.99</v>
      </c>
      <c r="H10" s="8"/>
      <c r="I10" s="10">
        <f>mouvts[[#This Row],[Crédit]]-mouvts[[#This Row],[Débit]]</f>
        <v>-24.99</v>
      </c>
    </row>
    <row r="11" spans="1:9" x14ac:dyDescent="0.25">
      <c r="A11" s="3" t="s">
        <v>23</v>
      </c>
      <c r="B11" s="6">
        <v>42878</v>
      </c>
      <c r="C11" s="9" t="s">
        <v>25</v>
      </c>
      <c r="D11" s="9" t="s">
        <v>11</v>
      </c>
      <c r="E11" s="9"/>
      <c r="F11" s="9"/>
      <c r="G11" s="8">
        <v>24.99</v>
      </c>
      <c r="H11" s="8"/>
      <c r="I11" s="10">
        <f>mouvts[[#This Row],[Crédit]]-mouvts[[#This Row],[Débit]]</f>
        <v>-24.99</v>
      </c>
    </row>
  </sheetData>
  <sortState ref="A2:N771">
    <sortCondition ref="B1"/>
  </sortState>
  <dataValidations count="2">
    <dataValidation type="list" allowBlank="1" showInputMessage="1" showErrorMessage="1" sqref="D1:D1048576">
      <formula1>categ</formula1>
    </dataValidation>
    <dataValidation type="list" allowBlank="1" showInputMessage="1" showErrorMessage="1" sqref="A1:A1048576">
      <formula1>compte</formula1>
    </dataValidation>
  </dataValidations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zoomScale="120" zoomScaleNormal="120" workbookViewId="0"/>
  </sheetViews>
  <sheetFormatPr baseColWidth="10" defaultRowHeight="12.5" x14ac:dyDescent="0.25"/>
  <cols>
    <col min="1" max="1" width="31.7265625" customWidth="1"/>
    <col min="2" max="6" width="14.81640625" customWidth="1"/>
  </cols>
  <sheetData>
    <row r="1" spans="1:6" s="18" customFormat="1" ht="39" x14ac:dyDescent="0.3">
      <c r="A1" s="18" t="s">
        <v>3</v>
      </c>
      <c r="B1" s="18" t="s">
        <v>39</v>
      </c>
      <c r="C1" s="18" t="s">
        <v>43</v>
      </c>
      <c r="D1" s="18" t="s">
        <v>40</v>
      </c>
      <c r="E1" s="18" t="s">
        <v>41</v>
      </c>
      <c r="F1" s="18" t="s">
        <v>42</v>
      </c>
    </row>
    <row r="2" spans="1:6" x14ac:dyDescent="0.25">
      <c r="A2" t="s">
        <v>4</v>
      </c>
      <c r="B2" s="17">
        <f ca="1">SUMPRODUCT((mouvts[Compte]=soldes[[#This Row],[Compte]])*(mouvts[Crédit-Débit])*(mouvts[Date]&lt;=TODAY()))</f>
        <v>6000</v>
      </c>
      <c r="C2" s="17">
        <f ca="1">SUMPRODUCT((mouvts[Compte]=soldes[[#This Row],[Compte]])*((mouvts[Crédit-Débit])*(mouvts[Date]&lt;=EOMONTH(TODAY(),-1))-(mouvts[Débit])*(mouvts[Date]&lt;=EOMONTH(TODAY(),0))))</f>
        <v>5241</v>
      </c>
      <c r="D2" s="17">
        <f ca="1">SUMPRODUCT((mouvts[Compte]=soldes[[#This Row],[Compte]])*(mouvts[Crédit-Débit])*(mouvts[Date]&lt;=EOMONTH(TODAY(),0)))</f>
        <v>5241</v>
      </c>
      <c r="E2" s="17">
        <f ca="1">SUMPRODUCT((mouvts[Compte]=soldes[[#This Row],[Compte]])*(mouvts[Crédit-Débit])*(mouvts[Date]&lt;=DATE(YEAR(TODAY()),12,31)))</f>
        <v>5241</v>
      </c>
      <c r="F2" s="17">
        <f>SUMPRODUCT((mouvts[Compte]=soldes[[#This Row],[Compte]])*(mouvts[Crédit-Débit])*(mouvts[Relevé]&lt;&gt;""))</f>
        <v>6000</v>
      </c>
    </row>
    <row r="3" spans="1:6" x14ac:dyDescent="0.25">
      <c r="A3" t="s">
        <v>5</v>
      </c>
      <c r="B3" s="17">
        <f ca="1">SUMPRODUCT((mouvts[Compte]=soldes[[#This Row],[Compte]])*(mouvts[Crédit-Débit])*(mouvts[Date]&lt;=TODAY()))</f>
        <v>8950</v>
      </c>
      <c r="C3" s="17">
        <f ca="1">SUMPRODUCT((mouvts[Compte]=soldes[[#This Row],[Compte]])*((mouvts[Crédit-Débit])*(mouvts[Date]&lt;=EOMONTH(TODAY(),-1))-(mouvts[Débit])*(mouvts[Date]&lt;=EOMONTH(TODAY(),0))))</f>
        <v>8900</v>
      </c>
      <c r="D3" s="17">
        <f ca="1">SUMPRODUCT((mouvts[Compte]=soldes[[#This Row],[Compte]])*(mouvts[Crédit-Débit])*(mouvts[Date]&lt;=EOMONTH(TODAY(),0)))</f>
        <v>8950</v>
      </c>
      <c r="E3" s="17">
        <f ca="1">SUMPRODUCT((mouvts[Compte]=soldes[[#This Row],[Compte]])*(mouvts[Crédit-Débit])*(mouvts[Date]&lt;=DATE(YEAR(TODAY()),12,31)))</f>
        <v>8905</v>
      </c>
      <c r="F3" s="17">
        <f>SUMPRODUCT((mouvts[Compte]=soldes[[#This Row],[Compte]])*(mouvts[Crédit-Débit])*(mouvts[Relevé]&lt;&gt;""))</f>
        <v>8950</v>
      </c>
    </row>
    <row r="4" spans="1:6" x14ac:dyDescent="0.25">
      <c r="A4" t="s">
        <v>23</v>
      </c>
      <c r="B4" s="17">
        <f ca="1">SUMPRODUCT((mouvts[Compte]=soldes[[#This Row],[Compte]])*(mouvts[Crédit-Débit])*(mouvts[Date]&lt;=TODAY()))</f>
        <v>1000</v>
      </c>
      <c r="C4" s="17">
        <f ca="1">SUMPRODUCT((mouvts[Compte]=soldes[[#This Row],[Compte]])*((mouvts[Crédit-Débit])*(mouvts[Date]&lt;=EOMONTH(TODAY(),-1))-(mouvts[Débit])*(mouvts[Date]&lt;=EOMONTH(TODAY(),0))))</f>
        <v>981</v>
      </c>
      <c r="D4" s="17">
        <f ca="1">SUMPRODUCT((mouvts[Compte]=soldes[[#This Row],[Compte]])*(mouvts[Crédit-Débit])*(mouvts[Date]&lt;=EOMONTH(TODAY(),0)))</f>
        <v>981</v>
      </c>
      <c r="E4" s="17">
        <f ca="1">SUMPRODUCT((mouvts[Compte]=soldes[[#This Row],[Compte]])*(mouvts[Crédit-Débit])*(mouvts[Date]&lt;=DATE(YEAR(TODAY()),12,31)))</f>
        <v>931.02</v>
      </c>
      <c r="F4" s="17">
        <f>SUMPRODUCT((mouvts[Compte]=soldes[[#This Row],[Compte]])*(mouvts[Crédit-Débit])*(mouvts[Relevé]&lt;&gt;""))</f>
        <v>1000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2"/>
  <sheetViews>
    <sheetView workbookViewId="0">
      <selection activeCell="B22" sqref="B22"/>
    </sheetView>
  </sheetViews>
  <sheetFormatPr baseColWidth="10" defaultRowHeight="12.5" x14ac:dyDescent="0.25"/>
  <cols>
    <col min="1" max="1" width="25.6328125" style="13" customWidth="1"/>
    <col min="2" max="3" width="11.7265625" style="13" customWidth="1"/>
    <col min="4" max="4" width="12.08984375" style="13" customWidth="1"/>
    <col min="5" max="5" width="15.54296875" style="13" customWidth="1"/>
    <col min="6" max="6" width="20.54296875" style="13" customWidth="1"/>
    <col min="7" max="7" width="19.81640625" style="13" customWidth="1"/>
    <col min="8" max="8" width="15.54296875" style="13" customWidth="1"/>
    <col min="9" max="9" width="15.54296875" style="13" bestFit="1" customWidth="1"/>
    <col min="10" max="10" width="15.54296875" style="13" customWidth="1"/>
    <col min="11" max="17" width="15.54296875" style="13" bestFit="1" customWidth="1"/>
    <col min="18" max="18" width="20.54296875" style="13" bestFit="1" customWidth="1"/>
    <col min="19" max="19" width="19.81640625" style="13" bestFit="1" customWidth="1"/>
    <col min="20" max="20" width="4.81640625" style="13" bestFit="1" customWidth="1"/>
    <col min="21" max="21" width="14.81640625" style="13" bestFit="1" customWidth="1"/>
    <col min="22" max="22" width="7.26953125" style="13" bestFit="1" customWidth="1"/>
    <col min="23" max="23" width="10.54296875" style="13" bestFit="1" customWidth="1"/>
    <col min="24" max="24" width="12.08984375" style="13" bestFit="1" customWidth="1"/>
    <col min="25" max="16384" width="10.90625" style="13"/>
  </cols>
  <sheetData>
    <row r="3" spans="1:4" x14ac:dyDescent="0.25">
      <c r="A3" s="12" t="s">
        <v>37</v>
      </c>
      <c r="B3" s="12" t="s">
        <v>33</v>
      </c>
      <c r="C3" s="12" t="s">
        <v>0</v>
      </c>
    </row>
    <row r="4" spans="1:4" x14ac:dyDescent="0.25">
      <c r="B4" s="13" t="s">
        <v>34</v>
      </c>
      <c r="D4" s="13" t="s">
        <v>16</v>
      </c>
    </row>
    <row r="5" spans="1:4" x14ac:dyDescent="0.25">
      <c r="A5" s="12" t="s">
        <v>3</v>
      </c>
      <c r="B5" s="13" t="s">
        <v>29</v>
      </c>
      <c r="C5" s="13" t="s">
        <v>30</v>
      </c>
    </row>
    <row r="6" spans="1:4" x14ac:dyDescent="0.25">
      <c r="A6" s="13" t="s">
        <v>4</v>
      </c>
      <c r="B6" s="14">
        <v>5241</v>
      </c>
      <c r="C6" s="14"/>
      <c r="D6" s="14">
        <v>5241</v>
      </c>
    </row>
    <row r="7" spans="1:4" x14ac:dyDescent="0.25">
      <c r="A7" s="13" t="s">
        <v>5</v>
      </c>
      <c r="B7" s="14">
        <v>8905</v>
      </c>
      <c r="C7" s="14"/>
      <c r="D7" s="14">
        <v>8905</v>
      </c>
    </row>
    <row r="8" spans="1:4" x14ac:dyDescent="0.25">
      <c r="A8" s="13" t="s">
        <v>23</v>
      </c>
      <c r="B8" s="14">
        <v>956.01</v>
      </c>
      <c r="C8" s="14">
        <v>-24.99</v>
      </c>
      <c r="D8" s="14">
        <v>931.02</v>
      </c>
    </row>
    <row r="9" spans="1:4" x14ac:dyDescent="0.25">
      <c r="A9" s="13" t="s">
        <v>16</v>
      </c>
      <c r="B9" s="14">
        <v>15102.01</v>
      </c>
      <c r="C9" s="14">
        <v>-24.99</v>
      </c>
      <c r="D9" s="14">
        <v>15077.02</v>
      </c>
    </row>
    <row r="22" spans="1:1" x14ac:dyDescent="0.25">
      <c r="A22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E10" sqref="E10"/>
    </sheetView>
  </sheetViews>
  <sheetFormatPr baseColWidth="10" defaultRowHeight="12.5" x14ac:dyDescent="0.25"/>
  <cols>
    <col min="1" max="1" width="20.7265625" style="13" customWidth="1"/>
    <col min="2" max="3" width="11.7265625" style="13" customWidth="1"/>
    <col min="4" max="4" width="12.08984375" style="13" customWidth="1"/>
    <col min="5" max="9" width="11.7265625" style="13" customWidth="1"/>
    <col min="10" max="10" width="12.08984375" style="13" customWidth="1"/>
    <col min="11" max="17" width="15.54296875" style="13" bestFit="1" customWidth="1"/>
    <col min="18" max="18" width="20.54296875" style="13" bestFit="1" customWidth="1"/>
    <col min="19" max="19" width="19.81640625" style="13" bestFit="1" customWidth="1"/>
    <col min="20" max="20" width="4.81640625" style="13" bestFit="1" customWidth="1"/>
    <col min="21" max="21" width="14.81640625" style="13" bestFit="1" customWidth="1"/>
    <col min="22" max="22" width="7.26953125" style="13" bestFit="1" customWidth="1"/>
    <col min="23" max="23" width="10.54296875" style="13" bestFit="1" customWidth="1"/>
    <col min="24" max="24" width="12.08984375" style="13" bestFit="1" customWidth="1"/>
    <col min="25" max="16384" width="10.90625" style="13"/>
  </cols>
  <sheetData>
    <row r="1" spans="1:10" x14ac:dyDescent="0.25">
      <c r="A1" s="12" t="s">
        <v>3</v>
      </c>
      <c r="B1" s="13" t="s">
        <v>36</v>
      </c>
    </row>
    <row r="3" spans="1:10" x14ac:dyDescent="0.25">
      <c r="A3" s="12" t="s">
        <v>37</v>
      </c>
      <c r="B3" s="12" t="s">
        <v>33</v>
      </c>
      <c r="C3" s="12" t="s">
        <v>0</v>
      </c>
      <c r="E3"/>
      <c r="F3"/>
      <c r="G3"/>
      <c r="H3"/>
      <c r="I3"/>
      <c r="J3"/>
    </row>
    <row r="4" spans="1:10" x14ac:dyDescent="0.25">
      <c r="B4" s="13" t="s">
        <v>34</v>
      </c>
      <c r="D4" s="13" t="s">
        <v>16</v>
      </c>
      <c r="E4"/>
      <c r="F4"/>
      <c r="G4"/>
      <c r="H4"/>
      <c r="I4"/>
      <c r="J4"/>
    </row>
    <row r="5" spans="1:10" x14ac:dyDescent="0.25">
      <c r="A5" s="12" t="s">
        <v>2</v>
      </c>
      <c r="B5" s="13" t="s">
        <v>29</v>
      </c>
      <c r="C5" s="13" t="s">
        <v>30</v>
      </c>
      <c r="E5"/>
      <c r="F5"/>
      <c r="G5"/>
      <c r="H5"/>
      <c r="I5"/>
      <c r="J5"/>
    </row>
    <row r="6" spans="1:10" x14ac:dyDescent="0.25">
      <c r="A6" s="13" t="s">
        <v>38</v>
      </c>
      <c r="B6" s="14">
        <v>16000</v>
      </c>
      <c r="C6" s="14"/>
      <c r="D6" s="14">
        <v>16000</v>
      </c>
      <c r="E6"/>
      <c r="F6"/>
      <c r="G6"/>
      <c r="H6"/>
      <c r="I6"/>
      <c r="J6"/>
    </row>
    <row r="7" spans="1:10" x14ac:dyDescent="0.25">
      <c r="A7" s="13" t="s">
        <v>7</v>
      </c>
      <c r="B7" s="14">
        <v>-64</v>
      </c>
      <c r="C7" s="14"/>
      <c r="D7" s="14">
        <v>-64</v>
      </c>
      <c r="E7"/>
      <c r="F7"/>
      <c r="G7"/>
      <c r="H7"/>
      <c r="I7"/>
      <c r="J7"/>
    </row>
    <row r="8" spans="1:10" x14ac:dyDescent="0.25">
      <c r="A8" s="13" t="s">
        <v>9</v>
      </c>
      <c r="B8" s="14">
        <v>-700</v>
      </c>
      <c r="C8" s="14"/>
      <c r="D8" s="14">
        <v>-700</v>
      </c>
      <c r="E8"/>
      <c r="F8"/>
      <c r="G8"/>
      <c r="H8"/>
      <c r="I8"/>
      <c r="J8"/>
    </row>
    <row r="9" spans="1:10" x14ac:dyDescent="0.25">
      <c r="A9" s="13" t="s">
        <v>11</v>
      </c>
      <c r="B9" s="14">
        <v>-24.99</v>
      </c>
      <c r="C9" s="14">
        <v>-24.99</v>
      </c>
      <c r="D9" s="14">
        <v>-49.98</v>
      </c>
      <c r="E9"/>
      <c r="F9"/>
      <c r="G9"/>
      <c r="H9"/>
      <c r="I9"/>
      <c r="J9"/>
    </row>
    <row r="10" spans="1:10" x14ac:dyDescent="0.25">
      <c r="A10" s="13" t="s">
        <v>13</v>
      </c>
      <c r="B10" s="14">
        <v>-50</v>
      </c>
      <c r="C10" s="14"/>
      <c r="D10" s="14">
        <v>-50</v>
      </c>
      <c r="E10"/>
      <c r="F10"/>
      <c r="G10"/>
      <c r="H10"/>
      <c r="I10"/>
      <c r="J10"/>
    </row>
    <row r="11" spans="1:10" x14ac:dyDescent="0.25">
      <c r="A11" s="13" t="s">
        <v>14</v>
      </c>
      <c r="B11" s="14">
        <v>-59</v>
      </c>
      <c r="C11" s="14"/>
      <c r="D11" s="14">
        <v>-59</v>
      </c>
      <c r="E11"/>
      <c r="F11"/>
      <c r="G11"/>
      <c r="H11"/>
      <c r="I11"/>
      <c r="J11"/>
    </row>
    <row r="12" spans="1:10" x14ac:dyDescent="0.25">
      <c r="A12" s="13" t="s">
        <v>16</v>
      </c>
      <c r="B12" s="14">
        <v>15102.01</v>
      </c>
      <c r="C12" s="14">
        <v>-24.99</v>
      </c>
      <c r="D12" s="14">
        <v>15077.02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sqref="A1:A4"/>
    </sheetView>
  </sheetViews>
  <sheetFormatPr baseColWidth="10" defaultColWidth="28.26953125" defaultRowHeight="12.5" x14ac:dyDescent="0.25"/>
  <cols>
    <col min="1" max="16384" width="28.26953125" style="2"/>
  </cols>
  <sheetData>
    <row r="1" spans="1:3" x14ac:dyDescent="0.25">
      <c r="A1" s="1" t="s">
        <v>3</v>
      </c>
      <c r="C1" s="1" t="s">
        <v>17</v>
      </c>
    </row>
    <row r="2" spans="1:3" x14ac:dyDescent="0.25">
      <c r="A2" s="1" t="s">
        <v>4</v>
      </c>
      <c r="C2" s="1" t="s">
        <v>7</v>
      </c>
    </row>
    <row r="3" spans="1:3" x14ac:dyDescent="0.25">
      <c r="A3" s="1" t="s">
        <v>5</v>
      </c>
      <c r="C3" s="1" t="s">
        <v>9</v>
      </c>
    </row>
    <row r="4" spans="1:3" x14ac:dyDescent="0.25">
      <c r="A4" s="1" t="s">
        <v>23</v>
      </c>
      <c r="C4" s="1" t="s">
        <v>10</v>
      </c>
    </row>
    <row r="5" spans="1:3" x14ac:dyDescent="0.25">
      <c r="C5" s="1" t="s">
        <v>11</v>
      </c>
    </row>
    <row r="6" spans="1:3" x14ac:dyDescent="0.25">
      <c r="C6" s="1" t="s">
        <v>6</v>
      </c>
    </row>
    <row r="7" spans="1:3" x14ac:dyDescent="0.25">
      <c r="C7" s="1" t="s">
        <v>12</v>
      </c>
    </row>
    <row r="8" spans="1:3" x14ac:dyDescent="0.25">
      <c r="C8" s="1" t="s">
        <v>19</v>
      </c>
    </row>
    <row r="9" spans="1:3" x14ac:dyDescent="0.25">
      <c r="C9" s="1" t="s">
        <v>13</v>
      </c>
    </row>
    <row r="10" spans="1:3" x14ac:dyDescent="0.25">
      <c r="C10" s="1" t="s">
        <v>14</v>
      </c>
    </row>
    <row r="11" spans="1:3" x14ac:dyDescent="0.25">
      <c r="C11" s="1" t="s">
        <v>18</v>
      </c>
    </row>
    <row r="12" spans="1:3" x14ac:dyDescent="0.25">
      <c r="C12" s="1" t="s">
        <v>15</v>
      </c>
    </row>
    <row r="13" spans="1:3" x14ac:dyDescent="0.25">
      <c r="C13" s="1" t="s">
        <v>20</v>
      </c>
    </row>
    <row r="14" spans="1:3" x14ac:dyDescent="0.25">
      <c r="C14" s="16" t="s">
        <v>38</v>
      </c>
    </row>
  </sheetData>
  <sortState ref="A21:A38">
    <sortCondition ref="A21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mouvements</vt:lpstr>
      <vt:lpstr>soldes</vt:lpstr>
      <vt:lpstr>par compte</vt:lpstr>
      <vt:lpstr>par catégorie</vt:lpstr>
      <vt:lpstr>param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Michel</cp:lastModifiedBy>
  <dcterms:created xsi:type="dcterms:W3CDTF">2004-03-07T20:52:29Z</dcterms:created>
  <dcterms:modified xsi:type="dcterms:W3CDTF">2017-03-12T13:25:47Z</dcterms:modified>
</cp:coreProperties>
</file>