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 tabRatio="725" activeTab="6"/>
  </bookViews>
  <sheets>
    <sheet name="Calendrier" sheetId="13" r:id="rId1"/>
    <sheet name="JF" sheetId="3" r:id="rId2"/>
    <sheet name="Paramètres" sheetId="10" state="hidden" r:id="rId3"/>
    <sheet name="Calcul jour off" sheetId="9" r:id="rId4"/>
    <sheet name="Calcul jour off avec INTL" sheetId="14" r:id="rId5"/>
    <sheet name="Calcul jour off selon semaine" sheetId="11" r:id="rId6"/>
    <sheet name="Calcul mi-temps" sheetId="12" r:id="rId7"/>
  </sheets>
  <definedNames>
    <definedName name="A">Paramètres!$C$1</definedName>
    <definedName name="B">Paramètres!$C$2</definedName>
    <definedName name="impaire">Paramètres!$B$2</definedName>
    <definedName name="jeudi">Paramètres!$A$4</definedName>
    <definedName name="JF" localSheetId="3">Tableau1[]</definedName>
    <definedName name="JF">Tableau1[]</definedName>
    <definedName name="lundi">Paramètres!$A$1</definedName>
    <definedName name="mardi">Paramètres!$A$2</definedName>
    <definedName name="mercredi">Paramètres!$A$3</definedName>
    <definedName name="paire">Paramètres!$B$1</definedName>
    <definedName name="REF">Calendrier!$F$3</definedName>
    <definedName name="vendredi">Paramètres!$A$5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6" i="11" l="1"/>
  <c r="F6" i="11"/>
  <c r="G6" i="11"/>
  <c r="H6" i="11"/>
  <c r="E7" i="11"/>
  <c r="F7" i="11"/>
  <c r="G7" i="11"/>
  <c r="H7" i="11"/>
  <c r="E6" i="12"/>
  <c r="F6" i="12"/>
  <c r="G6" i="12"/>
  <c r="H6" i="12"/>
  <c r="I6" i="12"/>
  <c r="J6" i="12"/>
  <c r="K6" i="12"/>
  <c r="E7" i="12"/>
  <c r="F7" i="12"/>
  <c r="G7" i="12"/>
  <c r="H7" i="12"/>
  <c r="I7" i="12"/>
  <c r="J7" i="12"/>
  <c r="K7" i="12"/>
  <c r="D7" i="11"/>
  <c r="C7" i="11"/>
  <c r="D6" i="11"/>
  <c r="C6" i="11"/>
  <c r="Q462" i="13"/>
  <c r="Q463" i="13"/>
  <c r="Q464" i="13"/>
  <c r="Q465" i="13"/>
  <c r="Q466" i="13"/>
  <c r="Q467" i="13"/>
  <c r="Q468" i="13"/>
  <c r="Q469" i="13"/>
  <c r="Q470" i="13"/>
  <c r="Q471" i="13"/>
  <c r="Q472" i="13"/>
  <c r="Q473" i="13"/>
  <c r="Q474" i="13"/>
  <c r="Q475" i="13"/>
  <c r="Q476" i="13"/>
  <c r="Q477" i="13"/>
  <c r="Q478" i="13"/>
  <c r="Q479" i="13"/>
  <c r="Q480" i="13"/>
  <c r="Q481" i="13"/>
  <c r="Q482" i="13"/>
  <c r="Q483" i="13"/>
  <c r="Q484" i="13"/>
  <c r="Q485" i="13"/>
  <c r="Q486" i="13"/>
  <c r="Q487" i="13"/>
  <c r="Q488" i="13"/>
  <c r="Q489" i="13"/>
  <c r="Q492" i="13"/>
  <c r="S492" i="13"/>
  <c r="R492" i="13"/>
  <c r="N462" i="13"/>
  <c r="N463" i="13"/>
  <c r="N464" i="13"/>
  <c r="N465" i="13"/>
  <c r="N466" i="13"/>
  <c r="N467" i="13"/>
  <c r="N468" i="13"/>
  <c r="N469" i="13"/>
  <c r="N470" i="13"/>
  <c r="N471" i="13"/>
  <c r="N472" i="13"/>
  <c r="N473" i="13"/>
  <c r="N474" i="13"/>
  <c r="N475" i="13"/>
  <c r="N476" i="13"/>
  <c r="N477" i="13"/>
  <c r="N478" i="13"/>
  <c r="N479" i="13"/>
  <c r="N480" i="13"/>
  <c r="N481" i="13"/>
  <c r="N482" i="13"/>
  <c r="N483" i="13"/>
  <c r="N484" i="13"/>
  <c r="N485" i="13"/>
  <c r="N486" i="13"/>
  <c r="N487" i="13"/>
  <c r="N488" i="13"/>
  <c r="N489" i="13"/>
  <c r="N492" i="13"/>
  <c r="P492" i="13"/>
  <c r="O492" i="13"/>
  <c r="K462" i="13"/>
  <c r="K463" i="13"/>
  <c r="K464" i="13"/>
  <c r="K465" i="13"/>
  <c r="K466" i="13"/>
  <c r="K467" i="13"/>
  <c r="K468" i="13"/>
  <c r="K469" i="13"/>
  <c r="K470" i="13"/>
  <c r="K471" i="13"/>
  <c r="K472" i="13"/>
  <c r="K473" i="13"/>
  <c r="K474" i="13"/>
  <c r="K475" i="13"/>
  <c r="K476" i="13"/>
  <c r="K477" i="13"/>
  <c r="K478" i="13"/>
  <c r="K479" i="13"/>
  <c r="K480" i="13"/>
  <c r="K481" i="13"/>
  <c r="K482" i="13"/>
  <c r="K483" i="13"/>
  <c r="K484" i="13"/>
  <c r="K485" i="13"/>
  <c r="K486" i="13"/>
  <c r="K487" i="13"/>
  <c r="K488" i="13"/>
  <c r="K489" i="13"/>
  <c r="K492" i="13"/>
  <c r="M492" i="13"/>
  <c r="L492" i="13"/>
  <c r="H462" i="13"/>
  <c r="H463" i="13"/>
  <c r="H464" i="13"/>
  <c r="H465" i="13"/>
  <c r="H466" i="13"/>
  <c r="H467" i="13"/>
  <c r="H468" i="13"/>
  <c r="H469" i="13"/>
  <c r="H470" i="13"/>
  <c r="H471" i="13"/>
  <c r="H472" i="13"/>
  <c r="H473" i="13"/>
  <c r="H474" i="13"/>
  <c r="H475" i="13"/>
  <c r="H476" i="13"/>
  <c r="H477" i="13"/>
  <c r="H478" i="13"/>
  <c r="H479" i="13"/>
  <c r="H480" i="13"/>
  <c r="H481" i="13"/>
  <c r="H482" i="13"/>
  <c r="H483" i="13"/>
  <c r="H484" i="13"/>
  <c r="H485" i="13"/>
  <c r="H486" i="13"/>
  <c r="H487" i="13"/>
  <c r="H488" i="13"/>
  <c r="H489" i="13"/>
  <c r="H492" i="13"/>
  <c r="J492" i="13"/>
  <c r="I492" i="13"/>
  <c r="E462" i="13"/>
  <c r="E463" i="13"/>
  <c r="E464" i="13"/>
  <c r="E465" i="13"/>
  <c r="E466" i="13"/>
  <c r="E467" i="13"/>
  <c r="E468" i="13"/>
  <c r="E469" i="13"/>
  <c r="E470" i="13"/>
  <c r="E471" i="13"/>
  <c r="E472" i="13"/>
  <c r="E473" i="13"/>
  <c r="E474" i="13"/>
  <c r="E475" i="13"/>
  <c r="E476" i="13"/>
  <c r="E477" i="13"/>
  <c r="E478" i="13"/>
  <c r="E479" i="13"/>
  <c r="E480" i="13"/>
  <c r="E481" i="13"/>
  <c r="E482" i="13"/>
  <c r="E483" i="13"/>
  <c r="E484" i="13"/>
  <c r="E485" i="13"/>
  <c r="E486" i="13"/>
  <c r="E487" i="13"/>
  <c r="E488" i="13"/>
  <c r="E489" i="13"/>
  <c r="E492" i="13"/>
  <c r="G492" i="13"/>
  <c r="F492" i="13"/>
  <c r="B462" i="13"/>
  <c r="B463" i="13"/>
  <c r="B464" i="13"/>
  <c r="B465" i="13"/>
  <c r="B466" i="13"/>
  <c r="B467" i="13"/>
  <c r="B468" i="13"/>
  <c r="B469" i="13"/>
  <c r="B470" i="13"/>
  <c r="B471" i="13"/>
  <c r="B472" i="13"/>
  <c r="B473" i="13"/>
  <c r="B474" i="13"/>
  <c r="B475" i="13"/>
  <c r="B476" i="13"/>
  <c r="B477" i="13"/>
  <c r="B478" i="13"/>
  <c r="B479" i="13"/>
  <c r="B480" i="13"/>
  <c r="B481" i="13"/>
  <c r="B482" i="13"/>
  <c r="B483" i="13"/>
  <c r="B484" i="13"/>
  <c r="B485" i="13"/>
  <c r="B486" i="13"/>
  <c r="B487" i="13"/>
  <c r="B488" i="13"/>
  <c r="B489" i="13"/>
  <c r="B492" i="13"/>
  <c r="D492" i="13"/>
  <c r="C492" i="13"/>
  <c r="Q491" i="13"/>
  <c r="S491" i="13"/>
  <c r="R491" i="13"/>
  <c r="N491" i="13"/>
  <c r="P491" i="13"/>
  <c r="O491" i="13"/>
  <c r="K491" i="13"/>
  <c r="M491" i="13"/>
  <c r="L491" i="13"/>
  <c r="H491" i="13"/>
  <c r="J491" i="13"/>
  <c r="I491" i="13"/>
  <c r="E491" i="13"/>
  <c r="G491" i="13"/>
  <c r="F491" i="13"/>
  <c r="B491" i="13"/>
  <c r="D491" i="13"/>
  <c r="C491" i="13"/>
  <c r="Q490" i="13"/>
  <c r="S490" i="13"/>
  <c r="R490" i="13"/>
  <c r="N490" i="13"/>
  <c r="P490" i="13"/>
  <c r="O490" i="13"/>
  <c r="K490" i="13"/>
  <c r="M490" i="13"/>
  <c r="L490" i="13"/>
  <c r="H490" i="13"/>
  <c r="J490" i="13"/>
  <c r="I490" i="13"/>
  <c r="E490" i="13"/>
  <c r="G490" i="13"/>
  <c r="F490" i="13"/>
  <c r="B490" i="13"/>
  <c r="D490" i="13"/>
  <c r="C490" i="13"/>
  <c r="S489" i="13"/>
  <c r="R489" i="13"/>
  <c r="P489" i="13"/>
  <c r="O489" i="13"/>
  <c r="M489" i="13"/>
  <c r="L489" i="13"/>
  <c r="J489" i="13"/>
  <c r="I489" i="13"/>
  <c r="G489" i="13"/>
  <c r="F489" i="13"/>
  <c r="D489" i="13"/>
  <c r="C489" i="13"/>
  <c r="S488" i="13"/>
  <c r="R488" i="13"/>
  <c r="P488" i="13"/>
  <c r="O488" i="13"/>
  <c r="M488" i="13"/>
  <c r="L488" i="13"/>
  <c r="J488" i="13"/>
  <c r="I488" i="13"/>
  <c r="G488" i="13"/>
  <c r="F488" i="13"/>
  <c r="D488" i="13"/>
  <c r="C488" i="13"/>
  <c r="S487" i="13"/>
  <c r="R487" i="13"/>
  <c r="P487" i="13"/>
  <c r="O487" i="13"/>
  <c r="M487" i="13"/>
  <c r="L487" i="13"/>
  <c r="J487" i="13"/>
  <c r="I487" i="13"/>
  <c r="G487" i="13"/>
  <c r="F487" i="13"/>
  <c r="D487" i="13"/>
  <c r="C487" i="13"/>
  <c r="S486" i="13"/>
  <c r="R486" i="13"/>
  <c r="P486" i="13"/>
  <c r="O486" i="13"/>
  <c r="M486" i="13"/>
  <c r="L486" i="13"/>
  <c r="J486" i="13"/>
  <c r="I486" i="13"/>
  <c r="G486" i="13"/>
  <c r="F486" i="13"/>
  <c r="D486" i="13"/>
  <c r="C486" i="13"/>
  <c r="S485" i="13"/>
  <c r="R485" i="13"/>
  <c r="P485" i="13"/>
  <c r="O485" i="13"/>
  <c r="M485" i="13"/>
  <c r="L485" i="13"/>
  <c r="J485" i="13"/>
  <c r="I485" i="13"/>
  <c r="G485" i="13"/>
  <c r="F485" i="13"/>
  <c r="D485" i="13"/>
  <c r="C485" i="13"/>
  <c r="S484" i="13"/>
  <c r="R484" i="13"/>
  <c r="P484" i="13"/>
  <c r="O484" i="13"/>
  <c r="M484" i="13"/>
  <c r="L484" i="13"/>
  <c r="J484" i="13"/>
  <c r="I484" i="13"/>
  <c r="G484" i="13"/>
  <c r="F484" i="13"/>
  <c r="D484" i="13"/>
  <c r="C484" i="13"/>
  <c r="S483" i="13"/>
  <c r="R483" i="13"/>
  <c r="P483" i="13"/>
  <c r="O483" i="13"/>
  <c r="M483" i="13"/>
  <c r="L483" i="13"/>
  <c r="J483" i="13"/>
  <c r="I483" i="13"/>
  <c r="G483" i="13"/>
  <c r="F483" i="13"/>
  <c r="D483" i="13"/>
  <c r="C483" i="13"/>
  <c r="S482" i="13"/>
  <c r="R482" i="13"/>
  <c r="P482" i="13"/>
  <c r="O482" i="13"/>
  <c r="M482" i="13"/>
  <c r="L482" i="13"/>
  <c r="J482" i="13"/>
  <c r="I482" i="13"/>
  <c r="G482" i="13"/>
  <c r="F482" i="13"/>
  <c r="D482" i="13"/>
  <c r="C482" i="13"/>
  <c r="S481" i="13"/>
  <c r="R481" i="13"/>
  <c r="P481" i="13"/>
  <c r="O481" i="13"/>
  <c r="M481" i="13"/>
  <c r="L481" i="13"/>
  <c r="J481" i="13"/>
  <c r="I481" i="13"/>
  <c r="G481" i="13"/>
  <c r="F481" i="13"/>
  <c r="D481" i="13"/>
  <c r="C481" i="13"/>
  <c r="S480" i="13"/>
  <c r="R480" i="13"/>
  <c r="P480" i="13"/>
  <c r="O480" i="13"/>
  <c r="M480" i="13"/>
  <c r="L480" i="13"/>
  <c r="J480" i="13"/>
  <c r="I480" i="13"/>
  <c r="G480" i="13"/>
  <c r="F480" i="13"/>
  <c r="D480" i="13"/>
  <c r="C480" i="13"/>
  <c r="S479" i="13"/>
  <c r="R479" i="13"/>
  <c r="P479" i="13"/>
  <c r="O479" i="13"/>
  <c r="M479" i="13"/>
  <c r="L479" i="13"/>
  <c r="J479" i="13"/>
  <c r="I479" i="13"/>
  <c r="G479" i="13"/>
  <c r="F479" i="13"/>
  <c r="D479" i="13"/>
  <c r="C479" i="13"/>
  <c r="S478" i="13"/>
  <c r="R478" i="13"/>
  <c r="P478" i="13"/>
  <c r="O478" i="13"/>
  <c r="M478" i="13"/>
  <c r="L478" i="13"/>
  <c r="J478" i="13"/>
  <c r="I478" i="13"/>
  <c r="G478" i="13"/>
  <c r="F478" i="13"/>
  <c r="D478" i="13"/>
  <c r="C478" i="13"/>
  <c r="S477" i="13"/>
  <c r="R477" i="13"/>
  <c r="P477" i="13"/>
  <c r="O477" i="13"/>
  <c r="M477" i="13"/>
  <c r="L477" i="13"/>
  <c r="J477" i="13"/>
  <c r="I477" i="13"/>
  <c r="G477" i="13"/>
  <c r="F477" i="13"/>
  <c r="D477" i="13"/>
  <c r="C477" i="13"/>
  <c r="S476" i="13"/>
  <c r="R476" i="13"/>
  <c r="P476" i="13"/>
  <c r="O476" i="13"/>
  <c r="M476" i="13"/>
  <c r="L476" i="13"/>
  <c r="J476" i="13"/>
  <c r="I476" i="13"/>
  <c r="G476" i="13"/>
  <c r="F476" i="13"/>
  <c r="D476" i="13"/>
  <c r="C476" i="13"/>
  <c r="S475" i="13"/>
  <c r="R475" i="13"/>
  <c r="P475" i="13"/>
  <c r="O475" i="13"/>
  <c r="M475" i="13"/>
  <c r="L475" i="13"/>
  <c r="J475" i="13"/>
  <c r="I475" i="13"/>
  <c r="G475" i="13"/>
  <c r="F475" i="13"/>
  <c r="D475" i="13"/>
  <c r="C475" i="13"/>
  <c r="S474" i="13"/>
  <c r="R474" i="13"/>
  <c r="P474" i="13"/>
  <c r="O474" i="13"/>
  <c r="M474" i="13"/>
  <c r="L474" i="13"/>
  <c r="J474" i="13"/>
  <c r="I474" i="13"/>
  <c r="G474" i="13"/>
  <c r="F474" i="13"/>
  <c r="D474" i="13"/>
  <c r="C474" i="13"/>
  <c r="S473" i="13"/>
  <c r="R473" i="13"/>
  <c r="P473" i="13"/>
  <c r="O473" i="13"/>
  <c r="M473" i="13"/>
  <c r="L473" i="13"/>
  <c r="J473" i="13"/>
  <c r="I473" i="13"/>
  <c r="G473" i="13"/>
  <c r="F473" i="13"/>
  <c r="D473" i="13"/>
  <c r="C473" i="13"/>
  <c r="S472" i="13"/>
  <c r="R472" i="13"/>
  <c r="P472" i="13"/>
  <c r="O472" i="13"/>
  <c r="M472" i="13"/>
  <c r="L472" i="13"/>
  <c r="J472" i="13"/>
  <c r="I472" i="13"/>
  <c r="G472" i="13"/>
  <c r="F472" i="13"/>
  <c r="D472" i="13"/>
  <c r="C472" i="13"/>
  <c r="S471" i="13"/>
  <c r="R471" i="13"/>
  <c r="P471" i="13"/>
  <c r="O471" i="13"/>
  <c r="M471" i="13"/>
  <c r="L471" i="13"/>
  <c r="J471" i="13"/>
  <c r="I471" i="13"/>
  <c r="G471" i="13"/>
  <c r="F471" i="13"/>
  <c r="D471" i="13"/>
  <c r="C471" i="13"/>
  <c r="S470" i="13"/>
  <c r="R470" i="13"/>
  <c r="P470" i="13"/>
  <c r="O470" i="13"/>
  <c r="M470" i="13"/>
  <c r="L470" i="13"/>
  <c r="J470" i="13"/>
  <c r="I470" i="13"/>
  <c r="G470" i="13"/>
  <c r="F470" i="13"/>
  <c r="D470" i="13"/>
  <c r="C470" i="13"/>
  <c r="S469" i="13"/>
  <c r="R469" i="13"/>
  <c r="P469" i="13"/>
  <c r="O469" i="13"/>
  <c r="M469" i="13"/>
  <c r="L469" i="13"/>
  <c r="J469" i="13"/>
  <c r="I469" i="13"/>
  <c r="G469" i="13"/>
  <c r="F469" i="13"/>
  <c r="D469" i="13"/>
  <c r="C469" i="13"/>
  <c r="S468" i="13"/>
  <c r="R468" i="13"/>
  <c r="P468" i="13"/>
  <c r="O468" i="13"/>
  <c r="M468" i="13"/>
  <c r="L468" i="13"/>
  <c r="J468" i="13"/>
  <c r="I468" i="13"/>
  <c r="G468" i="13"/>
  <c r="F468" i="13"/>
  <c r="D468" i="13"/>
  <c r="C468" i="13"/>
  <c r="S467" i="13"/>
  <c r="R467" i="13"/>
  <c r="P467" i="13"/>
  <c r="O467" i="13"/>
  <c r="M467" i="13"/>
  <c r="L467" i="13"/>
  <c r="J467" i="13"/>
  <c r="I467" i="13"/>
  <c r="G467" i="13"/>
  <c r="F467" i="13"/>
  <c r="D467" i="13"/>
  <c r="C467" i="13"/>
  <c r="S466" i="13"/>
  <c r="R466" i="13"/>
  <c r="P466" i="13"/>
  <c r="O466" i="13"/>
  <c r="M466" i="13"/>
  <c r="L466" i="13"/>
  <c r="J466" i="13"/>
  <c r="I466" i="13"/>
  <c r="G466" i="13"/>
  <c r="F466" i="13"/>
  <c r="D466" i="13"/>
  <c r="C466" i="13"/>
  <c r="S465" i="13"/>
  <c r="R465" i="13"/>
  <c r="P465" i="13"/>
  <c r="O465" i="13"/>
  <c r="M465" i="13"/>
  <c r="L465" i="13"/>
  <c r="J465" i="13"/>
  <c r="I465" i="13"/>
  <c r="G465" i="13"/>
  <c r="F465" i="13"/>
  <c r="D465" i="13"/>
  <c r="C465" i="13"/>
  <c r="S464" i="13"/>
  <c r="R464" i="13"/>
  <c r="P464" i="13"/>
  <c r="O464" i="13"/>
  <c r="M464" i="13"/>
  <c r="L464" i="13"/>
  <c r="J464" i="13"/>
  <c r="I464" i="13"/>
  <c r="G464" i="13"/>
  <c r="F464" i="13"/>
  <c r="D464" i="13"/>
  <c r="C464" i="13"/>
  <c r="S463" i="13"/>
  <c r="R463" i="13"/>
  <c r="P463" i="13"/>
  <c r="O463" i="13"/>
  <c r="M463" i="13"/>
  <c r="L463" i="13"/>
  <c r="J463" i="13"/>
  <c r="I463" i="13"/>
  <c r="G463" i="13"/>
  <c r="F463" i="13"/>
  <c r="D463" i="13"/>
  <c r="C463" i="13"/>
  <c r="S462" i="13"/>
  <c r="R462" i="13"/>
  <c r="P462" i="13"/>
  <c r="O462" i="13"/>
  <c r="M462" i="13"/>
  <c r="L462" i="13"/>
  <c r="J462" i="13"/>
  <c r="I462" i="13"/>
  <c r="G462" i="13"/>
  <c r="F462" i="13"/>
  <c r="D462" i="13"/>
  <c r="C462" i="13"/>
  <c r="Q427" i="13"/>
  <c r="Q428" i="13"/>
  <c r="Q429" i="13"/>
  <c r="Q430" i="13"/>
  <c r="Q431" i="13"/>
  <c r="Q432" i="13"/>
  <c r="Q433" i="13"/>
  <c r="Q434" i="13"/>
  <c r="Q435" i="13"/>
  <c r="Q436" i="13"/>
  <c r="Q437" i="13"/>
  <c r="Q438" i="13"/>
  <c r="Q439" i="13"/>
  <c r="Q440" i="13"/>
  <c r="Q441" i="13"/>
  <c r="Q442" i="13"/>
  <c r="Q443" i="13"/>
  <c r="Q444" i="13"/>
  <c r="Q445" i="13"/>
  <c r="Q446" i="13"/>
  <c r="Q447" i="13"/>
  <c r="Q448" i="13"/>
  <c r="Q449" i="13"/>
  <c r="Q450" i="13"/>
  <c r="Q451" i="13"/>
  <c r="Q452" i="13"/>
  <c r="Q453" i="13"/>
  <c r="Q454" i="13"/>
  <c r="Q457" i="13"/>
  <c r="S457" i="13"/>
  <c r="R457" i="13"/>
  <c r="N427" i="13"/>
  <c r="N428" i="13"/>
  <c r="N429" i="13"/>
  <c r="N430" i="13"/>
  <c r="N431" i="13"/>
  <c r="N432" i="13"/>
  <c r="N433" i="13"/>
  <c r="N434" i="13"/>
  <c r="N435" i="13"/>
  <c r="N436" i="13"/>
  <c r="N437" i="13"/>
  <c r="N438" i="13"/>
  <c r="N439" i="13"/>
  <c r="N440" i="13"/>
  <c r="N441" i="13"/>
  <c r="N442" i="13"/>
  <c r="N443" i="13"/>
  <c r="N444" i="13"/>
  <c r="N445" i="13"/>
  <c r="N446" i="13"/>
  <c r="N447" i="13"/>
  <c r="N448" i="13"/>
  <c r="N449" i="13"/>
  <c r="N450" i="13"/>
  <c r="N451" i="13"/>
  <c r="N452" i="13"/>
  <c r="N453" i="13"/>
  <c r="N454" i="13"/>
  <c r="N457" i="13"/>
  <c r="P457" i="13"/>
  <c r="O457" i="13"/>
  <c r="K427" i="13"/>
  <c r="K428" i="13"/>
  <c r="K429" i="13"/>
  <c r="K430" i="13"/>
  <c r="K431" i="13"/>
  <c r="K432" i="13"/>
  <c r="K433" i="13"/>
  <c r="K434" i="13"/>
  <c r="K435" i="13"/>
  <c r="K436" i="13"/>
  <c r="K437" i="13"/>
  <c r="K438" i="13"/>
  <c r="K439" i="13"/>
  <c r="K440" i="13"/>
  <c r="K441" i="13"/>
  <c r="K442" i="13"/>
  <c r="K443" i="13"/>
  <c r="K444" i="13"/>
  <c r="K445" i="13"/>
  <c r="K446" i="13"/>
  <c r="K447" i="13"/>
  <c r="K448" i="13"/>
  <c r="K449" i="13"/>
  <c r="K450" i="13"/>
  <c r="K451" i="13"/>
  <c r="K452" i="13"/>
  <c r="K453" i="13"/>
  <c r="K454" i="13"/>
  <c r="K457" i="13"/>
  <c r="M457" i="13"/>
  <c r="L457" i="13"/>
  <c r="H427" i="13"/>
  <c r="H428" i="13"/>
  <c r="H429" i="13"/>
  <c r="H430" i="13"/>
  <c r="H431" i="13"/>
  <c r="H432" i="13"/>
  <c r="H433" i="13"/>
  <c r="H434" i="13"/>
  <c r="H435" i="13"/>
  <c r="H436" i="13"/>
  <c r="H437" i="13"/>
  <c r="H438" i="13"/>
  <c r="H439" i="13"/>
  <c r="H440" i="13"/>
  <c r="H441" i="13"/>
  <c r="H442" i="13"/>
  <c r="H443" i="13"/>
  <c r="H444" i="13"/>
  <c r="H445" i="13"/>
  <c r="H446" i="13"/>
  <c r="H447" i="13"/>
  <c r="H448" i="13"/>
  <c r="H449" i="13"/>
  <c r="H450" i="13"/>
  <c r="H451" i="13"/>
  <c r="H452" i="13"/>
  <c r="H453" i="13"/>
  <c r="H454" i="13"/>
  <c r="H457" i="13"/>
  <c r="J457" i="13"/>
  <c r="I457" i="13"/>
  <c r="E427" i="13"/>
  <c r="E428" i="13"/>
  <c r="E429" i="13"/>
  <c r="E430" i="13"/>
  <c r="E431" i="13"/>
  <c r="E432" i="13"/>
  <c r="E433" i="13"/>
  <c r="E434" i="13"/>
  <c r="E435" i="13"/>
  <c r="E436" i="13"/>
  <c r="E437" i="13"/>
  <c r="E438" i="13"/>
  <c r="E439" i="13"/>
  <c r="E440" i="13"/>
  <c r="E441" i="13"/>
  <c r="E442" i="13"/>
  <c r="E443" i="13"/>
  <c r="E444" i="13"/>
  <c r="E445" i="13"/>
  <c r="E446" i="13"/>
  <c r="E447" i="13"/>
  <c r="E448" i="13"/>
  <c r="E449" i="13"/>
  <c r="E450" i="13"/>
  <c r="E451" i="13"/>
  <c r="E452" i="13"/>
  <c r="E453" i="13"/>
  <c r="E454" i="13"/>
  <c r="E457" i="13"/>
  <c r="G457" i="13"/>
  <c r="F457" i="13"/>
  <c r="B427" i="13"/>
  <c r="B428" i="13"/>
  <c r="B429" i="13"/>
  <c r="B430" i="13"/>
  <c r="B431" i="13"/>
  <c r="B432" i="13"/>
  <c r="B433" i="13"/>
  <c r="B434" i="13"/>
  <c r="B435" i="13"/>
  <c r="B436" i="13"/>
  <c r="B437" i="13"/>
  <c r="B438" i="13"/>
  <c r="B439" i="13"/>
  <c r="B440" i="13"/>
  <c r="B441" i="13"/>
  <c r="B442" i="13"/>
  <c r="B443" i="13"/>
  <c r="B444" i="13"/>
  <c r="B445" i="13"/>
  <c r="B446" i="13"/>
  <c r="B447" i="13"/>
  <c r="B448" i="13"/>
  <c r="B449" i="13"/>
  <c r="B450" i="13"/>
  <c r="B451" i="13"/>
  <c r="B452" i="13"/>
  <c r="B453" i="13"/>
  <c r="B454" i="13"/>
  <c r="B457" i="13"/>
  <c r="D457" i="13"/>
  <c r="C457" i="13"/>
  <c r="Q456" i="13"/>
  <c r="S456" i="13"/>
  <c r="R456" i="13"/>
  <c r="N456" i="13"/>
  <c r="P456" i="13"/>
  <c r="O456" i="13"/>
  <c r="K456" i="13"/>
  <c r="M456" i="13"/>
  <c r="L456" i="13"/>
  <c r="H456" i="13"/>
  <c r="J456" i="13"/>
  <c r="I456" i="13"/>
  <c r="E456" i="13"/>
  <c r="G456" i="13"/>
  <c r="F456" i="13"/>
  <c r="B456" i="13"/>
  <c r="D456" i="13"/>
  <c r="C456" i="13"/>
  <c r="Q455" i="13"/>
  <c r="S455" i="13"/>
  <c r="R455" i="13"/>
  <c r="N455" i="13"/>
  <c r="P455" i="13"/>
  <c r="O455" i="13"/>
  <c r="K455" i="13"/>
  <c r="M455" i="13"/>
  <c r="L455" i="13"/>
  <c r="H455" i="13"/>
  <c r="J455" i="13"/>
  <c r="I455" i="13"/>
  <c r="E455" i="13"/>
  <c r="G455" i="13"/>
  <c r="F455" i="13"/>
  <c r="B455" i="13"/>
  <c r="D455" i="13"/>
  <c r="C455" i="13"/>
  <c r="S454" i="13"/>
  <c r="R454" i="13"/>
  <c r="P454" i="13"/>
  <c r="O454" i="13"/>
  <c r="M454" i="13"/>
  <c r="L454" i="13"/>
  <c r="J454" i="13"/>
  <c r="I454" i="13"/>
  <c r="G454" i="13"/>
  <c r="F454" i="13"/>
  <c r="D454" i="13"/>
  <c r="C454" i="13"/>
  <c r="S453" i="13"/>
  <c r="R453" i="13"/>
  <c r="P453" i="13"/>
  <c r="O453" i="13"/>
  <c r="M453" i="13"/>
  <c r="L453" i="13"/>
  <c r="J453" i="13"/>
  <c r="I453" i="13"/>
  <c r="G453" i="13"/>
  <c r="F453" i="13"/>
  <c r="D453" i="13"/>
  <c r="C453" i="13"/>
  <c r="S452" i="13"/>
  <c r="R452" i="13"/>
  <c r="P452" i="13"/>
  <c r="O452" i="13"/>
  <c r="M452" i="13"/>
  <c r="L452" i="13"/>
  <c r="J452" i="13"/>
  <c r="I452" i="13"/>
  <c r="G452" i="13"/>
  <c r="F452" i="13"/>
  <c r="D452" i="13"/>
  <c r="C452" i="13"/>
  <c r="S451" i="13"/>
  <c r="R451" i="13"/>
  <c r="P451" i="13"/>
  <c r="O451" i="13"/>
  <c r="M451" i="13"/>
  <c r="L451" i="13"/>
  <c r="J451" i="13"/>
  <c r="I451" i="13"/>
  <c r="G451" i="13"/>
  <c r="F451" i="13"/>
  <c r="D451" i="13"/>
  <c r="C451" i="13"/>
  <c r="S450" i="13"/>
  <c r="R450" i="13"/>
  <c r="P450" i="13"/>
  <c r="O450" i="13"/>
  <c r="M450" i="13"/>
  <c r="L450" i="13"/>
  <c r="J450" i="13"/>
  <c r="I450" i="13"/>
  <c r="G450" i="13"/>
  <c r="F450" i="13"/>
  <c r="D450" i="13"/>
  <c r="C450" i="13"/>
  <c r="S449" i="13"/>
  <c r="R449" i="13"/>
  <c r="P449" i="13"/>
  <c r="O449" i="13"/>
  <c r="M449" i="13"/>
  <c r="L449" i="13"/>
  <c r="J449" i="13"/>
  <c r="I449" i="13"/>
  <c r="G449" i="13"/>
  <c r="F449" i="13"/>
  <c r="D449" i="13"/>
  <c r="C449" i="13"/>
  <c r="S448" i="13"/>
  <c r="R448" i="13"/>
  <c r="P448" i="13"/>
  <c r="O448" i="13"/>
  <c r="M448" i="13"/>
  <c r="L448" i="13"/>
  <c r="J448" i="13"/>
  <c r="I448" i="13"/>
  <c r="G448" i="13"/>
  <c r="F448" i="13"/>
  <c r="D448" i="13"/>
  <c r="C448" i="13"/>
  <c r="S447" i="13"/>
  <c r="R447" i="13"/>
  <c r="P447" i="13"/>
  <c r="O447" i="13"/>
  <c r="M447" i="13"/>
  <c r="L447" i="13"/>
  <c r="J447" i="13"/>
  <c r="I447" i="13"/>
  <c r="G447" i="13"/>
  <c r="F447" i="13"/>
  <c r="D447" i="13"/>
  <c r="C447" i="13"/>
  <c r="S446" i="13"/>
  <c r="R446" i="13"/>
  <c r="P446" i="13"/>
  <c r="O446" i="13"/>
  <c r="M446" i="13"/>
  <c r="L446" i="13"/>
  <c r="J446" i="13"/>
  <c r="I446" i="13"/>
  <c r="G446" i="13"/>
  <c r="F446" i="13"/>
  <c r="D446" i="13"/>
  <c r="C446" i="13"/>
  <c r="S445" i="13"/>
  <c r="R445" i="13"/>
  <c r="P445" i="13"/>
  <c r="O445" i="13"/>
  <c r="M445" i="13"/>
  <c r="L445" i="13"/>
  <c r="J445" i="13"/>
  <c r="I445" i="13"/>
  <c r="G445" i="13"/>
  <c r="F445" i="13"/>
  <c r="D445" i="13"/>
  <c r="C445" i="13"/>
  <c r="S444" i="13"/>
  <c r="R444" i="13"/>
  <c r="P444" i="13"/>
  <c r="O444" i="13"/>
  <c r="M444" i="13"/>
  <c r="L444" i="13"/>
  <c r="J444" i="13"/>
  <c r="I444" i="13"/>
  <c r="G444" i="13"/>
  <c r="F444" i="13"/>
  <c r="D444" i="13"/>
  <c r="C444" i="13"/>
  <c r="S443" i="13"/>
  <c r="R443" i="13"/>
  <c r="P443" i="13"/>
  <c r="O443" i="13"/>
  <c r="M443" i="13"/>
  <c r="L443" i="13"/>
  <c r="J443" i="13"/>
  <c r="I443" i="13"/>
  <c r="G443" i="13"/>
  <c r="F443" i="13"/>
  <c r="D443" i="13"/>
  <c r="C443" i="13"/>
  <c r="S442" i="13"/>
  <c r="R442" i="13"/>
  <c r="P442" i="13"/>
  <c r="O442" i="13"/>
  <c r="M442" i="13"/>
  <c r="L442" i="13"/>
  <c r="J442" i="13"/>
  <c r="I442" i="13"/>
  <c r="G442" i="13"/>
  <c r="F442" i="13"/>
  <c r="D442" i="13"/>
  <c r="C442" i="13"/>
  <c r="S441" i="13"/>
  <c r="R441" i="13"/>
  <c r="P441" i="13"/>
  <c r="O441" i="13"/>
  <c r="M441" i="13"/>
  <c r="L441" i="13"/>
  <c r="J441" i="13"/>
  <c r="I441" i="13"/>
  <c r="G441" i="13"/>
  <c r="F441" i="13"/>
  <c r="D441" i="13"/>
  <c r="C441" i="13"/>
  <c r="S440" i="13"/>
  <c r="R440" i="13"/>
  <c r="P440" i="13"/>
  <c r="O440" i="13"/>
  <c r="M440" i="13"/>
  <c r="L440" i="13"/>
  <c r="J440" i="13"/>
  <c r="I440" i="13"/>
  <c r="G440" i="13"/>
  <c r="F440" i="13"/>
  <c r="D440" i="13"/>
  <c r="C440" i="13"/>
  <c r="S439" i="13"/>
  <c r="R439" i="13"/>
  <c r="P439" i="13"/>
  <c r="O439" i="13"/>
  <c r="M439" i="13"/>
  <c r="L439" i="13"/>
  <c r="J439" i="13"/>
  <c r="I439" i="13"/>
  <c r="G439" i="13"/>
  <c r="F439" i="13"/>
  <c r="D439" i="13"/>
  <c r="C439" i="13"/>
  <c r="S438" i="13"/>
  <c r="R438" i="13"/>
  <c r="P438" i="13"/>
  <c r="O438" i="13"/>
  <c r="M438" i="13"/>
  <c r="L438" i="13"/>
  <c r="J438" i="13"/>
  <c r="I438" i="13"/>
  <c r="G438" i="13"/>
  <c r="F438" i="13"/>
  <c r="D438" i="13"/>
  <c r="C438" i="13"/>
  <c r="S437" i="13"/>
  <c r="R437" i="13"/>
  <c r="P437" i="13"/>
  <c r="O437" i="13"/>
  <c r="M437" i="13"/>
  <c r="L437" i="13"/>
  <c r="J437" i="13"/>
  <c r="I437" i="13"/>
  <c r="G437" i="13"/>
  <c r="F437" i="13"/>
  <c r="D437" i="13"/>
  <c r="C437" i="13"/>
  <c r="S436" i="13"/>
  <c r="R436" i="13"/>
  <c r="P436" i="13"/>
  <c r="O436" i="13"/>
  <c r="M436" i="13"/>
  <c r="L436" i="13"/>
  <c r="J436" i="13"/>
  <c r="I436" i="13"/>
  <c r="G436" i="13"/>
  <c r="F436" i="13"/>
  <c r="D436" i="13"/>
  <c r="C436" i="13"/>
  <c r="S435" i="13"/>
  <c r="R435" i="13"/>
  <c r="P435" i="13"/>
  <c r="O435" i="13"/>
  <c r="M435" i="13"/>
  <c r="L435" i="13"/>
  <c r="J435" i="13"/>
  <c r="I435" i="13"/>
  <c r="G435" i="13"/>
  <c r="F435" i="13"/>
  <c r="D435" i="13"/>
  <c r="C435" i="13"/>
  <c r="S434" i="13"/>
  <c r="R434" i="13"/>
  <c r="P434" i="13"/>
  <c r="O434" i="13"/>
  <c r="M434" i="13"/>
  <c r="L434" i="13"/>
  <c r="J434" i="13"/>
  <c r="I434" i="13"/>
  <c r="G434" i="13"/>
  <c r="F434" i="13"/>
  <c r="D434" i="13"/>
  <c r="C434" i="13"/>
  <c r="S433" i="13"/>
  <c r="R433" i="13"/>
  <c r="P433" i="13"/>
  <c r="O433" i="13"/>
  <c r="M433" i="13"/>
  <c r="L433" i="13"/>
  <c r="J433" i="13"/>
  <c r="I433" i="13"/>
  <c r="G433" i="13"/>
  <c r="F433" i="13"/>
  <c r="D433" i="13"/>
  <c r="C433" i="13"/>
  <c r="S432" i="13"/>
  <c r="R432" i="13"/>
  <c r="P432" i="13"/>
  <c r="O432" i="13"/>
  <c r="M432" i="13"/>
  <c r="L432" i="13"/>
  <c r="J432" i="13"/>
  <c r="I432" i="13"/>
  <c r="G432" i="13"/>
  <c r="F432" i="13"/>
  <c r="D432" i="13"/>
  <c r="C432" i="13"/>
  <c r="S431" i="13"/>
  <c r="R431" i="13"/>
  <c r="P431" i="13"/>
  <c r="O431" i="13"/>
  <c r="M431" i="13"/>
  <c r="L431" i="13"/>
  <c r="J431" i="13"/>
  <c r="I431" i="13"/>
  <c r="G431" i="13"/>
  <c r="F431" i="13"/>
  <c r="D431" i="13"/>
  <c r="C431" i="13"/>
  <c r="S430" i="13"/>
  <c r="R430" i="13"/>
  <c r="P430" i="13"/>
  <c r="O430" i="13"/>
  <c r="M430" i="13"/>
  <c r="L430" i="13"/>
  <c r="J430" i="13"/>
  <c r="I430" i="13"/>
  <c r="G430" i="13"/>
  <c r="F430" i="13"/>
  <c r="D430" i="13"/>
  <c r="C430" i="13"/>
  <c r="S429" i="13"/>
  <c r="R429" i="13"/>
  <c r="P429" i="13"/>
  <c r="O429" i="13"/>
  <c r="M429" i="13"/>
  <c r="L429" i="13"/>
  <c r="J429" i="13"/>
  <c r="I429" i="13"/>
  <c r="G429" i="13"/>
  <c r="F429" i="13"/>
  <c r="D429" i="13"/>
  <c r="C429" i="13"/>
  <c r="S428" i="13"/>
  <c r="R428" i="13"/>
  <c r="P428" i="13"/>
  <c r="O428" i="13"/>
  <c r="M428" i="13"/>
  <c r="L428" i="13"/>
  <c r="J428" i="13"/>
  <c r="I428" i="13"/>
  <c r="G428" i="13"/>
  <c r="F428" i="13"/>
  <c r="D428" i="13"/>
  <c r="C428" i="13"/>
  <c r="S427" i="13"/>
  <c r="R427" i="13"/>
  <c r="P427" i="13"/>
  <c r="O427" i="13"/>
  <c r="M427" i="13"/>
  <c r="L427" i="13"/>
  <c r="J427" i="13"/>
  <c r="I427" i="13"/>
  <c r="G427" i="13"/>
  <c r="F427" i="13"/>
  <c r="D427" i="13"/>
  <c r="C427" i="13"/>
  <c r="Q392" i="13"/>
  <c r="Q393" i="13"/>
  <c r="Q394" i="13"/>
  <c r="Q395" i="13"/>
  <c r="Q396" i="13"/>
  <c r="Q397" i="13"/>
  <c r="Q398" i="13"/>
  <c r="Q399" i="13"/>
  <c r="Q400" i="13"/>
  <c r="Q401" i="13"/>
  <c r="Q402" i="13"/>
  <c r="Q403" i="13"/>
  <c r="Q404" i="13"/>
  <c r="Q405" i="13"/>
  <c r="Q406" i="13"/>
  <c r="Q407" i="13"/>
  <c r="Q408" i="13"/>
  <c r="Q409" i="13"/>
  <c r="Q410" i="13"/>
  <c r="Q411" i="13"/>
  <c r="Q412" i="13"/>
  <c r="Q413" i="13"/>
  <c r="Q414" i="13"/>
  <c r="Q415" i="13"/>
  <c r="Q416" i="13"/>
  <c r="Q417" i="13"/>
  <c r="Q418" i="13"/>
  <c r="Q419" i="13"/>
  <c r="Q422" i="13"/>
  <c r="S422" i="13"/>
  <c r="R422" i="13"/>
  <c r="N392" i="13"/>
  <c r="N393" i="13"/>
  <c r="N394" i="13"/>
  <c r="N395" i="13"/>
  <c r="N396" i="13"/>
  <c r="N397" i="13"/>
  <c r="N398" i="13"/>
  <c r="N399" i="13"/>
  <c r="N400" i="13"/>
  <c r="N401" i="13"/>
  <c r="N402" i="13"/>
  <c r="N403" i="13"/>
  <c r="N404" i="13"/>
  <c r="N405" i="13"/>
  <c r="N406" i="13"/>
  <c r="N407" i="13"/>
  <c r="N408" i="13"/>
  <c r="N409" i="13"/>
  <c r="N410" i="13"/>
  <c r="N411" i="13"/>
  <c r="N412" i="13"/>
  <c r="N413" i="13"/>
  <c r="N414" i="13"/>
  <c r="N415" i="13"/>
  <c r="N416" i="13"/>
  <c r="N417" i="13"/>
  <c r="N418" i="13"/>
  <c r="N419" i="13"/>
  <c r="N422" i="13"/>
  <c r="P422" i="13"/>
  <c r="O422" i="13"/>
  <c r="K392" i="13"/>
  <c r="K393" i="13"/>
  <c r="K394" i="13"/>
  <c r="K395" i="13"/>
  <c r="K396" i="13"/>
  <c r="K397" i="13"/>
  <c r="K398" i="13"/>
  <c r="K399" i="13"/>
  <c r="K400" i="13"/>
  <c r="K401" i="13"/>
  <c r="K402" i="13"/>
  <c r="K403" i="13"/>
  <c r="K404" i="13"/>
  <c r="K405" i="13"/>
  <c r="K406" i="13"/>
  <c r="K407" i="13"/>
  <c r="K408" i="13"/>
  <c r="K409" i="13"/>
  <c r="K410" i="13"/>
  <c r="K411" i="13"/>
  <c r="K412" i="13"/>
  <c r="K413" i="13"/>
  <c r="K414" i="13"/>
  <c r="K415" i="13"/>
  <c r="K416" i="13"/>
  <c r="K417" i="13"/>
  <c r="K418" i="13"/>
  <c r="K419" i="13"/>
  <c r="K422" i="13"/>
  <c r="M422" i="13"/>
  <c r="L422" i="13"/>
  <c r="H392" i="13"/>
  <c r="H393" i="13"/>
  <c r="H394" i="13"/>
  <c r="H395" i="13"/>
  <c r="H396" i="13"/>
  <c r="H397" i="13"/>
  <c r="H398" i="13"/>
  <c r="H399" i="13"/>
  <c r="H400" i="13"/>
  <c r="H401" i="13"/>
  <c r="H402" i="13"/>
  <c r="H403" i="13"/>
  <c r="H404" i="13"/>
  <c r="H405" i="13"/>
  <c r="H406" i="13"/>
  <c r="H407" i="13"/>
  <c r="H408" i="13"/>
  <c r="H409" i="13"/>
  <c r="H410" i="13"/>
  <c r="H411" i="13"/>
  <c r="H412" i="13"/>
  <c r="H413" i="13"/>
  <c r="H414" i="13"/>
  <c r="H415" i="13"/>
  <c r="H416" i="13"/>
  <c r="H417" i="13"/>
  <c r="H418" i="13"/>
  <c r="H419" i="13"/>
  <c r="H422" i="13"/>
  <c r="J422" i="13"/>
  <c r="I422" i="13"/>
  <c r="E392" i="13"/>
  <c r="E393" i="13"/>
  <c r="E394" i="13"/>
  <c r="E395" i="13"/>
  <c r="E396" i="13"/>
  <c r="E397" i="13"/>
  <c r="E398" i="13"/>
  <c r="E399" i="13"/>
  <c r="E400" i="13"/>
  <c r="E401" i="13"/>
  <c r="E402" i="13"/>
  <c r="E403" i="13"/>
  <c r="E404" i="13"/>
  <c r="E405" i="13"/>
  <c r="E406" i="13"/>
  <c r="E407" i="13"/>
  <c r="E408" i="13"/>
  <c r="E409" i="13"/>
  <c r="E410" i="13"/>
  <c r="E411" i="13"/>
  <c r="E412" i="13"/>
  <c r="E413" i="13"/>
  <c r="E414" i="13"/>
  <c r="E415" i="13"/>
  <c r="E416" i="13"/>
  <c r="E417" i="13"/>
  <c r="E418" i="13"/>
  <c r="E419" i="13"/>
  <c r="E422" i="13"/>
  <c r="G422" i="13"/>
  <c r="F422" i="13"/>
  <c r="B392" i="13"/>
  <c r="B393" i="13"/>
  <c r="B394" i="13"/>
  <c r="B395" i="13"/>
  <c r="B396" i="13"/>
  <c r="B397" i="13"/>
  <c r="B398" i="13"/>
  <c r="B399" i="13"/>
  <c r="B400" i="13"/>
  <c r="B401" i="13"/>
  <c r="B402" i="13"/>
  <c r="B403" i="13"/>
  <c r="B404" i="13"/>
  <c r="B405" i="13"/>
  <c r="B406" i="13"/>
  <c r="B407" i="13"/>
  <c r="B408" i="13"/>
  <c r="B409" i="13"/>
  <c r="B410" i="13"/>
  <c r="B411" i="13"/>
  <c r="B412" i="13"/>
  <c r="B413" i="13"/>
  <c r="B414" i="13"/>
  <c r="B415" i="13"/>
  <c r="B416" i="13"/>
  <c r="B417" i="13"/>
  <c r="B418" i="13"/>
  <c r="B419" i="13"/>
  <c r="B422" i="13"/>
  <c r="D422" i="13"/>
  <c r="C422" i="13"/>
  <c r="Q421" i="13"/>
  <c r="S421" i="13"/>
  <c r="R421" i="13"/>
  <c r="N421" i="13"/>
  <c r="P421" i="13"/>
  <c r="O421" i="13"/>
  <c r="K421" i="13"/>
  <c r="M421" i="13"/>
  <c r="L421" i="13"/>
  <c r="H421" i="13"/>
  <c r="J421" i="13"/>
  <c r="I421" i="13"/>
  <c r="E421" i="13"/>
  <c r="G421" i="13"/>
  <c r="F421" i="13"/>
  <c r="B421" i="13"/>
  <c r="D421" i="13"/>
  <c r="C421" i="13"/>
  <c r="Q420" i="13"/>
  <c r="S420" i="13"/>
  <c r="R420" i="13"/>
  <c r="N420" i="13"/>
  <c r="P420" i="13"/>
  <c r="O420" i="13"/>
  <c r="K420" i="13"/>
  <c r="M420" i="13"/>
  <c r="L420" i="13"/>
  <c r="H420" i="13"/>
  <c r="J420" i="13"/>
  <c r="I420" i="13"/>
  <c r="E420" i="13"/>
  <c r="G420" i="13"/>
  <c r="F420" i="13"/>
  <c r="B420" i="13"/>
  <c r="D420" i="13"/>
  <c r="C420" i="13"/>
  <c r="S419" i="13"/>
  <c r="R419" i="13"/>
  <c r="P419" i="13"/>
  <c r="O419" i="13"/>
  <c r="M419" i="13"/>
  <c r="L419" i="13"/>
  <c r="J419" i="13"/>
  <c r="I419" i="13"/>
  <c r="G419" i="13"/>
  <c r="F419" i="13"/>
  <c r="D419" i="13"/>
  <c r="C419" i="13"/>
  <c r="S418" i="13"/>
  <c r="R418" i="13"/>
  <c r="P418" i="13"/>
  <c r="O418" i="13"/>
  <c r="M418" i="13"/>
  <c r="L418" i="13"/>
  <c r="J418" i="13"/>
  <c r="I418" i="13"/>
  <c r="G418" i="13"/>
  <c r="F418" i="13"/>
  <c r="D418" i="13"/>
  <c r="C418" i="13"/>
  <c r="S417" i="13"/>
  <c r="R417" i="13"/>
  <c r="P417" i="13"/>
  <c r="O417" i="13"/>
  <c r="M417" i="13"/>
  <c r="L417" i="13"/>
  <c r="J417" i="13"/>
  <c r="I417" i="13"/>
  <c r="G417" i="13"/>
  <c r="F417" i="13"/>
  <c r="D417" i="13"/>
  <c r="C417" i="13"/>
  <c r="S416" i="13"/>
  <c r="R416" i="13"/>
  <c r="P416" i="13"/>
  <c r="O416" i="13"/>
  <c r="M416" i="13"/>
  <c r="L416" i="13"/>
  <c r="J416" i="13"/>
  <c r="I416" i="13"/>
  <c r="G416" i="13"/>
  <c r="F416" i="13"/>
  <c r="D416" i="13"/>
  <c r="C416" i="13"/>
  <c r="S415" i="13"/>
  <c r="R415" i="13"/>
  <c r="P415" i="13"/>
  <c r="O415" i="13"/>
  <c r="M415" i="13"/>
  <c r="L415" i="13"/>
  <c r="J415" i="13"/>
  <c r="I415" i="13"/>
  <c r="G415" i="13"/>
  <c r="F415" i="13"/>
  <c r="D415" i="13"/>
  <c r="C415" i="13"/>
  <c r="S414" i="13"/>
  <c r="R414" i="13"/>
  <c r="P414" i="13"/>
  <c r="O414" i="13"/>
  <c r="M414" i="13"/>
  <c r="L414" i="13"/>
  <c r="J414" i="13"/>
  <c r="I414" i="13"/>
  <c r="G414" i="13"/>
  <c r="F414" i="13"/>
  <c r="D414" i="13"/>
  <c r="C414" i="13"/>
  <c r="S413" i="13"/>
  <c r="R413" i="13"/>
  <c r="P413" i="13"/>
  <c r="O413" i="13"/>
  <c r="M413" i="13"/>
  <c r="L413" i="13"/>
  <c r="J413" i="13"/>
  <c r="I413" i="13"/>
  <c r="G413" i="13"/>
  <c r="F413" i="13"/>
  <c r="D413" i="13"/>
  <c r="C413" i="13"/>
  <c r="S412" i="13"/>
  <c r="R412" i="13"/>
  <c r="P412" i="13"/>
  <c r="O412" i="13"/>
  <c r="M412" i="13"/>
  <c r="L412" i="13"/>
  <c r="J412" i="13"/>
  <c r="I412" i="13"/>
  <c r="G412" i="13"/>
  <c r="F412" i="13"/>
  <c r="D412" i="13"/>
  <c r="C412" i="13"/>
  <c r="S411" i="13"/>
  <c r="R411" i="13"/>
  <c r="P411" i="13"/>
  <c r="O411" i="13"/>
  <c r="M411" i="13"/>
  <c r="L411" i="13"/>
  <c r="J411" i="13"/>
  <c r="I411" i="13"/>
  <c r="G411" i="13"/>
  <c r="F411" i="13"/>
  <c r="D411" i="13"/>
  <c r="C411" i="13"/>
  <c r="S410" i="13"/>
  <c r="R410" i="13"/>
  <c r="P410" i="13"/>
  <c r="O410" i="13"/>
  <c r="M410" i="13"/>
  <c r="L410" i="13"/>
  <c r="J410" i="13"/>
  <c r="I410" i="13"/>
  <c r="G410" i="13"/>
  <c r="F410" i="13"/>
  <c r="D410" i="13"/>
  <c r="C410" i="13"/>
  <c r="S409" i="13"/>
  <c r="R409" i="13"/>
  <c r="P409" i="13"/>
  <c r="O409" i="13"/>
  <c r="M409" i="13"/>
  <c r="L409" i="13"/>
  <c r="J409" i="13"/>
  <c r="I409" i="13"/>
  <c r="G409" i="13"/>
  <c r="F409" i="13"/>
  <c r="D409" i="13"/>
  <c r="C409" i="13"/>
  <c r="S408" i="13"/>
  <c r="R408" i="13"/>
  <c r="P408" i="13"/>
  <c r="O408" i="13"/>
  <c r="M408" i="13"/>
  <c r="L408" i="13"/>
  <c r="J408" i="13"/>
  <c r="I408" i="13"/>
  <c r="G408" i="13"/>
  <c r="F408" i="13"/>
  <c r="D408" i="13"/>
  <c r="C408" i="13"/>
  <c r="S407" i="13"/>
  <c r="R407" i="13"/>
  <c r="P407" i="13"/>
  <c r="O407" i="13"/>
  <c r="M407" i="13"/>
  <c r="L407" i="13"/>
  <c r="J407" i="13"/>
  <c r="I407" i="13"/>
  <c r="G407" i="13"/>
  <c r="F407" i="13"/>
  <c r="D407" i="13"/>
  <c r="C407" i="13"/>
  <c r="S406" i="13"/>
  <c r="R406" i="13"/>
  <c r="P406" i="13"/>
  <c r="O406" i="13"/>
  <c r="M406" i="13"/>
  <c r="L406" i="13"/>
  <c r="J406" i="13"/>
  <c r="I406" i="13"/>
  <c r="G406" i="13"/>
  <c r="F406" i="13"/>
  <c r="D406" i="13"/>
  <c r="C406" i="13"/>
  <c r="S405" i="13"/>
  <c r="R405" i="13"/>
  <c r="P405" i="13"/>
  <c r="O405" i="13"/>
  <c r="M405" i="13"/>
  <c r="L405" i="13"/>
  <c r="J405" i="13"/>
  <c r="I405" i="13"/>
  <c r="G405" i="13"/>
  <c r="F405" i="13"/>
  <c r="D405" i="13"/>
  <c r="C405" i="13"/>
  <c r="S404" i="13"/>
  <c r="R404" i="13"/>
  <c r="P404" i="13"/>
  <c r="O404" i="13"/>
  <c r="M404" i="13"/>
  <c r="L404" i="13"/>
  <c r="J404" i="13"/>
  <c r="I404" i="13"/>
  <c r="G404" i="13"/>
  <c r="F404" i="13"/>
  <c r="D404" i="13"/>
  <c r="C404" i="13"/>
  <c r="S403" i="13"/>
  <c r="R403" i="13"/>
  <c r="P403" i="13"/>
  <c r="O403" i="13"/>
  <c r="M403" i="13"/>
  <c r="L403" i="13"/>
  <c r="J403" i="13"/>
  <c r="I403" i="13"/>
  <c r="G403" i="13"/>
  <c r="F403" i="13"/>
  <c r="D403" i="13"/>
  <c r="C403" i="13"/>
  <c r="S402" i="13"/>
  <c r="R402" i="13"/>
  <c r="P402" i="13"/>
  <c r="O402" i="13"/>
  <c r="M402" i="13"/>
  <c r="L402" i="13"/>
  <c r="J402" i="13"/>
  <c r="I402" i="13"/>
  <c r="G402" i="13"/>
  <c r="F402" i="13"/>
  <c r="D402" i="13"/>
  <c r="C402" i="13"/>
  <c r="S401" i="13"/>
  <c r="R401" i="13"/>
  <c r="P401" i="13"/>
  <c r="O401" i="13"/>
  <c r="M401" i="13"/>
  <c r="L401" i="13"/>
  <c r="J401" i="13"/>
  <c r="I401" i="13"/>
  <c r="G401" i="13"/>
  <c r="F401" i="13"/>
  <c r="D401" i="13"/>
  <c r="C401" i="13"/>
  <c r="S400" i="13"/>
  <c r="R400" i="13"/>
  <c r="P400" i="13"/>
  <c r="O400" i="13"/>
  <c r="M400" i="13"/>
  <c r="L400" i="13"/>
  <c r="J400" i="13"/>
  <c r="I400" i="13"/>
  <c r="G400" i="13"/>
  <c r="F400" i="13"/>
  <c r="D400" i="13"/>
  <c r="C400" i="13"/>
  <c r="S399" i="13"/>
  <c r="R399" i="13"/>
  <c r="P399" i="13"/>
  <c r="O399" i="13"/>
  <c r="M399" i="13"/>
  <c r="L399" i="13"/>
  <c r="J399" i="13"/>
  <c r="I399" i="13"/>
  <c r="G399" i="13"/>
  <c r="F399" i="13"/>
  <c r="D399" i="13"/>
  <c r="C399" i="13"/>
  <c r="S398" i="13"/>
  <c r="R398" i="13"/>
  <c r="P398" i="13"/>
  <c r="O398" i="13"/>
  <c r="M398" i="13"/>
  <c r="L398" i="13"/>
  <c r="J398" i="13"/>
  <c r="I398" i="13"/>
  <c r="G398" i="13"/>
  <c r="F398" i="13"/>
  <c r="D398" i="13"/>
  <c r="C398" i="13"/>
  <c r="S397" i="13"/>
  <c r="R397" i="13"/>
  <c r="P397" i="13"/>
  <c r="O397" i="13"/>
  <c r="M397" i="13"/>
  <c r="L397" i="13"/>
  <c r="J397" i="13"/>
  <c r="I397" i="13"/>
  <c r="G397" i="13"/>
  <c r="F397" i="13"/>
  <c r="D397" i="13"/>
  <c r="C397" i="13"/>
  <c r="S396" i="13"/>
  <c r="R396" i="13"/>
  <c r="P396" i="13"/>
  <c r="O396" i="13"/>
  <c r="M396" i="13"/>
  <c r="L396" i="13"/>
  <c r="J396" i="13"/>
  <c r="I396" i="13"/>
  <c r="G396" i="13"/>
  <c r="F396" i="13"/>
  <c r="D396" i="13"/>
  <c r="C396" i="13"/>
  <c r="S395" i="13"/>
  <c r="R395" i="13"/>
  <c r="P395" i="13"/>
  <c r="O395" i="13"/>
  <c r="M395" i="13"/>
  <c r="L395" i="13"/>
  <c r="J395" i="13"/>
  <c r="I395" i="13"/>
  <c r="G395" i="13"/>
  <c r="F395" i="13"/>
  <c r="D395" i="13"/>
  <c r="C395" i="13"/>
  <c r="S394" i="13"/>
  <c r="R394" i="13"/>
  <c r="P394" i="13"/>
  <c r="O394" i="13"/>
  <c r="M394" i="13"/>
  <c r="L394" i="13"/>
  <c r="J394" i="13"/>
  <c r="I394" i="13"/>
  <c r="G394" i="13"/>
  <c r="F394" i="13"/>
  <c r="D394" i="13"/>
  <c r="C394" i="13"/>
  <c r="S393" i="13"/>
  <c r="R393" i="13"/>
  <c r="P393" i="13"/>
  <c r="O393" i="13"/>
  <c r="M393" i="13"/>
  <c r="L393" i="13"/>
  <c r="J393" i="13"/>
  <c r="I393" i="13"/>
  <c r="G393" i="13"/>
  <c r="F393" i="13"/>
  <c r="D393" i="13"/>
  <c r="C393" i="13"/>
  <c r="S392" i="13"/>
  <c r="R392" i="13"/>
  <c r="P392" i="13"/>
  <c r="O392" i="13"/>
  <c r="M392" i="13"/>
  <c r="L392" i="13"/>
  <c r="J392" i="13"/>
  <c r="I392" i="13"/>
  <c r="G392" i="13"/>
  <c r="F392" i="13"/>
  <c r="D392" i="13"/>
  <c r="C392" i="13"/>
  <c r="Q357" i="13"/>
  <c r="Q358" i="13"/>
  <c r="Q359" i="13"/>
  <c r="Q360" i="13"/>
  <c r="Q361" i="13"/>
  <c r="Q362" i="13"/>
  <c r="Q363" i="13"/>
  <c r="Q364" i="13"/>
  <c r="Q365" i="13"/>
  <c r="Q366" i="13"/>
  <c r="Q367" i="13"/>
  <c r="Q368" i="13"/>
  <c r="Q369" i="13"/>
  <c r="Q370" i="13"/>
  <c r="Q371" i="13"/>
  <c r="Q372" i="13"/>
  <c r="Q373" i="13"/>
  <c r="Q374" i="13"/>
  <c r="Q375" i="13"/>
  <c r="Q376" i="13"/>
  <c r="Q377" i="13"/>
  <c r="Q378" i="13"/>
  <c r="Q379" i="13"/>
  <c r="Q380" i="13"/>
  <c r="Q381" i="13"/>
  <c r="Q382" i="13"/>
  <c r="Q383" i="13"/>
  <c r="Q384" i="13"/>
  <c r="Q387" i="13"/>
  <c r="S387" i="13"/>
  <c r="R387" i="13"/>
  <c r="N357" i="13"/>
  <c r="N358" i="13"/>
  <c r="N359" i="13"/>
  <c r="N360" i="13"/>
  <c r="N361" i="13"/>
  <c r="N362" i="13"/>
  <c r="N363" i="13"/>
  <c r="N364" i="13"/>
  <c r="N365" i="13"/>
  <c r="N366" i="13"/>
  <c r="N367" i="13"/>
  <c r="N368" i="13"/>
  <c r="N369" i="13"/>
  <c r="N370" i="13"/>
  <c r="N371" i="13"/>
  <c r="N372" i="13"/>
  <c r="N373" i="13"/>
  <c r="N374" i="13"/>
  <c r="N375" i="13"/>
  <c r="N376" i="13"/>
  <c r="N377" i="13"/>
  <c r="N378" i="13"/>
  <c r="N379" i="13"/>
  <c r="N380" i="13"/>
  <c r="N381" i="13"/>
  <c r="N382" i="13"/>
  <c r="N383" i="13"/>
  <c r="N384" i="13"/>
  <c r="N387" i="13"/>
  <c r="P387" i="13"/>
  <c r="O387" i="13"/>
  <c r="K357" i="13"/>
  <c r="K358" i="13"/>
  <c r="K359" i="13"/>
  <c r="K360" i="13"/>
  <c r="K361" i="13"/>
  <c r="K362" i="13"/>
  <c r="K363" i="13"/>
  <c r="K364" i="13"/>
  <c r="K365" i="13"/>
  <c r="K366" i="13"/>
  <c r="K367" i="13"/>
  <c r="K368" i="13"/>
  <c r="K369" i="13"/>
  <c r="K370" i="13"/>
  <c r="K371" i="13"/>
  <c r="K372" i="13"/>
  <c r="K373" i="13"/>
  <c r="K374" i="13"/>
  <c r="K375" i="13"/>
  <c r="K376" i="13"/>
  <c r="K377" i="13"/>
  <c r="K378" i="13"/>
  <c r="K379" i="13"/>
  <c r="K380" i="13"/>
  <c r="K381" i="13"/>
  <c r="K382" i="13"/>
  <c r="K383" i="13"/>
  <c r="K384" i="13"/>
  <c r="K387" i="13"/>
  <c r="M387" i="13"/>
  <c r="L387" i="13"/>
  <c r="H357" i="13"/>
  <c r="H358" i="13"/>
  <c r="H359" i="13"/>
  <c r="H360" i="13"/>
  <c r="H361" i="13"/>
  <c r="H362" i="13"/>
  <c r="H363" i="13"/>
  <c r="H364" i="13"/>
  <c r="H365" i="13"/>
  <c r="H366" i="13"/>
  <c r="H367" i="13"/>
  <c r="H368" i="13"/>
  <c r="H369" i="13"/>
  <c r="H370" i="13"/>
  <c r="H371" i="13"/>
  <c r="H372" i="13"/>
  <c r="H373" i="13"/>
  <c r="H374" i="13"/>
  <c r="H375" i="13"/>
  <c r="H376" i="13"/>
  <c r="H377" i="13"/>
  <c r="H378" i="13"/>
  <c r="H379" i="13"/>
  <c r="H380" i="13"/>
  <c r="H381" i="13"/>
  <c r="H382" i="13"/>
  <c r="H383" i="13"/>
  <c r="H384" i="13"/>
  <c r="H387" i="13"/>
  <c r="J387" i="13"/>
  <c r="I387" i="13"/>
  <c r="E357" i="13"/>
  <c r="E358" i="13"/>
  <c r="E359" i="13"/>
  <c r="E360" i="13"/>
  <c r="E361" i="13"/>
  <c r="E362" i="13"/>
  <c r="E363" i="13"/>
  <c r="E364" i="13"/>
  <c r="E365" i="13"/>
  <c r="E366" i="13"/>
  <c r="E367" i="13"/>
  <c r="E368" i="13"/>
  <c r="E369" i="13"/>
  <c r="E370" i="13"/>
  <c r="E371" i="13"/>
  <c r="E372" i="13"/>
  <c r="E373" i="13"/>
  <c r="E374" i="13"/>
  <c r="E375" i="13"/>
  <c r="E376" i="13"/>
  <c r="E377" i="13"/>
  <c r="E378" i="13"/>
  <c r="E379" i="13"/>
  <c r="E380" i="13"/>
  <c r="E381" i="13"/>
  <c r="E382" i="13"/>
  <c r="E383" i="13"/>
  <c r="E384" i="13"/>
  <c r="E387" i="13"/>
  <c r="G387" i="13"/>
  <c r="F387" i="13"/>
  <c r="B357" i="13"/>
  <c r="B358" i="13"/>
  <c r="B359" i="13"/>
  <c r="B360" i="13"/>
  <c r="B361" i="13"/>
  <c r="B362" i="13"/>
  <c r="B363" i="13"/>
  <c r="B364" i="13"/>
  <c r="B365" i="13"/>
  <c r="B366" i="13"/>
  <c r="B367" i="13"/>
  <c r="B368" i="13"/>
  <c r="B369" i="13"/>
  <c r="B370" i="13"/>
  <c r="B371" i="13"/>
  <c r="B372" i="13"/>
  <c r="B373" i="13"/>
  <c r="B374" i="13"/>
  <c r="B375" i="13"/>
  <c r="B376" i="13"/>
  <c r="B377" i="13"/>
  <c r="B378" i="13"/>
  <c r="B379" i="13"/>
  <c r="B380" i="13"/>
  <c r="B381" i="13"/>
  <c r="B382" i="13"/>
  <c r="B383" i="13"/>
  <c r="B384" i="13"/>
  <c r="B387" i="13"/>
  <c r="D387" i="13"/>
  <c r="C387" i="13"/>
  <c r="Q386" i="13"/>
  <c r="S386" i="13"/>
  <c r="R386" i="13"/>
  <c r="N386" i="13"/>
  <c r="P386" i="13"/>
  <c r="O386" i="13"/>
  <c r="K386" i="13"/>
  <c r="M386" i="13"/>
  <c r="L386" i="13"/>
  <c r="H386" i="13"/>
  <c r="J386" i="13"/>
  <c r="I386" i="13"/>
  <c r="E386" i="13"/>
  <c r="G386" i="13"/>
  <c r="F386" i="13"/>
  <c r="B386" i="13"/>
  <c r="D386" i="13"/>
  <c r="C386" i="13"/>
  <c r="Q385" i="13"/>
  <c r="S385" i="13"/>
  <c r="R385" i="13"/>
  <c r="N385" i="13"/>
  <c r="P385" i="13"/>
  <c r="O385" i="13"/>
  <c r="K385" i="13"/>
  <c r="M385" i="13"/>
  <c r="L385" i="13"/>
  <c r="H385" i="13"/>
  <c r="J385" i="13"/>
  <c r="I385" i="13"/>
  <c r="E385" i="13"/>
  <c r="G385" i="13"/>
  <c r="F385" i="13"/>
  <c r="B385" i="13"/>
  <c r="D385" i="13"/>
  <c r="C385" i="13"/>
  <c r="S384" i="13"/>
  <c r="R384" i="13"/>
  <c r="P384" i="13"/>
  <c r="O384" i="13"/>
  <c r="M384" i="13"/>
  <c r="L384" i="13"/>
  <c r="J384" i="13"/>
  <c r="I384" i="13"/>
  <c r="G384" i="13"/>
  <c r="F384" i="13"/>
  <c r="D384" i="13"/>
  <c r="C384" i="13"/>
  <c r="S383" i="13"/>
  <c r="R383" i="13"/>
  <c r="P383" i="13"/>
  <c r="O383" i="13"/>
  <c r="M383" i="13"/>
  <c r="L383" i="13"/>
  <c r="J383" i="13"/>
  <c r="I383" i="13"/>
  <c r="G383" i="13"/>
  <c r="F383" i="13"/>
  <c r="D383" i="13"/>
  <c r="C383" i="13"/>
  <c r="S382" i="13"/>
  <c r="R382" i="13"/>
  <c r="P382" i="13"/>
  <c r="O382" i="13"/>
  <c r="M382" i="13"/>
  <c r="L382" i="13"/>
  <c r="J382" i="13"/>
  <c r="I382" i="13"/>
  <c r="G382" i="13"/>
  <c r="F382" i="13"/>
  <c r="D382" i="13"/>
  <c r="C382" i="13"/>
  <c r="S381" i="13"/>
  <c r="R381" i="13"/>
  <c r="P381" i="13"/>
  <c r="O381" i="13"/>
  <c r="M381" i="13"/>
  <c r="L381" i="13"/>
  <c r="J381" i="13"/>
  <c r="I381" i="13"/>
  <c r="G381" i="13"/>
  <c r="F381" i="13"/>
  <c r="D381" i="13"/>
  <c r="C381" i="13"/>
  <c r="S380" i="13"/>
  <c r="R380" i="13"/>
  <c r="P380" i="13"/>
  <c r="O380" i="13"/>
  <c r="M380" i="13"/>
  <c r="L380" i="13"/>
  <c r="J380" i="13"/>
  <c r="I380" i="13"/>
  <c r="G380" i="13"/>
  <c r="F380" i="13"/>
  <c r="D380" i="13"/>
  <c r="C380" i="13"/>
  <c r="S379" i="13"/>
  <c r="R379" i="13"/>
  <c r="P379" i="13"/>
  <c r="O379" i="13"/>
  <c r="M379" i="13"/>
  <c r="L379" i="13"/>
  <c r="J379" i="13"/>
  <c r="I379" i="13"/>
  <c r="G379" i="13"/>
  <c r="F379" i="13"/>
  <c r="D379" i="13"/>
  <c r="C379" i="13"/>
  <c r="S378" i="13"/>
  <c r="R378" i="13"/>
  <c r="P378" i="13"/>
  <c r="O378" i="13"/>
  <c r="M378" i="13"/>
  <c r="L378" i="13"/>
  <c r="J378" i="13"/>
  <c r="I378" i="13"/>
  <c r="G378" i="13"/>
  <c r="F378" i="13"/>
  <c r="D378" i="13"/>
  <c r="C378" i="13"/>
  <c r="S377" i="13"/>
  <c r="R377" i="13"/>
  <c r="P377" i="13"/>
  <c r="O377" i="13"/>
  <c r="M377" i="13"/>
  <c r="L377" i="13"/>
  <c r="J377" i="13"/>
  <c r="I377" i="13"/>
  <c r="G377" i="13"/>
  <c r="F377" i="13"/>
  <c r="D377" i="13"/>
  <c r="C377" i="13"/>
  <c r="S376" i="13"/>
  <c r="R376" i="13"/>
  <c r="P376" i="13"/>
  <c r="O376" i="13"/>
  <c r="M376" i="13"/>
  <c r="L376" i="13"/>
  <c r="J376" i="13"/>
  <c r="I376" i="13"/>
  <c r="G376" i="13"/>
  <c r="F376" i="13"/>
  <c r="D376" i="13"/>
  <c r="C376" i="13"/>
  <c r="S375" i="13"/>
  <c r="R375" i="13"/>
  <c r="P375" i="13"/>
  <c r="O375" i="13"/>
  <c r="M375" i="13"/>
  <c r="L375" i="13"/>
  <c r="J375" i="13"/>
  <c r="I375" i="13"/>
  <c r="G375" i="13"/>
  <c r="F375" i="13"/>
  <c r="D375" i="13"/>
  <c r="C375" i="13"/>
  <c r="S374" i="13"/>
  <c r="R374" i="13"/>
  <c r="P374" i="13"/>
  <c r="O374" i="13"/>
  <c r="M374" i="13"/>
  <c r="L374" i="13"/>
  <c r="J374" i="13"/>
  <c r="I374" i="13"/>
  <c r="G374" i="13"/>
  <c r="F374" i="13"/>
  <c r="D374" i="13"/>
  <c r="C374" i="13"/>
  <c r="S373" i="13"/>
  <c r="R373" i="13"/>
  <c r="P373" i="13"/>
  <c r="O373" i="13"/>
  <c r="M373" i="13"/>
  <c r="L373" i="13"/>
  <c r="J373" i="13"/>
  <c r="I373" i="13"/>
  <c r="G373" i="13"/>
  <c r="F373" i="13"/>
  <c r="D373" i="13"/>
  <c r="C373" i="13"/>
  <c r="S372" i="13"/>
  <c r="R372" i="13"/>
  <c r="P372" i="13"/>
  <c r="O372" i="13"/>
  <c r="M372" i="13"/>
  <c r="L372" i="13"/>
  <c r="J372" i="13"/>
  <c r="I372" i="13"/>
  <c r="G372" i="13"/>
  <c r="F372" i="13"/>
  <c r="D372" i="13"/>
  <c r="C372" i="13"/>
  <c r="S371" i="13"/>
  <c r="R371" i="13"/>
  <c r="P371" i="13"/>
  <c r="O371" i="13"/>
  <c r="M371" i="13"/>
  <c r="L371" i="13"/>
  <c r="J371" i="13"/>
  <c r="I371" i="13"/>
  <c r="G371" i="13"/>
  <c r="F371" i="13"/>
  <c r="D371" i="13"/>
  <c r="C371" i="13"/>
  <c r="S370" i="13"/>
  <c r="R370" i="13"/>
  <c r="P370" i="13"/>
  <c r="O370" i="13"/>
  <c r="M370" i="13"/>
  <c r="L370" i="13"/>
  <c r="J370" i="13"/>
  <c r="I370" i="13"/>
  <c r="G370" i="13"/>
  <c r="F370" i="13"/>
  <c r="D370" i="13"/>
  <c r="C370" i="13"/>
  <c r="S369" i="13"/>
  <c r="R369" i="13"/>
  <c r="P369" i="13"/>
  <c r="O369" i="13"/>
  <c r="M369" i="13"/>
  <c r="L369" i="13"/>
  <c r="J369" i="13"/>
  <c r="I369" i="13"/>
  <c r="G369" i="13"/>
  <c r="F369" i="13"/>
  <c r="D369" i="13"/>
  <c r="C369" i="13"/>
  <c r="S368" i="13"/>
  <c r="R368" i="13"/>
  <c r="P368" i="13"/>
  <c r="O368" i="13"/>
  <c r="M368" i="13"/>
  <c r="L368" i="13"/>
  <c r="J368" i="13"/>
  <c r="I368" i="13"/>
  <c r="G368" i="13"/>
  <c r="F368" i="13"/>
  <c r="D368" i="13"/>
  <c r="C368" i="13"/>
  <c r="S367" i="13"/>
  <c r="R367" i="13"/>
  <c r="P367" i="13"/>
  <c r="O367" i="13"/>
  <c r="M367" i="13"/>
  <c r="L367" i="13"/>
  <c r="J367" i="13"/>
  <c r="I367" i="13"/>
  <c r="G367" i="13"/>
  <c r="F367" i="13"/>
  <c r="D367" i="13"/>
  <c r="C367" i="13"/>
  <c r="S366" i="13"/>
  <c r="R366" i="13"/>
  <c r="P366" i="13"/>
  <c r="O366" i="13"/>
  <c r="M366" i="13"/>
  <c r="L366" i="13"/>
  <c r="J366" i="13"/>
  <c r="I366" i="13"/>
  <c r="G366" i="13"/>
  <c r="F366" i="13"/>
  <c r="D366" i="13"/>
  <c r="C366" i="13"/>
  <c r="S365" i="13"/>
  <c r="R365" i="13"/>
  <c r="P365" i="13"/>
  <c r="O365" i="13"/>
  <c r="M365" i="13"/>
  <c r="L365" i="13"/>
  <c r="J365" i="13"/>
  <c r="I365" i="13"/>
  <c r="G365" i="13"/>
  <c r="F365" i="13"/>
  <c r="D365" i="13"/>
  <c r="C365" i="13"/>
  <c r="S364" i="13"/>
  <c r="R364" i="13"/>
  <c r="P364" i="13"/>
  <c r="O364" i="13"/>
  <c r="M364" i="13"/>
  <c r="L364" i="13"/>
  <c r="J364" i="13"/>
  <c r="I364" i="13"/>
  <c r="G364" i="13"/>
  <c r="F364" i="13"/>
  <c r="D364" i="13"/>
  <c r="C364" i="13"/>
  <c r="S363" i="13"/>
  <c r="R363" i="13"/>
  <c r="P363" i="13"/>
  <c r="O363" i="13"/>
  <c r="M363" i="13"/>
  <c r="L363" i="13"/>
  <c r="J363" i="13"/>
  <c r="I363" i="13"/>
  <c r="G363" i="13"/>
  <c r="F363" i="13"/>
  <c r="D363" i="13"/>
  <c r="C363" i="13"/>
  <c r="S362" i="13"/>
  <c r="R362" i="13"/>
  <c r="P362" i="13"/>
  <c r="O362" i="13"/>
  <c r="M362" i="13"/>
  <c r="L362" i="13"/>
  <c r="J362" i="13"/>
  <c r="I362" i="13"/>
  <c r="G362" i="13"/>
  <c r="F362" i="13"/>
  <c r="D362" i="13"/>
  <c r="C362" i="13"/>
  <c r="S361" i="13"/>
  <c r="R361" i="13"/>
  <c r="P361" i="13"/>
  <c r="O361" i="13"/>
  <c r="M361" i="13"/>
  <c r="L361" i="13"/>
  <c r="J361" i="13"/>
  <c r="I361" i="13"/>
  <c r="G361" i="13"/>
  <c r="F361" i="13"/>
  <c r="D361" i="13"/>
  <c r="C361" i="13"/>
  <c r="S360" i="13"/>
  <c r="R360" i="13"/>
  <c r="P360" i="13"/>
  <c r="O360" i="13"/>
  <c r="M360" i="13"/>
  <c r="L360" i="13"/>
  <c r="J360" i="13"/>
  <c r="I360" i="13"/>
  <c r="G360" i="13"/>
  <c r="F360" i="13"/>
  <c r="D360" i="13"/>
  <c r="C360" i="13"/>
  <c r="S359" i="13"/>
  <c r="R359" i="13"/>
  <c r="P359" i="13"/>
  <c r="O359" i="13"/>
  <c r="M359" i="13"/>
  <c r="L359" i="13"/>
  <c r="J359" i="13"/>
  <c r="I359" i="13"/>
  <c r="G359" i="13"/>
  <c r="F359" i="13"/>
  <c r="D359" i="13"/>
  <c r="C359" i="13"/>
  <c r="S358" i="13"/>
  <c r="R358" i="13"/>
  <c r="P358" i="13"/>
  <c r="O358" i="13"/>
  <c r="M358" i="13"/>
  <c r="L358" i="13"/>
  <c r="J358" i="13"/>
  <c r="I358" i="13"/>
  <c r="G358" i="13"/>
  <c r="F358" i="13"/>
  <c r="D358" i="13"/>
  <c r="C358" i="13"/>
  <c r="S357" i="13"/>
  <c r="R357" i="13"/>
  <c r="P357" i="13"/>
  <c r="O357" i="13"/>
  <c r="M357" i="13"/>
  <c r="L357" i="13"/>
  <c r="J357" i="13"/>
  <c r="I357" i="13"/>
  <c r="G357" i="13"/>
  <c r="F357" i="13"/>
  <c r="D357" i="13"/>
  <c r="C357" i="13"/>
  <c r="Q322" i="13"/>
  <c r="Q323" i="13"/>
  <c r="Q324" i="13"/>
  <c r="Q325" i="13"/>
  <c r="Q326" i="13"/>
  <c r="Q327" i="13"/>
  <c r="Q328" i="13"/>
  <c r="Q329" i="13"/>
  <c r="Q330" i="13"/>
  <c r="Q331" i="13"/>
  <c r="Q332" i="13"/>
  <c r="Q333" i="13"/>
  <c r="Q334" i="13"/>
  <c r="Q335" i="13"/>
  <c r="Q336" i="13"/>
  <c r="Q337" i="13"/>
  <c r="Q338" i="13"/>
  <c r="Q339" i="13"/>
  <c r="Q340" i="13"/>
  <c r="Q341" i="13"/>
  <c r="Q342" i="13"/>
  <c r="Q343" i="13"/>
  <c r="Q344" i="13"/>
  <c r="Q345" i="13"/>
  <c r="Q346" i="13"/>
  <c r="Q347" i="13"/>
  <c r="Q348" i="13"/>
  <c r="Q349" i="13"/>
  <c r="Q352" i="13"/>
  <c r="S352" i="13"/>
  <c r="R352" i="13"/>
  <c r="N322" i="13"/>
  <c r="N323" i="13"/>
  <c r="N324" i="13"/>
  <c r="N325" i="13"/>
  <c r="N326" i="13"/>
  <c r="N327" i="13"/>
  <c r="N328" i="13"/>
  <c r="N329" i="13"/>
  <c r="N330" i="13"/>
  <c r="N331" i="13"/>
  <c r="N332" i="13"/>
  <c r="N333" i="13"/>
  <c r="N334" i="13"/>
  <c r="N335" i="13"/>
  <c r="N336" i="13"/>
  <c r="N337" i="13"/>
  <c r="N338" i="13"/>
  <c r="N339" i="13"/>
  <c r="N340" i="13"/>
  <c r="N341" i="13"/>
  <c r="N342" i="13"/>
  <c r="N343" i="13"/>
  <c r="N344" i="13"/>
  <c r="N345" i="13"/>
  <c r="N346" i="13"/>
  <c r="N347" i="13"/>
  <c r="N348" i="13"/>
  <c r="N349" i="13"/>
  <c r="N352" i="13"/>
  <c r="P352" i="13"/>
  <c r="O352" i="13"/>
  <c r="K322" i="13"/>
  <c r="K323" i="13"/>
  <c r="K324" i="13"/>
  <c r="K325" i="13"/>
  <c r="K326" i="13"/>
  <c r="K327" i="13"/>
  <c r="K328" i="13"/>
  <c r="K329" i="13"/>
  <c r="K330" i="13"/>
  <c r="K331" i="13"/>
  <c r="K332" i="13"/>
  <c r="K333" i="13"/>
  <c r="K334" i="13"/>
  <c r="K335" i="13"/>
  <c r="K336" i="13"/>
  <c r="K337" i="13"/>
  <c r="K338" i="13"/>
  <c r="K339" i="13"/>
  <c r="K340" i="13"/>
  <c r="K341" i="13"/>
  <c r="K342" i="13"/>
  <c r="K343" i="13"/>
  <c r="K344" i="13"/>
  <c r="K345" i="13"/>
  <c r="K346" i="13"/>
  <c r="K347" i="13"/>
  <c r="K348" i="13"/>
  <c r="K349" i="13"/>
  <c r="K352" i="13"/>
  <c r="M352" i="13"/>
  <c r="L352" i="13"/>
  <c r="H322" i="13"/>
  <c r="H323" i="13"/>
  <c r="H324" i="13"/>
  <c r="H325" i="13"/>
  <c r="H326" i="13"/>
  <c r="H327" i="13"/>
  <c r="H328" i="13"/>
  <c r="H329" i="13"/>
  <c r="H330" i="13"/>
  <c r="H331" i="13"/>
  <c r="H332" i="13"/>
  <c r="H333" i="13"/>
  <c r="H334" i="13"/>
  <c r="H335" i="13"/>
  <c r="H336" i="13"/>
  <c r="H337" i="13"/>
  <c r="H338" i="13"/>
  <c r="H339" i="13"/>
  <c r="H340" i="13"/>
  <c r="H341" i="13"/>
  <c r="H342" i="13"/>
  <c r="H343" i="13"/>
  <c r="H344" i="13"/>
  <c r="H345" i="13"/>
  <c r="H346" i="13"/>
  <c r="H347" i="13"/>
  <c r="H348" i="13"/>
  <c r="H349" i="13"/>
  <c r="H352" i="13"/>
  <c r="J352" i="13"/>
  <c r="I352" i="13"/>
  <c r="E322" i="13"/>
  <c r="E323" i="13"/>
  <c r="E324" i="13"/>
  <c r="E325" i="13"/>
  <c r="E326" i="13"/>
  <c r="E327" i="13"/>
  <c r="E328" i="13"/>
  <c r="E329" i="13"/>
  <c r="E330" i="13"/>
  <c r="E331" i="13"/>
  <c r="E332" i="13"/>
  <c r="E333" i="13"/>
  <c r="E334" i="13"/>
  <c r="E335" i="13"/>
  <c r="E336" i="13"/>
  <c r="E337" i="13"/>
  <c r="E338" i="13"/>
  <c r="E339" i="13"/>
  <c r="E340" i="13"/>
  <c r="E341" i="13"/>
  <c r="E342" i="13"/>
  <c r="E343" i="13"/>
  <c r="E344" i="13"/>
  <c r="E345" i="13"/>
  <c r="E346" i="13"/>
  <c r="E347" i="13"/>
  <c r="E348" i="13"/>
  <c r="E349" i="13"/>
  <c r="E352" i="13"/>
  <c r="G352" i="13"/>
  <c r="F352" i="13"/>
  <c r="B322" i="13"/>
  <c r="B323" i="13"/>
  <c r="B324" i="13"/>
  <c r="B325" i="13"/>
  <c r="B326" i="13"/>
  <c r="B327" i="13"/>
  <c r="B328" i="13"/>
  <c r="B329" i="13"/>
  <c r="B330" i="13"/>
  <c r="B331" i="13"/>
  <c r="B332" i="13"/>
  <c r="B333" i="13"/>
  <c r="B334" i="13"/>
  <c r="B335" i="13"/>
  <c r="B336" i="13"/>
  <c r="B337" i="13"/>
  <c r="B338" i="13"/>
  <c r="B339" i="13"/>
  <c r="B340" i="13"/>
  <c r="B341" i="13"/>
  <c r="B342" i="13"/>
  <c r="B343" i="13"/>
  <c r="B344" i="13"/>
  <c r="B345" i="13"/>
  <c r="B346" i="13"/>
  <c r="B347" i="13"/>
  <c r="B348" i="13"/>
  <c r="B349" i="13"/>
  <c r="B352" i="13"/>
  <c r="D352" i="13"/>
  <c r="C352" i="13"/>
  <c r="Q351" i="13"/>
  <c r="S351" i="13"/>
  <c r="R351" i="13"/>
  <c r="N351" i="13"/>
  <c r="P351" i="13"/>
  <c r="O351" i="13"/>
  <c r="K351" i="13"/>
  <c r="M351" i="13"/>
  <c r="L351" i="13"/>
  <c r="H351" i="13"/>
  <c r="J351" i="13"/>
  <c r="I351" i="13"/>
  <c r="E351" i="13"/>
  <c r="G351" i="13"/>
  <c r="F351" i="13"/>
  <c r="B351" i="13"/>
  <c r="D351" i="13"/>
  <c r="C351" i="13"/>
  <c r="Q350" i="13"/>
  <c r="S350" i="13"/>
  <c r="R350" i="13"/>
  <c r="N350" i="13"/>
  <c r="P350" i="13"/>
  <c r="O350" i="13"/>
  <c r="K350" i="13"/>
  <c r="M350" i="13"/>
  <c r="L350" i="13"/>
  <c r="H350" i="13"/>
  <c r="J350" i="13"/>
  <c r="I350" i="13"/>
  <c r="E350" i="13"/>
  <c r="G350" i="13"/>
  <c r="F350" i="13"/>
  <c r="B350" i="13"/>
  <c r="D350" i="13"/>
  <c r="C350" i="13"/>
  <c r="S349" i="13"/>
  <c r="R349" i="13"/>
  <c r="P349" i="13"/>
  <c r="O349" i="13"/>
  <c r="M349" i="13"/>
  <c r="L349" i="13"/>
  <c r="J349" i="13"/>
  <c r="I349" i="13"/>
  <c r="G349" i="13"/>
  <c r="F349" i="13"/>
  <c r="D349" i="13"/>
  <c r="C349" i="13"/>
  <c r="S348" i="13"/>
  <c r="R348" i="13"/>
  <c r="P348" i="13"/>
  <c r="O348" i="13"/>
  <c r="M348" i="13"/>
  <c r="L348" i="13"/>
  <c r="J348" i="13"/>
  <c r="I348" i="13"/>
  <c r="G348" i="13"/>
  <c r="F348" i="13"/>
  <c r="D348" i="13"/>
  <c r="C348" i="13"/>
  <c r="S347" i="13"/>
  <c r="R347" i="13"/>
  <c r="P347" i="13"/>
  <c r="O347" i="13"/>
  <c r="M347" i="13"/>
  <c r="L347" i="13"/>
  <c r="J347" i="13"/>
  <c r="I347" i="13"/>
  <c r="G347" i="13"/>
  <c r="F347" i="13"/>
  <c r="D347" i="13"/>
  <c r="C347" i="13"/>
  <c r="S346" i="13"/>
  <c r="R346" i="13"/>
  <c r="P346" i="13"/>
  <c r="O346" i="13"/>
  <c r="M346" i="13"/>
  <c r="L346" i="13"/>
  <c r="J346" i="13"/>
  <c r="I346" i="13"/>
  <c r="G346" i="13"/>
  <c r="F346" i="13"/>
  <c r="D346" i="13"/>
  <c r="C346" i="13"/>
  <c r="S345" i="13"/>
  <c r="R345" i="13"/>
  <c r="P345" i="13"/>
  <c r="O345" i="13"/>
  <c r="M345" i="13"/>
  <c r="L345" i="13"/>
  <c r="J345" i="13"/>
  <c r="I345" i="13"/>
  <c r="G345" i="13"/>
  <c r="F345" i="13"/>
  <c r="D345" i="13"/>
  <c r="C345" i="13"/>
  <c r="S344" i="13"/>
  <c r="R344" i="13"/>
  <c r="P344" i="13"/>
  <c r="O344" i="13"/>
  <c r="M344" i="13"/>
  <c r="L344" i="13"/>
  <c r="J344" i="13"/>
  <c r="I344" i="13"/>
  <c r="G344" i="13"/>
  <c r="F344" i="13"/>
  <c r="D344" i="13"/>
  <c r="C344" i="13"/>
  <c r="S343" i="13"/>
  <c r="R343" i="13"/>
  <c r="P343" i="13"/>
  <c r="O343" i="13"/>
  <c r="M343" i="13"/>
  <c r="L343" i="13"/>
  <c r="J343" i="13"/>
  <c r="I343" i="13"/>
  <c r="G343" i="13"/>
  <c r="F343" i="13"/>
  <c r="D343" i="13"/>
  <c r="C343" i="13"/>
  <c r="S342" i="13"/>
  <c r="R342" i="13"/>
  <c r="P342" i="13"/>
  <c r="O342" i="13"/>
  <c r="M342" i="13"/>
  <c r="L342" i="13"/>
  <c r="J342" i="13"/>
  <c r="I342" i="13"/>
  <c r="G342" i="13"/>
  <c r="F342" i="13"/>
  <c r="D342" i="13"/>
  <c r="C342" i="13"/>
  <c r="S341" i="13"/>
  <c r="R341" i="13"/>
  <c r="P341" i="13"/>
  <c r="O341" i="13"/>
  <c r="M341" i="13"/>
  <c r="L341" i="13"/>
  <c r="J341" i="13"/>
  <c r="I341" i="13"/>
  <c r="G341" i="13"/>
  <c r="F341" i="13"/>
  <c r="D341" i="13"/>
  <c r="C341" i="13"/>
  <c r="S340" i="13"/>
  <c r="R340" i="13"/>
  <c r="P340" i="13"/>
  <c r="O340" i="13"/>
  <c r="M340" i="13"/>
  <c r="L340" i="13"/>
  <c r="J340" i="13"/>
  <c r="I340" i="13"/>
  <c r="G340" i="13"/>
  <c r="F340" i="13"/>
  <c r="D340" i="13"/>
  <c r="C340" i="13"/>
  <c r="S339" i="13"/>
  <c r="R339" i="13"/>
  <c r="P339" i="13"/>
  <c r="O339" i="13"/>
  <c r="M339" i="13"/>
  <c r="L339" i="13"/>
  <c r="J339" i="13"/>
  <c r="I339" i="13"/>
  <c r="G339" i="13"/>
  <c r="F339" i="13"/>
  <c r="D339" i="13"/>
  <c r="C339" i="13"/>
  <c r="S338" i="13"/>
  <c r="R338" i="13"/>
  <c r="P338" i="13"/>
  <c r="O338" i="13"/>
  <c r="M338" i="13"/>
  <c r="L338" i="13"/>
  <c r="J338" i="13"/>
  <c r="I338" i="13"/>
  <c r="G338" i="13"/>
  <c r="F338" i="13"/>
  <c r="D338" i="13"/>
  <c r="C338" i="13"/>
  <c r="S337" i="13"/>
  <c r="R337" i="13"/>
  <c r="P337" i="13"/>
  <c r="O337" i="13"/>
  <c r="M337" i="13"/>
  <c r="L337" i="13"/>
  <c r="J337" i="13"/>
  <c r="I337" i="13"/>
  <c r="G337" i="13"/>
  <c r="F337" i="13"/>
  <c r="D337" i="13"/>
  <c r="C337" i="13"/>
  <c r="S336" i="13"/>
  <c r="R336" i="13"/>
  <c r="P336" i="13"/>
  <c r="O336" i="13"/>
  <c r="M336" i="13"/>
  <c r="L336" i="13"/>
  <c r="J336" i="13"/>
  <c r="I336" i="13"/>
  <c r="G336" i="13"/>
  <c r="F336" i="13"/>
  <c r="D336" i="13"/>
  <c r="C336" i="13"/>
  <c r="S335" i="13"/>
  <c r="R335" i="13"/>
  <c r="P335" i="13"/>
  <c r="O335" i="13"/>
  <c r="M335" i="13"/>
  <c r="L335" i="13"/>
  <c r="J335" i="13"/>
  <c r="I335" i="13"/>
  <c r="G335" i="13"/>
  <c r="F335" i="13"/>
  <c r="D335" i="13"/>
  <c r="C335" i="13"/>
  <c r="S334" i="13"/>
  <c r="R334" i="13"/>
  <c r="P334" i="13"/>
  <c r="O334" i="13"/>
  <c r="M334" i="13"/>
  <c r="L334" i="13"/>
  <c r="J334" i="13"/>
  <c r="I334" i="13"/>
  <c r="G334" i="13"/>
  <c r="F334" i="13"/>
  <c r="D334" i="13"/>
  <c r="C334" i="13"/>
  <c r="S333" i="13"/>
  <c r="R333" i="13"/>
  <c r="P333" i="13"/>
  <c r="O333" i="13"/>
  <c r="M333" i="13"/>
  <c r="L333" i="13"/>
  <c r="J333" i="13"/>
  <c r="I333" i="13"/>
  <c r="G333" i="13"/>
  <c r="F333" i="13"/>
  <c r="D333" i="13"/>
  <c r="C333" i="13"/>
  <c r="S332" i="13"/>
  <c r="R332" i="13"/>
  <c r="P332" i="13"/>
  <c r="O332" i="13"/>
  <c r="M332" i="13"/>
  <c r="L332" i="13"/>
  <c r="J332" i="13"/>
  <c r="I332" i="13"/>
  <c r="G332" i="13"/>
  <c r="F332" i="13"/>
  <c r="D332" i="13"/>
  <c r="C332" i="13"/>
  <c r="S331" i="13"/>
  <c r="R331" i="13"/>
  <c r="P331" i="13"/>
  <c r="O331" i="13"/>
  <c r="M331" i="13"/>
  <c r="L331" i="13"/>
  <c r="J331" i="13"/>
  <c r="I331" i="13"/>
  <c r="G331" i="13"/>
  <c r="F331" i="13"/>
  <c r="D331" i="13"/>
  <c r="C331" i="13"/>
  <c r="S330" i="13"/>
  <c r="R330" i="13"/>
  <c r="P330" i="13"/>
  <c r="O330" i="13"/>
  <c r="M330" i="13"/>
  <c r="L330" i="13"/>
  <c r="J330" i="13"/>
  <c r="I330" i="13"/>
  <c r="G330" i="13"/>
  <c r="F330" i="13"/>
  <c r="D330" i="13"/>
  <c r="C330" i="13"/>
  <c r="S329" i="13"/>
  <c r="R329" i="13"/>
  <c r="P329" i="13"/>
  <c r="O329" i="13"/>
  <c r="M329" i="13"/>
  <c r="L329" i="13"/>
  <c r="J329" i="13"/>
  <c r="I329" i="13"/>
  <c r="G329" i="13"/>
  <c r="F329" i="13"/>
  <c r="D329" i="13"/>
  <c r="C329" i="13"/>
  <c r="S328" i="13"/>
  <c r="R328" i="13"/>
  <c r="P328" i="13"/>
  <c r="O328" i="13"/>
  <c r="M328" i="13"/>
  <c r="L328" i="13"/>
  <c r="J328" i="13"/>
  <c r="I328" i="13"/>
  <c r="G328" i="13"/>
  <c r="F328" i="13"/>
  <c r="D328" i="13"/>
  <c r="C328" i="13"/>
  <c r="S327" i="13"/>
  <c r="R327" i="13"/>
  <c r="P327" i="13"/>
  <c r="O327" i="13"/>
  <c r="M327" i="13"/>
  <c r="L327" i="13"/>
  <c r="J327" i="13"/>
  <c r="I327" i="13"/>
  <c r="G327" i="13"/>
  <c r="F327" i="13"/>
  <c r="D327" i="13"/>
  <c r="C327" i="13"/>
  <c r="S326" i="13"/>
  <c r="R326" i="13"/>
  <c r="P326" i="13"/>
  <c r="O326" i="13"/>
  <c r="M326" i="13"/>
  <c r="L326" i="13"/>
  <c r="J326" i="13"/>
  <c r="I326" i="13"/>
  <c r="G326" i="13"/>
  <c r="F326" i="13"/>
  <c r="D326" i="13"/>
  <c r="C326" i="13"/>
  <c r="S325" i="13"/>
  <c r="R325" i="13"/>
  <c r="P325" i="13"/>
  <c r="O325" i="13"/>
  <c r="M325" i="13"/>
  <c r="L325" i="13"/>
  <c r="J325" i="13"/>
  <c r="I325" i="13"/>
  <c r="G325" i="13"/>
  <c r="F325" i="13"/>
  <c r="D325" i="13"/>
  <c r="C325" i="13"/>
  <c r="S324" i="13"/>
  <c r="R324" i="13"/>
  <c r="P324" i="13"/>
  <c r="O324" i="13"/>
  <c r="M324" i="13"/>
  <c r="L324" i="13"/>
  <c r="J324" i="13"/>
  <c r="I324" i="13"/>
  <c r="G324" i="13"/>
  <c r="F324" i="13"/>
  <c r="D324" i="13"/>
  <c r="C324" i="13"/>
  <c r="S323" i="13"/>
  <c r="R323" i="13"/>
  <c r="P323" i="13"/>
  <c r="O323" i="13"/>
  <c r="M323" i="13"/>
  <c r="L323" i="13"/>
  <c r="J323" i="13"/>
  <c r="I323" i="13"/>
  <c r="G323" i="13"/>
  <c r="F323" i="13"/>
  <c r="D323" i="13"/>
  <c r="C323" i="13"/>
  <c r="S322" i="13"/>
  <c r="R322" i="13"/>
  <c r="P322" i="13"/>
  <c r="O322" i="13"/>
  <c r="M322" i="13"/>
  <c r="L322" i="13"/>
  <c r="J322" i="13"/>
  <c r="I322" i="13"/>
  <c r="G322" i="13"/>
  <c r="F322" i="13"/>
  <c r="D322" i="13"/>
  <c r="C322" i="13"/>
  <c r="Q287" i="13"/>
  <c r="Q288" i="13"/>
  <c r="Q289" i="13"/>
  <c r="Q290" i="13"/>
  <c r="Q291" i="13"/>
  <c r="Q292" i="13"/>
  <c r="Q293" i="13"/>
  <c r="Q294" i="13"/>
  <c r="Q295" i="13"/>
  <c r="Q296" i="13"/>
  <c r="Q297" i="13"/>
  <c r="Q298" i="13"/>
  <c r="Q299" i="13"/>
  <c r="Q300" i="13"/>
  <c r="Q301" i="13"/>
  <c r="Q302" i="13"/>
  <c r="Q303" i="13"/>
  <c r="Q304" i="13"/>
  <c r="Q305" i="13"/>
  <c r="Q306" i="13"/>
  <c r="Q307" i="13"/>
  <c r="Q308" i="13"/>
  <c r="Q309" i="13"/>
  <c r="Q310" i="13"/>
  <c r="Q311" i="13"/>
  <c r="Q312" i="13"/>
  <c r="Q313" i="13"/>
  <c r="Q314" i="13"/>
  <c r="Q317" i="13"/>
  <c r="S317" i="13"/>
  <c r="R317" i="13"/>
  <c r="N287" i="13"/>
  <c r="N288" i="13"/>
  <c r="N289" i="13"/>
  <c r="N290" i="13"/>
  <c r="N291" i="13"/>
  <c r="N292" i="13"/>
  <c r="N293" i="13"/>
  <c r="N294" i="13"/>
  <c r="N295" i="13"/>
  <c r="N296" i="13"/>
  <c r="N297" i="13"/>
  <c r="N298" i="13"/>
  <c r="N299" i="13"/>
  <c r="N300" i="13"/>
  <c r="N301" i="13"/>
  <c r="N302" i="13"/>
  <c r="N303" i="13"/>
  <c r="N304" i="13"/>
  <c r="N305" i="13"/>
  <c r="N306" i="13"/>
  <c r="N307" i="13"/>
  <c r="N308" i="13"/>
  <c r="N309" i="13"/>
  <c r="N310" i="13"/>
  <c r="N311" i="13"/>
  <c r="N312" i="13"/>
  <c r="N313" i="13"/>
  <c r="N314" i="13"/>
  <c r="N317" i="13"/>
  <c r="P317" i="13"/>
  <c r="O317" i="13"/>
  <c r="K287" i="13"/>
  <c r="K288" i="13"/>
  <c r="K289" i="13"/>
  <c r="K290" i="13"/>
  <c r="K291" i="13"/>
  <c r="K292" i="13"/>
  <c r="K293" i="13"/>
  <c r="K294" i="13"/>
  <c r="K295" i="13"/>
  <c r="K296" i="13"/>
  <c r="K297" i="13"/>
  <c r="K298" i="13"/>
  <c r="K299" i="13"/>
  <c r="K300" i="13"/>
  <c r="K301" i="13"/>
  <c r="K302" i="13"/>
  <c r="K303" i="13"/>
  <c r="K304" i="13"/>
  <c r="K305" i="13"/>
  <c r="K306" i="13"/>
  <c r="K307" i="13"/>
  <c r="K308" i="13"/>
  <c r="K309" i="13"/>
  <c r="K310" i="13"/>
  <c r="K311" i="13"/>
  <c r="K312" i="13"/>
  <c r="K313" i="13"/>
  <c r="K314" i="13"/>
  <c r="K317" i="13"/>
  <c r="M317" i="13"/>
  <c r="L317" i="13"/>
  <c r="H287" i="13"/>
  <c r="H288" i="13"/>
  <c r="H289" i="13"/>
  <c r="H290" i="13"/>
  <c r="H291" i="13"/>
  <c r="H292" i="13"/>
  <c r="H293" i="13"/>
  <c r="H294" i="13"/>
  <c r="H295" i="13"/>
  <c r="H296" i="13"/>
  <c r="H297" i="13"/>
  <c r="H298" i="13"/>
  <c r="H299" i="13"/>
  <c r="H300" i="13"/>
  <c r="H301" i="13"/>
  <c r="H302" i="13"/>
  <c r="H303" i="13"/>
  <c r="H304" i="13"/>
  <c r="H305" i="13"/>
  <c r="H306" i="13"/>
  <c r="H307" i="13"/>
  <c r="H308" i="13"/>
  <c r="H309" i="13"/>
  <c r="H310" i="13"/>
  <c r="H311" i="13"/>
  <c r="H312" i="13"/>
  <c r="H313" i="13"/>
  <c r="H314" i="13"/>
  <c r="H317" i="13"/>
  <c r="J317" i="13"/>
  <c r="I317" i="13"/>
  <c r="E287" i="13"/>
  <c r="E288" i="13"/>
  <c r="E289" i="13"/>
  <c r="E290" i="13"/>
  <c r="E291" i="13"/>
  <c r="E292" i="13"/>
  <c r="E293" i="13"/>
  <c r="E294" i="13"/>
  <c r="E295" i="13"/>
  <c r="E296" i="13"/>
  <c r="E297" i="13"/>
  <c r="E298" i="13"/>
  <c r="E299" i="13"/>
  <c r="E300" i="13"/>
  <c r="E301" i="13"/>
  <c r="E302" i="13"/>
  <c r="E303" i="13"/>
  <c r="E304" i="13"/>
  <c r="E305" i="13"/>
  <c r="E306" i="13"/>
  <c r="E307" i="13"/>
  <c r="E308" i="13"/>
  <c r="E309" i="13"/>
  <c r="E310" i="13"/>
  <c r="E311" i="13"/>
  <c r="E312" i="13"/>
  <c r="E313" i="13"/>
  <c r="E314" i="13"/>
  <c r="E317" i="13"/>
  <c r="G317" i="13"/>
  <c r="F317" i="13"/>
  <c r="B287" i="13"/>
  <c r="B288" i="13"/>
  <c r="B289" i="13"/>
  <c r="B290" i="13"/>
  <c r="B291" i="13"/>
  <c r="B292" i="13"/>
  <c r="B293" i="13"/>
  <c r="B294" i="13"/>
  <c r="B295" i="13"/>
  <c r="B296" i="13"/>
  <c r="B297" i="13"/>
  <c r="B298" i="13"/>
  <c r="B299" i="13"/>
  <c r="B300" i="13"/>
  <c r="B301" i="13"/>
  <c r="B302" i="13"/>
  <c r="B303" i="13"/>
  <c r="B304" i="13"/>
  <c r="B305" i="13"/>
  <c r="B306" i="13"/>
  <c r="B307" i="13"/>
  <c r="B308" i="13"/>
  <c r="B309" i="13"/>
  <c r="B310" i="13"/>
  <c r="B311" i="13"/>
  <c r="B312" i="13"/>
  <c r="B313" i="13"/>
  <c r="B314" i="13"/>
  <c r="B317" i="13"/>
  <c r="D317" i="13"/>
  <c r="C317" i="13"/>
  <c r="Q316" i="13"/>
  <c r="S316" i="13"/>
  <c r="R316" i="13"/>
  <c r="N316" i="13"/>
  <c r="P316" i="13"/>
  <c r="O316" i="13"/>
  <c r="K316" i="13"/>
  <c r="M316" i="13"/>
  <c r="L316" i="13"/>
  <c r="H316" i="13"/>
  <c r="J316" i="13"/>
  <c r="I316" i="13"/>
  <c r="E316" i="13"/>
  <c r="G316" i="13"/>
  <c r="F316" i="13"/>
  <c r="B316" i="13"/>
  <c r="D316" i="13"/>
  <c r="C316" i="13"/>
  <c r="Q315" i="13"/>
  <c r="S315" i="13"/>
  <c r="R315" i="13"/>
  <c r="N315" i="13"/>
  <c r="P315" i="13"/>
  <c r="O315" i="13"/>
  <c r="K315" i="13"/>
  <c r="M315" i="13"/>
  <c r="L315" i="13"/>
  <c r="H315" i="13"/>
  <c r="J315" i="13"/>
  <c r="I315" i="13"/>
  <c r="E315" i="13"/>
  <c r="G315" i="13"/>
  <c r="F315" i="13"/>
  <c r="B315" i="13"/>
  <c r="D315" i="13"/>
  <c r="C315" i="13"/>
  <c r="S314" i="13"/>
  <c r="R314" i="13"/>
  <c r="P314" i="13"/>
  <c r="O314" i="13"/>
  <c r="M314" i="13"/>
  <c r="L314" i="13"/>
  <c r="J314" i="13"/>
  <c r="I314" i="13"/>
  <c r="G314" i="13"/>
  <c r="F314" i="13"/>
  <c r="D314" i="13"/>
  <c r="C314" i="13"/>
  <c r="S313" i="13"/>
  <c r="R313" i="13"/>
  <c r="P313" i="13"/>
  <c r="O313" i="13"/>
  <c r="M313" i="13"/>
  <c r="L313" i="13"/>
  <c r="J313" i="13"/>
  <c r="I313" i="13"/>
  <c r="G313" i="13"/>
  <c r="F313" i="13"/>
  <c r="D313" i="13"/>
  <c r="C313" i="13"/>
  <c r="S312" i="13"/>
  <c r="R312" i="13"/>
  <c r="P312" i="13"/>
  <c r="O312" i="13"/>
  <c r="M312" i="13"/>
  <c r="L312" i="13"/>
  <c r="J312" i="13"/>
  <c r="I312" i="13"/>
  <c r="G312" i="13"/>
  <c r="F312" i="13"/>
  <c r="D312" i="13"/>
  <c r="C312" i="13"/>
  <c r="S311" i="13"/>
  <c r="R311" i="13"/>
  <c r="P311" i="13"/>
  <c r="O311" i="13"/>
  <c r="M311" i="13"/>
  <c r="L311" i="13"/>
  <c r="J311" i="13"/>
  <c r="I311" i="13"/>
  <c r="G311" i="13"/>
  <c r="F311" i="13"/>
  <c r="D311" i="13"/>
  <c r="C311" i="13"/>
  <c r="S310" i="13"/>
  <c r="R310" i="13"/>
  <c r="P310" i="13"/>
  <c r="O310" i="13"/>
  <c r="M310" i="13"/>
  <c r="L310" i="13"/>
  <c r="J310" i="13"/>
  <c r="I310" i="13"/>
  <c r="G310" i="13"/>
  <c r="F310" i="13"/>
  <c r="D310" i="13"/>
  <c r="C310" i="13"/>
  <c r="S309" i="13"/>
  <c r="R309" i="13"/>
  <c r="P309" i="13"/>
  <c r="O309" i="13"/>
  <c r="M309" i="13"/>
  <c r="L309" i="13"/>
  <c r="J309" i="13"/>
  <c r="I309" i="13"/>
  <c r="G309" i="13"/>
  <c r="F309" i="13"/>
  <c r="D309" i="13"/>
  <c r="C309" i="13"/>
  <c r="S308" i="13"/>
  <c r="R308" i="13"/>
  <c r="P308" i="13"/>
  <c r="O308" i="13"/>
  <c r="M308" i="13"/>
  <c r="L308" i="13"/>
  <c r="J308" i="13"/>
  <c r="I308" i="13"/>
  <c r="G308" i="13"/>
  <c r="F308" i="13"/>
  <c r="D308" i="13"/>
  <c r="C308" i="13"/>
  <c r="S307" i="13"/>
  <c r="R307" i="13"/>
  <c r="P307" i="13"/>
  <c r="O307" i="13"/>
  <c r="M307" i="13"/>
  <c r="L307" i="13"/>
  <c r="J307" i="13"/>
  <c r="I307" i="13"/>
  <c r="G307" i="13"/>
  <c r="F307" i="13"/>
  <c r="D307" i="13"/>
  <c r="C307" i="13"/>
  <c r="S306" i="13"/>
  <c r="R306" i="13"/>
  <c r="P306" i="13"/>
  <c r="O306" i="13"/>
  <c r="M306" i="13"/>
  <c r="L306" i="13"/>
  <c r="J306" i="13"/>
  <c r="I306" i="13"/>
  <c r="G306" i="13"/>
  <c r="F306" i="13"/>
  <c r="D306" i="13"/>
  <c r="C306" i="13"/>
  <c r="S305" i="13"/>
  <c r="R305" i="13"/>
  <c r="P305" i="13"/>
  <c r="O305" i="13"/>
  <c r="M305" i="13"/>
  <c r="L305" i="13"/>
  <c r="J305" i="13"/>
  <c r="I305" i="13"/>
  <c r="G305" i="13"/>
  <c r="F305" i="13"/>
  <c r="D305" i="13"/>
  <c r="C305" i="13"/>
  <c r="S304" i="13"/>
  <c r="R304" i="13"/>
  <c r="P304" i="13"/>
  <c r="O304" i="13"/>
  <c r="M304" i="13"/>
  <c r="L304" i="13"/>
  <c r="J304" i="13"/>
  <c r="I304" i="13"/>
  <c r="G304" i="13"/>
  <c r="F304" i="13"/>
  <c r="D304" i="13"/>
  <c r="C304" i="13"/>
  <c r="S303" i="13"/>
  <c r="R303" i="13"/>
  <c r="P303" i="13"/>
  <c r="O303" i="13"/>
  <c r="M303" i="13"/>
  <c r="L303" i="13"/>
  <c r="J303" i="13"/>
  <c r="I303" i="13"/>
  <c r="G303" i="13"/>
  <c r="F303" i="13"/>
  <c r="D303" i="13"/>
  <c r="C303" i="13"/>
  <c r="S302" i="13"/>
  <c r="R302" i="13"/>
  <c r="P302" i="13"/>
  <c r="O302" i="13"/>
  <c r="M302" i="13"/>
  <c r="L302" i="13"/>
  <c r="J302" i="13"/>
  <c r="I302" i="13"/>
  <c r="G302" i="13"/>
  <c r="F302" i="13"/>
  <c r="D302" i="13"/>
  <c r="C302" i="13"/>
  <c r="S301" i="13"/>
  <c r="R301" i="13"/>
  <c r="P301" i="13"/>
  <c r="O301" i="13"/>
  <c r="M301" i="13"/>
  <c r="L301" i="13"/>
  <c r="J301" i="13"/>
  <c r="I301" i="13"/>
  <c r="G301" i="13"/>
  <c r="F301" i="13"/>
  <c r="D301" i="13"/>
  <c r="C301" i="13"/>
  <c r="S300" i="13"/>
  <c r="R300" i="13"/>
  <c r="P300" i="13"/>
  <c r="O300" i="13"/>
  <c r="M300" i="13"/>
  <c r="L300" i="13"/>
  <c r="J300" i="13"/>
  <c r="I300" i="13"/>
  <c r="G300" i="13"/>
  <c r="F300" i="13"/>
  <c r="D300" i="13"/>
  <c r="C300" i="13"/>
  <c r="S299" i="13"/>
  <c r="R299" i="13"/>
  <c r="P299" i="13"/>
  <c r="O299" i="13"/>
  <c r="M299" i="13"/>
  <c r="L299" i="13"/>
  <c r="J299" i="13"/>
  <c r="I299" i="13"/>
  <c r="G299" i="13"/>
  <c r="F299" i="13"/>
  <c r="D299" i="13"/>
  <c r="C299" i="13"/>
  <c r="S298" i="13"/>
  <c r="R298" i="13"/>
  <c r="P298" i="13"/>
  <c r="O298" i="13"/>
  <c r="M298" i="13"/>
  <c r="L298" i="13"/>
  <c r="J298" i="13"/>
  <c r="I298" i="13"/>
  <c r="G298" i="13"/>
  <c r="F298" i="13"/>
  <c r="D298" i="13"/>
  <c r="C298" i="13"/>
  <c r="S297" i="13"/>
  <c r="R297" i="13"/>
  <c r="P297" i="13"/>
  <c r="O297" i="13"/>
  <c r="M297" i="13"/>
  <c r="L297" i="13"/>
  <c r="J297" i="13"/>
  <c r="I297" i="13"/>
  <c r="G297" i="13"/>
  <c r="F297" i="13"/>
  <c r="D297" i="13"/>
  <c r="C297" i="13"/>
  <c r="S296" i="13"/>
  <c r="R296" i="13"/>
  <c r="P296" i="13"/>
  <c r="O296" i="13"/>
  <c r="M296" i="13"/>
  <c r="L296" i="13"/>
  <c r="J296" i="13"/>
  <c r="I296" i="13"/>
  <c r="G296" i="13"/>
  <c r="F296" i="13"/>
  <c r="D296" i="13"/>
  <c r="C296" i="13"/>
  <c r="S295" i="13"/>
  <c r="R295" i="13"/>
  <c r="P295" i="13"/>
  <c r="O295" i="13"/>
  <c r="M295" i="13"/>
  <c r="L295" i="13"/>
  <c r="J295" i="13"/>
  <c r="I295" i="13"/>
  <c r="G295" i="13"/>
  <c r="F295" i="13"/>
  <c r="D295" i="13"/>
  <c r="C295" i="13"/>
  <c r="S294" i="13"/>
  <c r="R294" i="13"/>
  <c r="P294" i="13"/>
  <c r="O294" i="13"/>
  <c r="M294" i="13"/>
  <c r="L294" i="13"/>
  <c r="J294" i="13"/>
  <c r="I294" i="13"/>
  <c r="G294" i="13"/>
  <c r="F294" i="13"/>
  <c r="D294" i="13"/>
  <c r="C294" i="13"/>
  <c r="S293" i="13"/>
  <c r="R293" i="13"/>
  <c r="P293" i="13"/>
  <c r="O293" i="13"/>
  <c r="M293" i="13"/>
  <c r="L293" i="13"/>
  <c r="J293" i="13"/>
  <c r="I293" i="13"/>
  <c r="G293" i="13"/>
  <c r="F293" i="13"/>
  <c r="D293" i="13"/>
  <c r="C293" i="13"/>
  <c r="S292" i="13"/>
  <c r="R292" i="13"/>
  <c r="P292" i="13"/>
  <c r="O292" i="13"/>
  <c r="M292" i="13"/>
  <c r="L292" i="13"/>
  <c r="J292" i="13"/>
  <c r="I292" i="13"/>
  <c r="G292" i="13"/>
  <c r="F292" i="13"/>
  <c r="D292" i="13"/>
  <c r="C292" i="13"/>
  <c r="S291" i="13"/>
  <c r="R291" i="13"/>
  <c r="P291" i="13"/>
  <c r="O291" i="13"/>
  <c r="M291" i="13"/>
  <c r="L291" i="13"/>
  <c r="J291" i="13"/>
  <c r="I291" i="13"/>
  <c r="G291" i="13"/>
  <c r="F291" i="13"/>
  <c r="D291" i="13"/>
  <c r="C291" i="13"/>
  <c r="S290" i="13"/>
  <c r="R290" i="13"/>
  <c r="P290" i="13"/>
  <c r="O290" i="13"/>
  <c r="M290" i="13"/>
  <c r="L290" i="13"/>
  <c r="J290" i="13"/>
  <c r="I290" i="13"/>
  <c r="G290" i="13"/>
  <c r="F290" i="13"/>
  <c r="D290" i="13"/>
  <c r="C290" i="13"/>
  <c r="S289" i="13"/>
  <c r="R289" i="13"/>
  <c r="P289" i="13"/>
  <c r="O289" i="13"/>
  <c r="M289" i="13"/>
  <c r="L289" i="13"/>
  <c r="J289" i="13"/>
  <c r="I289" i="13"/>
  <c r="G289" i="13"/>
  <c r="F289" i="13"/>
  <c r="D289" i="13"/>
  <c r="C289" i="13"/>
  <c r="S288" i="13"/>
  <c r="R288" i="13"/>
  <c r="P288" i="13"/>
  <c r="O288" i="13"/>
  <c r="M288" i="13"/>
  <c r="L288" i="13"/>
  <c r="J288" i="13"/>
  <c r="I288" i="13"/>
  <c r="G288" i="13"/>
  <c r="F288" i="13"/>
  <c r="D288" i="13"/>
  <c r="C288" i="13"/>
  <c r="S287" i="13"/>
  <c r="R287" i="13"/>
  <c r="P287" i="13"/>
  <c r="O287" i="13"/>
  <c r="M287" i="13"/>
  <c r="L287" i="13"/>
  <c r="J287" i="13"/>
  <c r="I287" i="13"/>
  <c r="G287" i="13"/>
  <c r="F287" i="13"/>
  <c r="D287" i="13"/>
  <c r="C287" i="13"/>
  <c r="Q252" i="13"/>
  <c r="Q253" i="13"/>
  <c r="Q254" i="13"/>
  <c r="Q255" i="13"/>
  <c r="Q256" i="13"/>
  <c r="Q257" i="13"/>
  <c r="Q258" i="13"/>
  <c r="Q259" i="13"/>
  <c r="Q260" i="13"/>
  <c r="Q261" i="13"/>
  <c r="Q262" i="13"/>
  <c r="Q263" i="13"/>
  <c r="Q264" i="13"/>
  <c r="Q265" i="13"/>
  <c r="Q266" i="13"/>
  <c r="Q267" i="13"/>
  <c r="Q268" i="13"/>
  <c r="Q269" i="13"/>
  <c r="Q270" i="13"/>
  <c r="Q271" i="13"/>
  <c r="Q272" i="13"/>
  <c r="Q273" i="13"/>
  <c r="Q274" i="13"/>
  <c r="Q275" i="13"/>
  <c r="Q276" i="13"/>
  <c r="Q277" i="13"/>
  <c r="Q278" i="13"/>
  <c r="Q279" i="13"/>
  <c r="Q282" i="13"/>
  <c r="S282" i="13"/>
  <c r="R282" i="13"/>
  <c r="N252" i="13"/>
  <c r="N253" i="13"/>
  <c r="N254" i="13"/>
  <c r="N255" i="13"/>
  <c r="N256" i="13"/>
  <c r="N257" i="13"/>
  <c r="N258" i="13"/>
  <c r="N259" i="13"/>
  <c r="N260" i="13"/>
  <c r="N261" i="13"/>
  <c r="N262" i="13"/>
  <c r="N263" i="13"/>
  <c r="N264" i="13"/>
  <c r="N265" i="13"/>
  <c r="N266" i="13"/>
  <c r="N267" i="13"/>
  <c r="N268" i="13"/>
  <c r="N269" i="13"/>
  <c r="N270" i="13"/>
  <c r="N271" i="13"/>
  <c r="N272" i="13"/>
  <c r="N273" i="13"/>
  <c r="N274" i="13"/>
  <c r="N275" i="13"/>
  <c r="N276" i="13"/>
  <c r="N277" i="13"/>
  <c r="N278" i="13"/>
  <c r="N279" i="13"/>
  <c r="N282" i="13"/>
  <c r="P282" i="13"/>
  <c r="O282" i="13"/>
  <c r="K252" i="13"/>
  <c r="K253" i="13"/>
  <c r="K254" i="13"/>
  <c r="K255" i="13"/>
  <c r="K256" i="13"/>
  <c r="K257" i="13"/>
  <c r="K258" i="13"/>
  <c r="K259" i="13"/>
  <c r="K260" i="13"/>
  <c r="K261" i="13"/>
  <c r="K262" i="13"/>
  <c r="K263" i="13"/>
  <c r="K264" i="13"/>
  <c r="K265" i="13"/>
  <c r="K266" i="13"/>
  <c r="K267" i="13"/>
  <c r="K268" i="13"/>
  <c r="K269" i="13"/>
  <c r="K270" i="13"/>
  <c r="K271" i="13"/>
  <c r="K272" i="13"/>
  <c r="K273" i="13"/>
  <c r="K274" i="13"/>
  <c r="K275" i="13"/>
  <c r="K276" i="13"/>
  <c r="K277" i="13"/>
  <c r="K278" i="13"/>
  <c r="K279" i="13"/>
  <c r="K282" i="13"/>
  <c r="M282" i="13"/>
  <c r="L282" i="13"/>
  <c r="H252" i="13"/>
  <c r="H253" i="13"/>
  <c r="H254" i="13"/>
  <c r="H255" i="13"/>
  <c r="H256" i="13"/>
  <c r="H257" i="13"/>
  <c r="H258" i="13"/>
  <c r="H259" i="13"/>
  <c r="H260" i="13"/>
  <c r="H261" i="13"/>
  <c r="H262" i="13"/>
  <c r="H263" i="13"/>
  <c r="H264" i="13"/>
  <c r="H265" i="13"/>
  <c r="H266" i="13"/>
  <c r="H267" i="13"/>
  <c r="H268" i="13"/>
  <c r="H269" i="13"/>
  <c r="H270" i="13"/>
  <c r="H271" i="13"/>
  <c r="H272" i="13"/>
  <c r="H273" i="13"/>
  <c r="H274" i="13"/>
  <c r="H275" i="13"/>
  <c r="H276" i="13"/>
  <c r="H277" i="13"/>
  <c r="H278" i="13"/>
  <c r="H279" i="13"/>
  <c r="H282" i="13"/>
  <c r="J282" i="13"/>
  <c r="I282" i="13"/>
  <c r="E252" i="13"/>
  <c r="E253" i="13"/>
  <c r="E254" i="13"/>
  <c r="E255" i="13"/>
  <c r="E256" i="13"/>
  <c r="E257" i="13"/>
  <c r="E258" i="13"/>
  <c r="E259" i="13"/>
  <c r="E260" i="13"/>
  <c r="E261" i="13"/>
  <c r="E262" i="13"/>
  <c r="E263" i="13"/>
  <c r="E264" i="13"/>
  <c r="E265" i="13"/>
  <c r="E266" i="13"/>
  <c r="E267" i="13"/>
  <c r="E268" i="13"/>
  <c r="E269" i="13"/>
  <c r="E270" i="13"/>
  <c r="E271" i="13"/>
  <c r="E272" i="13"/>
  <c r="E273" i="13"/>
  <c r="E274" i="13"/>
  <c r="E275" i="13"/>
  <c r="E276" i="13"/>
  <c r="E277" i="13"/>
  <c r="E278" i="13"/>
  <c r="E279" i="13"/>
  <c r="E282" i="13"/>
  <c r="G282" i="13"/>
  <c r="F282" i="13"/>
  <c r="B252" i="13"/>
  <c r="B253" i="13"/>
  <c r="B254" i="13"/>
  <c r="B255" i="13"/>
  <c r="B256" i="13"/>
  <c r="B257" i="13"/>
  <c r="B258" i="13"/>
  <c r="B259" i="13"/>
  <c r="B260" i="13"/>
  <c r="B261" i="13"/>
  <c r="B262" i="13"/>
  <c r="B263" i="13"/>
  <c r="B264" i="13"/>
  <c r="B265" i="13"/>
  <c r="B266" i="13"/>
  <c r="B267" i="13"/>
  <c r="B268" i="13"/>
  <c r="B269" i="13"/>
  <c r="B270" i="13"/>
  <c r="B271" i="13"/>
  <c r="B272" i="13"/>
  <c r="B273" i="13"/>
  <c r="B274" i="13"/>
  <c r="B275" i="13"/>
  <c r="B276" i="13"/>
  <c r="B277" i="13"/>
  <c r="B278" i="13"/>
  <c r="B279" i="13"/>
  <c r="B282" i="13"/>
  <c r="D282" i="13"/>
  <c r="C282" i="13"/>
  <c r="Q281" i="13"/>
  <c r="S281" i="13"/>
  <c r="R281" i="13"/>
  <c r="N281" i="13"/>
  <c r="P281" i="13"/>
  <c r="O281" i="13"/>
  <c r="K281" i="13"/>
  <c r="M281" i="13"/>
  <c r="L281" i="13"/>
  <c r="H281" i="13"/>
  <c r="J281" i="13"/>
  <c r="I281" i="13"/>
  <c r="E281" i="13"/>
  <c r="G281" i="13"/>
  <c r="F281" i="13"/>
  <c r="B281" i="13"/>
  <c r="D281" i="13"/>
  <c r="C281" i="13"/>
  <c r="Q280" i="13"/>
  <c r="S280" i="13"/>
  <c r="R280" i="13"/>
  <c r="N280" i="13"/>
  <c r="P280" i="13"/>
  <c r="O280" i="13"/>
  <c r="K280" i="13"/>
  <c r="M280" i="13"/>
  <c r="L280" i="13"/>
  <c r="H280" i="13"/>
  <c r="J280" i="13"/>
  <c r="I280" i="13"/>
  <c r="E280" i="13"/>
  <c r="G280" i="13"/>
  <c r="F280" i="13"/>
  <c r="B280" i="13"/>
  <c r="D280" i="13"/>
  <c r="C280" i="13"/>
  <c r="S279" i="13"/>
  <c r="R279" i="13"/>
  <c r="P279" i="13"/>
  <c r="O279" i="13"/>
  <c r="M279" i="13"/>
  <c r="L279" i="13"/>
  <c r="J279" i="13"/>
  <c r="I279" i="13"/>
  <c r="G279" i="13"/>
  <c r="F279" i="13"/>
  <c r="D279" i="13"/>
  <c r="C279" i="13"/>
  <c r="S278" i="13"/>
  <c r="R278" i="13"/>
  <c r="P278" i="13"/>
  <c r="O278" i="13"/>
  <c r="M278" i="13"/>
  <c r="L278" i="13"/>
  <c r="J278" i="13"/>
  <c r="I278" i="13"/>
  <c r="G278" i="13"/>
  <c r="F278" i="13"/>
  <c r="D278" i="13"/>
  <c r="C278" i="13"/>
  <c r="S277" i="13"/>
  <c r="R277" i="13"/>
  <c r="P277" i="13"/>
  <c r="O277" i="13"/>
  <c r="M277" i="13"/>
  <c r="L277" i="13"/>
  <c r="J277" i="13"/>
  <c r="I277" i="13"/>
  <c r="G277" i="13"/>
  <c r="F277" i="13"/>
  <c r="D277" i="13"/>
  <c r="C277" i="13"/>
  <c r="S276" i="13"/>
  <c r="R276" i="13"/>
  <c r="P276" i="13"/>
  <c r="O276" i="13"/>
  <c r="M276" i="13"/>
  <c r="L276" i="13"/>
  <c r="J276" i="13"/>
  <c r="I276" i="13"/>
  <c r="G276" i="13"/>
  <c r="F276" i="13"/>
  <c r="D276" i="13"/>
  <c r="C276" i="13"/>
  <c r="S275" i="13"/>
  <c r="R275" i="13"/>
  <c r="P275" i="13"/>
  <c r="O275" i="13"/>
  <c r="M275" i="13"/>
  <c r="L275" i="13"/>
  <c r="J275" i="13"/>
  <c r="I275" i="13"/>
  <c r="G275" i="13"/>
  <c r="F275" i="13"/>
  <c r="D275" i="13"/>
  <c r="C275" i="13"/>
  <c r="S274" i="13"/>
  <c r="R274" i="13"/>
  <c r="P274" i="13"/>
  <c r="O274" i="13"/>
  <c r="M274" i="13"/>
  <c r="L274" i="13"/>
  <c r="J274" i="13"/>
  <c r="I274" i="13"/>
  <c r="G274" i="13"/>
  <c r="F274" i="13"/>
  <c r="D274" i="13"/>
  <c r="C274" i="13"/>
  <c r="S273" i="13"/>
  <c r="R273" i="13"/>
  <c r="P273" i="13"/>
  <c r="O273" i="13"/>
  <c r="M273" i="13"/>
  <c r="L273" i="13"/>
  <c r="J273" i="13"/>
  <c r="I273" i="13"/>
  <c r="G273" i="13"/>
  <c r="F273" i="13"/>
  <c r="D273" i="13"/>
  <c r="C273" i="13"/>
  <c r="S272" i="13"/>
  <c r="R272" i="13"/>
  <c r="P272" i="13"/>
  <c r="O272" i="13"/>
  <c r="M272" i="13"/>
  <c r="L272" i="13"/>
  <c r="J272" i="13"/>
  <c r="I272" i="13"/>
  <c r="G272" i="13"/>
  <c r="F272" i="13"/>
  <c r="D272" i="13"/>
  <c r="C272" i="13"/>
  <c r="S271" i="13"/>
  <c r="R271" i="13"/>
  <c r="P271" i="13"/>
  <c r="O271" i="13"/>
  <c r="M271" i="13"/>
  <c r="L271" i="13"/>
  <c r="J271" i="13"/>
  <c r="I271" i="13"/>
  <c r="G271" i="13"/>
  <c r="F271" i="13"/>
  <c r="D271" i="13"/>
  <c r="C271" i="13"/>
  <c r="S270" i="13"/>
  <c r="R270" i="13"/>
  <c r="P270" i="13"/>
  <c r="O270" i="13"/>
  <c r="M270" i="13"/>
  <c r="L270" i="13"/>
  <c r="J270" i="13"/>
  <c r="I270" i="13"/>
  <c r="G270" i="13"/>
  <c r="F270" i="13"/>
  <c r="D270" i="13"/>
  <c r="C270" i="13"/>
  <c r="S269" i="13"/>
  <c r="R269" i="13"/>
  <c r="P269" i="13"/>
  <c r="O269" i="13"/>
  <c r="M269" i="13"/>
  <c r="L269" i="13"/>
  <c r="J269" i="13"/>
  <c r="I269" i="13"/>
  <c r="G269" i="13"/>
  <c r="F269" i="13"/>
  <c r="D269" i="13"/>
  <c r="C269" i="13"/>
  <c r="S268" i="13"/>
  <c r="R268" i="13"/>
  <c r="P268" i="13"/>
  <c r="O268" i="13"/>
  <c r="M268" i="13"/>
  <c r="L268" i="13"/>
  <c r="J268" i="13"/>
  <c r="I268" i="13"/>
  <c r="G268" i="13"/>
  <c r="F268" i="13"/>
  <c r="D268" i="13"/>
  <c r="C268" i="13"/>
  <c r="S267" i="13"/>
  <c r="R267" i="13"/>
  <c r="P267" i="13"/>
  <c r="O267" i="13"/>
  <c r="M267" i="13"/>
  <c r="L267" i="13"/>
  <c r="J267" i="13"/>
  <c r="I267" i="13"/>
  <c r="G267" i="13"/>
  <c r="F267" i="13"/>
  <c r="D267" i="13"/>
  <c r="C267" i="13"/>
  <c r="S266" i="13"/>
  <c r="R266" i="13"/>
  <c r="P266" i="13"/>
  <c r="O266" i="13"/>
  <c r="M266" i="13"/>
  <c r="L266" i="13"/>
  <c r="J266" i="13"/>
  <c r="I266" i="13"/>
  <c r="G266" i="13"/>
  <c r="F266" i="13"/>
  <c r="D266" i="13"/>
  <c r="C266" i="13"/>
  <c r="S265" i="13"/>
  <c r="R265" i="13"/>
  <c r="P265" i="13"/>
  <c r="O265" i="13"/>
  <c r="M265" i="13"/>
  <c r="L265" i="13"/>
  <c r="J265" i="13"/>
  <c r="I265" i="13"/>
  <c r="G265" i="13"/>
  <c r="F265" i="13"/>
  <c r="D265" i="13"/>
  <c r="C265" i="13"/>
  <c r="S264" i="13"/>
  <c r="R264" i="13"/>
  <c r="P264" i="13"/>
  <c r="O264" i="13"/>
  <c r="M264" i="13"/>
  <c r="L264" i="13"/>
  <c r="J264" i="13"/>
  <c r="I264" i="13"/>
  <c r="G264" i="13"/>
  <c r="F264" i="13"/>
  <c r="D264" i="13"/>
  <c r="C264" i="13"/>
  <c r="S263" i="13"/>
  <c r="R263" i="13"/>
  <c r="P263" i="13"/>
  <c r="O263" i="13"/>
  <c r="M263" i="13"/>
  <c r="L263" i="13"/>
  <c r="J263" i="13"/>
  <c r="I263" i="13"/>
  <c r="G263" i="13"/>
  <c r="F263" i="13"/>
  <c r="D263" i="13"/>
  <c r="C263" i="13"/>
  <c r="S262" i="13"/>
  <c r="R262" i="13"/>
  <c r="P262" i="13"/>
  <c r="O262" i="13"/>
  <c r="M262" i="13"/>
  <c r="L262" i="13"/>
  <c r="J262" i="13"/>
  <c r="I262" i="13"/>
  <c r="G262" i="13"/>
  <c r="F262" i="13"/>
  <c r="D262" i="13"/>
  <c r="C262" i="13"/>
  <c r="S261" i="13"/>
  <c r="R261" i="13"/>
  <c r="P261" i="13"/>
  <c r="O261" i="13"/>
  <c r="M261" i="13"/>
  <c r="L261" i="13"/>
  <c r="J261" i="13"/>
  <c r="I261" i="13"/>
  <c r="G261" i="13"/>
  <c r="F261" i="13"/>
  <c r="D261" i="13"/>
  <c r="C261" i="13"/>
  <c r="S260" i="13"/>
  <c r="R260" i="13"/>
  <c r="P260" i="13"/>
  <c r="O260" i="13"/>
  <c r="M260" i="13"/>
  <c r="L260" i="13"/>
  <c r="J260" i="13"/>
  <c r="I260" i="13"/>
  <c r="G260" i="13"/>
  <c r="F260" i="13"/>
  <c r="D260" i="13"/>
  <c r="C260" i="13"/>
  <c r="S259" i="13"/>
  <c r="R259" i="13"/>
  <c r="P259" i="13"/>
  <c r="O259" i="13"/>
  <c r="M259" i="13"/>
  <c r="L259" i="13"/>
  <c r="J259" i="13"/>
  <c r="I259" i="13"/>
  <c r="G259" i="13"/>
  <c r="F259" i="13"/>
  <c r="D259" i="13"/>
  <c r="C259" i="13"/>
  <c r="S258" i="13"/>
  <c r="R258" i="13"/>
  <c r="P258" i="13"/>
  <c r="O258" i="13"/>
  <c r="M258" i="13"/>
  <c r="L258" i="13"/>
  <c r="J258" i="13"/>
  <c r="I258" i="13"/>
  <c r="G258" i="13"/>
  <c r="F258" i="13"/>
  <c r="D258" i="13"/>
  <c r="C258" i="13"/>
  <c r="S257" i="13"/>
  <c r="R257" i="13"/>
  <c r="P257" i="13"/>
  <c r="O257" i="13"/>
  <c r="M257" i="13"/>
  <c r="L257" i="13"/>
  <c r="J257" i="13"/>
  <c r="I257" i="13"/>
  <c r="G257" i="13"/>
  <c r="F257" i="13"/>
  <c r="D257" i="13"/>
  <c r="C257" i="13"/>
  <c r="S256" i="13"/>
  <c r="R256" i="13"/>
  <c r="P256" i="13"/>
  <c r="O256" i="13"/>
  <c r="M256" i="13"/>
  <c r="L256" i="13"/>
  <c r="J256" i="13"/>
  <c r="I256" i="13"/>
  <c r="G256" i="13"/>
  <c r="F256" i="13"/>
  <c r="D256" i="13"/>
  <c r="C256" i="13"/>
  <c r="S255" i="13"/>
  <c r="R255" i="13"/>
  <c r="P255" i="13"/>
  <c r="O255" i="13"/>
  <c r="M255" i="13"/>
  <c r="L255" i="13"/>
  <c r="J255" i="13"/>
  <c r="I255" i="13"/>
  <c r="G255" i="13"/>
  <c r="F255" i="13"/>
  <c r="D255" i="13"/>
  <c r="C255" i="13"/>
  <c r="S254" i="13"/>
  <c r="R254" i="13"/>
  <c r="P254" i="13"/>
  <c r="O254" i="13"/>
  <c r="M254" i="13"/>
  <c r="L254" i="13"/>
  <c r="J254" i="13"/>
  <c r="I254" i="13"/>
  <c r="G254" i="13"/>
  <c r="F254" i="13"/>
  <c r="D254" i="13"/>
  <c r="C254" i="13"/>
  <c r="S253" i="13"/>
  <c r="R253" i="13"/>
  <c r="P253" i="13"/>
  <c r="O253" i="13"/>
  <c r="M253" i="13"/>
  <c r="L253" i="13"/>
  <c r="J253" i="13"/>
  <c r="I253" i="13"/>
  <c r="G253" i="13"/>
  <c r="F253" i="13"/>
  <c r="D253" i="13"/>
  <c r="C253" i="13"/>
  <c r="S252" i="13"/>
  <c r="R252" i="13"/>
  <c r="P252" i="13"/>
  <c r="O252" i="13"/>
  <c r="M252" i="13"/>
  <c r="L252" i="13"/>
  <c r="J252" i="13"/>
  <c r="I252" i="13"/>
  <c r="G252" i="13"/>
  <c r="F252" i="13"/>
  <c r="D252" i="13"/>
  <c r="C252" i="13"/>
  <c r="Q217" i="13"/>
  <c r="Q218" i="13"/>
  <c r="Q219" i="13"/>
  <c r="Q220" i="13"/>
  <c r="Q221" i="13"/>
  <c r="Q222" i="13"/>
  <c r="Q223" i="13"/>
  <c r="Q224" i="13"/>
  <c r="Q225" i="13"/>
  <c r="Q226" i="13"/>
  <c r="Q227" i="13"/>
  <c r="Q228" i="13"/>
  <c r="Q229" i="13"/>
  <c r="Q230" i="13"/>
  <c r="Q231" i="13"/>
  <c r="Q232" i="13"/>
  <c r="Q233" i="13"/>
  <c r="Q234" i="13"/>
  <c r="Q235" i="13"/>
  <c r="Q236" i="13"/>
  <c r="Q237" i="13"/>
  <c r="Q238" i="13"/>
  <c r="Q239" i="13"/>
  <c r="Q240" i="13"/>
  <c r="Q241" i="13"/>
  <c r="Q242" i="13"/>
  <c r="Q243" i="13"/>
  <c r="Q244" i="13"/>
  <c r="Q247" i="13"/>
  <c r="S247" i="13"/>
  <c r="R247" i="13"/>
  <c r="N217" i="13"/>
  <c r="N218" i="13"/>
  <c r="N219" i="13"/>
  <c r="N220" i="13"/>
  <c r="N221" i="13"/>
  <c r="N222" i="13"/>
  <c r="N223" i="13"/>
  <c r="N224" i="13"/>
  <c r="N225" i="13"/>
  <c r="N226" i="13"/>
  <c r="N227" i="13"/>
  <c r="N228" i="13"/>
  <c r="N229" i="13"/>
  <c r="N230" i="13"/>
  <c r="N231" i="13"/>
  <c r="N232" i="13"/>
  <c r="N233" i="13"/>
  <c r="N234" i="13"/>
  <c r="N235" i="13"/>
  <c r="N236" i="13"/>
  <c r="N237" i="13"/>
  <c r="N238" i="13"/>
  <c r="N239" i="13"/>
  <c r="N240" i="13"/>
  <c r="N241" i="13"/>
  <c r="N242" i="13"/>
  <c r="N243" i="13"/>
  <c r="N244" i="13"/>
  <c r="N247" i="13"/>
  <c r="P247" i="13"/>
  <c r="O247" i="13"/>
  <c r="K217" i="13"/>
  <c r="K218" i="13"/>
  <c r="K219" i="13"/>
  <c r="K220" i="13"/>
  <c r="K221" i="13"/>
  <c r="K222" i="13"/>
  <c r="K223" i="13"/>
  <c r="K224" i="13"/>
  <c r="K225" i="13"/>
  <c r="K226" i="13"/>
  <c r="K227" i="13"/>
  <c r="K228" i="13"/>
  <c r="K229" i="13"/>
  <c r="K230" i="13"/>
  <c r="K231" i="13"/>
  <c r="K232" i="13"/>
  <c r="K233" i="13"/>
  <c r="K234" i="13"/>
  <c r="K235" i="13"/>
  <c r="K236" i="13"/>
  <c r="K237" i="13"/>
  <c r="K238" i="13"/>
  <c r="K239" i="13"/>
  <c r="K240" i="13"/>
  <c r="K241" i="13"/>
  <c r="K242" i="13"/>
  <c r="K243" i="13"/>
  <c r="K244" i="13"/>
  <c r="K247" i="13"/>
  <c r="M247" i="13"/>
  <c r="L247" i="13"/>
  <c r="H217" i="13"/>
  <c r="H218" i="13"/>
  <c r="H219" i="13"/>
  <c r="H220" i="13"/>
  <c r="H221" i="13"/>
  <c r="H222" i="13"/>
  <c r="H223" i="13"/>
  <c r="H224" i="13"/>
  <c r="H225" i="13"/>
  <c r="H226" i="13"/>
  <c r="H227" i="13"/>
  <c r="H228" i="13"/>
  <c r="H229" i="13"/>
  <c r="H230" i="13"/>
  <c r="H231" i="13"/>
  <c r="H232" i="13"/>
  <c r="H233" i="13"/>
  <c r="H234" i="13"/>
  <c r="H235" i="13"/>
  <c r="H236" i="13"/>
  <c r="H237" i="13"/>
  <c r="H238" i="13"/>
  <c r="H239" i="13"/>
  <c r="H240" i="13"/>
  <c r="H241" i="13"/>
  <c r="H242" i="13"/>
  <c r="H243" i="13"/>
  <c r="H244" i="13"/>
  <c r="H247" i="13"/>
  <c r="J247" i="13"/>
  <c r="I247" i="13"/>
  <c r="E217" i="13"/>
  <c r="E218" i="13"/>
  <c r="E219" i="13"/>
  <c r="E220" i="13"/>
  <c r="E221" i="13"/>
  <c r="E222" i="13"/>
  <c r="E223" i="13"/>
  <c r="E224" i="13"/>
  <c r="E225" i="13"/>
  <c r="E226" i="13"/>
  <c r="E227" i="13"/>
  <c r="E228" i="13"/>
  <c r="E229" i="13"/>
  <c r="E230" i="13"/>
  <c r="E231" i="13"/>
  <c r="E232" i="13"/>
  <c r="E233" i="13"/>
  <c r="E234" i="13"/>
  <c r="E235" i="13"/>
  <c r="E236" i="13"/>
  <c r="E237" i="13"/>
  <c r="E238" i="13"/>
  <c r="E239" i="13"/>
  <c r="E240" i="13"/>
  <c r="E241" i="13"/>
  <c r="E242" i="13"/>
  <c r="E243" i="13"/>
  <c r="E244" i="13"/>
  <c r="E247" i="13"/>
  <c r="G247" i="13"/>
  <c r="F247" i="13"/>
  <c r="B217" i="13"/>
  <c r="B218" i="13"/>
  <c r="B219" i="13"/>
  <c r="B220" i="13"/>
  <c r="B221" i="13"/>
  <c r="B222" i="13"/>
  <c r="B223" i="13"/>
  <c r="B224" i="13"/>
  <c r="B225" i="13"/>
  <c r="B226" i="13"/>
  <c r="B227" i="13"/>
  <c r="B228" i="13"/>
  <c r="B229" i="13"/>
  <c r="B230" i="13"/>
  <c r="B231" i="13"/>
  <c r="B232" i="13"/>
  <c r="B233" i="13"/>
  <c r="B234" i="13"/>
  <c r="B235" i="13"/>
  <c r="B236" i="13"/>
  <c r="B237" i="13"/>
  <c r="B238" i="13"/>
  <c r="B239" i="13"/>
  <c r="B240" i="13"/>
  <c r="B241" i="13"/>
  <c r="B242" i="13"/>
  <c r="B243" i="13"/>
  <c r="B244" i="13"/>
  <c r="B247" i="13"/>
  <c r="D247" i="13"/>
  <c r="C247" i="13"/>
  <c r="Q246" i="13"/>
  <c r="S246" i="13"/>
  <c r="R246" i="13"/>
  <c r="N246" i="13"/>
  <c r="P246" i="13"/>
  <c r="O246" i="13"/>
  <c r="K246" i="13"/>
  <c r="M246" i="13"/>
  <c r="L246" i="13"/>
  <c r="H246" i="13"/>
  <c r="J246" i="13"/>
  <c r="I246" i="13"/>
  <c r="E246" i="13"/>
  <c r="G246" i="13"/>
  <c r="F246" i="13"/>
  <c r="B246" i="13"/>
  <c r="D246" i="13"/>
  <c r="C246" i="13"/>
  <c r="Q245" i="13"/>
  <c r="S245" i="13"/>
  <c r="R245" i="13"/>
  <c r="N245" i="13"/>
  <c r="P245" i="13"/>
  <c r="O245" i="13"/>
  <c r="K245" i="13"/>
  <c r="M245" i="13"/>
  <c r="L245" i="13"/>
  <c r="H245" i="13"/>
  <c r="J245" i="13"/>
  <c r="I245" i="13"/>
  <c r="E245" i="13"/>
  <c r="G245" i="13"/>
  <c r="F245" i="13"/>
  <c r="B245" i="13"/>
  <c r="D245" i="13"/>
  <c r="C245" i="13"/>
  <c r="S244" i="13"/>
  <c r="R244" i="13"/>
  <c r="P244" i="13"/>
  <c r="O244" i="13"/>
  <c r="M244" i="13"/>
  <c r="L244" i="13"/>
  <c r="J244" i="13"/>
  <c r="I244" i="13"/>
  <c r="G244" i="13"/>
  <c r="F244" i="13"/>
  <c r="D244" i="13"/>
  <c r="C244" i="13"/>
  <c r="S243" i="13"/>
  <c r="R243" i="13"/>
  <c r="P243" i="13"/>
  <c r="O243" i="13"/>
  <c r="M243" i="13"/>
  <c r="L243" i="13"/>
  <c r="J243" i="13"/>
  <c r="I243" i="13"/>
  <c r="G243" i="13"/>
  <c r="F243" i="13"/>
  <c r="D243" i="13"/>
  <c r="C243" i="13"/>
  <c r="S242" i="13"/>
  <c r="R242" i="13"/>
  <c r="P242" i="13"/>
  <c r="O242" i="13"/>
  <c r="M242" i="13"/>
  <c r="L242" i="13"/>
  <c r="J242" i="13"/>
  <c r="I242" i="13"/>
  <c r="G242" i="13"/>
  <c r="F242" i="13"/>
  <c r="D242" i="13"/>
  <c r="C242" i="13"/>
  <c r="S241" i="13"/>
  <c r="R241" i="13"/>
  <c r="P241" i="13"/>
  <c r="O241" i="13"/>
  <c r="M241" i="13"/>
  <c r="L241" i="13"/>
  <c r="J241" i="13"/>
  <c r="I241" i="13"/>
  <c r="G241" i="13"/>
  <c r="F241" i="13"/>
  <c r="D241" i="13"/>
  <c r="C241" i="13"/>
  <c r="S240" i="13"/>
  <c r="R240" i="13"/>
  <c r="P240" i="13"/>
  <c r="O240" i="13"/>
  <c r="M240" i="13"/>
  <c r="L240" i="13"/>
  <c r="J240" i="13"/>
  <c r="I240" i="13"/>
  <c r="G240" i="13"/>
  <c r="F240" i="13"/>
  <c r="D240" i="13"/>
  <c r="C240" i="13"/>
  <c r="S239" i="13"/>
  <c r="R239" i="13"/>
  <c r="P239" i="13"/>
  <c r="O239" i="13"/>
  <c r="M239" i="13"/>
  <c r="L239" i="13"/>
  <c r="J239" i="13"/>
  <c r="I239" i="13"/>
  <c r="G239" i="13"/>
  <c r="F239" i="13"/>
  <c r="D239" i="13"/>
  <c r="C239" i="13"/>
  <c r="S238" i="13"/>
  <c r="R238" i="13"/>
  <c r="P238" i="13"/>
  <c r="O238" i="13"/>
  <c r="M238" i="13"/>
  <c r="L238" i="13"/>
  <c r="J238" i="13"/>
  <c r="I238" i="13"/>
  <c r="G238" i="13"/>
  <c r="F238" i="13"/>
  <c r="D238" i="13"/>
  <c r="C238" i="13"/>
  <c r="S237" i="13"/>
  <c r="R237" i="13"/>
  <c r="P237" i="13"/>
  <c r="O237" i="13"/>
  <c r="M237" i="13"/>
  <c r="L237" i="13"/>
  <c r="J237" i="13"/>
  <c r="I237" i="13"/>
  <c r="G237" i="13"/>
  <c r="F237" i="13"/>
  <c r="D237" i="13"/>
  <c r="C237" i="13"/>
  <c r="S236" i="13"/>
  <c r="R236" i="13"/>
  <c r="P236" i="13"/>
  <c r="O236" i="13"/>
  <c r="M236" i="13"/>
  <c r="L236" i="13"/>
  <c r="J236" i="13"/>
  <c r="I236" i="13"/>
  <c r="G236" i="13"/>
  <c r="F236" i="13"/>
  <c r="D236" i="13"/>
  <c r="C236" i="13"/>
  <c r="S235" i="13"/>
  <c r="R235" i="13"/>
  <c r="P235" i="13"/>
  <c r="O235" i="13"/>
  <c r="M235" i="13"/>
  <c r="L235" i="13"/>
  <c r="J235" i="13"/>
  <c r="I235" i="13"/>
  <c r="G235" i="13"/>
  <c r="F235" i="13"/>
  <c r="D235" i="13"/>
  <c r="C235" i="13"/>
  <c r="S234" i="13"/>
  <c r="R234" i="13"/>
  <c r="P234" i="13"/>
  <c r="O234" i="13"/>
  <c r="M234" i="13"/>
  <c r="L234" i="13"/>
  <c r="J234" i="13"/>
  <c r="I234" i="13"/>
  <c r="G234" i="13"/>
  <c r="F234" i="13"/>
  <c r="D234" i="13"/>
  <c r="C234" i="13"/>
  <c r="S233" i="13"/>
  <c r="R233" i="13"/>
  <c r="P233" i="13"/>
  <c r="O233" i="13"/>
  <c r="M233" i="13"/>
  <c r="L233" i="13"/>
  <c r="J233" i="13"/>
  <c r="I233" i="13"/>
  <c r="G233" i="13"/>
  <c r="F233" i="13"/>
  <c r="D233" i="13"/>
  <c r="C233" i="13"/>
  <c r="S232" i="13"/>
  <c r="R232" i="13"/>
  <c r="P232" i="13"/>
  <c r="O232" i="13"/>
  <c r="M232" i="13"/>
  <c r="L232" i="13"/>
  <c r="J232" i="13"/>
  <c r="I232" i="13"/>
  <c r="G232" i="13"/>
  <c r="F232" i="13"/>
  <c r="D232" i="13"/>
  <c r="C232" i="13"/>
  <c r="S231" i="13"/>
  <c r="R231" i="13"/>
  <c r="P231" i="13"/>
  <c r="O231" i="13"/>
  <c r="M231" i="13"/>
  <c r="L231" i="13"/>
  <c r="J231" i="13"/>
  <c r="I231" i="13"/>
  <c r="G231" i="13"/>
  <c r="F231" i="13"/>
  <c r="D231" i="13"/>
  <c r="C231" i="13"/>
  <c r="S230" i="13"/>
  <c r="R230" i="13"/>
  <c r="P230" i="13"/>
  <c r="O230" i="13"/>
  <c r="M230" i="13"/>
  <c r="L230" i="13"/>
  <c r="J230" i="13"/>
  <c r="I230" i="13"/>
  <c r="G230" i="13"/>
  <c r="F230" i="13"/>
  <c r="D230" i="13"/>
  <c r="C230" i="13"/>
  <c r="S229" i="13"/>
  <c r="R229" i="13"/>
  <c r="P229" i="13"/>
  <c r="O229" i="13"/>
  <c r="M229" i="13"/>
  <c r="L229" i="13"/>
  <c r="J229" i="13"/>
  <c r="I229" i="13"/>
  <c r="G229" i="13"/>
  <c r="F229" i="13"/>
  <c r="D229" i="13"/>
  <c r="C229" i="13"/>
  <c r="S228" i="13"/>
  <c r="R228" i="13"/>
  <c r="P228" i="13"/>
  <c r="O228" i="13"/>
  <c r="M228" i="13"/>
  <c r="L228" i="13"/>
  <c r="J228" i="13"/>
  <c r="I228" i="13"/>
  <c r="G228" i="13"/>
  <c r="F228" i="13"/>
  <c r="D228" i="13"/>
  <c r="C228" i="13"/>
  <c r="S227" i="13"/>
  <c r="R227" i="13"/>
  <c r="P227" i="13"/>
  <c r="O227" i="13"/>
  <c r="M227" i="13"/>
  <c r="L227" i="13"/>
  <c r="J227" i="13"/>
  <c r="I227" i="13"/>
  <c r="G227" i="13"/>
  <c r="F227" i="13"/>
  <c r="D227" i="13"/>
  <c r="C227" i="13"/>
  <c r="S226" i="13"/>
  <c r="R226" i="13"/>
  <c r="P226" i="13"/>
  <c r="O226" i="13"/>
  <c r="M226" i="13"/>
  <c r="L226" i="13"/>
  <c r="J226" i="13"/>
  <c r="I226" i="13"/>
  <c r="G226" i="13"/>
  <c r="F226" i="13"/>
  <c r="D226" i="13"/>
  <c r="C226" i="13"/>
  <c r="S225" i="13"/>
  <c r="R225" i="13"/>
  <c r="P225" i="13"/>
  <c r="O225" i="13"/>
  <c r="M225" i="13"/>
  <c r="L225" i="13"/>
  <c r="J225" i="13"/>
  <c r="I225" i="13"/>
  <c r="G225" i="13"/>
  <c r="F225" i="13"/>
  <c r="D225" i="13"/>
  <c r="C225" i="13"/>
  <c r="S224" i="13"/>
  <c r="R224" i="13"/>
  <c r="P224" i="13"/>
  <c r="O224" i="13"/>
  <c r="M224" i="13"/>
  <c r="L224" i="13"/>
  <c r="J224" i="13"/>
  <c r="I224" i="13"/>
  <c r="G224" i="13"/>
  <c r="F224" i="13"/>
  <c r="D224" i="13"/>
  <c r="C224" i="13"/>
  <c r="S223" i="13"/>
  <c r="R223" i="13"/>
  <c r="P223" i="13"/>
  <c r="O223" i="13"/>
  <c r="M223" i="13"/>
  <c r="L223" i="13"/>
  <c r="J223" i="13"/>
  <c r="I223" i="13"/>
  <c r="G223" i="13"/>
  <c r="F223" i="13"/>
  <c r="D223" i="13"/>
  <c r="C223" i="13"/>
  <c r="S222" i="13"/>
  <c r="R222" i="13"/>
  <c r="P222" i="13"/>
  <c r="O222" i="13"/>
  <c r="M222" i="13"/>
  <c r="L222" i="13"/>
  <c r="J222" i="13"/>
  <c r="I222" i="13"/>
  <c r="G222" i="13"/>
  <c r="F222" i="13"/>
  <c r="D222" i="13"/>
  <c r="C222" i="13"/>
  <c r="S221" i="13"/>
  <c r="R221" i="13"/>
  <c r="P221" i="13"/>
  <c r="O221" i="13"/>
  <c r="M221" i="13"/>
  <c r="L221" i="13"/>
  <c r="J221" i="13"/>
  <c r="I221" i="13"/>
  <c r="G221" i="13"/>
  <c r="F221" i="13"/>
  <c r="D221" i="13"/>
  <c r="C221" i="13"/>
  <c r="S220" i="13"/>
  <c r="R220" i="13"/>
  <c r="P220" i="13"/>
  <c r="O220" i="13"/>
  <c r="M220" i="13"/>
  <c r="L220" i="13"/>
  <c r="J220" i="13"/>
  <c r="I220" i="13"/>
  <c r="G220" i="13"/>
  <c r="F220" i="13"/>
  <c r="D220" i="13"/>
  <c r="C220" i="13"/>
  <c r="S219" i="13"/>
  <c r="R219" i="13"/>
  <c r="P219" i="13"/>
  <c r="O219" i="13"/>
  <c r="M219" i="13"/>
  <c r="L219" i="13"/>
  <c r="J219" i="13"/>
  <c r="I219" i="13"/>
  <c r="G219" i="13"/>
  <c r="F219" i="13"/>
  <c r="D219" i="13"/>
  <c r="C219" i="13"/>
  <c r="S218" i="13"/>
  <c r="R218" i="13"/>
  <c r="P218" i="13"/>
  <c r="O218" i="13"/>
  <c r="M218" i="13"/>
  <c r="L218" i="13"/>
  <c r="J218" i="13"/>
  <c r="I218" i="13"/>
  <c r="G218" i="13"/>
  <c r="F218" i="13"/>
  <c r="D218" i="13"/>
  <c r="C218" i="13"/>
  <c r="S217" i="13"/>
  <c r="R217" i="13"/>
  <c r="P217" i="13"/>
  <c r="O217" i="13"/>
  <c r="M217" i="13"/>
  <c r="L217" i="13"/>
  <c r="J217" i="13"/>
  <c r="I217" i="13"/>
  <c r="G217" i="13"/>
  <c r="F217" i="13"/>
  <c r="D217" i="13"/>
  <c r="C217" i="13"/>
  <c r="Q182" i="13"/>
  <c r="Q183" i="13"/>
  <c r="Q184" i="13"/>
  <c r="Q185" i="13"/>
  <c r="Q186" i="13"/>
  <c r="Q187" i="13"/>
  <c r="Q188" i="13"/>
  <c r="Q189" i="13"/>
  <c r="Q190" i="13"/>
  <c r="Q191" i="13"/>
  <c r="Q192" i="13"/>
  <c r="Q193" i="13"/>
  <c r="Q194" i="13"/>
  <c r="Q195" i="13"/>
  <c r="Q196" i="13"/>
  <c r="Q197" i="13"/>
  <c r="Q198" i="13"/>
  <c r="Q199" i="13"/>
  <c r="Q200" i="13"/>
  <c r="Q201" i="13"/>
  <c r="Q202" i="13"/>
  <c r="Q203" i="13"/>
  <c r="Q204" i="13"/>
  <c r="Q205" i="13"/>
  <c r="Q206" i="13"/>
  <c r="Q207" i="13"/>
  <c r="Q208" i="13"/>
  <c r="Q209" i="13"/>
  <c r="Q212" i="13"/>
  <c r="S212" i="13"/>
  <c r="R212" i="13"/>
  <c r="N182" i="13"/>
  <c r="N183" i="13"/>
  <c r="N184" i="13"/>
  <c r="N185" i="13"/>
  <c r="N186" i="13"/>
  <c r="N187" i="13"/>
  <c r="N188" i="13"/>
  <c r="N189" i="13"/>
  <c r="N190" i="13"/>
  <c r="N191" i="13"/>
  <c r="N192" i="13"/>
  <c r="N193" i="13"/>
  <c r="N194" i="13"/>
  <c r="N195" i="13"/>
  <c r="N196" i="13"/>
  <c r="N197" i="13"/>
  <c r="N198" i="13"/>
  <c r="N199" i="13"/>
  <c r="N200" i="13"/>
  <c r="N201" i="13"/>
  <c r="N202" i="13"/>
  <c r="N203" i="13"/>
  <c r="N204" i="13"/>
  <c r="N205" i="13"/>
  <c r="N206" i="13"/>
  <c r="N207" i="13"/>
  <c r="N208" i="13"/>
  <c r="N209" i="13"/>
  <c r="N212" i="13"/>
  <c r="P212" i="13"/>
  <c r="O212" i="13"/>
  <c r="K182" i="13"/>
  <c r="K183" i="13"/>
  <c r="K184" i="13"/>
  <c r="K185" i="13"/>
  <c r="K186" i="13"/>
  <c r="K187" i="13"/>
  <c r="K188" i="13"/>
  <c r="K189" i="13"/>
  <c r="K190" i="13"/>
  <c r="K191" i="13"/>
  <c r="K192" i="13"/>
  <c r="K193" i="13"/>
  <c r="K194" i="13"/>
  <c r="K195" i="13"/>
  <c r="K196" i="13"/>
  <c r="K197" i="13"/>
  <c r="K198" i="13"/>
  <c r="K199" i="13"/>
  <c r="K200" i="13"/>
  <c r="K201" i="13"/>
  <c r="K202" i="13"/>
  <c r="K203" i="13"/>
  <c r="K204" i="13"/>
  <c r="K205" i="13"/>
  <c r="K206" i="13"/>
  <c r="K207" i="13"/>
  <c r="K208" i="13"/>
  <c r="K209" i="13"/>
  <c r="K212" i="13"/>
  <c r="M212" i="13"/>
  <c r="L212" i="13"/>
  <c r="H182" i="13"/>
  <c r="H183" i="13"/>
  <c r="H184" i="13"/>
  <c r="H185" i="13"/>
  <c r="H186" i="13"/>
  <c r="H187" i="13"/>
  <c r="H188" i="13"/>
  <c r="H189" i="13"/>
  <c r="H190" i="13"/>
  <c r="H191" i="13"/>
  <c r="H192" i="13"/>
  <c r="H193" i="13"/>
  <c r="H194" i="13"/>
  <c r="H195" i="13"/>
  <c r="H196" i="13"/>
  <c r="H197" i="13"/>
  <c r="H198" i="13"/>
  <c r="H199" i="13"/>
  <c r="H200" i="13"/>
  <c r="H201" i="13"/>
  <c r="H202" i="13"/>
  <c r="H203" i="13"/>
  <c r="H204" i="13"/>
  <c r="H205" i="13"/>
  <c r="H206" i="13"/>
  <c r="H207" i="13"/>
  <c r="H208" i="13"/>
  <c r="H209" i="13"/>
  <c r="H212" i="13"/>
  <c r="J212" i="13"/>
  <c r="I212" i="13"/>
  <c r="E182" i="13"/>
  <c r="E183" i="13"/>
  <c r="E184" i="13"/>
  <c r="E185" i="13"/>
  <c r="E186" i="13"/>
  <c r="E187" i="13"/>
  <c r="E188" i="13"/>
  <c r="E189" i="13"/>
  <c r="E190" i="13"/>
  <c r="E191" i="13"/>
  <c r="E192" i="13"/>
  <c r="E193" i="13"/>
  <c r="E194" i="13"/>
  <c r="E195" i="13"/>
  <c r="E196" i="13"/>
  <c r="E197" i="13"/>
  <c r="E198" i="13"/>
  <c r="E199" i="13"/>
  <c r="E200" i="13"/>
  <c r="E201" i="13"/>
  <c r="E202" i="13"/>
  <c r="E203" i="13"/>
  <c r="E204" i="13"/>
  <c r="E205" i="13"/>
  <c r="E206" i="13"/>
  <c r="E207" i="13"/>
  <c r="E208" i="13"/>
  <c r="E209" i="13"/>
  <c r="E212" i="13"/>
  <c r="G212" i="13"/>
  <c r="F212" i="13"/>
  <c r="B182" i="13"/>
  <c r="B183" i="13"/>
  <c r="B184" i="13"/>
  <c r="B185" i="13"/>
  <c r="B186" i="13"/>
  <c r="B187" i="13"/>
  <c r="B188" i="13"/>
  <c r="B189" i="13"/>
  <c r="B190" i="13"/>
  <c r="B191" i="13"/>
  <c r="B192" i="13"/>
  <c r="B193" i="13"/>
  <c r="B194" i="13"/>
  <c r="B195" i="13"/>
  <c r="B196" i="13"/>
  <c r="B197" i="13"/>
  <c r="B198" i="13"/>
  <c r="B199" i="13"/>
  <c r="B200" i="13"/>
  <c r="B201" i="13"/>
  <c r="B202" i="13"/>
  <c r="B203" i="13"/>
  <c r="B204" i="13"/>
  <c r="B205" i="13"/>
  <c r="B206" i="13"/>
  <c r="B207" i="13"/>
  <c r="B208" i="13"/>
  <c r="B209" i="13"/>
  <c r="B212" i="13"/>
  <c r="D212" i="13"/>
  <c r="C212" i="13"/>
  <c r="Q211" i="13"/>
  <c r="S211" i="13"/>
  <c r="R211" i="13"/>
  <c r="N211" i="13"/>
  <c r="P211" i="13"/>
  <c r="O211" i="13"/>
  <c r="K211" i="13"/>
  <c r="M211" i="13"/>
  <c r="L211" i="13"/>
  <c r="H211" i="13"/>
  <c r="J211" i="13"/>
  <c r="I211" i="13"/>
  <c r="E211" i="13"/>
  <c r="G211" i="13"/>
  <c r="F211" i="13"/>
  <c r="B211" i="13"/>
  <c r="D211" i="13"/>
  <c r="C211" i="13"/>
  <c r="Q210" i="13"/>
  <c r="S210" i="13"/>
  <c r="R210" i="13"/>
  <c r="N210" i="13"/>
  <c r="P210" i="13"/>
  <c r="O210" i="13"/>
  <c r="K210" i="13"/>
  <c r="M210" i="13"/>
  <c r="L210" i="13"/>
  <c r="H210" i="13"/>
  <c r="J210" i="13"/>
  <c r="I210" i="13"/>
  <c r="E210" i="13"/>
  <c r="G210" i="13"/>
  <c r="F210" i="13"/>
  <c r="B210" i="13"/>
  <c r="D210" i="13"/>
  <c r="C210" i="13"/>
  <c r="S209" i="13"/>
  <c r="R209" i="13"/>
  <c r="P209" i="13"/>
  <c r="O209" i="13"/>
  <c r="M209" i="13"/>
  <c r="L209" i="13"/>
  <c r="J209" i="13"/>
  <c r="I209" i="13"/>
  <c r="G209" i="13"/>
  <c r="F209" i="13"/>
  <c r="D209" i="13"/>
  <c r="C209" i="13"/>
  <c r="S208" i="13"/>
  <c r="R208" i="13"/>
  <c r="P208" i="13"/>
  <c r="O208" i="13"/>
  <c r="M208" i="13"/>
  <c r="L208" i="13"/>
  <c r="J208" i="13"/>
  <c r="I208" i="13"/>
  <c r="G208" i="13"/>
  <c r="F208" i="13"/>
  <c r="D208" i="13"/>
  <c r="C208" i="13"/>
  <c r="S207" i="13"/>
  <c r="R207" i="13"/>
  <c r="P207" i="13"/>
  <c r="O207" i="13"/>
  <c r="M207" i="13"/>
  <c r="L207" i="13"/>
  <c r="J207" i="13"/>
  <c r="I207" i="13"/>
  <c r="G207" i="13"/>
  <c r="F207" i="13"/>
  <c r="D207" i="13"/>
  <c r="C207" i="13"/>
  <c r="S206" i="13"/>
  <c r="R206" i="13"/>
  <c r="P206" i="13"/>
  <c r="O206" i="13"/>
  <c r="M206" i="13"/>
  <c r="L206" i="13"/>
  <c r="J206" i="13"/>
  <c r="I206" i="13"/>
  <c r="G206" i="13"/>
  <c r="F206" i="13"/>
  <c r="D206" i="13"/>
  <c r="C206" i="13"/>
  <c r="S205" i="13"/>
  <c r="R205" i="13"/>
  <c r="P205" i="13"/>
  <c r="O205" i="13"/>
  <c r="M205" i="13"/>
  <c r="L205" i="13"/>
  <c r="J205" i="13"/>
  <c r="I205" i="13"/>
  <c r="G205" i="13"/>
  <c r="F205" i="13"/>
  <c r="D205" i="13"/>
  <c r="C205" i="13"/>
  <c r="S204" i="13"/>
  <c r="R204" i="13"/>
  <c r="P204" i="13"/>
  <c r="O204" i="13"/>
  <c r="M204" i="13"/>
  <c r="L204" i="13"/>
  <c r="J204" i="13"/>
  <c r="I204" i="13"/>
  <c r="G204" i="13"/>
  <c r="F204" i="13"/>
  <c r="D204" i="13"/>
  <c r="C204" i="13"/>
  <c r="S203" i="13"/>
  <c r="R203" i="13"/>
  <c r="P203" i="13"/>
  <c r="O203" i="13"/>
  <c r="M203" i="13"/>
  <c r="L203" i="13"/>
  <c r="J203" i="13"/>
  <c r="I203" i="13"/>
  <c r="G203" i="13"/>
  <c r="F203" i="13"/>
  <c r="D203" i="13"/>
  <c r="C203" i="13"/>
  <c r="S202" i="13"/>
  <c r="R202" i="13"/>
  <c r="P202" i="13"/>
  <c r="O202" i="13"/>
  <c r="M202" i="13"/>
  <c r="L202" i="13"/>
  <c r="J202" i="13"/>
  <c r="I202" i="13"/>
  <c r="G202" i="13"/>
  <c r="F202" i="13"/>
  <c r="D202" i="13"/>
  <c r="C202" i="13"/>
  <c r="S201" i="13"/>
  <c r="R201" i="13"/>
  <c r="P201" i="13"/>
  <c r="O201" i="13"/>
  <c r="M201" i="13"/>
  <c r="L201" i="13"/>
  <c r="J201" i="13"/>
  <c r="I201" i="13"/>
  <c r="G201" i="13"/>
  <c r="F201" i="13"/>
  <c r="D201" i="13"/>
  <c r="C201" i="13"/>
  <c r="S200" i="13"/>
  <c r="R200" i="13"/>
  <c r="P200" i="13"/>
  <c r="O200" i="13"/>
  <c r="M200" i="13"/>
  <c r="L200" i="13"/>
  <c r="J200" i="13"/>
  <c r="I200" i="13"/>
  <c r="G200" i="13"/>
  <c r="F200" i="13"/>
  <c r="D200" i="13"/>
  <c r="C200" i="13"/>
  <c r="S199" i="13"/>
  <c r="R199" i="13"/>
  <c r="P199" i="13"/>
  <c r="O199" i="13"/>
  <c r="M199" i="13"/>
  <c r="L199" i="13"/>
  <c r="J199" i="13"/>
  <c r="I199" i="13"/>
  <c r="G199" i="13"/>
  <c r="F199" i="13"/>
  <c r="D199" i="13"/>
  <c r="C199" i="13"/>
  <c r="S198" i="13"/>
  <c r="R198" i="13"/>
  <c r="P198" i="13"/>
  <c r="O198" i="13"/>
  <c r="M198" i="13"/>
  <c r="L198" i="13"/>
  <c r="J198" i="13"/>
  <c r="I198" i="13"/>
  <c r="G198" i="13"/>
  <c r="F198" i="13"/>
  <c r="D198" i="13"/>
  <c r="C198" i="13"/>
  <c r="S197" i="13"/>
  <c r="R197" i="13"/>
  <c r="P197" i="13"/>
  <c r="O197" i="13"/>
  <c r="M197" i="13"/>
  <c r="L197" i="13"/>
  <c r="J197" i="13"/>
  <c r="I197" i="13"/>
  <c r="G197" i="13"/>
  <c r="F197" i="13"/>
  <c r="D197" i="13"/>
  <c r="C197" i="13"/>
  <c r="S196" i="13"/>
  <c r="R196" i="13"/>
  <c r="P196" i="13"/>
  <c r="O196" i="13"/>
  <c r="M196" i="13"/>
  <c r="L196" i="13"/>
  <c r="J196" i="13"/>
  <c r="I196" i="13"/>
  <c r="G196" i="13"/>
  <c r="F196" i="13"/>
  <c r="D196" i="13"/>
  <c r="C196" i="13"/>
  <c r="S195" i="13"/>
  <c r="R195" i="13"/>
  <c r="P195" i="13"/>
  <c r="O195" i="13"/>
  <c r="M195" i="13"/>
  <c r="L195" i="13"/>
  <c r="J195" i="13"/>
  <c r="I195" i="13"/>
  <c r="G195" i="13"/>
  <c r="F195" i="13"/>
  <c r="D195" i="13"/>
  <c r="C195" i="13"/>
  <c r="S194" i="13"/>
  <c r="R194" i="13"/>
  <c r="P194" i="13"/>
  <c r="O194" i="13"/>
  <c r="M194" i="13"/>
  <c r="L194" i="13"/>
  <c r="J194" i="13"/>
  <c r="I194" i="13"/>
  <c r="G194" i="13"/>
  <c r="F194" i="13"/>
  <c r="D194" i="13"/>
  <c r="C194" i="13"/>
  <c r="S193" i="13"/>
  <c r="R193" i="13"/>
  <c r="P193" i="13"/>
  <c r="O193" i="13"/>
  <c r="M193" i="13"/>
  <c r="L193" i="13"/>
  <c r="J193" i="13"/>
  <c r="I193" i="13"/>
  <c r="G193" i="13"/>
  <c r="F193" i="13"/>
  <c r="D193" i="13"/>
  <c r="C193" i="13"/>
  <c r="S192" i="13"/>
  <c r="R192" i="13"/>
  <c r="P192" i="13"/>
  <c r="O192" i="13"/>
  <c r="M192" i="13"/>
  <c r="L192" i="13"/>
  <c r="J192" i="13"/>
  <c r="I192" i="13"/>
  <c r="G192" i="13"/>
  <c r="F192" i="13"/>
  <c r="D192" i="13"/>
  <c r="C192" i="13"/>
  <c r="S191" i="13"/>
  <c r="R191" i="13"/>
  <c r="P191" i="13"/>
  <c r="O191" i="13"/>
  <c r="M191" i="13"/>
  <c r="L191" i="13"/>
  <c r="J191" i="13"/>
  <c r="I191" i="13"/>
  <c r="G191" i="13"/>
  <c r="F191" i="13"/>
  <c r="D191" i="13"/>
  <c r="C191" i="13"/>
  <c r="S190" i="13"/>
  <c r="R190" i="13"/>
  <c r="P190" i="13"/>
  <c r="O190" i="13"/>
  <c r="M190" i="13"/>
  <c r="L190" i="13"/>
  <c r="J190" i="13"/>
  <c r="I190" i="13"/>
  <c r="G190" i="13"/>
  <c r="F190" i="13"/>
  <c r="D190" i="13"/>
  <c r="C190" i="13"/>
  <c r="S189" i="13"/>
  <c r="R189" i="13"/>
  <c r="P189" i="13"/>
  <c r="O189" i="13"/>
  <c r="M189" i="13"/>
  <c r="L189" i="13"/>
  <c r="J189" i="13"/>
  <c r="I189" i="13"/>
  <c r="G189" i="13"/>
  <c r="F189" i="13"/>
  <c r="D189" i="13"/>
  <c r="C189" i="13"/>
  <c r="S188" i="13"/>
  <c r="R188" i="13"/>
  <c r="P188" i="13"/>
  <c r="O188" i="13"/>
  <c r="M188" i="13"/>
  <c r="L188" i="13"/>
  <c r="J188" i="13"/>
  <c r="I188" i="13"/>
  <c r="G188" i="13"/>
  <c r="F188" i="13"/>
  <c r="D188" i="13"/>
  <c r="C188" i="13"/>
  <c r="S187" i="13"/>
  <c r="R187" i="13"/>
  <c r="P187" i="13"/>
  <c r="O187" i="13"/>
  <c r="M187" i="13"/>
  <c r="L187" i="13"/>
  <c r="J187" i="13"/>
  <c r="I187" i="13"/>
  <c r="G187" i="13"/>
  <c r="F187" i="13"/>
  <c r="D187" i="13"/>
  <c r="C187" i="13"/>
  <c r="S186" i="13"/>
  <c r="R186" i="13"/>
  <c r="P186" i="13"/>
  <c r="O186" i="13"/>
  <c r="M186" i="13"/>
  <c r="L186" i="13"/>
  <c r="J186" i="13"/>
  <c r="I186" i="13"/>
  <c r="G186" i="13"/>
  <c r="F186" i="13"/>
  <c r="D186" i="13"/>
  <c r="C186" i="13"/>
  <c r="S185" i="13"/>
  <c r="R185" i="13"/>
  <c r="P185" i="13"/>
  <c r="O185" i="13"/>
  <c r="M185" i="13"/>
  <c r="L185" i="13"/>
  <c r="J185" i="13"/>
  <c r="I185" i="13"/>
  <c r="G185" i="13"/>
  <c r="F185" i="13"/>
  <c r="D185" i="13"/>
  <c r="C185" i="13"/>
  <c r="S184" i="13"/>
  <c r="R184" i="13"/>
  <c r="P184" i="13"/>
  <c r="O184" i="13"/>
  <c r="M184" i="13"/>
  <c r="L184" i="13"/>
  <c r="J184" i="13"/>
  <c r="I184" i="13"/>
  <c r="G184" i="13"/>
  <c r="F184" i="13"/>
  <c r="D184" i="13"/>
  <c r="C184" i="13"/>
  <c r="S183" i="13"/>
  <c r="R183" i="13"/>
  <c r="P183" i="13"/>
  <c r="O183" i="13"/>
  <c r="M183" i="13"/>
  <c r="L183" i="13"/>
  <c r="J183" i="13"/>
  <c r="I183" i="13"/>
  <c r="G183" i="13"/>
  <c r="F183" i="13"/>
  <c r="D183" i="13"/>
  <c r="C183" i="13"/>
  <c r="S182" i="13"/>
  <c r="R182" i="13"/>
  <c r="P182" i="13"/>
  <c r="O182" i="13"/>
  <c r="M182" i="13"/>
  <c r="L182" i="13"/>
  <c r="J182" i="13"/>
  <c r="I182" i="13"/>
  <c r="G182" i="13"/>
  <c r="F182" i="13"/>
  <c r="D182" i="13"/>
  <c r="C182" i="13"/>
  <c r="Q147" i="13"/>
  <c r="Q148" i="13"/>
  <c r="Q149" i="13"/>
  <c r="Q150" i="13"/>
  <c r="Q151" i="13"/>
  <c r="Q152" i="13"/>
  <c r="Q153" i="13"/>
  <c r="Q154" i="13"/>
  <c r="Q155" i="13"/>
  <c r="Q156" i="13"/>
  <c r="Q157" i="13"/>
  <c r="Q158" i="13"/>
  <c r="Q159" i="13"/>
  <c r="Q160" i="13"/>
  <c r="Q161" i="13"/>
  <c r="Q162" i="13"/>
  <c r="Q163" i="13"/>
  <c r="Q164" i="13"/>
  <c r="Q165" i="13"/>
  <c r="Q166" i="13"/>
  <c r="Q167" i="13"/>
  <c r="Q168" i="13"/>
  <c r="Q169" i="13"/>
  <c r="Q170" i="13"/>
  <c r="Q171" i="13"/>
  <c r="Q172" i="13"/>
  <c r="Q173" i="13"/>
  <c r="Q174" i="13"/>
  <c r="Q177" i="13"/>
  <c r="S177" i="13"/>
  <c r="R177" i="13"/>
  <c r="N147" i="13"/>
  <c r="N148" i="13"/>
  <c r="N149" i="13"/>
  <c r="N150" i="13"/>
  <c r="N151" i="13"/>
  <c r="N152" i="13"/>
  <c r="N153" i="13"/>
  <c r="N154" i="13"/>
  <c r="N155" i="13"/>
  <c r="N156" i="13"/>
  <c r="N157" i="13"/>
  <c r="N158" i="13"/>
  <c r="N159" i="13"/>
  <c r="N160" i="13"/>
  <c r="N161" i="13"/>
  <c r="N162" i="13"/>
  <c r="N163" i="13"/>
  <c r="N164" i="13"/>
  <c r="N165" i="13"/>
  <c r="N166" i="13"/>
  <c r="N167" i="13"/>
  <c r="N168" i="13"/>
  <c r="N169" i="13"/>
  <c r="N170" i="13"/>
  <c r="N171" i="13"/>
  <c r="N172" i="13"/>
  <c r="N173" i="13"/>
  <c r="N174" i="13"/>
  <c r="N177" i="13"/>
  <c r="P177" i="13"/>
  <c r="O177" i="13"/>
  <c r="K147" i="13"/>
  <c r="K148" i="13"/>
  <c r="K149" i="13"/>
  <c r="K150" i="13"/>
  <c r="K151" i="13"/>
  <c r="K152" i="13"/>
  <c r="K153" i="13"/>
  <c r="K154" i="13"/>
  <c r="K155" i="13"/>
  <c r="K156" i="13"/>
  <c r="K157" i="13"/>
  <c r="K158" i="13"/>
  <c r="K159" i="13"/>
  <c r="K160" i="13"/>
  <c r="K161" i="13"/>
  <c r="K162" i="13"/>
  <c r="K163" i="13"/>
  <c r="K164" i="13"/>
  <c r="K165" i="13"/>
  <c r="K166" i="13"/>
  <c r="K167" i="13"/>
  <c r="K168" i="13"/>
  <c r="K169" i="13"/>
  <c r="K170" i="13"/>
  <c r="K171" i="13"/>
  <c r="K172" i="13"/>
  <c r="K173" i="13"/>
  <c r="K174" i="13"/>
  <c r="K177" i="13"/>
  <c r="M177" i="13"/>
  <c r="L177" i="13"/>
  <c r="H147" i="13"/>
  <c r="H148" i="13"/>
  <c r="H149" i="13"/>
  <c r="H150" i="13"/>
  <c r="H151" i="13"/>
  <c r="H152" i="13"/>
  <c r="H153" i="13"/>
  <c r="H154" i="13"/>
  <c r="H155" i="13"/>
  <c r="H156" i="13"/>
  <c r="H157" i="13"/>
  <c r="H158" i="13"/>
  <c r="H159" i="13"/>
  <c r="H160" i="13"/>
  <c r="H161" i="13"/>
  <c r="H162" i="13"/>
  <c r="H163" i="13"/>
  <c r="H164" i="13"/>
  <c r="H165" i="13"/>
  <c r="H166" i="13"/>
  <c r="H167" i="13"/>
  <c r="H168" i="13"/>
  <c r="H169" i="13"/>
  <c r="H170" i="13"/>
  <c r="H171" i="13"/>
  <c r="H172" i="13"/>
  <c r="H173" i="13"/>
  <c r="H174" i="13"/>
  <c r="H177" i="13"/>
  <c r="J177" i="13"/>
  <c r="I177" i="13"/>
  <c r="E147" i="13"/>
  <c r="E148" i="13"/>
  <c r="E149" i="13"/>
  <c r="E150" i="13"/>
  <c r="E151" i="13"/>
  <c r="E152" i="13"/>
  <c r="E153" i="13"/>
  <c r="E154" i="13"/>
  <c r="E155" i="13"/>
  <c r="E156" i="13"/>
  <c r="E157" i="13"/>
  <c r="E158" i="13"/>
  <c r="E159" i="13"/>
  <c r="E160" i="13"/>
  <c r="E161" i="13"/>
  <c r="E162" i="13"/>
  <c r="E163" i="13"/>
  <c r="E164" i="13"/>
  <c r="E165" i="13"/>
  <c r="E166" i="13"/>
  <c r="E167" i="13"/>
  <c r="E168" i="13"/>
  <c r="E169" i="13"/>
  <c r="E170" i="13"/>
  <c r="E171" i="13"/>
  <c r="E172" i="13"/>
  <c r="E173" i="13"/>
  <c r="E174" i="13"/>
  <c r="E177" i="13"/>
  <c r="G177" i="13"/>
  <c r="F177" i="13"/>
  <c r="B147" i="13"/>
  <c r="B148" i="13"/>
  <c r="B149" i="13"/>
  <c r="B150" i="13"/>
  <c r="B151" i="13"/>
  <c r="B152" i="13"/>
  <c r="B153" i="13"/>
  <c r="B154" i="13"/>
  <c r="B155" i="13"/>
  <c r="B156" i="13"/>
  <c r="B157" i="13"/>
  <c r="B158" i="13"/>
  <c r="B159" i="13"/>
  <c r="B160" i="13"/>
  <c r="B161" i="13"/>
  <c r="B162" i="13"/>
  <c r="B163" i="13"/>
  <c r="B164" i="13"/>
  <c r="B165" i="13"/>
  <c r="B166" i="13"/>
  <c r="B167" i="13"/>
  <c r="B168" i="13"/>
  <c r="B169" i="13"/>
  <c r="B170" i="13"/>
  <c r="B171" i="13"/>
  <c r="B172" i="13"/>
  <c r="B173" i="13"/>
  <c r="B174" i="13"/>
  <c r="B177" i="13"/>
  <c r="D177" i="13"/>
  <c r="C177" i="13"/>
  <c r="Q176" i="13"/>
  <c r="S176" i="13"/>
  <c r="R176" i="13"/>
  <c r="N176" i="13"/>
  <c r="P176" i="13"/>
  <c r="O176" i="13"/>
  <c r="K176" i="13"/>
  <c r="M176" i="13"/>
  <c r="L176" i="13"/>
  <c r="H176" i="13"/>
  <c r="J176" i="13"/>
  <c r="I176" i="13"/>
  <c r="E176" i="13"/>
  <c r="G176" i="13"/>
  <c r="F176" i="13"/>
  <c r="B176" i="13"/>
  <c r="D176" i="13"/>
  <c r="C176" i="13"/>
  <c r="Q175" i="13"/>
  <c r="S175" i="13"/>
  <c r="R175" i="13"/>
  <c r="N175" i="13"/>
  <c r="P175" i="13"/>
  <c r="O175" i="13"/>
  <c r="K175" i="13"/>
  <c r="M175" i="13"/>
  <c r="L175" i="13"/>
  <c r="H175" i="13"/>
  <c r="J175" i="13"/>
  <c r="I175" i="13"/>
  <c r="E175" i="13"/>
  <c r="G175" i="13"/>
  <c r="F175" i="13"/>
  <c r="B175" i="13"/>
  <c r="D175" i="13"/>
  <c r="C175" i="13"/>
  <c r="S174" i="13"/>
  <c r="R174" i="13"/>
  <c r="P174" i="13"/>
  <c r="O174" i="13"/>
  <c r="M174" i="13"/>
  <c r="L174" i="13"/>
  <c r="J174" i="13"/>
  <c r="I174" i="13"/>
  <c r="G174" i="13"/>
  <c r="F174" i="13"/>
  <c r="D174" i="13"/>
  <c r="C174" i="13"/>
  <c r="S173" i="13"/>
  <c r="R173" i="13"/>
  <c r="P173" i="13"/>
  <c r="O173" i="13"/>
  <c r="M173" i="13"/>
  <c r="L173" i="13"/>
  <c r="J173" i="13"/>
  <c r="I173" i="13"/>
  <c r="G173" i="13"/>
  <c r="F173" i="13"/>
  <c r="D173" i="13"/>
  <c r="C173" i="13"/>
  <c r="S172" i="13"/>
  <c r="R172" i="13"/>
  <c r="P172" i="13"/>
  <c r="O172" i="13"/>
  <c r="M172" i="13"/>
  <c r="L172" i="13"/>
  <c r="J172" i="13"/>
  <c r="I172" i="13"/>
  <c r="G172" i="13"/>
  <c r="F172" i="13"/>
  <c r="D172" i="13"/>
  <c r="C172" i="13"/>
  <c r="S171" i="13"/>
  <c r="R171" i="13"/>
  <c r="P171" i="13"/>
  <c r="O171" i="13"/>
  <c r="M171" i="13"/>
  <c r="L171" i="13"/>
  <c r="J171" i="13"/>
  <c r="I171" i="13"/>
  <c r="G171" i="13"/>
  <c r="F171" i="13"/>
  <c r="D171" i="13"/>
  <c r="C171" i="13"/>
  <c r="S170" i="13"/>
  <c r="R170" i="13"/>
  <c r="P170" i="13"/>
  <c r="O170" i="13"/>
  <c r="M170" i="13"/>
  <c r="L170" i="13"/>
  <c r="J170" i="13"/>
  <c r="I170" i="13"/>
  <c r="G170" i="13"/>
  <c r="F170" i="13"/>
  <c r="D170" i="13"/>
  <c r="C170" i="13"/>
  <c r="S169" i="13"/>
  <c r="R169" i="13"/>
  <c r="P169" i="13"/>
  <c r="O169" i="13"/>
  <c r="M169" i="13"/>
  <c r="L169" i="13"/>
  <c r="J169" i="13"/>
  <c r="I169" i="13"/>
  <c r="G169" i="13"/>
  <c r="F169" i="13"/>
  <c r="D169" i="13"/>
  <c r="C169" i="13"/>
  <c r="S168" i="13"/>
  <c r="R168" i="13"/>
  <c r="P168" i="13"/>
  <c r="O168" i="13"/>
  <c r="M168" i="13"/>
  <c r="L168" i="13"/>
  <c r="J168" i="13"/>
  <c r="I168" i="13"/>
  <c r="G168" i="13"/>
  <c r="F168" i="13"/>
  <c r="D168" i="13"/>
  <c r="C168" i="13"/>
  <c r="S167" i="13"/>
  <c r="R167" i="13"/>
  <c r="P167" i="13"/>
  <c r="O167" i="13"/>
  <c r="M167" i="13"/>
  <c r="L167" i="13"/>
  <c r="J167" i="13"/>
  <c r="I167" i="13"/>
  <c r="G167" i="13"/>
  <c r="F167" i="13"/>
  <c r="D167" i="13"/>
  <c r="C167" i="13"/>
  <c r="S166" i="13"/>
  <c r="R166" i="13"/>
  <c r="P166" i="13"/>
  <c r="O166" i="13"/>
  <c r="M166" i="13"/>
  <c r="L166" i="13"/>
  <c r="J166" i="13"/>
  <c r="I166" i="13"/>
  <c r="G166" i="13"/>
  <c r="F166" i="13"/>
  <c r="D166" i="13"/>
  <c r="C166" i="13"/>
  <c r="S165" i="13"/>
  <c r="R165" i="13"/>
  <c r="P165" i="13"/>
  <c r="O165" i="13"/>
  <c r="M165" i="13"/>
  <c r="L165" i="13"/>
  <c r="J165" i="13"/>
  <c r="I165" i="13"/>
  <c r="G165" i="13"/>
  <c r="F165" i="13"/>
  <c r="D165" i="13"/>
  <c r="C165" i="13"/>
  <c r="S164" i="13"/>
  <c r="R164" i="13"/>
  <c r="P164" i="13"/>
  <c r="O164" i="13"/>
  <c r="M164" i="13"/>
  <c r="L164" i="13"/>
  <c r="J164" i="13"/>
  <c r="I164" i="13"/>
  <c r="G164" i="13"/>
  <c r="F164" i="13"/>
  <c r="D164" i="13"/>
  <c r="C164" i="13"/>
  <c r="S163" i="13"/>
  <c r="R163" i="13"/>
  <c r="P163" i="13"/>
  <c r="O163" i="13"/>
  <c r="M163" i="13"/>
  <c r="L163" i="13"/>
  <c r="J163" i="13"/>
  <c r="I163" i="13"/>
  <c r="G163" i="13"/>
  <c r="F163" i="13"/>
  <c r="D163" i="13"/>
  <c r="C163" i="13"/>
  <c r="S162" i="13"/>
  <c r="R162" i="13"/>
  <c r="P162" i="13"/>
  <c r="O162" i="13"/>
  <c r="M162" i="13"/>
  <c r="L162" i="13"/>
  <c r="J162" i="13"/>
  <c r="I162" i="13"/>
  <c r="G162" i="13"/>
  <c r="F162" i="13"/>
  <c r="D162" i="13"/>
  <c r="C162" i="13"/>
  <c r="S161" i="13"/>
  <c r="R161" i="13"/>
  <c r="P161" i="13"/>
  <c r="O161" i="13"/>
  <c r="M161" i="13"/>
  <c r="L161" i="13"/>
  <c r="J161" i="13"/>
  <c r="I161" i="13"/>
  <c r="G161" i="13"/>
  <c r="F161" i="13"/>
  <c r="D161" i="13"/>
  <c r="C161" i="13"/>
  <c r="S160" i="13"/>
  <c r="R160" i="13"/>
  <c r="P160" i="13"/>
  <c r="O160" i="13"/>
  <c r="M160" i="13"/>
  <c r="L160" i="13"/>
  <c r="J160" i="13"/>
  <c r="I160" i="13"/>
  <c r="G160" i="13"/>
  <c r="F160" i="13"/>
  <c r="D160" i="13"/>
  <c r="C160" i="13"/>
  <c r="S159" i="13"/>
  <c r="R159" i="13"/>
  <c r="P159" i="13"/>
  <c r="O159" i="13"/>
  <c r="M159" i="13"/>
  <c r="L159" i="13"/>
  <c r="J159" i="13"/>
  <c r="I159" i="13"/>
  <c r="G159" i="13"/>
  <c r="F159" i="13"/>
  <c r="D159" i="13"/>
  <c r="C159" i="13"/>
  <c r="S158" i="13"/>
  <c r="R158" i="13"/>
  <c r="P158" i="13"/>
  <c r="O158" i="13"/>
  <c r="M158" i="13"/>
  <c r="L158" i="13"/>
  <c r="J158" i="13"/>
  <c r="I158" i="13"/>
  <c r="G158" i="13"/>
  <c r="F158" i="13"/>
  <c r="D158" i="13"/>
  <c r="C158" i="13"/>
  <c r="S157" i="13"/>
  <c r="R157" i="13"/>
  <c r="P157" i="13"/>
  <c r="O157" i="13"/>
  <c r="M157" i="13"/>
  <c r="L157" i="13"/>
  <c r="J157" i="13"/>
  <c r="I157" i="13"/>
  <c r="G157" i="13"/>
  <c r="F157" i="13"/>
  <c r="D157" i="13"/>
  <c r="C157" i="13"/>
  <c r="S156" i="13"/>
  <c r="R156" i="13"/>
  <c r="P156" i="13"/>
  <c r="O156" i="13"/>
  <c r="M156" i="13"/>
  <c r="L156" i="13"/>
  <c r="J156" i="13"/>
  <c r="I156" i="13"/>
  <c r="G156" i="13"/>
  <c r="F156" i="13"/>
  <c r="D156" i="13"/>
  <c r="C156" i="13"/>
  <c r="S155" i="13"/>
  <c r="R155" i="13"/>
  <c r="P155" i="13"/>
  <c r="O155" i="13"/>
  <c r="M155" i="13"/>
  <c r="L155" i="13"/>
  <c r="J155" i="13"/>
  <c r="I155" i="13"/>
  <c r="G155" i="13"/>
  <c r="F155" i="13"/>
  <c r="D155" i="13"/>
  <c r="C155" i="13"/>
  <c r="S154" i="13"/>
  <c r="R154" i="13"/>
  <c r="P154" i="13"/>
  <c r="O154" i="13"/>
  <c r="M154" i="13"/>
  <c r="L154" i="13"/>
  <c r="J154" i="13"/>
  <c r="I154" i="13"/>
  <c r="G154" i="13"/>
  <c r="F154" i="13"/>
  <c r="D154" i="13"/>
  <c r="C154" i="13"/>
  <c r="S153" i="13"/>
  <c r="R153" i="13"/>
  <c r="P153" i="13"/>
  <c r="O153" i="13"/>
  <c r="M153" i="13"/>
  <c r="L153" i="13"/>
  <c r="J153" i="13"/>
  <c r="I153" i="13"/>
  <c r="G153" i="13"/>
  <c r="F153" i="13"/>
  <c r="D153" i="13"/>
  <c r="C153" i="13"/>
  <c r="S152" i="13"/>
  <c r="R152" i="13"/>
  <c r="P152" i="13"/>
  <c r="O152" i="13"/>
  <c r="M152" i="13"/>
  <c r="L152" i="13"/>
  <c r="J152" i="13"/>
  <c r="I152" i="13"/>
  <c r="G152" i="13"/>
  <c r="F152" i="13"/>
  <c r="D152" i="13"/>
  <c r="C152" i="13"/>
  <c r="S151" i="13"/>
  <c r="R151" i="13"/>
  <c r="P151" i="13"/>
  <c r="O151" i="13"/>
  <c r="M151" i="13"/>
  <c r="L151" i="13"/>
  <c r="J151" i="13"/>
  <c r="I151" i="13"/>
  <c r="G151" i="13"/>
  <c r="F151" i="13"/>
  <c r="D151" i="13"/>
  <c r="C151" i="13"/>
  <c r="S150" i="13"/>
  <c r="R150" i="13"/>
  <c r="P150" i="13"/>
  <c r="O150" i="13"/>
  <c r="M150" i="13"/>
  <c r="L150" i="13"/>
  <c r="J150" i="13"/>
  <c r="I150" i="13"/>
  <c r="G150" i="13"/>
  <c r="F150" i="13"/>
  <c r="D150" i="13"/>
  <c r="C150" i="13"/>
  <c r="S149" i="13"/>
  <c r="R149" i="13"/>
  <c r="P149" i="13"/>
  <c r="O149" i="13"/>
  <c r="M149" i="13"/>
  <c r="L149" i="13"/>
  <c r="J149" i="13"/>
  <c r="I149" i="13"/>
  <c r="G149" i="13"/>
  <c r="F149" i="13"/>
  <c r="D149" i="13"/>
  <c r="C149" i="13"/>
  <c r="S148" i="13"/>
  <c r="R148" i="13"/>
  <c r="P148" i="13"/>
  <c r="O148" i="13"/>
  <c r="M148" i="13"/>
  <c r="L148" i="13"/>
  <c r="J148" i="13"/>
  <c r="I148" i="13"/>
  <c r="G148" i="13"/>
  <c r="F148" i="13"/>
  <c r="D148" i="13"/>
  <c r="C148" i="13"/>
  <c r="S147" i="13"/>
  <c r="R147" i="13"/>
  <c r="P147" i="13"/>
  <c r="O147" i="13"/>
  <c r="M147" i="13"/>
  <c r="L147" i="13"/>
  <c r="J147" i="13"/>
  <c r="I147" i="13"/>
  <c r="G147" i="13"/>
  <c r="F147" i="13"/>
  <c r="D147" i="13"/>
  <c r="C147" i="13"/>
  <c r="Q112" i="13"/>
  <c r="Q113" i="13"/>
  <c r="Q114" i="13"/>
  <c r="Q115" i="13"/>
  <c r="Q116" i="13"/>
  <c r="Q117" i="13"/>
  <c r="Q118" i="13"/>
  <c r="Q119" i="13"/>
  <c r="Q120" i="13"/>
  <c r="Q121" i="13"/>
  <c r="Q122" i="13"/>
  <c r="Q123" i="13"/>
  <c r="Q124" i="13"/>
  <c r="Q125" i="13"/>
  <c r="Q126" i="13"/>
  <c r="Q127" i="13"/>
  <c r="Q128" i="13"/>
  <c r="Q129" i="13"/>
  <c r="Q130" i="13"/>
  <c r="Q131" i="13"/>
  <c r="Q132" i="13"/>
  <c r="Q133" i="13"/>
  <c r="Q134" i="13"/>
  <c r="Q135" i="13"/>
  <c r="Q136" i="13"/>
  <c r="Q137" i="13"/>
  <c r="Q138" i="13"/>
  <c r="Q139" i="13"/>
  <c r="Q142" i="13"/>
  <c r="S142" i="13"/>
  <c r="R142" i="13"/>
  <c r="N112" i="13"/>
  <c r="N113" i="13"/>
  <c r="N114" i="13"/>
  <c r="N115" i="13"/>
  <c r="N116" i="13"/>
  <c r="N117" i="13"/>
  <c r="N118" i="13"/>
  <c r="N119" i="13"/>
  <c r="N120" i="13"/>
  <c r="N121" i="13"/>
  <c r="N122" i="13"/>
  <c r="N123" i="13"/>
  <c r="N124" i="13"/>
  <c r="N125" i="13"/>
  <c r="N126" i="13"/>
  <c r="N127" i="13"/>
  <c r="N128" i="13"/>
  <c r="N129" i="13"/>
  <c r="N130" i="13"/>
  <c r="N131" i="13"/>
  <c r="N132" i="13"/>
  <c r="N133" i="13"/>
  <c r="N134" i="13"/>
  <c r="N135" i="13"/>
  <c r="N136" i="13"/>
  <c r="N137" i="13"/>
  <c r="N138" i="13"/>
  <c r="N139" i="13"/>
  <c r="N142" i="13"/>
  <c r="P142" i="13"/>
  <c r="O142" i="13"/>
  <c r="K112" i="13"/>
  <c r="K113" i="13"/>
  <c r="K114" i="13"/>
  <c r="K115" i="13"/>
  <c r="K116" i="13"/>
  <c r="K117" i="13"/>
  <c r="K118" i="13"/>
  <c r="K119" i="13"/>
  <c r="K120" i="13"/>
  <c r="K121" i="13"/>
  <c r="K122" i="13"/>
  <c r="K123" i="13"/>
  <c r="K124" i="13"/>
  <c r="K125" i="13"/>
  <c r="K126" i="13"/>
  <c r="K127" i="13"/>
  <c r="K128" i="13"/>
  <c r="K129" i="13"/>
  <c r="K130" i="13"/>
  <c r="K131" i="13"/>
  <c r="K132" i="13"/>
  <c r="K133" i="13"/>
  <c r="K134" i="13"/>
  <c r="K135" i="13"/>
  <c r="K136" i="13"/>
  <c r="K137" i="13"/>
  <c r="K138" i="13"/>
  <c r="K139" i="13"/>
  <c r="K142" i="13"/>
  <c r="M142" i="13"/>
  <c r="L142" i="13"/>
  <c r="H112" i="13"/>
  <c r="H113" i="13"/>
  <c r="H114" i="13"/>
  <c r="H115" i="13"/>
  <c r="H116" i="13"/>
  <c r="H117" i="13"/>
  <c r="H118" i="13"/>
  <c r="H119" i="13"/>
  <c r="H120" i="13"/>
  <c r="H121" i="13"/>
  <c r="H122" i="13"/>
  <c r="H123" i="13"/>
  <c r="H124" i="13"/>
  <c r="H125" i="13"/>
  <c r="H126" i="13"/>
  <c r="H127" i="13"/>
  <c r="H128" i="13"/>
  <c r="H129" i="13"/>
  <c r="H130" i="13"/>
  <c r="H131" i="13"/>
  <c r="H132" i="13"/>
  <c r="H133" i="13"/>
  <c r="H134" i="13"/>
  <c r="H135" i="13"/>
  <c r="H136" i="13"/>
  <c r="H137" i="13"/>
  <c r="H138" i="13"/>
  <c r="H139" i="13"/>
  <c r="H142" i="13"/>
  <c r="J142" i="13"/>
  <c r="I142" i="13"/>
  <c r="E112" i="13"/>
  <c r="E113" i="13"/>
  <c r="E114" i="13"/>
  <c r="E115" i="13"/>
  <c r="E116" i="13"/>
  <c r="E117" i="13"/>
  <c r="E118" i="13"/>
  <c r="E119" i="13"/>
  <c r="E120" i="13"/>
  <c r="E121" i="13"/>
  <c r="E122" i="13"/>
  <c r="E123" i="13"/>
  <c r="E124" i="13"/>
  <c r="E125" i="13"/>
  <c r="E126" i="13"/>
  <c r="E127" i="13"/>
  <c r="E128" i="13"/>
  <c r="E129" i="13"/>
  <c r="E130" i="13"/>
  <c r="E131" i="13"/>
  <c r="E132" i="13"/>
  <c r="E133" i="13"/>
  <c r="E134" i="13"/>
  <c r="E135" i="13"/>
  <c r="E136" i="13"/>
  <c r="E137" i="13"/>
  <c r="E138" i="13"/>
  <c r="E139" i="13"/>
  <c r="E142" i="13"/>
  <c r="G142" i="13"/>
  <c r="F142" i="13"/>
  <c r="B112" i="13"/>
  <c r="B113" i="13"/>
  <c r="B114" i="13"/>
  <c r="B115" i="13"/>
  <c r="B116" i="13"/>
  <c r="B117" i="13"/>
  <c r="B118" i="13"/>
  <c r="B119" i="13"/>
  <c r="B120" i="13"/>
  <c r="B121" i="13"/>
  <c r="B122" i="13"/>
  <c r="B123" i="13"/>
  <c r="B124" i="13"/>
  <c r="B125" i="13"/>
  <c r="B126" i="13"/>
  <c r="B127" i="13"/>
  <c r="B128" i="13"/>
  <c r="B129" i="13"/>
  <c r="B130" i="13"/>
  <c r="B131" i="13"/>
  <c r="B132" i="13"/>
  <c r="B133" i="13"/>
  <c r="B134" i="13"/>
  <c r="B135" i="13"/>
  <c r="B136" i="13"/>
  <c r="B137" i="13"/>
  <c r="B138" i="13"/>
  <c r="B139" i="13"/>
  <c r="B142" i="13"/>
  <c r="D142" i="13"/>
  <c r="C142" i="13"/>
  <c r="Q141" i="13"/>
  <c r="S141" i="13"/>
  <c r="R141" i="13"/>
  <c r="N141" i="13"/>
  <c r="P141" i="13"/>
  <c r="O141" i="13"/>
  <c r="K141" i="13"/>
  <c r="M141" i="13"/>
  <c r="L141" i="13"/>
  <c r="H141" i="13"/>
  <c r="J141" i="13"/>
  <c r="I141" i="13"/>
  <c r="E141" i="13"/>
  <c r="G141" i="13"/>
  <c r="F141" i="13"/>
  <c r="B141" i="13"/>
  <c r="D141" i="13"/>
  <c r="C141" i="13"/>
  <c r="Q140" i="13"/>
  <c r="S140" i="13"/>
  <c r="R140" i="13"/>
  <c r="N140" i="13"/>
  <c r="P140" i="13"/>
  <c r="O140" i="13"/>
  <c r="K140" i="13"/>
  <c r="M140" i="13"/>
  <c r="L140" i="13"/>
  <c r="H140" i="13"/>
  <c r="J140" i="13"/>
  <c r="I140" i="13"/>
  <c r="E140" i="13"/>
  <c r="G140" i="13"/>
  <c r="F140" i="13"/>
  <c r="B140" i="13"/>
  <c r="D140" i="13"/>
  <c r="C140" i="13"/>
  <c r="S139" i="13"/>
  <c r="R139" i="13"/>
  <c r="P139" i="13"/>
  <c r="O139" i="13"/>
  <c r="M139" i="13"/>
  <c r="L139" i="13"/>
  <c r="J139" i="13"/>
  <c r="I139" i="13"/>
  <c r="G139" i="13"/>
  <c r="F139" i="13"/>
  <c r="D139" i="13"/>
  <c r="C139" i="13"/>
  <c r="S138" i="13"/>
  <c r="R138" i="13"/>
  <c r="P138" i="13"/>
  <c r="O138" i="13"/>
  <c r="M138" i="13"/>
  <c r="L138" i="13"/>
  <c r="J138" i="13"/>
  <c r="I138" i="13"/>
  <c r="G138" i="13"/>
  <c r="F138" i="13"/>
  <c r="D138" i="13"/>
  <c r="C138" i="13"/>
  <c r="S137" i="13"/>
  <c r="R137" i="13"/>
  <c r="P137" i="13"/>
  <c r="O137" i="13"/>
  <c r="M137" i="13"/>
  <c r="L137" i="13"/>
  <c r="J137" i="13"/>
  <c r="I137" i="13"/>
  <c r="G137" i="13"/>
  <c r="F137" i="13"/>
  <c r="D137" i="13"/>
  <c r="C137" i="13"/>
  <c r="S136" i="13"/>
  <c r="R136" i="13"/>
  <c r="P136" i="13"/>
  <c r="O136" i="13"/>
  <c r="M136" i="13"/>
  <c r="L136" i="13"/>
  <c r="J136" i="13"/>
  <c r="I136" i="13"/>
  <c r="G136" i="13"/>
  <c r="F136" i="13"/>
  <c r="D136" i="13"/>
  <c r="C136" i="13"/>
  <c r="S135" i="13"/>
  <c r="R135" i="13"/>
  <c r="P135" i="13"/>
  <c r="O135" i="13"/>
  <c r="M135" i="13"/>
  <c r="L135" i="13"/>
  <c r="J135" i="13"/>
  <c r="I135" i="13"/>
  <c r="G135" i="13"/>
  <c r="F135" i="13"/>
  <c r="D135" i="13"/>
  <c r="C135" i="13"/>
  <c r="S134" i="13"/>
  <c r="R134" i="13"/>
  <c r="P134" i="13"/>
  <c r="O134" i="13"/>
  <c r="M134" i="13"/>
  <c r="L134" i="13"/>
  <c r="J134" i="13"/>
  <c r="I134" i="13"/>
  <c r="G134" i="13"/>
  <c r="F134" i="13"/>
  <c r="D134" i="13"/>
  <c r="C134" i="13"/>
  <c r="S133" i="13"/>
  <c r="R133" i="13"/>
  <c r="P133" i="13"/>
  <c r="O133" i="13"/>
  <c r="M133" i="13"/>
  <c r="L133" i="13"/>
  <c r="J133" i="13"/>
  <c r="I133" i="13"/>
  <c r="G133" i="13"/>
  <c r="F133" i="13"/>
  <c r="D133" i="13"/>
  <c r="C133" i="13"/>
  <c r="S132" i="13"/>
  <c r="R132" i="13"/>
  <c r="P132" i="13"/>
  <c r="O132" i="13"/>
  <c r="M132" i="13"/>
  <c r="L132" i="13"/>
  <c r="J132" i="13"/>
  <c r="I132" i="13"/>
  <c r="G132" i="13"/>
  <c r="F132" i="13"/>
  <c r="D132" i="13"/>
  <c r="C132" i="13"/>
  <c r="S131" i="13"/>
  <c r="R131" i="13"/>
  <c r="P131" i="13"/>
  <c r="O131" i="13"/>
  <c r="M131" i="13"/>
  <c r="L131" i="13"/>
  <c r="J131" i="13"/>
  <c r="I131" i="13"/>
  <c r="G131" i="13"/>
  <c r="F131" i="13"/>
  <c r="D131" i="13"/>
  <c r="C131" i="13"/>
  <c r="S130" i="13"/>
  <c r="R130" i="13"/>
  <c r="P130" i="13"/>
  <c r="O130" i="13"/>
  <c r="M130" i="13"/>
  <c r="L130" i="13"/>
  <c r="J130" i="13"/>
  <c r="I130" i="13"/>
  <c r="G130" i="13"/>
  <c r="F130" i="13"/>
  <c r="D130" i="13"/>
  <c r="C130" i="13"/>
  <c r="S129" i="13"/>
  <c r="R129" i="13"/>
  <c r="P129" i="13"/>
  <c r="O129" i="13"/>
  <c r="M129" i="13"/>
  <c r="L129" i="13"/>
  <c r="J129" i="13"/>
  <c r="I129" i="13"/>
  <c r="G129" i="13"/>
  <c r="F129" i="13"/>
  <c r="D129" i="13"/>
  <c r="C129" i="13"/>
  <c r="S128" i="13"/>
  <c r="R128" i="13"/>
  <c r="P128" i="13"/>
  <c r="O128" i="13"/>
  <c r="M128" i="13"/>
  <c r="L128" i="13"/>
  <c r="J128" i="13"/>
  <c r="I128" i="13"/>
  <c r="G128" i="13"/>
  <c r="F128" i="13"/>
  <c r="D128" i="13"/>
  <c r="C128" i="13"/>
  <c r="S127" i="13"/>
  <c r="R127" i="13"/>
  <c r="P127" i="13"/>
  <c r="O127" i="13"/>
  <c r="M127" i="13"/>
  <c r="L127" i="13"/>
  <c r="J127" i="13"/>
  <c r="I127" i="13"/>
  <c r="G127" i="13"/>
  <c r="F127" i="13"/>
  <c r="D127" i="13"/>
  <c r="C127" i="13"/>
  <c r="S126" i="13"/>
  <c r="R126" i="13"/>
  <c r="P126" i="13"/>
  <c r="O126" i="13"/>
  <c r="M126" i="13"/>
  <c r="L126" i="13"/>
  <c r="J126" i="13"/>
  <c r="I126" i="13"/>
  <c r="G126" i="13"/>
  <c r="F126" i="13"/>
  <c r="D126" i="13"/>
  <c r="C126" i="13"/>
  <c r="S125" i="13"/>
  <c r="R125" i="13"/>
  <c r="P125" i="13"/>
  <c r="O125" i="13"/>
  <c r="M125" i="13"/>
  <c r="L125" i="13"/>
  <c r="J125" i="13"/>
  <c r="I125" i="13"/>
  <c r="G125" i="13"/>
  <c r="F125" i="13"/>
  <c r="D125" i="13"/>
  <c r="C125" i="13"/>
  <c r="S124" i="13"/>
  <c r="R124" i="13"/>
  <c r="P124" i="13"/>
  <c r="O124" i="13"/>
  <c r="M124" i="13"/>
  <c r="L124" i="13"/>
  <c r="J124" i="13"/>
  <c r="I124" i="13"/>
  <c r="G124" i="13"/>
  <c r="F124" i="13"/>
  <c r="D124" i="13"/>
  <c r="C124" i="13"/>
  <c r="S123" i="13"/>
  <c r="R123" i="13"/>
  <c r="P123" i="13"/>
  <c r="O123" i="13"/>
  <c r="M123" i="13"/>
  <c r="L123" i="13"/>
  <c r="J123" i="13"/>
  <c r="I123" i="13"/>
  <c r="G123" i="13"/>
  <c r="F123" i="13"/>
  <c r="D123" i="13"/>
  <c r="C123" i="13"/>
  <c r="S122" i="13"/>
  <c r="R122" i="13"/>
  <c r="P122" i="13"/>
  <c r="O122" i="13"/>
  <c r="M122" i="13"/>
  <c r="L122" i="13"/>
  <c r="J122" i="13"/>
  <c r="I122" i="13"/>
  <c r="G122" i="13"/>
  <c r="F122" i="13"/>
  <c r="D122" i="13"/>
  <c r="C122" i="13"/>
  <c r="S121" i="13"/>
  <c r="R121" i="13"/>
  <c r="P121" i="13"/>
  <c r="O121" i="13"/>
  <c r="M121" i="13"/>
  <c r="L121" i="13"/>
  <c r="J121" i="13"/>
  <c r="I121" i="13"/>
  <c r="G121" i="13"/>
  <c r="F121" i="13"/>
  <c r="D121" i="13"/>
  <c r="C121" i="13"/>
  <c r="S120" i="13"/>
  <c r="R120" i="13"/>
  <c r="P120" i="13"/>
  <c r="O120" i="13"/>
  <c r="M120" i="13"/>
  <c r="L120" i="13"/>
  <c r="J120" i="13"/>
  <c r="I120" i="13"/>
  <c r="G120" i="13"/>
  <c r="F120" i="13"/>
  <c r="D120" i="13"/>
  <c r="C120" i="13"/>
  <c r="S119" i="13"/>
  <c r="R119" i="13"/>
  <c r="P119" i="13"/>
  <c r="O119" i="13"/>
  <c r="M119" i="13"/>
  <c r="L119" i="13"/>
  <c r="J119" i="13"/>
  <c r="I119" i="13"/>
  <c r="G119" i="13"/>
  <c r="F119" i="13"/>
  <c r="D119" i="13"/>
  <c r="C119" i="13"/>
  <c r="S118" i="13"/>
  <c r="R118" i="13"/>
  <c r="P118" i="13"/>
  <c r="O118" i="13"/>
  <c r="M118" i="13"/>
  <c r="L118" i="13"/>
  <c r="J118" i="13"/>
  <c r="I118" i="13"/>
  <c r="G118" i="13"/>
  <c r="F118" i="13"/>
  <c r="D118" i="13"/>
  <c r="C118" i="13"/>
  <c r="S117" i="13"/>
  <c r="R117" i="13"/>
  <c r="P117" i="13"/>
  <c r="O117" i="13"/>
  <c r="M117" i="13"/>
  <c r="L117" i="13"/>
  <c r="J117" i="13"/>
  <c r="I117" i="13"/>
  <c r="G117" i="13"/>
  <c r="F117" i="13"/>
  <c r="D117" i="13"/>
  <c r="C117" i="13"/>
  <c r="S116" i="13"/>
  <c r="R116" i="13"/>
  <c r="P116" i="13"/>
  <c r="O116" i="13"/>
  <c r="M116" i="13"/>
  <c r="L116" i="13"/>
  <c r="J116" i="13"/>
  <c r="I116" i="13"/>
  <c r="G116" i="13"/>
  <c r="F116" i="13"/>
  <c r="D116" i="13"/>
  <c r="C116" i="13"/>
  <c r="S115" i="13"/>
  <c r="R115" i="13"/>
  <c r="P115" i="13"/>
  <c r="O115" i="13"/>
  <c r="M115" i="13"/>
  <c r="L115" i="13"/>
  <c r="J115" i="13"/>
  <c r="I115" i="13"/>
  <c r="G115" i="13"/>
  <c r="F115" i="13"/>
  <c r="D115" i="13"/>
  <c r="C115" i="13"/>
  <c r="S114" i="13"/>
  <c r="R114" i="13"/>
  <c r="P114" i="13"/>
  <c r="O114" i="13"/>
  <c r="M114" i="13"/>
  <c r="L114" i="13"/>
  <c r="J114" i="13"/>
  <c r="I114" i="13"/>
  <c r="G114" i="13"/>
  <c r="F114" i="13"/>
  <c r="D114" i="13"/>
  <c r="C114" i="13"/>
  <c r="S113" i="13"/>
  <c r="R113" i="13"/>
  <c r="P113" i="13"/>
  <c r="O113" i="13"/>
  <c r="M113" i="13"/>
  <c r="L113" i="13"/>
  <c r="J113" i="13"/>
  <c r="I113" i="13"/>
  <c r="G113" i="13"/>
  <c r="F113" i="13"/>
  <c r="D113" i="13"/>
  <c r="C113" i="13"/>
  <c r="S112" i="13"/>
  <c r="R112" i="13"/>
  <c r="P112" i="13"/>
  <c r="O112" i="13"/>
  <c r="M112" i="13"/>
  <c r="L112" i="13"/>
  <c r="J112" i="13"/>
  <c r="I112" i="13"/>
  <c r="G112" i="13"/>
  <c r="F112" i="13"/>
  <c r="D112" i="13"/>
  <c r="C112" i="13"/>
  <c r="Q77" i="13"/>
  <c r="Q78" i="13"/>
  <c r="Q79" i="13"/>
  <c r="Q80" i="13"/>
  <c r="Q81" i="13"/>
  <c r="Q82" i="13"/>
  <c r="Q83" i="13"/>
  <c r="Q84" i="13"/>
  <c r="Q85" i="13"/>
  <c r="Q86" i="13"/>
  <c r="Q87" i="13"/>
  <c r="Q88" i="13"/>
  <c r="Q89" i="13"/>
  <c r="Q90" i="13"/>
  <c r="Q91" i="13"/>
  <c r="Q92" i="13"/>
  <c r="Q93" i="13"/>
  <c r="Q94" i="13"/>
  <c r="Q95" i="13"/>
  <c r="Q96" i="13"/>
  <c r="Q97" i="13"/>
  <c r="Q98" i="13"/>
  <c r="Q99" i="13"/>
  <c r="Q100" i="13"/>
  <c r="Q101" i="13"/>
  <c r="Q102" i="13"/>
  <c r="Q103" i="13"/>
  <c r="Q104" i="13"/>
  <c r="Q107" i="13"/>
  <c r="S107" i="13"/>
  <c r="R107" i="13"/>
  <c r="N77" i="13"/>
  <c r="N78" i="13"/>
  <c r="N79" i="13"/>
  <c r="N80" i="13"/>
  <c r="N81" i="13"/>
  <c r="N82" i="13"/>
  <c r="N83" i="13"/>
  <c r="N84" i="13"/>
  <c r="N85" i="13"/>
  <c r="N86" i="13"/>
  <c r="N87" i="13"/>
  <c r="N88" i="13"/>
  <c r="N89" i="13"/>
  <c r="N90" i="13"/>
  <c r="N91" i="13"/>
  <c r="N92" i="13"/>
  <c r="N93" i="13"/>
  <c r="N94" i="13"/>
  <c r="N95" i="13"/>
  <c r="N96" i="13"/>
  <c r="N97" i="13"/>
  <c r="N98" i="13"/>
  <c r="N99" i="13"/>
  <c r="N100" i="13"/>
  <c r="N101" i="13"/>
  <c r="N102" i="13"/>
  <c r="N103" i="13"/>
  <c r="N104" i="13"/>
  <c r="N107" i="13"/>
  <c r="P107" i="13"/>
  <c r="O107" i="13"/>
  <c r="K77" i="13"/>
  <c r="K78" i="13"/>
  <c r="K79" i="13"/>
  <c r="K80" i="13"/>
  <c r="K81" i="13"/>
  <c r="K82" i="13"/>
  <c r="K83" i="13"/>
  <c r="K84" i="13"/>
  <c r="K85" i="13"/>
  <c r="K86" i="13"/>
  <c r="K87" i="13"/>
  <c r="K88" i="13"/>
  <c r="K89" i="13"/>
  <c r="K90" i="13"/>
  <c r="K91" i="13"/>
  <c r="K92" i="13"/>
  <c r="K93" i="13"/>
  <c r="K94" i="13"/>
  <c r="K95" i="13"/>
  <c r="K96" i="13"/>
  <c r="K97" i="13"/>
  <c r="K98" i="13"/>
  <c r="K99" i="13"/>
  <c r="K100" i="13"/>
  <c r="K101" i="13"/>
  <c r="K102" i="13"/>
  <c r="K103" i="13"/>
  <c r="K104" i="13"/>
  <c r="K107" i="13"/>
  <c r="M107" i="13"/>
  <c r="L107" i="13"/>
  <c r="H77" i="13"/>
  <c r="H78" i="13"/>
  <c r="H79" i="13"/>
  <c r="H80" i="13"/>
  <c r="H81" i="13"/>
  <c r="H82" i="13"/>
  <c r="H83" i="13"/>
  <c r="H84" i="13"/>
  <c r="H85" i="13"/>
  <c r="H86" i="13"/>
  <c r="H87" i="13"/>
  <c r="H88" i="13"/>
  <c r="H89" i="13"/>
  <c r="H90" i="13"/>
  <c r="H91" i="13"/>
  <c r="H92" i="13"/>
  <c r="H93" i="13"/>
  <c r="H94" i="13"/>
  <c r="H95" i="13"/>
  <c r="H96" i="13"/>
  <c r="H97" i="13"/>
  <c r="H98" i="13"/>
  <c r="H99" i="13"/>
  <c r="H100" i="13"/>
  <c r="H101" i="13"/>
  <c r="H102" i="13"/>
  <c r="H103" i="13"/>
  <c r="H104" i="13"/>
  <c r="H107" i="13"/>
  <c r="J107" i="13"/>
  <c r="I107" i="13"/>
  <c r="E77" i="13"/>
  <c r="E78" i="13"/>
  <c r="E79" i="13"/>
  <c r="E80" i="13"/>
  <c r="E81" i="13"/>
  <c r="E82" i="13"/>
  <c r="E83" i="13"/>
  <c r="E84" i="13"/>
  <c r="E85" i="13"/>
  <c r="E86" i="13"/>
  <c r="E87" i="13"/>
  <c r="E88" i="13"/>
  <c r="E89" i="13"/>
  <c r="E90" i="13"/>
  <c r="E91" i="13"/>
  <c r="E92" i="13"/>
  <c r="E93" i="13"/>
  <c r="E94" i="13"/>
  <c r="E95" i="13"/>
  <c r="E96" i="13"/>
  <c r="E97" i="13"/>
  <c r="E98" i="13"/>
  <c r="E99" i="13"/>
  <c r="E100" i="13"/>
  <c r="E101" i="13"/>
  <c r="E102" i="13"/>
  <c r="E103" i="13"/>
  <c r="E104" i="13"/>
  <c r="E107" i="13"/>
  <c r="G107" i="13"/>
  <c r="F107" i="13"/>
  <c r="B77" i="13"/>
  <c r="B78" i="13"/>
  <c r="B79" i="13"/>
  <c r="B80" i="13"/>
  <c r="B81" i="13"/>
  <c r="B82" i="13"/>
  <c r="B83" i="13"/>
  <c r="B84" i="13"/>
  <c r="B85" i="13"/>
  <c r="B86" i="13"/>
  <c r="B87" i="13"/>
  <c r="B88" i="13"/>
  <c r="B89" i="13"/>
  <c r="B90" i="13"/>
  <c r="B91" i="13"/>
  <c r="B92" i="13"/>
  <c r="B93" i="13"/>
  <c r="B94" i="13"/>
  <c r="B95" i="13"/>
  <c r="B96" i="13"/>
  <c r="B97" i="13"/>
  <c r="B98" i="13"/>
  <c r="B99" i="13"/>
  <c r="B100" i="13"/>
  <c r="B101" i="13"/>
  <c r="B102" i="13"/>
  <c r="B103" i="13"/>
  <c r="B104" i="13"/>
  <c r="B107" i="13"/>
  <c r="D107" i="13"/>
  <c r="C107" i="13"/>
  <c r="Q106" i="13"/>
  <c r="S106" i="13"/>
  <c r="R106" i="13"/>
  <c r="N106" i="13"/>
  <c r="P106" i="13"/>
  <c r="O106" i="13"/>
  <c r="K106" i="13"/>
  <c r="M106" i="13"/>
  <c r="L106" i="13"/>
  <c r="H106" i="13"/>
  <c r="J106" i="13"/>
  <c r="I106" i="13"/>
  <c r="E106" i="13"/>
  <c r="G106" i="13"/>
  <c r="F106" i="13"/>
  <c r="B106" i="13"/>
  <c r="D106" i="13"/>
  <c r="C106" i="13"/>
  <c r="Q105" i="13"/>
  <c r="S105" i="13"/>
  <c r="R105" i="13"/>
  <c r="N105" i="13"/>
  <c r="P105" i="13"/>
  <c r="O105" i="13"/>
  <c r="K105" i="13"/>
  <c r="M105" i="13"/>
  <c r="L105" i="13"/>
  <c r="H105" i="13"/>
  <c r="J105" i="13"/>
  <c r="I105" i="13"/>
  <c r="E105" i="13"/>
  <c r="G105" i="13"/>
  <c r="F105" i="13"/>
  <c r="B105" i="13"/>
  <c r="D105" i="13"/>
  <c r="C105" i="13"/>
  <c r="S104" i="13"/>
  <c r="R104" i="13"/>
  <c r="P104" i="13"/>
  <c r="O104" i="13"/>
  <c r="M104" i="13"/>
  <c r="L104" i="13"/>
  <c r="J104" i="13"/>
  <c r="I104" i="13"/>
  <c r="G104" i="13"/>
  <c r="F104" i="13"/>
  <c r="D104" i="13"/>
  <c r="C104" i="13"/>
  <c r="S103" i="13"/>
  <c r="R103" i="13"/>
  <c r="P103" i="13"/>
  <c r="O103" i="13"/>
  <c r="M103" i="13"/>
  <c r="L103" i="13"/>
  <c r="J103" i="13"/>
  <c r="I103" i="13"/>
  <c r="G103" i="13"/>
  <c r="F103" i="13"/>
  <c r="D103" i="13"/>
  <c r="C103" i="13"/>
  <c r="S102" i="13"/>
  <c r="R102" i="13"/>
  <c r="P102" i="13"/>
  <c r="O102" i="13"/>
  <c r="M102" i="13"/>
  <c r="L102" i="13"/>
  <c r="J102" i="13"/>
  <c r="I102" i="13"/>
  <c r="G102" i="13"/>
  <c r="F102" i="13"/>
  <c r="D102" i="13"/>
  <c r="C102" i="13"/>
  <c r="S101" i="13"/>
  <c r="R101" i="13"/>
  <c r="P101" i="13"/>
  <c r="O101" i="13"/>
  <c r="M101" i="13"/>
  <c r="L101" i="13"/>
  <c r="J101" i="13"/>
  <c r="I101" i="13"/>
  <c r="G101" i="13"/>
  <c r="F101" i="13"/>
  <c r="D101" i="13"/>
  <c r="C101" i="13"/>
  <c r="S100" i="13"/>
  <c r="R100" i="13"/>
  <c r="P100" i="13"/>
  <c r="O100" i="13"/>
  <c r="M100" i="13"/>
  <c r="L100" i="13"/>
  <c r="J100" i="13"/>
  <c r="I100" i="13"/>
  <c r="G100" i="13"/>
  <c r="F100" i="13"/>
  <c r="D100" i="13"/>
  <c r="C100" i="13"/>
  <c r="S99" i="13"/>
  <c r="R99" i="13"/>
  <c r="P99" i="13"/>
  <c r="O99" i="13"/>
  <c r="M99" i="13"/>
  <c r="L99" i="13"/>
  <c r="J99" i="13"/>
  <c r="I99" i="13"/>
  <c r="G99" i="13"/>
  <c r="F99" i="13"/>
  <c r="D99" i="13"/>
  <c r="C99" i="13"/>
  <c r="S98" i="13"/>
  <c r="R98" i="13"/>
  <c r="P98" i="13"/>
  <c r="O98" i="13"/>
  <c r="M98" i="13"/>
  <c r="L98" i="13"/>
  <c r="J98" i="13"/>
  <c r="I98" i="13"/>
  <c r="G98" i="13"/>
  <c r="F98" i="13"/>
  <c r="D98" i="13"/>
  <c r="C98" i="13"/>
  <c r="S97" i="13"/>
  <c r="R97" i="13"/>
  <c r="P97" i="13"/>
  <c r="O97" i="13"/>
  <c r="M97" i="13"/>
  <c r="L97" i="13"/>
  <c r="J97" i="13"/>
  <c r="I97" i="13"/>
  <c r="G97" i="13"/>
  <c r="F97" i="13"/>
  <c r="D97" i="13"/>
  <c r="C97" i="13"/>
  <c r="S96" i="13"/>
  <c r="R96" i="13"/>
  <c r="P96" i="13"/>
  <c r="O96" i="13"/>
  <c r="M96" i="13"/>
  <c r="L96" i="13"/>
  <c r="J96" i="13"/>
  <c r="I96" i="13"/>
  <c r="G96" i="13"/>
  <c r="F96" i="13"/>
  <c r="D96" i="13"/>
  <c r="C96" i="13"/>
  <c r="S95" i="13"/>
  <c r="R95" i="13"/>
  <c r="P95" i="13"/>
  <c r="O95" i="13"/>
  <c r="M95" i="13"/>
  <c r="L95" i="13"/>
  <c r="J95" i="13"/>
  <c r="I95" i="13"/>
  <c r="G95" i="13"/>
  <c r="F95" i="13"/>
  <c r="D95" i="13"/>
  <c r="C95" i="13"/>
  <c r="S94" i="13"/>
  <c r="R94" i="13"/>
  <c r="P94" i="13"/>
  <c r="O94" i="13"/>
  <c r="M94" i="13"/>
  <c r="L94" i="13"/>
  <c r="J94" i="13"/>
  <c r="I94" i="13"/>
  <c r="G94" i="13"/>
  <c r="F94" i="13"/>
  <c r="D94" i="13"/>
  <c r="C94" i="13"/>
  <c r="S93" i="13"/>
  <c r="R93" i="13"/>
  <c r="P93" i="13"/>
  <c r="O93" i="13"/>
  <c r="M93" i="13"/>
  <c r="L93" i="13"/>
  <c r="J93" i="13"/>
  <c r="I93" i="13"/>
  <c r="G93" i="13"/>
  <c r="F93" i="13"/>
  <c r="D93" i="13"/>
  <c r="C93" i="13"/>
  <c r="S92" i="13"/>
  <c r="R92" i="13"/>
  <c r="P92" i="13"/>
  <c r="O92" i="13"/>
  <c r="M92" i="13"/>
  <c r="L92" i="13"/>
  <c r="J92" i="13"/>
  <c r="I92" i="13"/>
  <c r="G92" i="13"/>
  <c r="F92" i="13"/>
  <c r="D92" i="13"/>
  <c r="C92" i="13"/>
  <c r="S91" i="13"/>
  <c r="R91" i="13"/>
  <c r="P91" i="13"/>
  <c r="O91" i="13"/>
  <c r="M91" i="13"/>
  <c r="L91" i="13"/>
  <c r="J91" i="13"/>
  <c r="I91" i="13"/>
  <c r="G91" i="13"/>
  <c r="F91" i="13"/>
  <c r="D91" i="13"/>
  <c r="C91" i="13"/>
  <c r="S90" i="13"/>
  <c r="R90" i="13"/>
  <c r="P90" i="13"/>
  <c r="O90" i="13"/>
  <c r="M90" i="13"/>
  <c r="L90" i="13"/>
  <c r="J90" i="13"/>
  <c r="I90" i="13"/>
  <c r="G90" i="13"/>
  <c r="F90" i="13"/>
  <c r="D90" i="13"/>
  <c r="C90" i="13"/>
  <c r="S89" i="13"/>
  <c r="R89" i="13"/>
  <c r="P89" i="13"/>
  <c r="O89" i="13"/>
  <c r="M89" i="13"/>
  <c r="L89" i="13"/>
  <c r="J89" i="13"/>
  <c r="I89" i="13"/>
  <c r="G89" i="13"/>
  <c r="F89" i="13"/>
  <c r="D89" i="13"/>
  <c r="C89" i="13"/>
  <c r="S88" i="13"/>
  <c r="R88" i="13"/>
  <c r="P88" i="13"/>
  <c r="O88" i="13"/>
  <c r="M88" i="13"/>
  <c r="L88" i="13"/>
  <c r="J88" i="13"/>
  <c r="I88" i="13"/>
  <c r="G88" i="13"/>
  <c r="F88" i="13"/>
  <c r="D88" i="13"/>
  <c r="C88" i="13"/>
  <c r="S87" i="13"/>
  <c r="R87" i="13"/>
  <c r="P87" i="13"/>
  <c r="O87" i="13"/>
  <c r="M87" i="13"/>
  <c r="L87" i="13"/>
  <c r="J87" i="13"/>
  <c r="I87" i="13"/>
  <c r="G87" i="13"/>
  <c r="F87" i="13"/>
  <c r="D87" i="13"/>
  <c r="C87" i="13"/>
  <c r="S86" i="13"/>
  <c r="R86" i="13"/>
  <c r="P86" i="13"/>
  <c r="O86" i="13"/>
  <c r="M86" i="13"/>
  <c r="L86" i="13"/>
  <c r="J86" i="13"/>
  <c r="I86" i="13"/>
  <c r="G86" i="13"/>
  <c r="F86" i="13"/>
  <c r="D86" i="13"/>
  <c r="C86" i="13"/>
  <c r="S85" i="13"/>
  <c r="R85" i="13"/>
  <c r="P85" i="13"/>
  <c r="O85" i="13"/>
  <c r="M85" i="13"/>
  <c r="L85" i="13"/>
  <c r="J85" i="13"/>
  <c r="I85" i="13"/>
  <c r="G85" i="13"/>
  <c r="F85" i="13"/>
  <c r="D85" i="13"/>
  <c r="C85" i="13"/>
  <c r="S84" i="13"/>
  <c r="R84" i="13"/>
  <c r="P84" i="13"/>
  <c r="O84" i="13"/>
  <c r="M84" i="13"/>
  <c r="L84" i="13"/>
  <c r="J84" i="13"/>
  <c r="I84" i="13"/>
  <c r="G84" i="13"/>
  <c r="F84" i="13"/>
  <c r="D84" i="13"/>
  <c r="C84" i="13"/>
  <c r="S83" i="13"/>
  <c r="R83" i="13"/>
  <c r="P83" i="13"/>
  <c r="O83" i="13"/>
  <c r="M83" i="13"/>
  <c r="L83" i="13"/>
  <c r="J83" i="13"/>
  <c r="I83" i="13"/>
  <c r="G83" i="13"/>
  <c r="F83" i="13"/>
  <c r="D83" i="13"/>
  <c r="C83" i="13"/>
  <c r="S82" i="13"/>
  <c r="R82" i="13"/>
  <c r="P82" i="13"/>
  <c r="O82" i="13"/>
  <c r="M82" i="13"/>
  <c r="L82" i="13"/>
  <c r="J82" i="13"/>
  <c r="I82" i="13"/>
  <c r="G82" i="13"/>
  <c r="F82" i="13"/>
  <c r="D82" i="13"/>
  <c r="C82" i="13"/>
  <c r="S81" i="13"/>
  <c r="R81" i="13"/>
  <c r="P81" i="13"/>
  <c r="O81" i="13"/>
  <c r="M81" i="13"/>
  <c r="L81" i="13"/>
  <c r="J81" i="13"/>
  <c r="I81" i="13"/>
  <c r="G81" i="13"/>
  <c r="F81" i="13"/>
  <c r="D81" i="13"/>
  <c r="C81" i="13"/>
  <c r="S80" i="13"/>
  <c r="R80" i="13"/>
  <c r="P80" i="13"/>
  <c r="O80" i="13"/>
  <c r="M80" i="13"/>
  <c r="L80" i="13"/>
  <c r="J80" i="13"/>
  <c r="I80" i="13"/>
  <c r="G80" i="13"/>
  <c r="F80" i="13"/>
  <c r="D80" i="13"/>
  <c r="C80" i="13"/>
  <c r="S79" i="13"/>
  <c r="R79" i="13"/>
  <c r="P79" i="13"/>
  <c r="O79" i="13"/>
  <c r="M79" i="13"/>
  <c r="L79" i="13"/>
  <c r="J79" i="13"/>
  <c r="I79" i="13"/>
  <c r="G79" i="13"/>
  <c r="F79" i="13"/>
  <c r="D79" i="13"/>
  <c r="C79" i="13"/>
  <c r="S78" i="13"/>
  <c r="R78" i="13"/>
  <c r="P78" i="13"/>
  <c r="O78" i="13"/>
  <c r="M78" i="13"/>
  <c r="L78" i="13"/>
  <c r="J78" i="13"/>
  <c r="I78" i="13"/>
  <c r="G78" i="13"/>
  <c r="F78" i="13"/>
  <c r="D78" i="13"/>
  <c r="C78" i="13"/>
  <c r="S77" i="13"/>
  <c r="R77" i="13"/>
  <c r="P77" i="13"/>
  <c r="O77" i="13"/>
  <c r="M77" i="13"/>
  <c r="L77" i="13"/>
  <c r="J77" i="13"/>
  <c r="I77" i="13"/>
  <c r="G77" i="13"/>
  <c r="F77" i="13"/>
  <c r="D77" i="13"/>
  <c r="C77" i="13"/>
  <c r="Q42" i="13"/>
  <c r="Q43" i="13"/>
  <c r="Q44" i="13"/>
  <c r="Q45" i="13"/>
  <c r="Q46" i="13"/>
  <c r="Q47" i="13"/>
  <c r="Q48" i="13"/>
  <c r="Q49" i="13"/>
  <c r="Q50" i="13"/>
  <c r="Q51" i="13"/>
  <c r="Q52" i="13"/>
  <c r="Q53" i="13"/>
  <c r="Q54" i="13"/>
  <c r="Q55" i="13"/>
  <c r="Q56" i="13"/>
  <c r="Q57" i="13"/>
  <c r="Q58" i="13"/>
  <c r="Q59" i="13"/>
  <c r="Q60" i="13"/>
  <c r="Q61" i="13"/>
  <c r="Q62" i="13"/>
  <c r="Q63" i="13"/>
  <c r="Q64" i="13"/>
  <c r="Q65" i="13"/>
  <c r="Q66" i="13"/>
  <c r="Q67" i="13"/>
  <c r="Q68" i="13"/>
  <c r="Q69" i="13"/>
  <c r="Q72" i="13"/>
  <c r="S72" i="13"/>
  <c r="R72" i="13"/>
  <c r="N42" i="13"/>
  <c r="N43" i="13"/>
  <c r="N44" i="13"/>
  <c r="N45" i="13"/>
  <c r="N46" i="13"/>
  <c r="N47" i="13"/>
  <c r="N48" i="13"/>
  <c r="N49" i="13"/>
  <c r="N50" i="13"/>
  <c r="N51" i="13"/>
  <c r="N52" i="13"/>
  <c r="N53" i="13"/>
  <c r="N54" i="13"/>
  <c r="N55" i="13"/>
  <c r="N56" i="13"/>
  <c r="N57" i="13"/>
  <c r="N58" i="13"/>
  <c r="N59" i="13"/>
  <c r="N60" i="13"/>
  <c r="N61" i="13"/>
  <c r="N62" i="13"/>
  <c r="N63" i="13"/>
  <c r="N64" i="13"/>
  <c r="N65" i="13"/>
  <c r="N66" i="13"/>
  <c r="N67" i="13"/>
  <c r="N68" i="13"/>
  <c r="N69" i="13"/>
  <c r="N72" i="13"/>
  <c r="P72" i="13"/>
  <c r="O72" i="13"/>
  <c r="K42" i="13"/>
  <c r="K43" i="13"/>
  <c r="K44" i="13"/>
  <c r="K45" i="13"/>
  <c r="K46" i="13"/>
  <c r="K47" i="13"/>
  <c r="K48" i="13"/>
  <c r="K49" i="13"/>
  <c r="K50" i="13"/>
  <c r="K51" i="13"/>
  <c r="K52" i="13"/>
  <c r="K53" i="13"/>
  <c r="K54" i="13"/>
  <c r="K55" i="13"/>
  <c r="K56" i="13"/>
  <c r="K57" i="13"/>
  <c r="K58" i="13"/>
  <c r="K59" i="13"/>
  <c r="K60" i="13"/>
  <c r="K61" i="13"/>
  <c r="K62" i="13"/>
  <c r="K63" i="13"/>
  <c r="K64" i="13"/>
  <c r="K65" i="13"/>
  <c r="K66" i="13"/>
  <c r="K67" i="13"/>
  <c r="K68" i="13"/>
  <c r="K69" i="13"/>
  <c r="K72" i="13"/>
  <c r="M72" i="13"/>
  <c r="L72" i="13"/>
  <c r="H42" i="13"/>
  <c r="H43" i="13"/>
  <c r="H44" i="13"/>
  <c r="H45" i="13"/>
  <c r="H46" i="13"/>
  <c r="H47" i="13"/>
  <c r="H48" i="13"/>
  <c r="H49" i="13"/>
  <c r="H50" i="13"/>
  <c r="H51" i="13"/>
  <c r="H52" i="13"/>
  <c r="H53" i="13"/>
  <c r="H54" i="13"/>
  <c r="H55" i="13"/>
  <c r="H56" i="13"/>
  <c r="H57" i="13"/>
  <c r="H58" i="13"/>
  <c r="H59" i="13"/>
  <c r="H60" i="13"/>
  <c r="H61" i="13"/>
  <c r="H62" i="13"/>
  <c r="H63" i="13"/>
  <c r="H64" i="13"/>
  <c r="H65" i="13"/>
  <c r="H66" i="13"/>
  <c r="H67" i="13"/>
  <c r="H68" i="13"/>
  <c r="H69" i="13"/>
  <c r="H72" i="13"/>
  <c r="J72" i="13"/>
  <c r="I72" i="13"/>
  <c r="E42" i="13"/>
  <c r="E43" i="13"/>
  <c r="E44" i="13"/>
  <c r="E45" i="13"/>
  <c r="E46" i="13"/>
  <c r="E47" i="13"/>
  <c r="E48" i="13"/>
  <c r="E49" i="13"/>
  <c r="E50" i="13"/>
  <c r="E51" i="13"/>
  <c r="E52" i="13"/>
  <c r="E53" i="13"/>
  <c r="E54" i="13"/>
  <c r="E55" i="13"/>
  <c r="E56" i="13"/>
  <c r="E57" i="13"/>
  <c r="E58" i="13"/>
  <c r="E59" i="13"/>
  <c r="E60" i="13"/>
  <c r="E61" i="13"/>
  <c r="E62" i="13"/>
  <c r="E63" i="13"/>
  <c r="E64" i="13"/>
  <c r="E65" i="13"/>
  <c r="E66" i="13"/>
  <c r="E67" i="13"/>
  <c r="E68" i="13"/>
  <c r="E69" i="13"/>
  <c r="E72" i="13"/>
  <c r="G72" i="13"/>
  <c r="F72" i="13"/>
  <c r="B42" i="13"/>
  <c r="B43" i="13"/>
  <c r="B44" i="13"/>
  <c r="B45" i="13"/>
  <c r="B46" i="13"/>
  <c r="B47" i="13"/>
  <c r="B48" i="13"/>
  <c r="B49" i="13"/>
  <c r="B50" i="13"/>
  <c r="B51" i="13"/>
  <c r="B52" i="13"/>
  <c r="B53" i="13"/>
  <c r="B54" i="13"/>
  <c r="B55" i="13"/>
  <c r="B56" i="13"/>
  <c r="B57" i="13"/>
  <c r="B58" i="13"/>
  <c r="B59" i="13"/>
  <c r="B60" i="13"/>
  <c r="B61" i="13"/>
  <c r="B62" i="13"/>
  <c r="B63" i="13"/>
  <c r="B64" i="13"/>
  <c r="B65" i="13"/>
  <c r="B66" i="13"/>
  <c r="B67" i="13"/>
  <c r="B68" i="13"/>
  <c r="B69" i="13"/>
  <c r="B72" i="13"/>
  <c r="D72" i="13"/>
  <c r="C72" i="13"/>
  <c r="Q71" i="13"/>
  <c r="S71" i="13"/>
  <c r="R71" i="13"/>
  <c r="N71" i="13"/>
  <c r="P71" i="13"/>
  <c r="O71" i="13"/>
  <c r="K71" i="13"/>
  <c r="M71" i="13"/>
  <c r="L71" i="13"/>
  <c r="H71" i="13"/>
  <c r="J71" i="13"/>
  <c r="I71" i="13"/>
  <c r="E71" i="13"/>
  <c r="G71" i="13"/>
  <c r="F71" i="13"/>
  <c r="B71" i="13"/>
  <c r="D71" i="13"/>
  <c r="C71" i="13"/>
  <c r="Q70" i="13"/>
  <c r="S70" i="13"/>
  <c r="R70" i="13"/>
  <c r="N70" i="13"/>
  <c r="P70" i="13"/>
  <c r="O70" i="13"/>
  <c r="K70" i="13"/>
  <c r="M70" i="13"/>
  <c r="L70" i="13"/>
  <c r="H70" i="13"/>
  <c r="J70" i="13"/>
  <c r="I70" i="13"/>
  <c r="E70" i="13"/>
  <c r="G70" i="13"/>
  <c r="F70" i="13"/>
  <c r="B70" i="13"/>
  <c r="D70" i="13"/>
  <c r="C70" i="13"/>
  <c r="S69" i="13"/>
  <c r="R69" i="13"/>
  <c r="P69" i="13"/>
  <c r="O69" i="13"/>
  <c r="M69" i="13"/>
  <c r="L69" i="13"/>
  <c r="J69" i="13"/>
  <c r="I69" i="13"/>
  <c r="G69" i="13"/>
  <c r="F69" i="13"/>
  <c r="D69" i="13"/>
  <c r="C69" i="13"/>
  <c r="S68" i="13"/>
  <c r="R68" i="13"/>
  <c r="P68" i="13"/>
  <c r="O68" i="13"/>
  <c r="M68" i="13"/>
  <c r="L68" i="13"/>
  <c r="J68" i="13"/>
  <c r="I68" i="13"/>
  <c r="G68" i="13"/>
  <c r="F68" i="13"/>
  <c r="D68" i="13"/>
  <c r="C68" i="13"/>
  <c r="S67" i="13"/>
  <c r="R67" i="13"/>
  <c r="P67" i="13"/>
  <c r="O67" i="13"/>
  <c r="M67" i="13"/>
  <c r="L67" i="13"/>
  <c r="J67" i="13"/>
  <c r="I67" i="13"/>
  <c r="G67" i="13"/>
  <c r="F67" i="13"/>
  <c r="D67" i="13"/>
  <c r="C67" i="13"/>
  <c r="S66" i="13"/>
  <c r="R66" i="13"/>
  <c r="P66" i="13"/>
  <c r="O66" i="13"/>
  <c r="M66" i="13"/>
  <c r="L66" i="13"/>
  <c r="J66" i="13"/>
  <c r="I66" i="13"/>
  <c r="G66" i="13"/>
  <c r="F66" i="13"/>
  <c r="D66" i="13"/>
  <c r="C66" i="13"/>
  <c r="S65" i="13"/>
  <c r="R65" i="13"/>
  <c r="P65" i="13"/>
  <c r="O65" i="13"/>
  <c r="M65" i="13"/>
  <c r="L65" i="13"/>
  <c r="J65" i="13"/>
  <c r="I65" i="13"/>
  <c r="G65" i="13"/>
  <c r="F65" i="13"/>
  <c r="D65" i="13"/>
  <c r="C65" i="13"/>
  <c r="S64" i="13"/>
  <c r="R64" i="13"/>
  <c r="P64" i="13"/>
  <c r="O64" i="13"/>
  <c r="M64" i="13"/>
  <c r="L64" i="13"/>
  <c r="J64" i="13"/>
  <c r="I64" i="13"/>
  <c r="G64" i="13"/>
  <c r="F64" i="13"/>
  <c r="D64" i="13"/>
  <c r="C64" i="13"/>
  <c r="S63" i="13"/>
  <c r="R63" i="13"/>
  <c r="P63" i="13"/>
  <c r="O63" i="13"/>
  <c r="M63" i="13"/>
  <c r="L63" i="13"/>
  <c r="J63" i="13"/>
  <c r="I63" i="13"/>
  <c r="G63" i="13"/>
  <c r="F63" i="13"/>
  <c r="D63" i="13"/>
  <c r="C63" i="13"/>
  <c r="S62" i="13"/>
  <c r="R62" i="13"/>
  <c r="P62" i="13"/>
  <c r="O62" i="13"/>
  <c r="M62" i="13"/>
  <c r="L62" i="13"/>
  <c r="J62" i="13"/>
  <c r="I62" i="13"/>
  <c r="G62" i="13"/>
  <c r="F62" i="13"/>
  <c r="D62" i="13"/>
  <c r="C62" i="13"/>
  <c r="S61" i="13"/>
  <c r="R61" i="13"/>
  <c r="P61" i="13"/>
  <c r="O61" i="13"/>
  <c r="M61" i="13"/>
  <c r="L61" i="13"/>
  <c r="J61" i="13"/>
  <c r="I61" i="13"/>
  <c r="G61" i="13"/>
  <c r="F61" i="13"/>
  <c r="D61" i="13"/>
  <c r="C61" i="13"/>
  <c r="S60" i="13"/>
  <c r="R60" i="13"/>
  <c r="P60" i="13"/>
  <c r="O60" i="13"/>
  <c r="M60" i="13"/>
  <c r="L60" i="13"/>
  <c r="J60" i="13"/>
  <c r="I60" i="13"/>
  <c r="G60" i="13"/>
  <c r="F60" i="13"/>
  <c r="D60" i="13"/>
  <c r="C60" i="13"/>
  <c r="S59" i="13"/>
  <c r="R59" i="13"/>
  <c r="P59" i="13"/>
  <c r="O59" i="13"/>
  <c r="M59" i="13"/>
  <c r="L59" i="13"/>
  <c r="J59" i="13"/>
  <c r="I59" i="13"/>
  <c r="G59" i="13"/>
  <c r="F59" i="13"/>
  <c r="D59" i="13"/>
  <c r="C59" i="13"/>
  <c r="S58" i="13"/>
  <c r="R58" i="13"/>
  <c r="P58" i="13"/>
  <c r="O58" i="13"/>
  <c r="M58" i="13"/>
  <c r="L58" i="13"/>
  <c r="J58" i="13"/>
  <c r="I58" i="13"/>
  <c r="G58" i="13"/>
  <c r="F58" i="13"/>
  <c r="D58" i="13"/>
  <c r="C58" i="13"/>
  <c r="S57" i="13"/>
  <c r="R57" i="13"/>
  <c r="P57" i="13"/>
  <c r="O57" i="13"/>
  <c r="M57" i="13"/>
  <c r="L57" i="13"/>
  <c r="J57" i="13"/>
  <c r="I57" i="13"/>
  <c r="G57" i="13"/>
  <c r="F57" i="13"/>
  <c r="D57" i="13"/>
  <c r="C57" i="13"/>
  <c r="S56" i="13"/>
  <c r="R56" i="13"/>
  <c r="P56" i="13"/>
  <c r="O56" i="13"/>
  <c r="M56" i="13"/>
  <c r="L56" i="13"/>
  <c r="J56" i="13"/>
  <c r="I56" i="13"/>
  <c r="G56" i="13"/>
  <c r="F56" i="13"/>
  <c r="D56" i="13"/>
  <c r="C56" i="13"/>
  <c r="S55" i="13"/>
  <c r="R55" i="13"/>
  <c r="P55" i="13"/>
  <c r="O55" i="13"/>
  <c r="M55" i="13"/>
  <c r="L55" i="13"/>
  <c r="J55" i="13"/>
  <c r="I55" i="13"/>
  <c r="G55" i="13"/>
  <c r="F55" i="13"/>
  <c r="D55" i="13"/>
  <c r="C55" i="13"/>
  <c r="S54" i="13"/>
  <c r="R54" i="13"/>
  <c r="P54" i="13"/>
  <c r="O54" i="13"/>
  <c r="M54" i="13"/>
  <c r="L54" i="13"/>
  <c r="J54" i="13"/>
  <c r="I54" i="13"/>
  <c r="G54" i="13"/>
  <c r="F54" i="13"/>
  <c r="D54" i="13"/>
  <c r="C54" i="13"/>
  <c r="S53" i="13"/>
  <c r="R53" i="13"/>
  <c r="P53" i="13"/>
  <c r="O53" i="13"/>
  <c r="M53" i="13"/>
  <c r="L53" i="13"/>
  <c r="J53" i="13"/>
  <c r="I53" i="13"/>
  <c r="G53" i="13"/>
  <c r="F53" i="13"/>
  <c r="D53" i="13"/>
  <c r="C53" i="13"/>
  <c r="S52" i="13"/>
  <c r="R52" i="13"/>
  <c r="P52" i="13"/>
  <c r="O52" i="13"/>
  <c r="M52" i="13"/>
  <c r="L52" i="13"/>
  <c r="J52" i="13"/>
  <c r="I52" i="13"/>
  <c r="G52" i="13"/>
  <c r="F52" i="13"/>
  <c r="D52" i="13"/>
  <c r="C52" i="13"/>
  <c r="S51" i="13"/>
  <c r="R51" i="13"/>
  <c r="P51" i="13"/>
  <c r="O51" i="13"/>
  <c r="M51" i="13"/>
  <c r="L51" i="13"/>
  <c r="J51" i="13"/>
  <c r="I51" i="13"/>
  <c r="G51" i="13"/>
  <c r="F51" i="13"/>
  <c r="D51" i="13"/>
  <c r="C51" i="13"/>
  <c r="S50" i="13"/>
  <c r="R50" i="13"/>
  <c r="P50" i="13"/>
  <c r="O50" i="13"/>
  <c r="M50" i="13"/>
  <c r="L50" i="13"/>
  <c r="J50" i="13"/>
  <c r="I50" i="13"/>
  <c r="G50" i="13"/>
  <c r="F50" i="13"/>
  <c r="D50" i="13"/>
  <c r="C50" i="13"/>
  <c r="S49" i="13"/>
  <c r="R49" i="13"/>
  <c r="P49" i="13"/>
  <c r="O49" i="13"/>
  <c r="M49" i="13"/>
  <c r="L49" i="13"/>
  <c r="J49" i="13"/>
  <c r="I49" i="13"/>
  <c r="G49" i="13"/>
  <c r="F49" i="13"/>
  <c r="D49" i="13"/>
  <c r="C49" i="13"/>
  <c r="S48" i="13"/>
  <c r="R48" i="13"/>
  <c r="P48" i="13"/>
  <c r="O48" i="13"/>
  <c r="M48" i="13"/>
  <c r="L48" i="13"/>
  <c r="J48" i="13"/>
  <c r="I48" i="13"/>
  <c r="G48" i="13"/>
  <c r="F48" i="13"/>
  <c r="D48" i="13"/>
  <c r="C48" i="13"/>
  <c r="S47" i="13"/>
  <c r="R47" i="13"/>
  <c r="P47" i="13"/>
  <c r="O47" i="13"/>
  <c r="M47" i="13"/>
  <c r="L47" i="13"/>
  <c r="J47" i="13"/>
  <c r="I47" i="13"/>
  <c r="G47" i="13"/>
  <c r="F47" i="13"/>
  <c r="D47" i="13"/>
  <c r="C47" i="13"/>
  <c r="S46" i="13"/>
  <c r="R46" i="13"/>
  <c r="P46" i="13"/>
  <c r="O46" i="13"/>
  <c r="M46" i="13"/>
  <c r="L46" i="13"/>
  <c r="J46" i="13"/>
  <c r="I46" i="13"/>
  <c r="G46" i="13"/>
  <c r="F46" i="13"/>
  <c r="D46" i="13"/>
  <c r="C46" i="13"/>
  <c r="S45" i="13"/>
  <c r="R45" i="13"/>
  <c r="P45" i="13"/>
  <c r="O45" i="13"/>
  <c r="M45" i="13"/>
  <c r="L45" i="13"/>
  <c r="J45" i="13"/>
  <c r="I45" i="13"/>
  <c r="G45" i="13"/>
  <c r="F45" i="13"/>
  <c r="D45" i="13"/>
  <c r="C45" i="13"/>
  <c r="S44" i="13"/>
  <c r="R44" i="13"/>
  <c r="P44" i="13"/>
  <c r="O44" i="13"/>
  <c r="M44" i="13"/>
  <c r="L44" i="13"/>
  <c r="J44" i="13"/>
  <c r="I44" i="13"/>
  <c r="G44" i="13"/>
  <c r="F44" i="13"/>
  <c r="D44" i="13"/>
  <c r="C44" i="13"/>
  <c r="S43" i="13"/>
  <c r="R43" i="13"/>
  <c r="P43" i="13"/>
  <c r="O43" i="13"/>
  <c r="M43" i="13"/>
  <c r="L43" i="13"/>
  <c r="J43" i="13"/>
  <c r="I43" i="13"/>
  <c r="G43" i="13"/>
  <c r="F43" i="13"/>
  <c r="D43" i="13"/>
  <c r="C43" i="13"/>
  <c r="S42" i="13"/>
  <c r="R42" i="13"/>
  <c r="P42" i="13"/>
  <c r="O42" i="13"/>
  <c r="M42" i="13"/>
  <c r="L42" i="13"/>
  <c r="J42" i="13"/>
  <c r="I42" i="13"/>
  <c r="G42" i="13"/>
  <c r="F42" i="13"/>
  <c r="D42" i="13"/>
  <c r="C42" i="13"/>
  <c r="Q7" i="13"/>
  <c r="Q8" i="13"/>
  <c r="Q9" i="13"/>
  <c r="Q10" i="13"/>
  <c r="Q11" i="13"/>
  <c r="Q12" i="13"/>
  <c r="Q13" i="13"/>
  <c r="Q14" i="13"/>
  <c r="Q15" i="13"/>
  <c r="Q16" i="13"/>
  <c r="Q17" i="13"/>
  <c r="Q18" i="13"/>
  <c r="Q19" i="13"/>
  <c r="Q20" i="13"/>
  <c r="Q21" i="13"/>
  <c r="Q22" i="13"/>
  <c r="Q23" i="13"/>
  <c r="Q24" i="13"/>
  <c r="Q25" i="13"/>
  <c r="Q26" i="13"/>
  <c r="Q27" i="13"/>
  <c r="Q28" i="13"/>
  <c r="Q29" i="13"/>
  <c r="Q30" i="13"/>
  <c r="Q31" i="13"/>
  <c r="Q32" i="13"/>
  <c r="Q33" i="13"/>
  <c r="Q34" i="13"/>
  <c r="Q37" i="13"/>
  <c r="S37" i="13"/>
  <c r="R37" i="13"/>
  <c r="Q36" i="13"/>
  <c r="S36" i="13"/>
  <c r="R36" i="13"/>
  <c r="Q35" i="13"/>
  <c r="S35" i="13"/>
  <c r="R35" i="13"/>
  <c r="S34" i="13"/>
  <c r="R34" i="13"/>
  <c r="S33" i="13"/>
  <c r="R33" i="13"/>
  <c r="S32" i="13"/>
  <c r="R32" i="13"/>
  <c r="S31" i="13"/>
  <c r="R31" i="13"/>
  <c r="S30" i="13"/>
  <c r="R30" i="13"/>
  <c r="S29" i="13"/>
  <c r="R29" i="13"/>
  <c r="S28" i="13"/>
  <c r="R28" i="13"/>
  <c r="S27" i="13"/>
  <c r="R27" i="13"/>
  <c r="S26" i="13"/>
  <c r="R26" i="13"/>
  <c r="S25" i="13"/>
  <c r="R25" i="13"/>
  <c r="S24" i="13"/>
  <c r="R24" i="13"/>
  <c r="S23" i="13"/>
  <c r="R23" i="13"/>
  <c r="S22" i="13"/>
  <c r="R22" i="13"/>
  <c r="S21" i="13"/>
  <c r="R21" i="13"/>
  <c r="S20" i="13"/>
  <c r="R20" i="13"/>
  <c r="S19" i="13"/>
  <c r="R19" i="13"/>
  <c r="S18" i="13"/>
  <c r="R18" i="13"/>
  <c r="S17" i="13"/>
  <c r="R17" i="13"/>
  <c r="S16" i="13"/>
  <c r="R16" i="13"/>
  <c r="S15" i="13"/>
  <c r="R15" i="13"/>
  <c r="S14" i="13"/>
  <c r="R14" i="13"/>
  <c r="S13" i="13"/>
  <c r="R13" i="13"/>
  <c r="S12" i="13"/>
  <c r="R12" i="13"/>
  <c r="S11" i="13"/>
  <c r="R11" i="13"/>
  <c r="S10" i="13"/>
  <c r="R10" i="13"/>
  <c r="S9" i="13"/>
  <c r="R9" i="13"/>
  <c r="S8" i="13"/>
  <c r="R8" i="13"/>
  <c r="S7" i="13"/>
  <c r="R7" i="13"/>
  <c r="N7" i="13"/>
  <c r="N8" i="13"/>
  <c r="N9" i="13"/>
  <c r="N10" i="13"/>
  <c r="N11" i="13"/>
  <c r="N12" i="13"/>
  <c r="N13" i="13"/>
  <c r="N14" i="13"/>
  <c r="N15" i="13"/>
  <c r="N16" i="13"/>
  <c r="N17" i="13"/>
  <c r="N18" i="13"/>
  <c r="N19" i="13"/>
  <c r="N20" i="13"/>
  <c r="N21" i="13"/>
  <c r="N22" i="13"/>
  <c r="N23" i="13"/>
  <c r="N24" i="13"/>
  <c r="N25" i="13"/>
  <c r="N26" i="13"/>
  <c r="N27" i="13"/>
  <c r="N28" i="13"/>
  <c r="N29" i="13"/>
  <c r="N30" i="13"/>
  <c r="N31" i="13"/>
  <c r="N32" i="13"/>
  <c r="N33" i="13"/>
  <c r="N34" i="13"/>
  <c r="N37" i="13"/>
  <c r="P37" i="13"/>
  <c r="O37" i="13"/>
  <c r="N36" i="13"/>
  <c r="P36" i="13"/>
  <c r="O36" i="13"/>
  <c r="N35" i="13"/>
  <c r="P35" i="13"/>
  <c r="O35" i="13"/>
  <c r="P34" i="13"/>
  <c r="O34" i="13"/>
  <c r="P33" i="13"/>
  <c r="O33" i="13"/>
  <c r="P32" i="13"/>
  <c r="O32" i="13"/>
  <c r="P31" i="13"/>
  <c r="O31" i="13"/>
  <c r="P30" i="13"/>
  <c r="O30" i="13"/>
  <c r="P29" i="13"/>
  <c r="O29" i="13"/>
  <c r="P28" i="13"/>
  <c r="O28" i="13"/>
  <c r="P27" i="13"/>
  <c r="O27" i="13"/>
  <c r="P26" i="13"/>
  <c r="O26" i="13"/>
  <c r="P25" i="13"/>
  <c r="O25" i="13"/>
  <c r="P24" i="13"/>
  <c r="O24" i="13"/>
  <c r="P23" i="13"/>
  <c r="O23" i="13"/>
  <c r="P22" i="13"/>
  <c r="O22" i="13"/>
  <c r="P21" i="13"/>
  <c r="O21" i="13"/>
  <c r="P20" i="13"/>
  <c r="O20" i="13"/>
  <c r="P19" i="13"/>
  <c r="O19" i="13"/>
  <c r="P18" i="13"/>
  <c r="O18" i="13"/>
  <c r="P17" i="13"/>
  <c r="O17" i="13"/>
  <c r="P16" i="13"/>
  <c r="O16" i="13"/>
  <c r="P15" i="13"/>
  <c r="O15" i="13"/>
  <c r="P14" i="13"/>
  <c r="O14" i="13"/>
  <c r="P13" i="13"/>
  <c r="O13" i="13"/>
  <c r="P12" i="13"/>
  <c r="O12" i="13"/>
  <c r="P11" i="13"/>
  <c r="O11" i="13"/>
  <c r="P10" i="13"/>
  <c r="O10" i="13"/>
  <c r="P9" i="13"/>
  <c r="O9" i="13"/>
  <c r="P8" i="13"/>
  <c r="O8" i="13"/>
  <c r="P7" i="13"/>
  <c r="O7" i="13"/>
  <c r="K7" i="13"/>
  <c r="K8" i="13"/>
  <c r="K9" i="13"/>
  <c r="K10" i="13"/>
  <c r="K11" i="13"/>
  <c r="K12" i="13"/>
  <c r="K13" i="13"/>
  <c r="K14" i="13"/>
  <c r="K15" i="13"/>
  <c r="K16" i="13"/>
  <c r="K17" i="13"/>
  <c r="K18" i="13"/>
  <c r="K19" i="13"/>
  <c r="K20" i="13"/>
  <c r="K21" i="13"/>
  <c r="K22" i="13"/>
  <c r="K23" i="13"/>
  <c r="K24" i="13"/>
  <c r="K25" i="13"/>
  <c r="K26" i="13"/>
  <c r="K27" i="13"/>
  <c r="K28" i="13"/>
  <c r="K29" i="13"/>
  <c r="K30" i="13"/>
  <c r="K31" i="13"/>
  <c r="K32" i="13"/>
  <c r="K33" i="13"/>
  <c r="K34" i="13"/>
  <c r="K37" i="13"/>
  <c r="M37" i="13"/>
  <c r="L37" i="13"/>
  <c r="K36" i="13"/>
  <c r="M36" i="13"/>
  <c r="L36" i="13"/>
  <c r="K35" i="13"/>
  <c r="M35" i="13"/>
  <c r="L35" i="13"/>
  <c r="M34" i="13"/>
  <c r="L34" i="13"/>
  <c r="M33" i="13"/>
  <c r="L33" i="13"/>
  <c r="M32" i="13"/>
  <c r="L32" i="13"/>
  <c r="M31" i="13"/>
  <c r="L31" i="13"/>
  <c r="M30" i="13"/>
  <c r="L30" i="13"/>
  <c r="M29" i="13"/>
  <c r="L29" i="13"/>
  <c r="M28" i="13"/>
  <c r="L28" i="13"/>
  <c r="M27" i="13"/>
  <c r="L27" i="13"/>
  <c r="M26" i="13"/>
  <c r="L26" i="13"/>
  <c r="M25" i="13"/>
  <c r="L25" i="13"/>
  <c r="M24" i="13"/>
  <c r="L24" i="13"/>
  <c r="M23" i="13"/>
  <c r="L23" i="13"/>
  <c r="M22" i="13"/>
  <c r="L22" i="13"/>
  <c r="M21" i="13"/>
  <c r="L21" i="13"/>
  <c r="M20" i="13"/>
  <c r="L20" i="13"/>
  <c r="M19" i="13"/>
  <c r="L19" i="13"/>
  <c r="M18" i="13"/>
  <c r="L18" i="13"/>
  <c r="M17" i="13"/>
  <c r="L17" i="13"/>
  <c r="M16" i="13"/>
  <c r="L16" i="13"/>
  <c r="M15" i="13"/>
  <c r="L15" i="13"/>
  <c r="M14" i="13"/>
  <c r="L14" i="13"/>
  <c r="M13" i="13"/>
  <c r="L13" i="13"/>
  <c r="M12" i="13"/>
  <c r="L12" i="13"/>
  <c r="M11" i="13"/>
  <c r="L11" i="13"/>
  <c r="M10" i="13"/>
  <c r="L10" i="13"/>
  <c r="M9" i="13"/>
  <c r="L9" i="13"/>
  <c r="M8" i="13"/>
  <c r="L8" i="13"/>
  <c r="M7" i="13"/>
  <c r="L7" i="13"/>
  <c r="H7" i="13"/>
  <c r="H8" i="13"/>
  <c r="H9" i="13"/>
  <c r="H10" i="13"/>
  <c r="H11" i="13"/>
  <c r="H12" i="13"/>
  <c r="H13" i="13"/>
  <c r="H14" i="13"/>
  <c r="H15" i="13"/>
  <c r="H16" i="13"/>
  <c r="H17" i="13"/>
  <c r="H18" i="13"/>
  <c r="H19" i="13"/>
  <c r="H20" i="13"/>
  <c r="H21" i="13"/>
  <c r="H22" i="13"/>
  <c r="H23" i="13"/>
  <c r="H24" i="13"/>
  <c r="H25" i="13"/>
  <c r="H26" i="13"/>
  <c r="H27" i="13"/>
  <c r="H28" i="13"/>
  <c r="H29" i="13"/>
  <c r="H30" i="13"/>
  <c r="H31" i="13"/>
  <c r="H32" i="13"/>
  <c r="H33" i="13"/>
  <c r="H34" i="13"/>
  <c r="H37" i="13"/>
  <c r="J37" i="13"/>
  <c r="I37" i="13"/>
  <c r="H36" i="13"/>
  <c r="J36" i="13"/>
  <c r="I36" i="13"/>
  <c r="H35" i="13"/>
  <c r="J35" i="13"/>
  <c r="I35" i="13"/>
  <c r="J34" i="13"/>
  <c r="I34" i="13"/>
  <c r="J33" i="13"/>
  <c r="I33" i="13"/>
  <c r="J32" i="13"/>
  <c r="I32" i="13"/>
  <c r="J31" i="13"/>
  <c r="I31" i="13"/>
  <c r="J30" i="13"/>
  <c r="I30" i="13"/>
  <c r="J29" i="13"/>
  <c r="I29" i="13"/>
  <c r="J28" i="13"/>
  <c r="I28" i="13"/>
  <c r="J27" i="13"/>
  <c r="I27" i="13"/>
  <c r="J26" i="13"/>
  <c r="I26" i="13"/>
  <c r="J25" i="13"/>
  <c r="I25" i="13"/>
  <c r="J24" i="13"/>
  <c r="I24" i="13"/>
  <c r="J23" i="13"/>
  <c r="I23" i="13"/>
  <c r="J22" i="13"/>
  <c r="I22" i="13"/>
  <c r="J21" i="13"/>
  <c r="I21" i="13"/>
  <c r="J20" i="13"/>
  <c r="I20" i="13"/>
  <c r="J19" i="13"/>
  <c r="I19" i="13"/>
  <c r="J18" i="13"/>
  <c r="I18" i="13"/>
  <c r="J17" i="13"/>
  <c r="I17" i="13"/>
  <c r="J16" i="13"/>
  <c r="I16" i="13"/>
  <c r="J15" i="13"/>
  <c r="I15" i="13"/>
  <c r="J14" i="13"/>
  <c r="I14" i="13"/>
  <c r="J13" i="13"/>
  <c r="I13" i="13"/>
  <c r="J12" i="13"/>
  <c r="I12" i="13"/>
  <c r="J11" i="13"/>
  <c r="I11" i="13"/>
  <c r="J10" i="13"/>
  <c r="I10" i="13"/>
  <c r="J9" i="13"/>
  <c r="I9" i="13"/>
  <c r="J8" i="13"/>
  <c r="I8" i="13"/>
  <c r="J7" i="13"/>
  <c r="I7" i="13"/>
  <c r="E7" i="13"/>
  <c r="E8" i="13"/>
  <c r="E9" i="13"/>
  <c r="E10" i="13"/>
  <c r="E11" i="13"/>
  <c r="E12" i="13"/>
  <c r="E13" i="13"/>
  <c r="E14" i="13"/>
  <c r="E15" i="13"/>
  <c r="E16" i="13"/>
  <c r="E17" i="13"/>
  <c r="E18" i="13"/>
  <c r="E19" i="13"/>
  <c r="E20" i="13"/>
  <c r="E21" i="13"/>
  <c r="E22" i="13"/>
  <c r="E23" i="13"/>
  <c r="E24" i="13"/>
  <c r="E25" i="13"/>
  <c r="E26" i="13"/>
  <c r="E27" i="13"/>
  <c r="E28" i="13"/>
  <c r="E29" i="13"/>
  <c r="E30" i="13"/>
  <c r="E31" i="13"/>
  <c r="E32" i="13"/>
  <c r="E33" i="13"/>
  <c r="E34" i="13"/>
  <c r="E37" i="13"/>
  <c r="G37" i="13"/>
  <c r="F37" i="13"/>
  <c r="E36" i="13"/>
  <c r="G36" i="13"/>
  <c r="F36" i="13"/>
  <c r="E35" i="13"/>
  <c r="G35" i="13"/>
  <c r="F35" i="13"/>
  <c r="G34" i="13"/>
  <c r="F34" i="13"/>
  <c r="G33" i="13"/>
  <c r="F33" i="13"/>
  <c r="G32" i="13"/>
  <c r="F32" i="13"/>
  <c r="G31" i="13"/>
  <c r="F31" i="13"/>
  <c r="G30" i="13"/>
  <c r="F30" i="13"/>
  <c r="G29" i="13"/>
  <c r="F29" i="13"/>
  <c r="G28" i="13"/>
  <c r="F28" i="13"/>
  <c r="G27" i="13"/>
  <c r="F27" i="13"/>
  <c r="G26" i="13"/>
  <c r="F26" i="13"/>
  <c r="G25" i="13"/>
  <c r="F25" i="13"/>
  <c r="G24" i="13"/>
  <c r="F24" i="13"/>
  <c r="G23" i="13"/>
  <c r="F23" i="13"/>
  <c r="G22" i="13"/>
  <c r="F22" i="13"/>
  <c r="G21" i="13"/>
  <c r="F21" i="13"/>
  <c r="G20" i="13"/>
  <c r="F20" i="13"/>
  <c r="G19" i="13"/>
  <c r="F19" i="13"/>
  <c r="G18" i="13"/>
  <c r="F18" i="13"/>
  <c r="G17" i="13"/>
  <c r="F17" i="13"/>
  <c r="G16" i="13"/>
  <c r="F16" i="13"/>
  <c r="G15" i="13"/>
  <c r="F15" i="13"/>
  <c r="G14" i="13"/>
  <c r="F14" i="13"/>
  <c r="G13" i="13"/>
  <c r="F13" i="13"/>
  <c r="G12" i="13"/>
  <c r="F12" i="13"/>
  <c r="G11" i="13"/>
  <c r="F11" i="13"/>
  <c r="G10" i="13"/>
  <c r="F10" i="13"/>
  <c r="G9" i="13"/>
  <c r="F9" i="13"/>
  <c r="G8" i="13"/>
  <c r="F8" i="13"/>
  <c r="G7" i="13"/>
  <c r="F7" i="13"/>
  <c r="B37" i="13"/>
  <c r="B36" i="13"/>
  <c r="B35" i="13"/>
  <c r="B7" i="13"/>
  <c r="B8" i="13"/>
  <c r="B9" i="13"/>
  <c r="B10" i="13"/>
  <c r="B11" i="13"/>
  <c r="B12" i="13"/>
  <c r="B13" i="13"/>
  <c r="B14" i="13"/>
  <c r="B15" i="13"/>
  <c r="B16" i="13"/>
  <c r="B17" i="13"/>
  <c r="B18" i="13"/>
  <c r="B19" i="13"/>
  <c r="B20" i="13"/>
  <c r="B21" i="13"/>
  <c r="B22" i="13"/>
  <c r="B23" i="13"/>
  <c r="B24" i="13"/>
  <c r="D24" i="13"/>
  <c r="B25" i="13"/>
  <c r="D25" i="13"/>
  <c r="B26" i="13"/>
  <c r="D26" i="13"/>
  <c r="B27" i="13"/>
  <c r="D27" i="13"/>
  <c r="B28" i="13"/>
  <c r="D28" i="13"/>
  <c r="B29" i="13"/>
  <c r="D29" i="13"/>
  <c r="B30" i="13"/>
  <c r="D30" i="13"/>
  <c r="B31" i="13"/>
  <c r="D31" i="13"/>
  <c r="B32" i="13"/>
  <c r="D32" i="13"/>
  <c r="B33" i="13"/>
  <c r="D33" i="13"/>
  <c r="B34" i="13"/>
  <c r="D34" i="13"/>
  <c r="D35" i="13"/>
  <c r="D36" i="13"/>
  <c r="D37" i="13"/>
  <c r="F3" i="13"/>
  <c r="D8" i="13"/>
  <c r="D9" i="13"/>
  <c r="D10" i="13"/>
  <c r="D11" i="13"/>
  <c r="D12" i="13"/>
  <c r="D13" i="13"/>
  <c r="D14" i="13"/>
  <c r="D15" i="13"/>
  <c r="D16" i="13"/>
  <c r="D17" i="13"/>
  <c r="D18" i="13"/>
  <c r="D19" i="13"/>
  <c r="D20" i="13"/>
  <c r="D21" i="13"/>
  <c r="D22" i="13"/>
  <c r="D23" i="13"/>
  <c r="D7" i="13"/>
  <c r="C85" i="3"/>
  <c r="C84" i="3"/>
  <c r="C83" i="3"/>
  <c r="C82" i="3"/>
  <c r="C81" i="3"/>
  <c r="C80" i="3"/>
  <c r="C77" i="3"/>
  <c r="C75" i="3"/>
  <c r="C74" i="3"/>
  <c r="C73" i="3"/>
  <c r="C72" i="3"/>
  <c r="C71" i="3"/>
  <c r="C70" i="3"/>
  <c r="C69" i="3"/>
  <c r="C68" i="3"/>
  <c r="C65" i="3"/>
  <c r="C63" i="3"/>
  <c r="C62" i="3"/>
  <c r="C61" i="3"/>
  <c r="C60" i="3"/>
  <c r="C59" i="3"/>
  <c r="C58" i="3"/>
  <c r="C57" i="3"/>
  <c r="C56" i="3"/>
  <c r="C53" i="3"/>
  <c r="C51" i="3"/>
  <c r="C50" i="3"/>
  <c r="C49" i="3"/>
  <c r="C48" i="3"/>
  <c r="C47" i="3"/>
  <c r="C46" i="3"/>
  <c r="C45" i="3"/>
  <c r="C44" i="3"/>
  <c r="C41" i="3"/>
  <c r="C39" i="3"/>
  <c r="C38" i="3"/>
  <c r="C37" i="3"/>
  <c r="C36" i="3"/>
  <c r="C35" i="3"/>
  <c r="C34" i="3"/>
  <c r="C33" i="3"/>
  <c r="C32" i="3"/>
  <c r="C29" i="3"/>
  <c r="C27" i="3"/>
  <c r="C26" i="3"/>
  <c r="C25" i="3"/>
  <c r="C24" i="3"/>
  <c r="C23" i="3"/>
  <c r="C22" i="3"/>
  <c r="C21" i="3"/>
  <c r="C20" i="3"/>
  <c r="C17" i="3"/>
  <c r="C15" i="3"/>
  <c r="C14" i="3"/>
  <c r="C13" i="3"/>
  <c r="C12" i="3"/>
  <c r="C11" i="3"/>
  <c r="C10" i="3"/>
  <c r="C9" i="3"/>
  <c r="C8" i="3"/>
  <c r="C5" i="3"/>
  <c r="C3" i="3"/>
  <c r="C2" i="3"/>
  <c r="C4" i="3"/>
  <c r="C6" i="3"/>
  <c r="C7" i="3"/>
  <c r="C16" i="3"/>
  <c r="C18" i="3"/>
  <c r="C19" i="3"/>
  <c r="C28" i="3"/>
  <c r="C30" i="3"/>
  <c r="C31" i="3"/>
  <c r="C40" i="3"/>
  <c r="C42" i="3"/>
  <c r="C43" i="3"/>
  <c r="C52" i="3"/>
  <c r="C54" i="3"/>
  <c r="C55" i="3"/>
  <c r="C64" i="3"/>
  <c r="C66" i="3"/>
  <c r="C67" i="3"/>
  <c r="C76" i="3"/>
  <c r="C78" i="3"/>
  <c r="C79" i="3"/>
  <c r="E5" i="14"/>
  <c r="E4" i="14"/>
  <c r="D5" i="14"/>
  <c r="C5" i="14"/>
  <c r="D4" i="14"/>
  <c r="C4" i="14"/>
  <c r="A75" i="3"/>
  <c r="A76" i="3"/>
  <c r="A77" i="3"/>
  <c r="A78" i="3"/>
  <c r="A79" i="3"/>
  <c r="A80" i="3"/>
  <c r="A81" i="3"/>
  <c r="A82" i="3"/>
  <c r="A83" i="3"/>
  <c r="A84" i="3"/>
  <c r="A85" i="3"/>
  <c r="A63" i="3"/>
  <c r="A64" i="3"/>
  <c r="A65" i="3"/>
  <c r="A66" i="3"/>
  <c r="A67" i="3"/>
  <c r="A68" i="3"/>
  <c r="A69" i="3"/>
  <c r="A70" i="3"/>
  <c r="A71" i="3"/>
  <c r="A72" i="3"/>
  <c r="A73" i="3"/>
  <c r="A51" i="3"/>
  <c r="A52" i="3"/>
  <c r="A53" i="3"/>
  <c r="A54" i="3"/>
  <c r="A55" i="3"/>
  <c r="A56" i="3"/>
  <c r="A57" i="3"/>
  <c r="A58" i="3"/>
  <c r="A59" i="3"/>
  <c r="A60" i="3"/>
  <c r="A61" i="3"/>
  <c r="A39" i="3"/>
  <c r="A40" i="3"/>
  <c r="A41" i="3"/>
  <c r="A42" i="3"/>
  <c r="A43" i="3"/>
  <c r="A44" i="3"/>
  <c r="A45" i="3"/>
  <c r="A46" i="3"/>
  <c r="A47" i="3"/>
  <c r="A48" i="3"/>
  <c r="A49" i="3"/>
  <c r="A27" i="3"/>
  <c r="A28" i="3"/>
  <c r="A29" i="3"/>
  <c r="A30" i="3"/>
  <c r="A31" i="3"/>
  <c r="A32" i="3"/>
  <c r="A33" i="3"/>
  <c r="A34" i="3"/>
  <c r="A35" i="3"/>
  <c r="A36" i="3"/>
  <c r="A37" i="3"/>
  <c r="A15" i="3"/>
  <c r="A16" i="3"/>
  <c r="A17" i="3"/>
  <c r="A18" i="3"/>
  <c r="A19" i="3"/>
  <c r="A20" i="3"/>
  <c r="A21" i="3"/>
  <c r="A22" i="3"/>
  <c r="A23" i="3"/>
  <c r="A24" i="3"/>
  <c r="A25" i="3"/>
  <c r="A3" i="3"/>
  <c r="A4" i="3"/>
  <c r="A5" i="3"/>
  <c r="A6" i="3"/>
  <c r="A7" i="3"/>
  <c r="A8" i="3"/>
  <c r="A9" i="3"/>
  <c r="A10" i="3"/>
  <c r="A11" i="3"/>
  <c r="A12" i="3"/>
  <c r="A13" i="3"/>
  <c r="A426" i="13"/>
  <c r="B461" i="13"/>
  <c r="B493" i="13"/>
  <c r="E461" i="13"/>
  <c r="E493" i="13"/>
  <c r="H461" i="13"/>
  <c r="H493" i="13"/>
  <c r="K461" i="13"/>
  <c r="K493" i="13"/>
  <c r="N461" i="13"/>
  <c r="N493" i="13"/>
  <c r="Q461" i="13"/>
  <c r="Q493" i="13"/>
  <c r="T493" i="13"/>
  <c r="B426" i="13"/>
  <c r="B458" i="13"/>
  <c r="E426" i="13"/>
  <c r="E458" i="13"/>
  <c r="H426" i="13"/>
  <c r="H458" i="13"/>
  <c r="K426" i="13"/>
  <c r="K458" i="13"/>
  <c r="N426" i="13"/>
  <c r="N458" i="13"/>
  <c r="Q426" i="13"/>
  <c r="Q458" i="13"/>
  <c r="T458" i="13"/>
  <c r="A356" i="13"/>
  <c r="B391" i="13"/>
  <c r="B423" i="13"/>
  <c r="E391" i="13"/>
  <c r="E423" i="13"/>
  <c r="H391" i="13"/>
  <c r="H423" i="13"/>
  <c r="K391" i="13"/>
  <c r="K423" i="13"/>
  <c r="N391" i="13"/>
  <c r="N423" i="13"/>
  <c r="Q391" i="13"/>
  <c r="Q423" i="13"/>
  <c r="T423" i="13"/>
  <c r="B356" i="13"/>
  <c r="B388" i="13"/>
  <c r="E356" i="13"/>
  <c r="E388" i="13"/>
  <c r="H356" i="13"/>
  <c r="H388" i="13"/>
  <c r="K356" i="13"/>
  <c r="K388" i="13"/>
  <c r="N356" i="13"/>
  <c r="N388" i="13"/>
  <c r="Q356" i="13"/>
  <c r="Q388" i="13"/>
  <c r="T388" i="13"/>
  <c r="A286" i="13"/>
  <c r="B321" i="13"/>
  <c r="B353" i="13"/>
  <c r="E321" i="13"/>
  <c r="E353" i="13"/>
  <c r="H321" i="13"/>
  <c r="H353" i="13"/>
  <c r="K321" i="13"/>
  <c r="K353" i="13"/>
  <c r="N321" i="13"/>
  <c r="N353" i="13"/>
  <c r="Q321" i="13"/>
  <c r="Q353" i="13"/>
  <c r="T353" i="13"/>
  <c r="B286" i="13"/>
  <c r="B318" i="13"/>
  <c r="E286" i="13"/>
  <c r="E318" i="13"/>
  <c r="H286" i="13"/>
  <c r="H318" i="13"/>
  <c r="K286" i="13"/>
  <c r="K318" i="13"/>
  <c r="N286" i="13"/>
  <c r="N318" i="13"/>
  <c r="Q286" i="13"/>
  <c r="Q318" i="13"/>
  <c r="T318" i="13"/>
  <c r="A216" i="13"/>
  <c r="B251" i="13"/>
  <c r="B283" i="13"/>
  <c r="E251" i="13"/>
  <c r="E283" i="13"/>
  <c r="H251" i="13"/>
  <c r="H283" i="13"/>
  <c r="K251" i="13"/>
  <c r="K283" i="13"/>
  <c r="N251" i="13"/>
  <c r="N283" i="13"/>
  <c r="Q251" i="13"/>
  <c r="Q283" i="13"/>
  <c r="T283" i="13"/>
  <c r="B216" i="13"/>
  <c r="B248" i="13"/>
  <c r="E216" i="13"/>
  <c r="E248" i="13"/>
  <c r="H216" i="13"/>
  <c r="H248" i="13"/>
  <c r="K216" i="13"/>
  <c r="K248" i="13"/>
  <c r="N216" i="13"/>
  <c r="N248" i="13"/>
  <c r="Q216" i="13"/>
  <c r="Q248" i="13"/>
  <c r="T248" i="13"/>
  <c r="A146" i="13"/>
  <c r="B181" i="13"/>
  <c r="B213" i="13"/>
  <c r="E181" i="13"/>
  <c r="E213" i="13"/>
  <c r="H181" i="13"/>
  <c r="H213" i="13"/>
  <c r="K181" i="13"/>
  <c r="K213" i="13"/>
  <c r="N181" i="13"/>
  <c r="N213" i="13"/>
  <c r="Q181" i="13"/>
  <c r="Q213" i="13"/>
  <c r="T213" i="13"/>
  <c r="B146" i="13"/>
  <c r="B178" i="13"/>
  <c r="E146" i="13"/>
  <c r="E178" i="13"/>
  <c r="H146" i="13"/>
  <c r="H178" i="13"/>
  <c r="K146" i="13"/>
  <c r="K178" i="13"/>
  <c r="N146" i="13"/>
  <c r="N178" i="13"/>
  <c r="Q146" i="13"/>
  <c r="Q178" i="13"/>
  <c r="T178" i="13"/>
  <c r="A76" i="13"/>
  <c r="B111" i="13"/>
  <c r="B143" i="13"/>
  <c r="E111" i="13"/>
  <c r="E143" i="13"/>
  <c r="H111" i="13"/>
  <c r="H143" i="13"/>
  <c r="K111" i="13"/>
  <c r="K143" i="13"/>
  <c r="N111" i="13"/>
  <c r="N143" i="13"/>
  <c r="Q111" i="13"/>
  <c r="Q143" i="13"/>
  <c r="T143" i="13"/>
  <c r="B76" i="13"/>
  <c r="B108" i="13"/>
  <c r="E76" i="13"/>
  <c r="E108" i="13"/>
  <c r="H76" i="13"/>
  <c r="H108" i="13"/>
  <c r="K76" i="13"/>
  <c r="K108" i="13"/>
  <c r="N76" i="13"/>
  <c r="N108" i="13"/>
  <c r="Q76" i="13"/>
  <c r="Q108" i="13"/>
  <c r="T108" i="13"/>
  <c r="Q41" i="13"/>
  <c r="Q73" i="13"/>
  <c r="N41" i="13"/>
  <c r="N73" i="13"/>
  <c r="K41" i="13"/>
  <c r="K73" i="13"/>
  <c r="H41" i="13"/>
  <c r="H73" i="13"/>
  <c r="E41" i="13"/>
  <c r="E73" i="13"/>
  <c r="B41" i="13"/>
  <c r="B73" i="13"/>
  <c r="Q6" i="13"/>
  <c r="Q38" i="13"/>
  <c r="N6" i="13"/>
  <c r="N38" i="13"/>
  <c r="K6" i="13"/>
  <c r="K38" i="13"/>
  <c r="H6" i="13"/>
  <c r="H38" i="13"/>
  <c r="E6" i="13"/>
  <c r="E38" i="13"/>
  <c r="B6" i="13"/>
  <c r="B38" i="13"/>
  <c r="C8" i="13"/>
  <c r="C9" i="13"/>
  <c r="C10" i="13"/>
  <c r="C11" i="13"/>
  <c r="C12" i="13"/>
  <c r="C13" i="13"/>
  <c r="C14" i="13"/>
  <c r="C15" i="13"/>
  <c r="C16" i="13"/>
  <c r="C17" i="13"/>
  <c r="C18" i="13"/>
  <c r="C19" i="13"/>
  <c r="C20" i="13"/>
  <c r="C21" i="13"/>
  <c r="C22" i="13"/>
  <c r="C23" i="13"/>
  <c r="C24" i="13"/>
  <c r="C25" i="13"/>
  <c r="C26" i="13"/>
  <c r="C27" i="13"/>
  <c r="C28" i="13"/>
  <c r="C29" i="13"/>
  <c r="C30" i="13"/>
  <c r="C31" i="13"/>
  <c r="C32" i="13"/>
  <c r="C33" i="13"/>
  <c r="C34" i="13"/>
  <c r="C35" i="13"/>
  <c r="C36" i="13"/>
  <c r="C37" i="13"/>
  <c r="C7" i="13"/>
  <c r="T73" i="13"/>
  <c r="T38" i="13"/>
  <c r="D7" i="12"/>
  <c r="C7" i="12"/>
  <c r="D6" i="12"/>
  <c r="C6" i="12"/>
  <c r="H5" i="9"/>
  <c r="G5" i="9"/>
  <c r="F5" i="9"/>
  <c r="H4" i="9"/>
  <c r="G4" i="9"/>
  <c r="F4" i="9"/>
  <c r="C5" i="9"/>
  <c r="D5" i="9"/>
  <c r="E5" i="9"/>
  <c r="E4" i="9"/>
  <c r="D4" i="9"/>
  <c r="C4" i="9"/>
</calcChain>
</file>

<file path=xl/sharedStrings.xml><?xml version="1.0" encoding="utf-8"?>
<sst xmlns="http://schemas.openxmlformats.org/spreadsheetml/2006/main" count="153" uniqueCount="49">
  <si>
    <t>Jour de l'An</t>
  </si>
  <si>
    <t>Lundi de Pâques</t>
  </si>
  <si>
    <t>Fête du Travail</t>
  </si>
  <si>
    <t>Jeudi de l'Ascension</t>
  </si>
  <si>
    <t>Lundi de la Pentecôte</t>
  </si>
  <si>
    <t>Fête Nationale</t>
  </si>
  <si>
    <t>Assomption</t>
  </si>
  <si>
    <t>Toussaint</t>
  </si>
  <si>
    <t>Fête de l'Armistice</t>
  </si>
  <si>
    <t>Fête du Roi</t>
  </si>
  <si>
    <t>Noël</t>
  </si>
  <si>
    <t>RAISON</t>
  </si>
  <si>
    <t>JOUR</t>
  </si>
  <si>
    <t>Début
période</t>
  </si>
  <si>
    <t>Fin
période</t>
  </si>
  <si>
    <t>J. ouvr.</t>
  </si>
  <si>
    <t>J. ouvr.
prestés</t>
  </si>
  <si>
    <t>J. cal.</t>
  </si>
  <si>
    <t>Nombre de mercredis</t>
  </si>
  <si>
    <t>Nombre de mercredis fériés</t>
  </si>
  <si>
    <t>Nombre de mercredis non fériés</t>
  </si>
  <si>
    <t>jour off :</t>
  </si>
  <si>
    <t>mercredi</t>
  </si>
  <si>
    <t>lundi</t>
  </si>
  <si>
    <t>vendredi</t>
  </si>
  <si>
    <t>semaine :</t>
  </si>
  <si>
    <t>J1</t>
  </si>
  <si>
    <t>J2</t>
  </si>
  <si>
    <t>Nb de jours off non fériés J1</t>
  </si>
  <si>
    <t>J3</t>
  </si>
  <si>
    <t>J4</t>
  </si>
  <si>
    <t>J5</t>
  </si>
  <si>
    <t>mardi</t>
  </si>
  <si>
    <t>jeudi</t>
  </si>
  <si>
    <t>Nb de jours off non fériés J2</t>
  </si>
  <si>
    <t>Nb de jours off non fériés J3</t>
  </si>
  <si>
    <t>Nb de jours off non fériés J4</t>
  </si>
  <si>
    <t>Nb de jours off non fériés J5</t>
  </si>
  <si>
    <t>Nb jours off non fériés</t>
  </si>
  <si>
    <t>ANNEE</t>
  </si>
  <si>
    <t>Pâques</t>
  </si>
  <si>
    <t>LMMJVSD =</t>
  </si>
  <si>
    <t>0010011</t>
  </si>
  <si>
    <t>(1=Off)</t>
  </si>
  <si>
    <t>SEMAINE</t>
  </si>
  <si>
    <t>LUNDI CORRESPONDANT</t>
  </si>
  <si>
    <t>DEBUT CYCLE SEMAINE A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</si>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</sst>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ddd\,\ d\ mmm\,\ yyyy"/>
    <numFmt numFmtId="165" formatCode="dd\.mm\.yy"/>
    <numFmt numFmtId="166" formatCode="dd\.mm\.yy;@"/>
    <numFmt numFmtId="167" formatCode="[$-40C]mmmm\-yy;@"/>
    <numFmt numFmtId="168" formatCode="[$-F800]dddd\,\ mmmm\ dd\,\ yyyy"/>
    <numFmt numFmtId="169" formatCode="ddd\ * dd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166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165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right" vertical="center"/>
    </xf>
    <xf numFmtId="0" fontId="0" fillId="2" borderId="1" xfId="0" applyFill="1" applyBorder="1" applyAlignment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/>
      <protection locked="0"/>
    </xf>
    <xf numFmtId="0" fontId="0" fillId="0" borderId="0" xfId="0" applyFont="1"/>
    <xf numFmtId="0" fontId="0" fillId="0" borderId="0" xfId="0" applyFont="1" applyAlignment="1">
      <alignment horizontal="left"/>
    </xf>
    <xf numFmtId="0" fontId="0" fillId="5" borderId="5" xfId="0" applyFont="1" applyFill="1" applyBorder="1" applyAlignment="1">
      <alignment horizontal="left" vertical="center"/>
    </xf>
    <xf numFmtId="0" fontId="1" fillId="0" borderId="0" xfId="0" applyFont="1" applyAlignment="1">
      <alignment horizontal="right"/>
    </xf>
    <xf numFmtId="49" fontId="0" fillId="2" borderId="0" xfId="0" quotePrefix="1" applyNumberFormat="1" applyFill="1" applyAlignment="1">
      <alignment horizontal="center" vertical="center" wrapText="1"/>
    </xf>
    <xf numFmtId="167" fontId="1" fillId="4" borderId="3" xfId="0" quotePrefix="1" applyNumberFormat="1" applyFont="1" applyFill="1" applyBorder="1" applyAlignment="1">
      <alignment horizontal="center" vertical="center"/>
    </xf>
    <xf numFmtId="0" fontId="0" fillId="0" borderId="0" xfId="0" applyAlignment="1">
      <alignment horizontal="right" indent="1"/>
    </xf>
    <xf numFmtId="168" fontId="0" fillId="0" borderId="0" xfId="0" applyNumberFormat="1" applyFont="1" applyFill="1" applyBorder="1" applyAlignment="1">
      <alignment horizontal="center"/>
    </xf>
    <xf numFmtId="0" fontId="0" fillId="2" borderId="0" xfId="0" applyFill="1" applyAlignment="1" applyProtection="1">
      <alignment horizontal="center"/>
      <protection locked="0"/>
    </xf>
    <xf numFmtId="169" fontId="0" fillId="5" borderId="4" xfId="0" quotePrefix="1" applyNumberFormat="1" applyFont="1" applyFill="1" applyBorder="1" applyAlignment="1">
      <alignment horizontal="right" vertical="center"/>
    </xf>
    <xf numFmtId="169" fontId="0" fillId="5" borderId="6" xfId="0" quotePrefix="1" applyNumberFormat="1" applyFont="1" applyFill="1" applyBorder="1" applyAlignment="1">
      <alignment horizontal="right" vertical="center"/>
    </xf>
    <xf numFmtId="169" fontId="0" fillId="5" borderId="7" xfId="0" quotePrefix="1" applyNumberFormat="1" applyFont="1" applyFill="1" applyBorder="1" applyAlignment="1">
      <alignment horizontal="right" vertical="center"/>
    </xf>
    <xf numFmtId="167" fontId="1" fillId="4" borderId="0" xfId="0" quotePrefix="1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ont="1" applyAlignment="1">
      <alignment horizontal="center"/>
    </xf>
    <xf numFmtId="0" fontId="0" fillId="5" borderId="8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167" fontId="1" fillId="4" borderId="2" xfId="0" quotePrefix="1" applyNumberFormat="1" applyFont="1" applyFill="1" applyBorder="1" applyAlignment="1">
      <alignment horizontal="center" vertical="center"/>
    </xf>
    <xf numFmtId="167" fontId="1" fillId="4" borderId="3" xfId="0" quotePrefix="1" applyNumberFormat="1" applyFont="1" applyFill="1" applyBorder="1" applyAlignment="1">
      <alignment horizontal="center" vertical="center"/>
    </xf>
  </cellXfs>
  <cellStyles count="1">
    <cellStyle name="Normal" xfId="0" builtinId="0"/>
  </cellStyles>
  <dxfs count="76"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6" formatCode="dd\.mm\.yy;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6" formatCode="dd\.mm\.yy;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6" formatCode="dd\.mm\.yy;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6" formatCode="dd\.mm\.yy;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6" formatCode="dd\.mm\.yy;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6" formatCode="dd\.mm\.yy;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6" formatCode="dd\.mm\.yy;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6" formatCode="dd\.mm\.yy;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65" formatCode="dd\.mm\.yy"/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C85" totalsRowShown="0" headerRowDxfId="75">
  <autoFilter ref="A1:C85"/>
  <sortState ref="B2:D56">
    <sortCondition ref="C1:C56"/>
  </sortState>
  <tableColumns count="3">
    <tableColumn id="3" name="ANNEE" dataDxfId="74"/>
    <tableColumn id="1" name="RAISON" dataDxfId="73"/>
    <tableColumn id="2" name="JOUR" dataDxfId="72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11" name="ABS_1" displayName="ABS_1" ref="A3:H5" headerRowDxfId="71" dataDxfId="70">
  <autoFilter ref="A3:H5"/>
  <tableColumns count="8">
    <tableColumn id="1" name="Début_x000a_période" totalsRowLabel="Total" dataDxfId="69" totalsRowDxfId="68"/>
    <tableColumn id="2" name="Fin_x000a_période" dataDxfId="67" totalsRowDxfId="66"/>
    <tableColumn id="3" name="J. cal." dataDxfId="65" totalsRowDxfId="64">
      <calculatedColumnFormula>_xlfn.DAYS(B4,A4)+1</calculatedColumnFormula>
    </tableColumn>
    <tableColumn id="4" name="J. ouvr." dataDxfId="63" totalsRowDxfId="62">
      <calculatedColumnFormula>NETWORKDAYS(A4,B4)</calculatedColumnFormula>
    </tableColumn>
    <tableColumn id="5" name="J. ouvr._x000a_prestés" dataDxfId="61" totalsRowDxfId="60">
      <calculatedColumnFormula>NETWORKDAYS(A4,B4,Tableau1[JOUR])</calculatedColumnFormula>
    </tableColumn>
    <tableColumn id="8" name="Nombre de mercredis" dataDxfId="59" totalsRowDxfId="58">
      <calculatedColumnFormula>SUMPRODUCT(N(WEEKDAY(ROW(INDIRECT(ABS_1[[#This Row],[Début
période]]&amp;":"&amp;ABS_1[[#This Row],[Fin
période]])),2)=3))</calculatedColumnFormula>
    </tableColumn>
    <tableColumn id="6" name="Nombre de mercredis fériés" dataDxfId="57" totalsRowDxfId="56">
      <calculatedColumnFormula>SUMPRODUCT((WEEKDAY(Tableau1[JOUR],2)=3)*(Tableau1[JOUR]&gt;=ABS_1[[#This Row],[Début
période]])*(Tableau1[JOUR]&lt;=ABS_1[[#This Row],[Fin
période]]))</calculatedColumnFormula>
    </tableColumn>
    <tableColumn id="12" name="Nombre de mercredis non fériés" dataDxfId="55" totalsRowDxfId="54">
      <calculatedColumnFormula>SUMPRODUCT(N(WEEKDAY(ROW(INDIRECT(ABS_1[[#This Row],[Début
période]]&amp;":"&amp;ABS_1[[#This Row],[Fin
période]])),2)=3))-SUMPRODUCT((WEEKDAY(Tableau1[JOUR],2)=3)*(Tableau1[JOUR]&gt;=ABS_1[[#This Row],[Début
période]])*(Tableau1[JOUR]&lt;=ABS_1[[#This Row],[Fin
période]]))</calculatedColumnFormula>
    </tableColumn>
  </tableColumns>
  <tableStyleInfo name="TableStyleMedium21" showFirstColumn="0" showLastColumn="0" showRowStripes="1" showColumnStripes="0"/>
</table>
</file>

<file path=xl/tables/table3.xml><?xml version="1.0" encoding="utf-8"?>
<table xmlns="http://schemas.openxmlformats.org/spreadsheetml/2006/main" id="4" name="ABS_2" displayName="ABS_2" ref="A3:E5" headerRowDxfId="53" dataDxfId="52">
  <autoFilter ref="A3:E5"/>
  <tableColumns count="5">
    <tableColumn id="1" name="Début_x000a_période" totalsRowLabel="Total" dataDxfId="51" totalsRowDxfId="50"/>
    <tableColumn id="2" name="Fin_x000a_période" dataDxfId="49" totalsRowDxfId="48"/>
    <tableColumn id="3" name="J. cal." dataDxfId="47" totalsRowDxfId="46">
      <calculatedColumnFormula>_xlfn.DAYS(B4,A4)+1</calculatedColumnFormula>
    </tableColumn>
    <tableColumn id="4" name="J. ouvr." dataDxfId="45" totalsRowDxfId="44">
      <calculatedColumnFormula>NETWORKDAYS(A4,B4)</calculatedColumnFormula>
    </tableColumn>
    <tableColumn id="5" name="J. ouvr._x000a_prestés" dataDxfId="43" totalsRowDxfId="42">
      <calculatedColumnFormula>NETWORKDAYS.INTL(A4,B4,$B$1,Tableau1[JOUR])</calculatedColumnFormula>
    </tableColumn>
  </tableColumns>
  <tableStyleInfo name="TableStyleMedium21" showFirstColumn="0" showLastColumn="0" showRowStripes="1" showColumnStripes="0"/>
</table>
</file>

<file path=xl/tables/table4.xml><?xml version="1.0" encoding="utf-8"?>
<table xmlns="http://schemas.openxmlformats.org/spreadsheetml/2006/main" id="5" name="ABS_4" displayName="ABS_4" ref="A5:H7" headerRowDxfId="19" dataDxfId="18">
  <autoFilter ref="A5:H7"/>
  <tableColumns count="8">
    <tableColumn id="1" name="Début_x000a_période" totalsRowLabel="Total" dataDxfId="16" totalsRowDxfId="17"/>
    <tableColumn id="2" name="Fin_x000a_période" dataDxfId="14" totalsRowDxfId="15"/>
    <tableColumn id="3" name="J. cal." dataDxfId="12" totalsRowDxfId="13">
      <calculatedColumnFormula>_xlfn.DAYS(B6,A6)+1</calculatedColumnFormula>
    </tableColumn>
    <tableColumn id="4" name="J. ouvr." dataDxfId="10" totalsRowDxfId="11">
      <calculatedColumnFormula>NETWORKDAYS(A6,B6)</calculatedColumnFormula>
    </tableColumn>
    <tableColumn id="6" name="Nb de jours off non fériés J1" dataDxfId="8" totalsRowDxfId="9">
      <calculatedColumnFormula>SUMPRODUCT((MOD(INT((ROW(INDIRECT(ABS_4[[#This Row],[Début
période]]&amp;":"&amp;ABS_4[[#This Row],[Fin
période]]))-REF)/7),2)=INDIRECT(E$3))*(WEEKDAY(ROW(INDIRECT(ABS_4[[#This Row],[Début
période]]&amp;":"&amp;ABS_4[[#This Row],[Fin
période]])),2)=INDIRECT(E$2)))
-SUMPRODUCT((WEEKDAY(Tableau1[JOUR],2)=INDIRECT(E$2))*(Tableau1[JOUR]&gt;=ABS_4[[#This Row],[Début
période]])*(Tableau1[JOUR]&lt;=ABS_4[[#This Row],[Fin
période]])*(MOD(INT((Tableau1[JOUR]-REF)/7),2)=INDIRECT(E$3)))</calculatedColumnFormula>
    </tableColumn>
    <tableColumn id="10" name="Nb de jours off non fériés J5" dataDxfId="6" totalsRowDxfId="7">
      <calculatedColumnFormula>SUMPRODUCT((MOD(INT((ROW(INDIRECT(ABS_4[[#This Row],[Début
période]]&amp;":"&amp;ABS_4[[#This Row],[Fin
période]]))-REF)/7),2)=INDIRECT(F$3))*(WEEKDAY(ROW(INDIRECT(ABS_4[[#This Row],[Début
période]]&amp;":"&amp;ABS_4[[#This Row],[Fin
période]])),2)=INDIRECT(F$2)))
-SUMPRODUCT((WEEKDAY(Tableau1[JOUR],2)=INDIRECT(F$2))*(Tableau1[JOUR]&gt;=ABS_4[[#This Row],[Début
période]])*(Tableau1[JOUR]&lt;=ABS_4[[#This Row],[Fin
période]])*(MOD(INT((Tableau1[JOUR]-REF)/7),2)=INDIRECT(F$3)))</calculatedColumnFormula>
    </tableColumn>
    <tableColumn id="11" name="Nb jours off non fériés" dataDxfId="4" totalsRowDxfId="5">
      <calculatedColumnFormula>SUM(ABS_4[[#This Row],[Nb de jours off non fériés J1]:[Nb de jours off non fériés J5]])</calculatedColumnFormula>
    </tableColumn>
    <tableColumn id="5" name="J. ouvr._x000a_prestés" dataDxfId="0" totalsRowDxfId="1">
      <calculatedColumnFormula>NETWORKDAYS(A6,B6,Tableau1[JOUR])-ABS_4[[#This Row],[Nb jours off non fériés]]</calculatedColumnFormula>
    </tableColumn>
  </tableColumns>
  <tableStyleInfo name="TableStyleMedium21" showFirstColumn="0" showLastColumn="0" showRowStripes="1" showColumnStripes="0"/>
</table>
</file>

<file path=xl/tables/table5.xml><?xml version="1.0" encoding="utf-8"?>
<table xmlns="http://schemas.openxmlformats.org/spreadsheetml/2006/main" id="3" name="ABS_3" displayName="ABS_3" ref="A5:K7" headerRowDxfId="41" dataDxfId="40">
  <autoFilter ref="A5:K7"/>
  <tableColumns count="11">
    <tableColumn id="1" name="Début_x000a_période" totalsRowLabel="Total" dataDxfId="39" totalsRowDxfId="38"/>
    <tableColumn id="2" name="Fin_x000a_période" dataDxfId="37" totalsRowDxfId="36"/>
    <tableColumn id="3" name="J. cal." dataDxfId="35" totalsRowDxfId="34">
      <calculatedColumnFormula>_xlfn.DAYS(B6,A6)+1</calculatedColumnFormula>
    </tableColumn>
    <tableColumn id="4" name="J. ouvr." dataDxfId="33" totalsRowDxfId="32">
      <calculatedColumnFormula>NETWORKDAYS(A6,B6)</calculatedColumnFormula>
    </tableColumn>
    <tableColumn id="6" name="Nb de jours off non fériés J1" dataDxfId="31" totalsRowDxfId="30">
      <calculatedColumnFormula>SUMPRODUCT((MOD(INT((ROW(INDIRECT(ABS_3[[#This Row],[Début
période]]&amp;":"&amp;ABS_3[[#This Row],[Fin
période]]))-REF)/7),2)=INDIRECT(E$3))*(WEEKDAY(ROW(INDIRECT(ABS_3[[#This Row],[Début
période]]&amp;":"&amp;ABS_3[[#This Row],[Fin
période]])),2)=INDIRECT(E$2)))
-SUMPRODUCT((WEEKDAY(Tableau1[JOUR],2)=INDIRECT(E$2))*(Tableau1[JOUR]&gt;=ABS_3[[#This Row],[Début
période]])*(Tableau1[JOUR]&lt;=ABS_3[[#This Row],[Fin
période]])*(MOD(INT((Tableau1[JOUR]-REF)/7),2)=INDIRECT(E$3)))</calculatedColumnFormula>
    </tableColumn>
    <tableColumn id="7" name="Nb de jours off non fériés J2" dataDxfId="23" totalsRowDxfId="29">
      <calculatedColumnFormula>SUMPRODUCT((MOD(INT((ROW(INDIRECT(ABS_3[[#This Row],[Début
période]]&amp;":"&amp;ABS_3[[#This Row],[Fin
période]]))-REF)/7),2)=INDIRECT(F$3))*(WEEKDAY(ROW(INDIRECT(ABS_3[[#This Row],[Début
période]]&amp;":"&amp;ABS_3[[#This Row],[Fin
période]])),2)=INDIRECT(F$2)))
-SUMPRODUCT((WEEKDAY(Tableau1[JOUR],2)=INDIRECT(F$2))*(Tableau1[JOUR]&gt;=ABS_3[[#This Row],[Début
période]])*(Tableau1[JOUR]&lt;=ABS_3[[#This Row],[Fin
période]])*(MOD(INT((Tableau1[JOUR]-REF)/7),2)=INDIRECT(F$3)))</calculatedColumnFormula>
    </tableColumn>
    <tableColumn id="8" name="Nb de jours off non fériés J3" dataDxfId="22" totalsRowDxfId="28">
      <calculatedColumnFormula>SUMPRODUCT((MOD(INT((ROW(INDIRECT(ABS_3[[#This Row],[Début
période]]&amp;":"&amp;ABS_3[[#This Row],[Fin
période]]))-REF)/7),2)=INDIRECT(G$3))*(WEEKDAY(ROW(INDIRECT(ABS_3[[#This Row],[Début
période]]&amp;":"&amp;ABS_3[[#This Row],[Fin
période]])),2)=INDIRECT(G$2)))
-SUMPRODUCT((WEEKDAY(Tableau1[JOUR],2)=INDIRECT(G$2))*(Tableau1[JOUR]&gt;=ABS_3[[#This Row],[Début
période]])*(Tableau1[JOUR]&lt;=ABS_3[[#This Row],[Fin
période]])*(MOD(INT((Tableau1[JOUR]-REF)/7),2)=INDIRECT(G$3)))</calculatedColumnFormula>
    </tableColumn>
    <tableColumn id="9" name="Nb de jours off non fériés J4" dataDxfId="21" totalsRowDxfId="27">
      <calculatedColumnFormula>SUMPRODUCT((MOD(INT((ROW(INDIRECT(ABS_3[[#This Row],[Début
période]]&amp;":"&amp;ABS_3[[#This Row],[Fin
période]]))-REF)/7),2)=INDIRECT(H$3))*(WEEKDAY(ROW(INDIRECT(ABS_3[[#This Row],[Début
période]]&amp;":"&amp;ABS_3[[#This Row],[Fin
période]])),2)=INDIRECT(H$2)))
-SUMPRODUCT((WEEKDAY(Tableau1[JOUR],2)=INDIRECT(H$2))*(Tableau1[JOUR]&gt;=ABS_3[[#This Row],[Début
période]])*(Tableau1[JOUR]&lt;=ABS_3[[#This Row],[Fin
période]])*(MOD(INT((Tableau1[JOUR]-REF)/7),2)=INDIRECT(H$3)))</calculatedColumnFormula>
    </tableColumn>
    <tableColumn id="10" name="Nb de jours off non fériés J5" dataDxfId="20" totalsRowDxfId="26">
      <calculatedColumnFormula>SUMPRODUCT((MOD(INT((ROW(INDIRECT(ABS_3[[#This Row],[Début
période]]&amp;":"&amp;ABS_3[[#This Row],[Fin
période]]))-REF)/7),2)=INDIRECT(I$3))*(WEEKDAY(ROW(INDIRECT(ABS_3[[#This Row],[Début
période]]&amp;":"&amp;ABS_3[[#This Row],[Fin
période]])),2)=INDIRECT(I$2)))
-SUMPRODUCT((WEEKDAY(Tableau1[JOUR],2)=INDIRECT(I$2))*(Tableau1[JOUR]&gt;=ABS_3[[#This Row],[Début
période]])*(Tableau1[JOUR]&lt;=ABS_3[[#This Row],[Fin
période]])*(MOD(INT((Tableau1[JOUR]-REF)/7),2)=INDIRECT(I$3)))</calculatedColumnFormula>
    </tableColumn>
    <tableColumn id="11" name="Nb jours off non fériés" dataDxfId="25" totalsRowDxfId="24">
      <calculatedColumnFormula>SUM(ABS_3[[#This Row],[Nb de jours off non fériés J1]:[Nb de jours off non fériés J5]])</calculatedColumnFormula>
    </tableColumn>
    <tableColumn id="5" name="J. ouvr._x000a_prestés" dataDxfId="2" totalsRowDxfId="3">
      <calculatedColumnFormula>NETWORKDAYS(A6,B6,Tableau1[JOUR])-ABS_3[[#This Row],[Nb jours off non fériés]]</calculatedColumnFormula>
    </tableColumn>
  </tableColumns>
  <tableStyleInfo name="TableStyleMedium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T493"/>
  <sheetViews>
    <sheetView zoomScale="80" zoomScaleNormal="80" workbookViewId="0">
      <pane ySplit="4" topLeftCell="A284" activePane="bottomLeft" state="frozen"/>
      <selection pane="bottomLeft" activeCell="O314" sqref="O314"/>
    </sheetView>
  </sheetViews>
  <sheetFormatPr baseColWidth="10" defaultRowHeight="14.5" x14ac:dyDescent="0.35"/>
  <cols>
    <col min="2" max="2" width="8.81640625" customWidth="1"/>
    <col min="3" max="3" width="21.6328125" customWidth="1"/>
    <col min="4" max="4" width="3.54296875" style="24" customWidth="1"/>
    <col min="5" max="5" width="8.81640625" customWidth="1"/>
    <col min="6" max="6" width="21.6328125" customWidth="1"/>
    <col min="7" max="7" width="3.54296875" style="24" customWidth="1"/>
    <col min="8" max="8" width="8.81640625" customWidth="1"/>
    <col min="9" max="9" width="21.6328125" customWidth="1"/>
    <col min="10" max="10" width="3.54296875" style="24" customWidth="1"/>
    <col min="11" max="11" width="8.81640625" customWidth="1"/>
    <col min="12" max="12" width="21.6328125" customWidth="1"/>
    <col min="13" max="13" width="3.54296875" style="24" customWidth="1"/>
    <col min="14" max="14" width="8.81640625" customWidth="1"/>
    <col min="15" max="15" width="21.6328125" customWidth="1"/>
    <col min="16" max="16" width="3.54296875" style="24" customWidth="1"/>
    <col min="17" max="17" width="8.81640625" customWidth="1"/>
    <col min="18" max="18" width="21.6328125" customWidth="1"/>
    <col min="19" max="19" width="3.54296875" style="24" customWidth="1"/>
  </cols>
  <sheetData>
    <row r="1" spans="1:20" x14ac:dyDescent="0.35">
      <c r="B1" t="s">
        <v>46</v>
      </c>
      <c r="E1" s="17" t="s">
        <v>39</v>
      </c>
      <c r="F1" s="19">
        <v>2014</v>
      </c>
      <c r="G1" s="19"/>
    </row>
    <row r="2" spans="1:20" x14ac:dyDescent="0.35">
      <c r="E2" s="17" t="s">
        <v>44</v>
      </c>
      <c r="F2" s="19">
        <v>1</v>
      </c>
      <c r="G2" s="19"/>
    </row>
    <row r="3" spans="1:20" x14ac:dyDescent="0.35">
      <c r="E3" s="17" t="s">
        <v>45</v>
      </c>
      <c r="F3" s="18">
        <f>DATE(F$1,1,1)-WEEKDAY(DATE(F$1,1,1),2)+1+IF(WEEKDAY(DATE(F$1,1,1),2)&gt;4,7,0)+(F2-1)*7</f>
        <v>41638</v>
      </c>
      <c r="G3" s="18"/>
    </row>
    <row r="5" spans="1:20" x14ac:dyDescent="0.35">
      <c r="A5" s="12"/>
      <c r="B5" s="11">
        <v>1</v>
      </c>
      <c r="C5" s="12"/>
      <c r="D5" s="25"/>
      <c r="E5" s="11">
        <v>2</v>
      </c>
      <c r="F5" s="12"/>
      <c r="G5" s="25"/>
      <c r="H5" s="11">
        <v>3</v>
      </c>
      <c r="I5" s="12"/>
      <c r="J5" s="25"/>
      <c r="K5" s="11">
        <v>4</v>
      </c>
      <c r="L5" s="12"/>
      <c r="M5" s="25"/>
      <c r="N5" s="11">
        <v>5</v>
      </c>
      <c r="O5" s="12"/>
      <c r="P5" s="25"/>
      <c r="Q5" s="11">
        <v>6</v>
      </c>
      <c r="R5" s="12"/>
      <c r="S5" s="25"/>
      <c r="T5" s="12"/>
    </row>
    <row r="6" spans="1:20" x14ac:dyDescent="0.35">
      <c r="A6" s="10">
        <v>2014</v>
      </c>
      <c r="B6" s="28">
        <f>DATE(A6,B5,1)</f>
        <v>41640</v>
      </c>
      <c r="C6" s="29"/>
      <c r="D6" s="16"/>
      <c r="E6" s="28">
        <f>DATE(A6,E5,1)</f>
        <v>41671</v>
      </c>
      <c r="F6" s="29"/>
      <c r="G6" s="16"/>
      <c r="H6" s="28">
        <f>DATE(A6,H5,1)</f>
        <v>41699</v>
      </c>
      <c r="I6" s="29"/>
      <c r="J6" s="16"/>
      <c r="K6" s="28">
        <f>DATE(A6,K5,1)</f>
        <v>41730</v>
      </c>
      <c r="L6" s="29"/>
      <c r="M6" s="16"/>
      <c r="N6" s="28">
        <f>DATE(A6,N5,1)</f>
        <v>41760</v>
      </c>
      <c r="O6" s="29"/>
      <c r="P6" s="16"/>
      <c r="Q6" s="28">
        <f>DATE(A6,Q5,1)</f>
        <v>41791</v>
      </c>
      <c r="R6" s="29"/>
      <c r="S6" s="23"/>
      <c r="T6" s="11"/>
    </row>
    <row r="7" spans="1:20" x14ac:dyDescent="0.35">
      <c r="A7" s="12"/>
      <c r="B7" s="20">
        <f>B6</f>
        <v>41640</v>
      </c>
      <c r="C7" s="13" t="str">
        <f>IF(B7="","",IFERROR(INDEX(Tableau1[RAISON],MATCH(B7,Tableau1[JOUR],0)),IF(WEEKDAY(B7,2)&gt;5,"WE","")))</f>
        <v>Jour de l'An</v>
      </c>
      <c r="D7" s="26" t="str">
        <f t="shared" ref="D7:D37" si="0">IF(B7="","",IF(MOD(INT((B7-REF)/7),2),"A","B"))</f>
        <v>B</v>
      </c>
      <c r="E7" s="20">
        <f>E6</f>
        <v>41671</v>
      </c>
      <c r="F7" s="13" t="str">
        <f>IF(E7="","",IFERROR(INDEX(Tableau1[RAISON],MATCH(E7,Tableau1[JOUR],0)),IF(WEEKDAY(E7,2)&gt;5,"WE","")))</f>
        <v>WE</v>
      </c>
      <c r="G7" s="26" t="str">
        <f t="shared" ref="G7:G37" si="1">IF(E7="","",IF(MOD(INT((E7-REF)/7),2),"A","B"))</f>
        <v>B</v>
      </c>
      <c r="H7" s="20">
        <f>H6</f>
        <v>41699</v>
      </c>
      <c r="I7" s="13" t="str">
        <f>IF(H7="","",IFERROR(INDEX(Tableau1[RAISON],MATCH(H7,Tableau1[JOUR],0)),IF(WEEKDAY(H7,2)&gt;5,"WE","")))</f>
        <v>WE</v>
      </c>
      <c r="J7" s="26" t="str">
        <f t="shared" ref="J7:J37" si="2">IF(H7="","",IF(MOD(INT((H7-REF)/7),2),"A","B"))</f>
        <v>B</v>
      </c>
      <c r="K7" s="20">
        <f>K6</f>
        <v>41730</v>
      </c>
      <c r="L7" s="13" t="str">
        <f>IF(K7="","",IFERROR(INDEX(Tableau1[RAISON],MATCH(K7,Tableau1[JOUR],0)),IF(WEEKDAY(K7,2)&gt;5,"WE","")))</f>
        <v/>
      </c>
      <c r="M7" s="26" t="str">
        <f t="shared" ref="M7:M37" si="3">IF(K7="","",IF(MOD(INT((K7-REF)/7),2),"A","B"))</f>
        <v>A</v>
      </c>
      <c r="N7" s="20">
        <f>N6</f>
        <v>41760</v>
      </c>
      <c r="O7" s="13" t="str">
        <f>IF(N7="","",IFERROR(INDEX(Tableau1[RAISON],MATCH(N7,Tableau1[JOUR],0)),IF(WEEKDAY(N7,2)&gt;5,"WE","")))</f>
        <v>Fête du Travail</v>
      </c>
      <c r="P7" s="26" t="str">
        <f t="shared" ref="P7:P37" si="4">IF(N7="","",IF(MOD(INT((N7-REF)/7),2),"A","B"))</f>
        <v>A</v>
      </c>
      <c r="Q7" s="20">
        <f>Q6</f>
        <v>41791</v>
      </c>
      <c r="R7" s="13" t="str">
        <f>IF(Q7="","",IFERROR(INDEX(Tableau1[RAISON],MATCH(Q7,Tableau1[JOUR],0)),IF(WEEKDAY(Q7,2)&gt;5,"WE","")))</f>
        <v>WE</v>
      </c>
      <c r="S7" s="26" t="str">
        <f t="shared" ref="S7:S37" si="5">IF(Q7="","",IF(MOD(INT((Q7-REF)/7),2),"A","B"))</f>
        <v>A</v>
      </c>
      <c r="T7" s="12"/>
    </row>
    <row r="8" spans="1:20" x14ac:dyDescent="0.35">
      <c r="A8" s="12"/>
      <c r="B8" s="21">
        <f>B7+1</f>
        <v>41641</v>
      </c>
      <c r="C8" s="13" t="str">
        <f>IF(B8="","",IFERROR(INDEX(Tableau1[RAISON],MATCH(B8,Tableau1[JOUR],0)),IF(WEEKDAY(B8,2)&gt;5,"WE","")))</f>
        <v/>
      </c>
      <c r="D8" s="26" t="str">
        <f t="shared" si="0"/>
        <v>B</v>
      </c>
      <c r="E8" s="21">
        <f>E7+1</f>
        <v>41672</v>
      </c>
      <c r="F8" s="13" t="str">
        <f>IF(E8="","",IFERROR(INDEX(Tableau1[RAISON],MATCH(E8,Tableau1[JOUR],0)),IF(WEEKDAY(E8,2)&gt;5,"WE","")))</f>
        <v>WE</v>
      </c>
      <c r="G8" s="26" t="str">
        <f t="shared" si="1"/>
        <v>B</v>
      </c>
      <c r="H8" s="21">
        <f>H7+1</f>
        <v>41700</v>
      </c>
      <c r="I8" s="13" t="str">
        <f>IF(H8="","",IFERROR(INDEX(Tableau1[RAISON],MATCH(H8,Tableau1[JOUR],0)),IF(WEEKDAY(H8,2)&gt;5,"WE","")))</f>
        <v>WE</v>
      </c>
      <c r="J8" s="26" t="str">
        <f t="shared" si="2"/>
        <v>B</v>
      </c>
      <c r="K8" s="21">
        <f>K7+1</f>
        <v>41731</v>
      </c>
      <c r="L8" s="13" t="str">
        <f>IF(K8="","",IFERROR(INDEX(Tableau1[RAISON],MATCH(K8,Tableau1[JOUR],0)),IF(WEEKDAY(K8,2)&gt;5,"WE","")))</f>
        <v/>
      </c>
      <c r="M8" s="26" t="str">
        <f t="shared" si="3"/>
        <v>A</v>
      </c>
      <c r="N8" s="21">
        <f>N7+1</f>
        <v>41761</v>
      </c>
      <c r="O8" s="13" t="str">
        <f>IF(N8="","",IFERROR(INDEX(Tableau1[RAISON],MATCH(N8,Tableau1[JOUR],0)),IF(WEEKDAY(N8,2)&gt;5,"WE","")))</f>
        <v/>
      </c>
      <c r="P8" s="26" t="str">
        <f t="shared" si="4"/>
        <v>A</v>
      </c>
      <c r="Q8" s="21">
        <f>Q7+1</f>
        <v>41792</v>
      </c>
      <c r="R8" s="13" t="str">
        <f>IF(Q8="","",IFERROR(INDEX(Tableau1[RAISON],MATCH(Q8,Tableau1[JOUR],0)),IF(WEEKDAY(Q8,2)&gt;5,"WE","")))</f>
        <v/>
      </c>
      <c r="S8" s="26" t="str">
        <f t="shared" si="5"/>
        <v>B</v>
      </c>
      <c r="T8" s="12"/>
    </row>
    <row r="9" spans="1:20" x14ac:dyDescent="0.35">
      <c r="A9" s="12"/>
      <c r="B9" s="21">
        <f t="shared" ref="B9:B34" si="6">B8+1</f>
        <v>41642</v>
      </c>
      <c r="C9" s="13" t="str">
        <f>IF(B9="","",IFERROR(INDEX(Tableau1[RAISON],MATCH(B9,Tableau1[JOUR],0)),IF(WEEKDAY(B9,2)&gt;5,"WE","")))</f>
        <v/>
      </c>
      <c r="D9" s="26" t="str">
        <f t="shared" si="0"/>
        <v>B</v>
      </c>
      <c r="E9" s="21">
        <f t="shared" ref="E9:E34" si="7">E8+1</f>
        <v>41673</v>
      </c>
      <c r="F9" s="13" t="str">
        <f>IF(E9="","",IFERROR(INDEX(Tableau1[RAISON],MATCH(E9,Tableau1[JOUR],0)),IF(WEEKDAY(E9,2)&gt;5,"WE","")))</f>
        <v/>
      </c>
      <c r="G9" s="26" t="str">
        <f t="shared" si="1"/>
        <v>A</v>
      </c>
      <c r="H9" s="21">
        <f t="shared" ref="H9:H34" si="8">H8+1</f>
        <v>41701</v>
      </c>
      <c r="I9" s="13" t="str">
        <f>IF(H9="","",IFERROR(INDEX(Tableau1[RAISON],MATCH(H9,Tableau1[JOUR],0)),IF(WEEKDAY(H9,2)&gt;5,"WE","")))</f>
        <v/>
      </c>
      <c r="J9" s="26" t="str">
        <f t="shared" si="2"/>
        <v>A</v>
      </c>
      <c r="K9" s="21">
        <f t="shared" ref="K9:K34" si="9">K8+1</f>
        <v>41732</v>
      </c>
      <c r="L9" s="13" t="str">
        <f>IF(K9="","",IFERROR(INDEX(Tableau1[RAISON],MATCH(K9,Tableau1[JOUR],0)),IF(WEEKDAY(K9,2)&gt;5,"WE","")))</f>
        <v/>
      </c>
      <c r="M9" s="26" t="str">
        <f t="shared" si="3"/>
        <v>A</v>
      </c>
      <c r="N9" s="21">
        <f t="shared" ref="N9:N34" si="10">N8+1</f>
        <v>41762</v>
      </c>
      <c r="O9" s="13" t="str">
        <f>IF(N9="","",IFERROR(INDEX(Tableau1[RAISON],MATCH(N9,Tableau1[JOUR],0)),IF(WEEKDAY(N9,2)&gt;5,"WE","")))</f>
        <v>WE</v>
      </c>
      <c r="P9" s="26" t="str">
        <f t="shared" si="4"/>
        <v>A</v>
      </c>
      <c r="Q9" s="21">
        <f t="shared" ref="Q9:Q34" si="11">Q8+1</f>
        <v>41793</v>
      </c>
      <c r="R9" s="13" t="str">
        <f>IF(Q9="","",IFERROR(INDEX(Tableau1[RAISON],MATCH(Q9,Tableau1[JOUR],0)),IF(WEEKDAY(Q9,2)&gt;5,"WE","")))</f>
        <v/>
      </c>
      <c r="S9" s="26" t="str">
        <f t="shared" si="5"/>
        <v>B</v>
      </c>
      <c r="T9" s="12"/>
    </row>
    <row r="10" spans="1:20" x14ac:dyDescent="0.35">
      <c r="A10" s="12"/>
      <c r="B10" s="21">
        <f t="shared" si="6"/>
        <v>41643</v>
      </c>
      <c r="C10" s="13" t="str">
        <f>IF(B10="","",IFERROR(INDEX(Tableau1[RAISON],MATCH(B10,Tableau1[JOUR],0)),IF(WEEKDAY(B10,2)&gt;5,"WE","")))</f>
        <v>WE</v>
      </c>
      <c r="D10" s="26" t="str">
        <f t="shared" si="0"/>
        <v>B</v>
      </c>
      <c r="E10" s="21">
        <f t="shared" si="7"/>
        <v>41674</v>
      </c>
      <c r="F10" s="13" t="str">
        <f>IF(E10="","",IFERROR(INDEX(Tableau1[RAISON],MATCH(E10,Tableau1[JOUR],0)),IF(WEEKDAY(E10,2)&gt;5,"WE","")))</f>
        <v/>
      </c>
      <c r="G10" s="26" t="str">
        <f t="shared" si="1"/>
        <v>A</v>
      </c>
      <c r="H10" s="21">
        <f t="shared" si="8"/>
        <v>41702</v>
      </c>
      <c r="I10" s="13" t="str">
        <f>IF(H10="","",IFERROR(INDEX(Tableau1[RAISON],MATCH(H10,Tableau1[JOUR],0)),IF(WEEKDAY(H10,2)&gt;5,"WE","")))</f>
        <v/>
      </c>
      <c r="J10" s="26" t="str">
        <f t="shared" si="2"/>
        <v>A</v>
      </c>
      <c r="K10" s="21">
        <f t="shared" si="9"/>
        <v>41733</v>
      </c>
      <c r="L10" s="13" t="str">
        <f>IF(K10="","",IFERROR(INDEX(Tableau1[RAISON],MATCH(K10,Tableau1[JOUR],0)),IF(WEEKDAY(K10,2)&gt;5,"WE","")))</f>
        <v/>
      </c>
      <c r="M10" s="26" t="str">
        <f t="shared" si="3"/>
        <v>A</v>
      </c>
      <c r="N10" s="21">
        <f t="shared" si="10"/>
        <v>41763</v>
      </c>
      <c r="O10" s="13" t="str">
        <f>IF(N10="","",IFERROR(INDEX(Tableau1[RAISON],MATCH(N10,Tableau1[JOUR],0)),IF(WEEKDAY(N10,2)&gt;5,"WE","")))</f>
        <v>WE</v>
      </c>
      <c r="P10" s="26" t="str">
        <f t="shared" si="4"/>
        <v>A</v>
      </c>
      <c r="Q10" s="21">
        <f t="shared" si="11"/>
        <v>41794</v>
      </c>
      <c r="R10" s="13" t="str">
        <f>IF(Q10="","",IFERROR(INDEX(Tableau1[RAISON],MATCH(Q10,Tableau1[JOUR],0)),IF(WEEKDAY(Q10,2)&gt;5,"WE","")))</f>
        <v/>
      </c>
      <c r="S10" s="26" t="str">
        <f t="shared" si="5"/>
        <v>B</v>
      </c>
      <c r="T10" s="12"/>
    </row>
    <row r="11" spans="1:20" x14ac:dyDescent="0.35">
      <c r="A11" s="12"/>
      <c r="B11" s="21">
        <f t="shared" si="6"/>
        <v>41644</v>
      </c>
      <c r="C11" s="13" t="str">
        <f>IF(B11="","",IFERROR(INDEX(Tableau1[RAISON],MATCH(B11,Tableau1[JOUR],0)),IF(WEEKDAY(B11,2)&gt;5,"WE","")))</f>
        <v>WE</v>
      </c>
      <c r="D11" s="26" t="str">
        <f t="shared" si="0"/>
        <v>B</v>
      </c>
      <c r="E11" s="21">
        <f t="shared" si="7"/>
        <v>41675</v>
      </c>
      <c r="F11" s="13" t="str">
        <f>IF(E11="","",IFERROR(INDEX(Tableau1[RAISON],MATCH(E11,Tableau1[JOUR],0)),IF(WEEKDAY(E11,2)&gt;5,"WE","")))</f>
        <v/>
      </c>
      <c r="G11" s="26" t="str">
        <f t="shared" si="1"/>
        <v>A</v>
      </c>
      <c r="H11" s="21">
        <f t="shared" si="8"/>
        <v>41703</v>
      </c>
      <c r="I11" s="13" t="str">
        <f>IF(H11="","",IFERROR(INDEX(Tableau1[RAISON],MATCH(H11,Tableau1[JOUR],0)),IF(WEEKDAY(H11,2)&gt;5,"WE","")))</f>
        <v/>
      </c>
      <c r="J11" s="26" t="str">
        <f t="shared" si="2"/>
        <v>A</v>
      </c>
      <c r="K11" s="21">
        <f t="shared" si="9"/>
        <v>41734</v>
      </c>
      <c r="L11" s="13" t="str">
        <f>IF(K11="","",IFERROR(INDEX(Tableau1[RAISON],MATCH(K11,Tableau1[JOUR],0)),IF(WEEKDAY(K11,2)&gt;5,"WE","")))</f>
        <v>WE</v>
      </c>
      <c r="M11" s="26" t="str">
        <f t="shared" si="3"/>
        <v>A</v>
      </c>
      <c r="N11" s="21">
        <f t="shared" si="10"/>
        <v>41764</v>
      </c>
      <c r="O11" s="13" t="str">
        <f>IF(N11="","",IFERROR(INDEX(Tableau1[RAISON],MATCH(N11,Tableau1[JOUR],0)),IF(WEEKDAY(N11,2)&gt;5,"WE","")))</f>
        <v/>
      </c>
      <c r="P11" s="26" t="str">
        <f t="shared" si="4"/>
        <v>B</v>
      </c>
      <c r="Q11" s="21">
        <f t="shared" si="11"/>
        <v>41795</v>
      </c>
      <c r="R11" s="13" t="str">
        <f>IF(Q11="","",IFERROR(INDEX(Tableau1[RAISON],MATCH(Q11,Tableau1[JOUR],0)),IF(WEEKDAY(Q11,2)&gt;5,"WE","")))</f>
        <v/>
      </c>
      <c r="S11" s="26" t="str">
        <f t="shared" si="5"/>
        <v>B</v>
      </c>
      <c r="T11" s="12"/>
    </row>
    <row r="12" spans="1:20" x14ac:dyDescent="0.35">
      <c r="A12" s="12"/>
      <c r="B12" s="21">
        <f t="shared" si="6"/>
        <v>41645</v>
      </c>
      <c r="C12" s="13" t="str">
        <f>IF(B12="","",IFERROR(INDEX(Tableau1[RAISON],MATCH(B12,Tableau1[JOUR],0)),IF(WEEKDAY(B12,2)&gt;5,"WE","")))</f>
        <v/>
      </c>
      <c r="D12" s="26" t="str">
        <f t="shared" si="0"/>
        <v>A</v>
      </c>
      <c r="E12" s="21">
        <f t="shared" si="7"/>
        <v>41676</v>
      </c>
      <c r="F12" s="13" t="str">
        <f>IF(E12="","",IFERROR(INDEX(Tableau1[RAISON],MATCH(E12,Tableau1[JOUR],0)),IF(WEEKDAY(E12,2)&gt;5,"WE","")))</f>
        <v/>
      </c>
      <c r="G12" s="26" t="str">
        <f t="shared" si="1"/>
        <v>A</v>
      </c>
      <c r="H12" s="21">
        <f t="shared" si="8"/>
        <v>41704</v>
      </c>
      <c r="I12" s="13" t="str">
        <f>IF(H12="","",IFERROR(INDEX(Tableau1[RAISON],MATCH(H12,Tableau1[JOUR],0)),IF(WEEKDAY(H12,2)&gt;5,"WE","")))</f>
        <v/>
      </c>
      <c r="J12" s="26" t="str">
        <f t="shared" si="2"/>
        <v>A</v>
      </c>
      <c r="K12" s="21">
        <f t="shared" si="9"/>
        <v>41735</v>
      </c>
      <c r="L12" s="13" t="str">
        <f>IF(K12="","",IFERROR(INDEX(Tableau1[RAISON],MATCH(K12,Tableau1[JOUR],0)),IF(WEEKDAY(K12,2)&gt;5,"WE","")))</f>
        <v>WE</v>
      </c>
      <c r="M12" s="26" t="str">
        <f t="shared" si="3"/>
        <v>A</v>
      </c>
      <c r="N12" s="21">
        <f t="shared" si="10"/>
        <v>41765</v>
      </c>
      <c r="O12" s="13" t="str">
        <f>IF(N12="","",IFERROR(INDEX(Tableau1[RAISON],MATCH(N12,Tableau1[JOUR],0)),IF(WEEKDAY(N12,2)&gt;5,"WE","")))</f>
        <v/>
      </c>
      <c r="P12" s="26" t="str">
        <f t="shared" si="4"/>
        <v>B</v>
      </c>
      <c r="Q12" s="21">
        <f t="shared" si="11"/>
        <v>41796</v>
      </c>
      <c r="R12" s="13" t="str">
        <f>IF(Q12="","",IFERROR(INDEX(Tableau1[RAISON],MATCH(Q12,Tableau1[JOUR],0)),IF(WEEKDAY(Q12,2)&gt;5,"WE","")))</f>
        <v/>
      </c>
      <c r="S12" s="26" t="str">
        <f t="shared" si="5"/>
        <v>B</v>
      </c>
      <c r="T12" s="12"/>
    </row>
    <row r="13" spans="1:20" x14ac:dyDescent="0.35">
      <c r="A13" s="12"/>
      <c r="B13" s="21">
        <f t="shared" si="6"/>
        <v>41646</v>
      </c>
      <c r="C13" s="13" t="str">
        <f>IF(B13="","",IFERROR(INDEX(Tableau1[RAISON],MATCH(B13,Tableau1[JOUR],0)),IF(WEEKDAY(B13,2)&gt;5,"WE","")))</f>
        <v/>
      </c>
      <c r="D13" s="26" t="str">
        <f t="shared" si="0"/>
        <v>A</v>
      </c>
      <c r="E13" s="21">
        <f t="shared" si="7"/>
        <v>41677</v>
      </c>
      <c r="F13" s="13" t="str">
        <f>IF(E13="","",IFERROR(INDEX(Tableau1[RAISON],MATCH(E13,Tableau1[JOUR],0)),IF(WEEKDAY(E13,2)&gt;5,"WE","")))</f>
        <v/>
      </c>
      <c r="G13" s="26" t="str">
        <f t="shared" si="1"/>
        <v>A</v>
      </c>
      <c r="H13" s="21">
        <f t="shared" si="8"/>
        <v>41705</v>
      </c>
      <c r="I13" s="13" t="str">
        <f>IF(H13="","",IFERROR(INDEX(Tableau1[RAISON],MATCH(H13,Tableau1[JOUR],0)),IF(WEEKDAY(H13,2)&gt;5,"WE","")))</f>
        <v/>
      </c>
      <c r="J13" s="26" t="str">
        <f t="shared" si="2"/>
        <v>A</v>
      </c>
      <c r="K13" s="21">
        <f t="shared" si="9"/>
        <v>41736</v>
      </c>
      <c r="L13" s="13" t="str">
        <f>IF(K13="","",IFERROR(INDEX(Tableau1[RAISON],MATCH(K13,Tableau1[JOUR],0)),IF(WEEKDAY(K13,2)&gt;5,"WE","")))</f>
        <v/>
      </c>
      <c r="M13" s="26" t="str">
        <f t="shared" si="3"/>
        <v>B</v>
      </c>
      <c r="N13" s="21">
        <f t="shared" si="10"/>
        <v>41766</v>
      </c>
      <c r="O13" s="13" t="str">
        <f>IF(N13="","",IFERROR(INDEX(Tableau1[RAISON],MATCH(N13,Tableau1[JOUR],0)),IF(WEEKDAY(N13,2)&gt;5,"WE","")))</f>
        <v/>
      </c>
      <c r="P13" s="26" t="str">
        <f t="shared" si="4"/>
        <v>B</v>
      </c>
      <c r="Q13" s="21">
        <f t="shared" si="11"/>
        <v>41797</v>
      </c>
      <c r="R13" s="13" t="str">
        <f>IF(Q13="","",IFERROR(INDEX(Tableau1[RAISON],MATCH(Q13,Tableau1[JOUR],0)),IF(WEEKDAY(Q13,2)&gt;5,"WE","")))</f>
        <v>WE</v>
      </c>
      <c r="S13" s="26" t="str">
        <f t="shared" si="5"/>
        <v>B</v>
      </c>
      <c r="T13" s="12"/>
    </row>
    <row r="14" spans="1:20" x14ac:dyDescent="0.35">
      <c r="A14" s="12"/>
      <c r="B14" s="21">
        <f t="shared" si="6"/>
        <v>41647</v>
      </c>
      <c r="C14" s="13" t="str">
        <f>IF(B14="","",IFERROR(INDEX(Tableau1[RAISON],MATCH(B14,Tableau1[JOUR],0)),IF(WEEKDAY(B14,2)&gt;5,"WE","")))</f>
        <v/>
      </c>
      <c r="D14" s="26" t="str">
        <f t="shared" si="0"/>
        <v>A</v>
      </c>
      <c r="E14" s="21">
        <f t="shared" si="7"/>
        <v>41678</v>
      </c>
      <c r="F14" s="13" t="str">
        <f>IF(E14="","",IFERROR(INDEX(Tableau1[RAISON],MATCH(E14,Tableau1[JOUR],0)),IF(WEEKDAY(E14,2)&gt;5,"WE","")))</f>
        <v>WE</v>
      </c>
      <c r="G14" s="26" t="str">
        <f t="shared" si="1"/>
        <v>A</v>
      </c>
      <c r="H14" s="21">
        <f t="shared" si="8"/>
        <v>41706</v>
      </c>
      <c r="I14" s="13" t="str">
        <f>IF(H14="","",IFERROR(INDEX(Tableau1[RAISON],MATCH(H14,Tableau1[JOUR],0)),IF(WEEKDAY(H14,2)&gt;5,"WE","")))</f>
        <v>WE</v>
      </c>
      <c r="J14" s="26" t="str">
        <f t="shared" si="2"/>
        <v>A</v>
      </c>
      <c r="K14" s="21">
        <f t="shared" si="9"/>
        <v>41737</v>
      </c>
      <c r="L14" s="13" t="str">
        <f>IF(K14="","",IFERROR(INDEX(Tableau1[RAISON],MATCH(K14,Tableau1[JOUR],0)),IF(WEEKDAY(K14,2)&gt;5,"WE","")))</f>
        <v/>
      </c>
      <c r="M14" s="26" t="str">
        <f t="shared" si="3"/>
        <v>B</v>
      </c>
      <c r="N14" s="21">
        <f t="shared" si="10"/>
        <v>41767</v>
      </c>
      <c r="O14" s="13" t="str">
        <f>IF(N14="","",IFERROR(INDEX(Tableau1[RAISON],MATCH(N14,Tableau1[JOUR],0)),IF(WEEKDAY(N14,2)&gt;5,"WE","")))</f>
        <v/>
      </c>
      <c r="P14" s="26" t="str">
        <f t="shared" si="4"/>
        <v>B</v>
      </c>
      <c r="Q14" s="21">
        <f t="shared" si="11"/>
        <v>41798</v>
      </c>
      <c r="R14" s="13" t="str">
        <f>IF(Q14="","",IFERROR(INDEX(Tableau1[RAISON],MATCH(Q14,Tableau1[JOUR],0)),IF(WEEKDAY(Q14,2)&gt;5,"WE","")))</f>
        <v>WE</v>
      </c>
      <c r="S14" s="26" t="str">
        <f t="shared" si="5"/>
        <v>B</v>
      </c>
      <c r="T14" s="12"/>
    </row>
    <row r="15" spans="1:20" x14ac:dyDescent="0.35">
      <c r="A15" s="12"/>
      <c r="B15" s="21">
        <f t="shared" si="6"/>
        <v>41648</v>
      </c>
      <c r="C15" s="13" t="str">
        <f>IF(B15="","",IFERROR(INDEX(Tableau1[RAISON],MATCH(B15,Tableau1[JOUR],0)),IF(WEEKDAY(B15,2)&gt;5,"WE","")))</f>
        <v/>
      </c>
      <c r="D15" s="26" t="str">
        <f t="shared" si="0"/>
        <v>A</v>
      </c>
      <c r="E15" s="21">
        <f t="shared" si="7"/>
        <v>41679</v>
      </c>
      <c r="F15" s="13" t="str">
        <f>IF(E15="","",IFERROR(INDEX(Tableau1[RAISON],MATCH(E15,Tableau1[JOUR],0)),IF(WEEKDAY(E15,2)&gt;5,"WE","")))</f>
        <v>WE</v>
      </c>
      <c r="G15" s="26" t="str">
        <f t="shared" si="1"/>
        <v>A</v>
      </c>
      <c r="H15" s="21">
        <f t="shared" si="8"/>
        <v>41707</v>
      </c>
      <c r="I15" s="13" t="str">
        <f>IF(H15="","",IFERROR(INDEX(Tableau1[RAISON],MATCH(H15,Tableau1[JOUR],0)),IF(WEEKDAY(H15,2)&gt;5,"WE","")))</f>
        <v>WE</v>
      </c>
      <c r="J15" s="26" t="str">
        <f t="shared" si="2"/>
        <v>A</v>
      </c>
      <c r="K15" s="21">
        <f t="shared" si="9"/>
        <v>41738</v>
      </c>
      <c r="L15" s="13" t="str">
        <f>IF(K15="","",IFERROR(INDEX(Tableau1[RAISON],MATCH(K15,Tableau1[JOUR],0)),IF(WEEKDAY(K15,2)&gt;5,"WE","")))</f>
        <v/>
      </c>
      <c r="M15" s="26" t="str">
        <f t="shared" si="3"/>
        <v>B</v>
      </c>
      <c r="N15" s="21">
        <f t="shared" si="10"/>
        <v>41768</v>
      </c>
      <c r="O15" s="13" t="str">
        <f>IF(N15="","",IFERROR(INDEX(Tableau1[RAISON],MATCH(N15,Tableau1[JOUR],0)),IF(WEEKDAY(N15,2)&gt;5,"WE","")))</f>
        <v/>
      </c>
      <c r="P15" s="26" t="str">
        <f t="shared" si="4"/>
        <v>B</v>
      </c>
      <c r="Q15" s="21">
        <f t="shared" si="11"/>
        <v>41799</v>
      </c>
      <c r="R15" s="13" t="str">
        <f>IF(Q15="","",IFERROR(INDEX(Tableau1[RAISON],MATCH(Q15,Tableau1[JOUR],0)),IF(WEEKDAY(Q15,2)&gt;5,"WE","")))</f>
        <v>Lundi de la Pentecôte</v>
      </c>
      <c r="S15" s="26" t="str">
        <f t="shared" si="5"/>
        <v>A</v>
      </c>
      <c r="T15" s="12"/>
    </row>
    <row r="16" spans="1:20" x14ac:dyDescent="0.35">
      <c r="A16" s="12"/>
      <c r="B16" s="21">
        <f t="shared" si="6"/>
        <v>41649</v>
      </c>
      <c r="C16" s="13" t="str">
        <f>IF(B16="","",IFERROR(INDEX(Tableau1[RAISON],MATCH(B16,Tableau1[JOUR],0)),IF(WEEKDAY(B16,2)&gt;5,"WE","")))</f>
        <v/>
      </c>
      <c r="D16" s="26" t="str">
        <f t="shared" si="0"/>
        <v>A</v>
      </c>
      <c r="E16" s="21">
        <f t="shared" si="7"/>
        <v>41680</v>
      </c>
      <c r="F16" s="13" t="str">
        <f>IF(E16="","",IFERROR(INDEX(Tableau1[RAISON],MATCH(E16,Tableau1[JOUR],0)),IF(WEEKDAY(E16,2)&gt;5,"WE","")))</f>
        <v/>
      </c>
      <c r="G16" s="26" t="str">
        <f t="shared" si="1"/>
        <v>B</v>
      </c>
      <c r="H16" s="21">
        <f t="shared" si="8"/>
        <v>41708</v>
      </c>
      <c r="I16" s="13" t="str">
        <f>IF(H16="","",IFERROR(INDEX(Tableau1[RAISON],MATCH(H16,Tableau1[JOUR],0)),IF(WEEKDAY(H16,2)&gt;5,"WE","")))</f>
        <v/>
      </c>
      <c r="J16" s="26" t="str">
        <f t="shared" si="2"/>
        <v>B</v>
      </c>
      <c r="K16" s="21">
        <f t="shared" si="9"/>
        <v>41739</v>
      </c>
      <c r="L16" s="13" t="str">
        <f>IF(K16="","",IFERROR(INDEX(Tableau1[RAISON],MATCH(K16,Tableau1[JOUR],0)),IF(WEEKDAY(K16,2)&gt;5,"WE","")))</f>
        <v/>
      </c>
      <c r="M16" s="26" t="str">
        <f t="shared" si="3"/>
        <v>B</v>
      </c>
      <c r="N16" s="21">
        <f t="shared" si="10"/>
        <v>41769</v>
      </c>
      <c r="O16" s="13" t="str">
        <f>IF(N16="","",IFERROR(INDEX(Tableau1[RAISON],MATCH(N16,Tableau1[JOUR],0)),IF(WEEKDAY(N16,2)&gt;5,"WE","")))</f>
        <v>WE</v>
      </c>
      <c r="P16" s="26" t="str">
        <f t="shared" si="4"/>
        <v>B</v>
      </c>
      <c r="Q16" s="21">
        <f t="shared" si="11"/>
        <v>41800</v>
      </c>
      <c r="R16" s="13" t="str">
        <f>IF(Q16="","",IFERROR(INDEX(Tableau1[RAISON],MATCH(Q16,Tableau1[JOUR],0)),IF(WEEKDAY(Q16,2)&gt;5,"WE","")))</f>
        <v/>
      </c>
      <c r="S16" s="26" t="str">
        <f t="shared" si="5"/>
        <v>A</v>
      </c>
      <c r="T16" s="12"/>
    </row>
    <row r="17" spans="1:20" x14ac:dyDescent="0.35">
      <c r="A17" s="12"/>
      <c r="B17" s="21">
        <f t="shared" si="6"/>
        <v>41650</v>
      </c>
      <c r="C17" s="13" t="str">
        <f>IF(B17="","",IFERROR(INDEX(Tableau1[RAISON],MATCH(B17,Tableau1[JOUR],0)),IF(WEEKDAY(B17,2)&gt;5,"WE","")))</f>
        <v>WE</v>
      </c>
      <c r="D17" s="26" t="str">
        <f t="shared" si="0"/>
        <v>A</v>
      </c>
      <c r="E17" s="21">
        <f t="shared" si="7"/>
        <v>41681</v>
      </c>
      <c r="F17" s="13" t="str">
        <f>IF(E17="","",IFERROR(INDEX(Tableau1[RAISON],MATCH(E17,Tableau1[JOUR],0)),IF(WEEKDAY(E17,2)&gt;5,"WE","")))</f>
        <v/>
      </c>
      <c r="G17" s="26" t="str">
        <f t="shared" si="1"/>
        <v>B</v>
      </c>
      <c r="H17" s="21">
        <f t="shared" si="8"/>
        <v>41709</v>
      </c>
      <c r="I17" s="13" t="str">
        <f>IF(H17="","",IFERROR(INDEX(Tableau1[RAISON],MATCH(H17,Tableau1[JOUR],0)),IF(WEEKDAY(H17,2)&gt;5,"WE","")))</f>
        <v/>
      </c>
      <c r="J17" s="26" t="str">
        <f t="shared" si="2"/>
        <v>B</v>
      </c>
      <c r="K17" s="21">
        <f t="shared" si="9"/>
        <v>41740</v>
      </c>
      <c r="L17" s="13" t="str">
        <f>IF(K17="","",IFERROR(INDEX(Tableau1[RAISON],MATCH(K17,Tableau1[JOUR],0)),IF(WEEKDAY(K17,2)&gt;5,"WE","")))</f>
        <v/>
      </c>
      <c r="M17" s="26" t="str">
        <f t="shared" si="3"/>
        <v>B</v>
      </c>
      <c r="N17" s="21">
        <f t="shared" si="10"/>
        <v>41770</v>
      </c>
      <c r="O17" s="13" t="str">
        <f>IF(N17="","",IFERROR(INDEX(Tableau1[RAISON],MATCH(N17,Tableau1[JOUR],0)),IF(WEEKDAY(N17,2)&gt;5,"WE","")))</f>
        <v>WE</v>
      </c>
      <c r="P17" s="26" t="str">
        <f t="shared" si="4"/>
        <v>B</v>
      </c>
      <c r="Q17" s="21">
        <f t="shared" si="11"/>
        <v>41801</v>
      </c>
      <c r="R17" s="13" t="str">
        <f>IF(Q17="","",IFERROR(INDEX(Tableau1[RAISON],MATCH(Q17,Tableau1[JOUR],0)),IF(WEEKDAY(Q17,2)&gt;5,"WE","")))</f>
        <v/>
      </c>
      <c r="S17" s="26" t="str">
        <f t="shared" si="5"/>
        <v>A</v>
      </c>
      <c r="T17" s="12"/>
    </row>
    <row r="18" spans="1:20" x14ac:dyDescent="0.35">
      <c r="A18" s="12"/>
      <c r="B18" s="21">
        <f t="shared" si="6"/>
        <v>41651</v>
      </c>
      <c r="C18" s="13" t="str">
        <f>IF(B18="","",IFERROR(INDEX(Tableau1[RAISON],MATCH(B18,Tableau1[JOUR],0)),IF(WEEKDAY(B18,2)&gt;5,"WE","")))</f>
        <v>WE</v>
      </c>
      <c r="D18" s="26" t="str">
        <f t="shared" si="0"/>
        <v>A</v>
      </c>
      <c r="E18" s="21">
        <f t="shared" si="7"/>
        <v>41682</v>
      </c>
      <c r="F18" s="13" t="str">
        <f>IF(E18="","",IFERROR(INDEX(Tableau1[RAISON],MATCH(E18,Tableau1[JOUR],0)),IF(WEEKDAY(E18,2)&gt;5,"WE","")))</f>
        <v/>
      </c>
      <c r="G18" s="26" t="str">
        <f t="shared" si="1"/>
        <v>B</v>
      </c>
      <c r="H18" s="21">
        <f t="shared" si="8"/>
        <v>41710</v>
      </c>
      <c r="I18" s="13" t="str">
        <f>IF(H18="","",IFERROR(INDEX(Tableau1[RAISON],MATCH(H18,Tableau1[JOUR],0)),IF(WEEKDAY(H18,2)&gt;5,"WE","")))</f>
        <v/>
      </c>
      <c r="J18" s="26" t="str">
        <f t="shared" si="2"/>
        <v>B</v>
      </c>
      <c r="K18" s="21">
        <f t="shared" si="9"/>
        <v>41741</v>
      </c>
      <c r="L18" s="13" t="str">
        <f>IF(K18="","",IFERROR(INDEX(Tableau1[RAISON],MATCH(K18,Tableau1[JOUR],0)),IF(WEEKDAY(K18,2)&gt;5,"WE","")))</f>
        <v>WE</v>
      </c>
      <c r="M18" s="26" t="str">
        <f t="shared" si="3"/>
        <v>B</v>
      </c>
      <c r="N18" s="21">
        <f t="shared" si="10"/>
        <v>41771</v>
      </c>
      <c r="O18" s="13" t="str">
        <f>IF(N18="","",IFERROR(INDEX(Tableau1[RAISON],MATCH(N18,Tableau1[JOUR],0)),IF(WEEKDAY(N18,2)&gt;5,"WE","")))</f>
        <v/>
      </c>
      <c r="P18" s="26" t="str">
        <f t="shared" si="4"/>
        <v>A</v>
      </c>
      <c r="Q18" s="21">
        <f t="shared" si="11"/>
        <v>41802</v>
      </c>
      <c r="R18" s="13" t="str">
        <f>IF(Q18="","",IFERROR(INDEX(Tableau1[RAISON],MATCH(Q18,Tableau1[JOUR],0)),IF(WEEKDAY(Q18,2)&gt;5,"WE","")))</f>
        <v/>
      </c>
      <c r="S18" s="26" t="str">
        <f t="shared" si="5"/>
        <v>A</v>
      </c>
      <c r="T18" s="12"/>
    </row>
    <row r="19" spans="1:20" x14ac:dyDescent="0.35">
      <c r="A19" s="12"/>
      <c r="B19" s="21">
        <f t="shared" si="6"/>
        <v>41652</v>
      </c>
      <c r="C19" s="13" t="str">
        <f>IF(B19="","",IFERROR(INDEX(Tableau1[RAISON],MATCH(B19,Tableau1[JOUR],0)),IF(WEEKDAY(B19,2)&gt;5,"WE","")))</f>
        <v/>
      </c>
      <c r="D19" s="26" t="str">
        <f t="shared" si="0"/>
        <v>B</v>
      </c>
      <c r="E19" s="21">
        <f t="shared" si="7"/>
        <v>41683</v>
      </c>
      <c r="F19" s="13" t="str">
        <f>IF(E19="","",IFERROR(INDEX(Tableau1[RAISON],MATCH(E19,Tableau1[JOUR],0)),IF(WEEKDAY(E19,2)&gt;5,"WE","")))</f>
        <v/>
      </c>
      <c r="G19" s="26" t="str">
        <f t="shared" si="1"/>
        <v>B</v>
      </c>
      <c r="H19" s="21">
        <f t="shared" si="8"/>
        <v>41711</v>
      </c>
      <c r="I19" s="13" t="str">
        <f>IF(H19="","",IFERROR(INDEX(Tableau1[RAISON],MATCH(H19,Tableau1[JOUR],0)),IF(WEEKDAY(H19,2)&gt;5,"WE","")))</f>
        <v/>
      </c>
      <c r="J19" s="26" t="str">
        <f t="shared" si="2"/>
        <v>B</v>
      </c>
      <c r="K19" s="21">
        <f t="shared" si="9"/>
        <v>41742</v>
      </c>
      <c r="L19" s="13" t="str">
        <f>IF(K19="","",IFERROR(INDEX(Tableau1[RAISON],MATCH(K19,Tableau1[JOUR],0)),IF(WEEKDAY(K19,2)&gt;5,"WE","")))</f>
        <v>WE</v>
      </c>
      <c r="M19" s="26" t="str">
        <f t="shared" si="3"/>
        <v>B</v>
      </c>
      <c r="N19" s="21">
        <f t="shared" si="10"/>
        <v>41772</v>
      </c>
      <c r="O19" s="13" t="str">
        <f>IF(N19="","",IFERROR(INDEX(Tableau1[RAISON],MATCH(N19,Tableau1[JOUR],0)),IF(WEEKDAY(N19,2)&gt;5,"WE","")))</f>
        <v/>
      </c>
      <c r="P19" s="26" t="str">
        <f t="shared" si="4"/>
        <v>A</v>
      </c>
      <c r="Q19" s="21">
        <f t="shared" si="11"/>
        <v>41803</v>
      </c>
      <c r="R19" s="13" t="str">
        <f>IF(Q19="","",IFERROR(INDEX(Tableau1[RAISON],MATCH(Q19,Tableau1[JOUR],0)),IF(WEEKDAY(Q19,2)&gt;5,"WE","")))</f>
        <v/>
      </c>
      <c r="S19" s="26" t="str">
        <f t="shared" si="5"/>
        <v>A</v>
      </c>
      <c r="T19" s="12"/>
    </row>
    <row r="20" spans="1:20" x14ac:dyDescent="0.35">
      <c r="A20" s="12"/>
      <c r="B20" s="21">
        <f t="shared" si="6"/>
        <v>41653</v>
      </c>
      <c r="C20" s="13" t="str">
        <f>IF(B20="","",IFERROR(INDEX(Tableau1[RAISON],MATCH(B20,Tableau1[JOUR],0)),IF(WEEKDAY(B20,2)&gt;5,"WE","")))</f>
        <v/>
      </c>
      <c r="D20" s="26" t="str">
        <f t="shared" si="0"/>
        <v>B</v>
      </c>
      <c r="E20" s="21">
        <f t="shared" si="7"/>
        <v>41684</v>
      </c>
      <c r="F20" s="13" t="str">
        <f>IF(E20="","",IFERROR(INDEX(Tableau1[RAISON],MATCH(E20,Tableau1[JOUR],0)),IF(WEEKDAY(E20,2)&gt;5,"WE","")))</f>
        <v/>
      </c>
      <c r="G20" s="26" t="str">
        <f t="shared" si="1"/>
        <v>B</v>
      </c>
      <c r="H20" s="21">
        <f t="shared" si="8"/>
        <v>41712</v>
      </c>
      <c r="I20" s="13" t="str">
        <f>IF(H20="","",IFERROR(INDEX(Tableau1[RAISON],MATCH(H20,Tableau1[JOUR],0)),IF(WEEKDAY(H20,2)&gt;5,"WE","")))</f>
        <v/>
      </c>
      <c r="J20" s="26" t="str">
        <f t="shared" si="2"/>
        <v>B</v>
      </c>
      <c r="K20" s="21">
        <f t="shared" si="9"/>
        <v>41743</v>
      </c>
      <c r="L20" s="13" t="str">
        <f>IF(K20="","",IFERROR(INDEX(Tableau1[RAISON],MATCH(K20,Tableau1[JOUR],0)),IF(WEEKDAY(K20,2)&gt;5,"WE","")))</f>
        <v/>
      </c>
      <c r="M20" s="26" t="str">
        <f t="shared" si="3"/>
        <v>A</v>
      </c>
      <c r="N20" s="21">
        <f t="shared" si="10"/>
        <v>41773</v>
      </c>
      <c r="O20" s="13" t="str">
        <f>IF(N20="","",IFERROR(INDEX(Tableau1[RAISON],MATCH(N20,Tableau1[JOUR],0)),IF(WEEKDAY(N20,2)&gt;5,"WE","")))</f>
        <v/>
      </c>
      <c r="P20" s="26" t="str">
        <f t="shared" si="4"/>
        <v>A</v>
      </c>
      <c r="Q20" s="21">
        <f t="shared" si="11"/>
        <v>41804</v>
      </c>
      <c r="R20" s="13" t="str">
        <f>IF(Q20="","",IFERROR(INDEX(Tableau1[RAISON],MATCH(Q20,Tableau1[JOUR],0)),IF(WEEKDAY(Q20,2)&gt;5,"WE","")))</f>
        <v>WE</v>
      </c>
      <c r="S20" s="26" t="str">
        <f t="shared" si="5"/>
        <v>A</v>
      </c>
      <c r="T20" s="12"/>
    </row>
    <row r="21" spans="1:20" x14ac:dyDescent="0.35">
      <c r="A21" s="12"/>
      <c r="B21" s="21">
        <f t="shared" si="6"/>
        <v>41654</v>
      </c>
      <c r="C21" s="13" t="str">
        <f>IF(B21="","",IFERROR(INDEX(Tableau1[RAISON],MATCH(B21,Tableau1[JOUR],0)),IF(WEEKDAY(B21,2)&gt;5,"WE","")))</f>
        <v/>
      </c>
      <c r="D21" s="26" t="str">
        <f t="shared" si="0"/>
        <v>B</v>
      </c>
      <c r="E21" s="21">
        <f t="shared" si="7"/>
        <v>41685</v>
      </c>
      <c r="F21" s="13" t="str">
        <f>IF(E21="","",IFERROR(INDEX(Tableau1[RAISON],MATCH(E21,Tableau1[JOUR],0)),IF(WEEKDAY(E21,2)&gt;5,"WE","")))</f>
        <v>WE</v>
      </c>
      <c r="G21" s="26" t="str">
        <f t="shared" si="1"/>
        <v>B</v>
      </c>
      <c r="H21" s="21">
        <f t="shared" si="8"/>
        <v>41713</v>
      </c>
      <c r="I21" s="13" t="str">
        <f>IF(H21="","",IFERROR(INDEX(Tableau1[RAISON],MATCH(H21,Tableau1[JOUR],0)),IF(WEEKDAY(H21,2)&gt;5,"WE","")))</f>
        <v>WE</v>
      </c>
      <c r="J21" s="26" t="str">
        <f t="shared" si="2"/>
        <v>B</v>
      </c>
      <c r="K21" s="21">
        <f t="shared" si="9"/>
        <v>41744</v>
      </c>
      <c r="L21" s="13" t="str">
        <f>IF(K21="","",IFERROR(INDEX(Tableau1[RAISON],MATCH(K21,Tableau1[JOUR],0)),IF(WEEKDAY(K21,2)&gt;5,"WE","")))</f>
        <v/>
      </c>
      <c r="M21" s="26" t="str">
        <f t="shared" si="3"/>
        <v>A</v>
      </c>
      <c r="N21" s="21">
        <f t="shared" si="10"/>
        <v>41774</v>
      </c>
      <c r="O21" s="13" t="str">
        <f>IF(N21="","",IFERROR(INDEX(Tableau1[RAISON],MATCH(N21,Tableau1[JOUR],0)),IF(WEEKDAY(N21,2)&gt;5,"WE","")))</f>
        <v/>
      </c>
      <c r="P21" s="26" t="str">
        <f t="shared" si="4"/>
        <v>A</v>
      </c>
      <c r="Q21" s="21">
        <f t="shared" si="11"/>
        <v>41805</v>
      </c>
      <c r="R21" s="13" t="str">
        <f>IF(Q21="","",IFERROR(INDEX(Tableau1[RAISON],MATCH(Q21,Tableau1[JOUR],0)),IF(WEEKDAY(Q21,2)&gt;5,"WE","")))</f>
        <v>WE</v>
      </c>
      <c r="S21" s="26" t="str">
        <f t="shared" si="5"/>
        <v>A</v>
      </c>
      <c r="T21" s="12"/>
    </row>
    <row r="22" spans="1:20" x14ac:dyDescent="0.35">
      <c r="A22" s="12"/>
      <c r="B22" s="21">
        <f t="shared" si="6"/>
        <v>41655</v>
      </c>
      <c r="C22" s="13" t="str">
        <f>IF(B22="","",IFERROR(INDEX(Tableau1[RAISON],MATCH(B22,Tableau1[JOUR],0)),IF(WEEKDAY(B22,2)&gt;5,"WE","")))</f>
        <v/>
      </c>
      <c r="D22" s="26" t="str">
        <f t="shared" si="0"/>
        <v>B</v>
      </c>
      <c r="E22" s="21">
        <f t="shared" si="7"/>
        <v>41686</v>
      </c>
      <c r="F22" s="13" t="str">
        <f>IF(E22="","",IFERROR(INDEX(Tableau1[RAISON],MATCH(E22,Tableau1[JOUR],0)),IF(WEEKDAY(E22,2)&gt;5,"WE","")))</f>
        <v>WE</v>
      </c>
      <c r="G22" s="26" t="str">
        <f t="shared" si="1"/>
        <v>B</v>
      </c>
      <c r="H22" s="21">
        <f t="shared" si="8"/>
        <v>41714</v>
      </c>
      <c r="I22" s="13" t="str">
        <f>IF(H22="","",IFERROR(INDEX(Tableau1[RAISON],MATCH(H22,Tableau1[JOUR],0)),IF(WEEKDAY(H22,2)&gt;5,"WE","")))</f>
        <v>WE</v>
      </c>
      <c r="J22" s="26" t="str">
        <f t="shared" si="2"/>
        <v>B</v>
      </c>
      <c r="K22" s="21">
        <f t="shared" si="9"/>
        <v>41745</v>
      </c>
      <c r="L22" s="13" t="str">
        <f>IF(K22="","",IFERROR(INDEX(Tableau1[RAISON],MATCH(K22,Tableau1[JOUR],0)),IF(WEEKDAY(K22,2)&gt;5,"WE","")))</f>
        <v/>
      </c>
      <c r="M22" s="26" t="str">
        <f t="shared" si="3"/>
        <v>A</v>
      </c>
      <c r="N22" s="21">
        <f t="shared" si="10"/>
        <v>41775</v>
      </c>
      <c r="O22" s="13" t="str">
        <f>IF(N22="","",IFERROR(INDEX(Tableau1[RAISON],MATCH(N22,Tableau1[JOUR],0)),IF(WEEKDAY(N22,2)&gt;5,"WE","")))</f>
        <v/>
      </c>
      <c r="P22" s="26" t="str">
        <f t="shared" si="4"/>
        <v>A</v>
      </c>
      <c r="Q22" s="21">
        <f t="shared" si="11"/>
        <v>41806</v>
      </c>
      <c r="R22" s="13" t="str">
        <f>IF(Q22="","",IFERROR(INDEX(Tableau1[RAISON],MATCH(Q22,Tableau1[JOUR],0)),IF(WEEKDAY(Q22,2)&gt;5,"WE","")))</f>
        <v/>
      </c>
      <c r="S22" s="26" t="str">
        <f t="shared" si="5"/>
        <v>B</v>
      </c>
      <c r="T22" s="12"/>
    </row>
    <row r="23" spans="1:20" x14ac:dyDescent="0.35">
      <c r="A23" s="12"/>
      <c r="B23" s="21">
        <f t="shared" si="6"/>
        <v>41656</v>
      </c>
      <c r="C23" s="13" t="str">
        <f>IF(B23="","",IFERROR(INDEX(Tableau1[RAISON],MATCH(B23,Tableau1[JOUR],0)),IF(WEEKDAY(B23,2)&gt;5,"WE","")))</f>
        <v/>
      </c>
      <c r="D23" s="26" t="str">
        <f t="shared" si="0"/>
        <v>B</v>
      </c>
      <c r="E23" s="21">
        <f t="shared" si="7"/>
        <v>41687</v>
      </c>
      <c r="F23" s="13" t="str">
        <f>IF(E23="","",IFERROR(INDEX(Tableau1[RAISON],MATCH(E23,Tableau1[JOUR],0)),IF(WEEKDAY(E23,2)&gt;5,"WE","")))</f>
        <v/>
      </c>
      <c r="G23" s="26" t="str">
        <f t="shared" si="1"/>
        <v>A</v>
      </c>
      <c r="H23" s="21">
        <f t="shared" si="8"/>
        <v>41715</v>
      </c>
      <c r="I23" s="13" t="str">
        <f>IF(H23="","",IFERROR(INDEX(Tableau1[RAISON],MATCH(H23,Tableau1[JOUR],0)),IF(WEEKDAY(H23,2)&gt;5,"WE","")))</f>
        <v/>
      </c>
      <c r="J23" s="26" t="str">
        <f t="shared" si="2"/>
        <v>A</v>
      </c>
      <c r="K23" s="21">
        <f t="shared" si="9"/>
        <v>41746</v>
      </c>
      <c r="L23" s="13" t="str">
        <f>IF(K23="","",IFERROR(INDEX(Tableau1[RAISON],MATCH(K23,Tableau1[JOUR],0)),IF(WEEKDAY(K23,2)&gt;5,"WE","")))</f>
        <v/>
      </c>
      <c r="M23" s="26" t="str">
        <f t="shared" si="3"/>
        <v>A</v>
      </c>
      <c r="N23" s="21">
        <f t="shared" si="10"/>
        <v>41776</v>
      </c>
      <c r="O23" s="13" t="str">
        <f>IF(N23="","",IFERROR(INDEX(Tableau1[RAISON],MATCH(N23,Tableau1[JOUR],0)),IF(WEEKDAY(N23,2)&gt;5,"WE","")))</f>
        <v>WE</v>
      </c>
      <c r="P23" s="26" t="str">
        <f t="shared" si="4"/>
        <v>A</v>
      </c>
      <c r="Q23" s="21">
        <f t="shared" si="11"/>
        <v>41807</v>
      </c>
      <c r="R23" s="13" t="str">
        <f>IF(Q23="","",IFERROR(INDEX(Tableau1[RAISON],MATCH(Q23,Tableau1[JOUR],0)),IF(WEEKDAY(Q23,2)&gt;5,"WE","")))</f>
        <v/>
      </c>
      <c r="S23" s="26" t="str">
        <f t="shared" si="5"/>
        <v>B</v>
      </c>
      <c r="T23" s="12"/>
    </row>
    <row r="24" spans="1:20" x14ac:dyDescent="0.35">
      <c r="A24" s="12"/>
      <c r="B24" s="21">
        <f t="shared" si="6"/>
        <v>41657</v>
      </c>
      <c r="C24" s="13" t="str">
        <f>IF(B24="","",IFERROR(INDEX(Tableau1[RAISON],MATCH(B24,Tableau1[JOUR],0)),IF(WEEKDAY(B24,2)&gt;5,"WE","")))</f>
        <v>WE</v>
      </c>
      <c r="D24" s="26" t="str">
        <f t="shared" si="0"/>
        <v>B</v>
      </c>
      <c r="E24" s="21">
        <f t="shared" si="7"/>
        <v>41688</v>
      </c>
      <c r="F24" s="13" t="str">
        <f>IF(E24="","",IFERROR(INDEX(Tableau1[RAISON],MATCH(E24,Tableau1[JOUR],0)),IF(WEEKDAY(E24,2)&gt;5,"WE","")))</f>
        <v/>
      </c>
      <c r="G24" s="26" t="str">
        <f t="shared" si="1"/>
        <v>A</v>
      </c>
      <c r="H24" s="21">
        <f t="shared" si="8"/>
        <v>41716</v>
      </c>
      <c r="I24" s="13" t="str">
        <f>IF(H24="","",IFERROR(INDEX(Tableau1[RAISON],MATCH(H24,Tableau1[JOUR],0)),IF(WEEKDAY(H24,2)&gt;5,"WE","")))</f>
        <v/>
      </c>
      <c r="J24" s="26" t="str">
        <f t="shared" si="2"/>
        <v>A</v>
      </c>
      <c r="K24" s="21">
        <f t="shared" si="9"/>
        <v>41747</v>
      </c>
      <c r="L24" s="13" t="str">
        <f>IF(K24="","",IFERROR(INDEX(Tableau1[RAISON],MATCH(K24,Tableau1[JOUR],0)),IF(WEEKDAY(K24,2)&gt;5,"WE","")))</f>
        <v/>
      </c>
      <c r="M24" s="26" t="str">
        <f t="shared" si="3"/>
        <v>A</v>
      </c>
      <c r="N24" s="21">
        <f t="shared" si="10"/>
        <v>41777</v>
      </c>
      <c r="O24" s="13" t="str">
        <f>IF(N24="","",IFERROR(INDEX(Tableau1[RAISON],MATCH(N24,Tableau1[JOUR],0)),IF(WEEKDAY(N24,2)&gt;5,"WE","")))</f>
        <v>WE</v>
      </c>
      <c r="P24" s="26" t="str">
        <f t="shared" si="4"/>
        <v>A</v>
      </c>
      <c r="Q24" s="21">
        <f t="shared" si="11"/>
        <v>41808</v>
      </c>
      <c r="R24" s="13" t="str">
        <f>IF(Q24="","",IFERROR(INDEX(Tableau1[RAISON],MATCH(Q24,Tableau1[JOUR],0)),IF(WEEKDAY(Q24,2)&gt;5,"WE","")))</f>
        <v/>
      </c>
      <c r="S24" s="26" t="str">
        <f t="shared" si="5"/>
        <v>B</v>
      </c>
      <c r="T24" s="12"/>
    </row>
    <row r="25" spans="1:20" x14ac:dyDescent="0.35">
      <c r="A25" s="12"/>
      <c r="B25" s="21">
        <f t="shared" si="6"/>
        <v>41658</v>
      </c>
      <c r="C25" s="13" t="str">
        <f>IF(B25="","",IFERROR(INDEX(Tableau1[RAISON],MATCH(B25,Tableau1[JOUR],0)),IF(WEEKDAY(B25,2)&gt;5,"WE","")))</f>
        <v>WE</v>
      </c>
      <c r="D25" s="26" t="str">
        <f t="shared" si="0"/>
        <v>B</v>
      </c>
      <c r="E25" s="21">
        <f t="shared" si="7"/>
        <v>41689</v>
      </c>
      <c r="F25" s="13" t="str">
        <f>IF(E25="","",IFERROR(INDEX(Tableau1[RAISON],MATCH(E25,Tableau1[JOUR],0)),IF(WEEKDAY(E25,2)&gt;5,"WE","")))</f>
        <v/>
      </c>
      <c r="G25" s="26" t="str">
        <f t="shared" si="1"/>
        <v>A</v>
      </c>
      <c r="H25" s="21">
        <f t="shared" si="8"/>
        <v>41717</v>
      </c>
      <c r="I25" s="13" t="str">
        <f>IF(H25="","",IFERROR(INDEX(Tableau1[RAISON],MATCH(H25,Tableau1[JOUR],0)),IF(WEEKDAY(H25,2)&gt;5,"WE","")))</f>
        <v/>
      </c>
      <c r="J25" s="26" t="str">
        <f t="shared" si="2"/>
        <v>A</v>
      </c>
      <c r="K25" s="21">
        <f t="shared" si="9"/>
        <v>41748</v>
      </c>
      <c r="L25" s="13" t="str">
        <f>IF(K25="","",IFERROR(INDEX(Tableau1[RAISON],MATCH(K25,Tableau1[JOUR],0)),IF(WEEKDAY(K25,2)&gt;5,"WE","")))</f>
        <v>WE</v>
      </c>
      <c r="M25" s="26" t="str">
        <f t="shared" si="3"/>
        <v>A</v>
      </c>
      <c r="N25" s="21">
        <f t="shared" si="10"/>
        <v>41778</v>
      </c>
      <c r="O25" s="13" t="str">
        <f>IF(N25="","",IFERROR(INDEX(Tableau1[RAISON],MATCH(N25,Tableau1[JOUR],0)),IF(WEEKDAY(N25,2)&gt;5,"WE","")))</f>
        <v/>
      </c>
      <c r="P25" s="26" t="str">
        <f t="shared" si="4"/>
        <v>B</v>
      </c>
      <c r="Q25" s="21">
        <f t="shared" si="11"/>
        <v>41809</v>
      </c>
      <c r="R25" s="13" t="str">
        <f>IF(Q25="","",IFERROR(INDEX(Tableau1[RAISON],MATCH(Q25,Tableau1[JOUR],0)),IF(WEEKDAY(Q25,2)&gt;5,"WE","")))</f>
        <v/>
      </c>
      <c r="S25" s="26" t="str">
        <f t="shared" si="5"/>
        <v>B</v>
      </c>
      <c r="T25" s="12"/>
    </row>
    <row r="26" spans="1:20" x14ac:dyDescent="0.35">
      <c r="A26" s="12"/>
      <c r="B26" s="21">
        <f t="shared" si="6"/>
        <v>41659</v>
      </c>
      <c r="C26" s="13" t="str">
        <f>IF(B26="","",IFERROR(INDEX(Tableau1[RAISON],MATCH(B26,Tableau1[JOUR],0)),IF(WEEKDAY(B26,2)&gt;5,"WE","")))</f>
        <v/>
      </c>
      <c r="D26" s="26" t="str">
        <f t="shared" si="0"/>
        <v>A</v>
      </c>
      <c r="E26" s="21">
        <f t="shared" si="7"/>
        <v>41690</v>
      </c>
      <c r="F26" s="13" t="str">
        <f>IF(E26="","",IFERROR(INDEX(Tableau1[RAISON],MATCH(E26,Tableau1[JOUR],0)),IF(WEEKDAY(E26,2)&gt;5,"WE","")))</f>
        <v/>
      </c>
      <c r="G26" s="26" t="str">
        <f t="shared" si="1"/>
        <v>A</v>
      </c>
      <c r="H26" s="21">
        <f t="shared" si="8"/>
        <v>41718</v>
      </c>
      <c r="I26" s="13" t="str">
        <f>IF(H26="","",IFERROR(INDEX(Tableau1[RAISON],MATCH(H26,Tableau1[JOUR],0)),IF(WEEKDAY(H26,2)&gt;5,"WE","")))</f>
        <v/>
      </c>
      <c r="J26" s="26" t="str">
        <f t="shared" si="2"/>
        <v>A</v>
      </c>
      <c r="K26" s="21">
        <f t="shared" si="9"/>
        <v>41749</v>
      </c>
      <c r="L26" s="13" t="str">
        <f>IF(K26="","",IFERROR(INDEX(Tableau1[RAISON],MATCH(K26,Tableau1[JOUR],0)),IF(WEEKDAY(K26,2)&gt;5,"WE","")))</f>
        <v>Pâques</v>
      </c>
      <c r="M26" s="26" t="str">
        <f t="shared" si="3"/>
        <v>A</v>
      </c>
      <c r="N26" s="21">
        <f t="shared" si="10"/>
        <v>41779</v>
      </c>
      <c r="O26" s="13" t="str">
        <f>IF(N26="","",IFERROR(INDEX(Tableau1[RAISON],MATCH(N26,Tableau1[JOUR],0)),IF(WEEKDAY(N26,2)&gt;5,"WE","")))</f>
        <v/>
      </c>
      <c r="P26" s="26" t="str">
        <f t="shared" si="4"/>
        <v>B</v>
      </c>
      <c r="Q26" s="21">
        <f t="shared" si="11"/>
        <v>41810</v>
      </c>
      <c r="R26" s="13" t="str">
        <f>IF(Q26="","",IFERROR(INDEX(Tableau1[RAISON],MATCH(Q26,Tableau1[JOUR],0)),IF(WEEKDAY(Q26,2)&gt;5,"WE","")))</f>
        <v/>
      </c>
      <c r="S26" s="26" t="str">
        <f t="shared" si="5"/>
        <v>B</v>
      </c>
      <c r="T26" s="12"/>
    </row>
    <row r="27" spans="1:20" x14ac:dyDescent="0.35">
      <c r="A27" s="12"/>
      <c r="B27" s="21">
        <f t="shared" si="6"/>
        <v>41660</v>
      </c>
      <c r="C27" s="13" t="str">
        <f>IF(B27="","",IFERROR(INDEX(Tableau1[RAISON],MATCH(B27,Tableau1[JOUR],0)),IF(WEEKDAY(B27,2)&gt;5,"WE","")))</f>
        <v/>
      </c>
      <c r="D27" s="26" t="str">
        <f t="shared" si="0"/>
        <v>A</v>
      </c>
      <c r="E27" s="21">
        <f t="shared" si="7"/>
        <v>41691</v>
      </c>
      <c r="F27" s="13" t="str">
        <f>IF(E27="","",IFERROR(INDEX(Tableau1[RAISON],MATCH(E27,Tableau1[JOUR],0)),IF(WEEKDAY(E27,2)&gt;5,"WE","")))</f>
        <v/>
      </c>
      <c r="G27" s="26" t="str">
        <f t="shared" si="1"/>
        <v>A</v>
      </c>
      <c r="H27" s="21">
        <f t="shared" si="8"/>
        <v>41719</v>
      </c>
      <c r="I27" s="13" t="str">
        <f>IF(H27="","",IFERROR(INDEX(Tableau1[RAISON],MATCH(H27,Tableau1[JOUR],0)),IF(WEEKDAY(H27,2)&gt;5,"WE","")))</f>
        <v/>
      </c>
      <c r="J27" s="26" t="str">
        <f t="shared" si="2"/>
        <v>A</v>
      </c>
      <c r="K27" s="21">
        <f t="shared" si="9"/>
        <v>41750</v>
      </c>
      <c r="L27" s="13" t="str">
        <f>IF(K27="","",IFERROR(INDEX(Tableau1[RAISON],MATCH(K27,Tableau1[JOUR],0)),IF(WEEKDAY(K27,2)&gt;5,"WE","")))</f>
        <v>Lundi de Pâques</v>
      </c>
      <c r="M27" s="26" t="str">
        <f t="shared" si="3"/>
        <v>B</v>
      </c>
      <c r="N27" s="21">
        <f t="shared" si="10"/>
        <v>41780</v>
      </c>
      <c r="O27" s="13" t="str">
        <f>IF(N27="","",IFERROR(INDEX(Tableau1[RAISON],MATCH(N27,Tableau1[JOUR],0)),IF(WEEKDAY(N27,2)&gt;5,"WE","")))</f>
        <v/>
      </c>
      <c r="P27" s="26" t="str">
        <f t="shared" si="4"/>
        <v>B</v>
      </c>
      <c r="Q27" s="21">
        <f t="shared" si="11"/>
        <v>41811</v>
      </c>
      <c r="R27" s="13" t="str">
        <f>IF(Q27="","",IFERROR(INDEX(Tableau1[RAISON],MATCH(Q27,Tableau1[JOUR],0)),IF(WEEKDAY(Q27,2)&gt;5,"WE","")))</f>
        <v>WE</v>
      </c>
      <c r="S27" s="26" t="str">
        <f t="shared" si="5"/>
        <v>B</v>
      </c>
      <c r="T27" s="12"/>
    </row>
    <row r="28" spans="1:20" x14ac:dyDescent="0.35">
      <c r="A28" s="12"/>
      <c r="B28" s="21">
        <f t="shared" si="6"/>
        <v>41661</v>
      </c>
      <c r="C28" s="13" t="str">
        <f>IF(B28="","",IFERROR(INDEX(Tableau1[RAISON],MATCH(B28,Tableau1[JOUR],0)),IF(WEEKDAY(B28,2)&gt;5,"WE","")))</f>
        <v/>
      </c>
      <c r="D28" s="26" t="str">
        <f t="shared" si="0"/>
        <v>A</v>
      </c>
      <c r="E28" s="21">
        <f t="shared" si="7"/>
        <v>41692</v>
      </c>
      <c r="F28" s="13" t="str">
        <f>IF(E28="","",IFERROR(INDEX(Tableau1[RAISON],MATCH(E28,Tableau1[JOUR],0)),IF(WEEKDAY(E28,2)&gt;5,"WE","")))</f>
        <v>WE</v>
      </c>
      <c r="G28" s="26" t="str">
        <f t="shared" si="1"/>
        <v>A</v>
      </c>
      <c r="H28" s="21">
        <f t="shared" si="8"/>
        <v>41720</v>
      </c>
      <c r="I28" s="13" t="str">
        <f>IF(H28="","",IFERROR(INDEX(Tableau1[RAISON],MATCH(H28,Tableau1[JOUR],0)),IF(WEEKDAY(H28,2)&gt;5,"WE","")))</f>
        <v>WE</v>
      </c>
      <c r="J28" s="26" t="str">
        <f t="shared" si="2"/>
        <v>A</v>
      </c>
      <c r="K28" s="21">
        <f t="shared" si="9"/>
        <v>41751</v>
      </c>
      <c r="L28" s="13" t="str">
        <f>IF(K28="","",IFERROR(INDEX(Tableau1[RAISON],MATCH(K28,Tableau1[JOUR],0)),IF(WEEKDAY(K28,2)&gt;5,"WE","")))</f>
        <v/>
      </c>
      <c r="M28" s="26" t="str">
        <f t="shared" si="3"/>
        <v>B</v>
      </c>
      <c r="N28" s="21">
        <f t="shared" si="10"/>
        <v>41781</v>
      </c>
      <c r="O28" s="13" t="str">
        <f>IF(N28="","",IFERROR(INDEX(Tableau1[RAISON],MATCH(N28,Tableau1[JOUR],0)),IF(WEEKDAY(N28,2)&gt;5,"WE","")))</f>
        <v/>
      </c>
      <c r="P28" s="26" t="str">
        <f t="shared" si="4"/>
        <v>B</v>
      </c>
      <c r="Q28" s="21">
        <f t="shared" si="11"/>
        <v>41812</v>
      </c>
      <c r="R28" s="13" t="str">
        <f>IF(Q28="","",IFERROR(INDEX(Tableau1[RAISON],MATCH(Q28,Tableau1[JOUR],0)),IF(WEEKDAY(Q28,2)&gt;5,"WE","")))</f>
        <v>WE</v>
      </c>
      <c r="S28" s="26" t="str">
        <f t="shared" si="5"/>
        <v>B</v>
      </c>
      <c r="T28" s="12"/>
    </row>
    <row r="29" spans="1:20" x14ac:dyDescent="0.35">
      <c r="A29" s="12"/>
      <c r="B29" s="21">
        <f t="shared" si="6"/>
        <v>41662</v>
      </c>
      <c r="C29" s="13" t="str">
        <f>IF(B29="","",IFERROR(INDEX(Tableau1[RAISON],MATCH(B29,Tableau1[JOUR],0)),IF(WEEKDAY(B29,2)&gt;5,"WE","")))</f>
        <v/>
      </c>
      <c r="D29" s="26" t="str">
        <f t="shared" si="0"/>
        <v>A</v>
      </c>
      <c r="E29" s="21">
        <f t="shared" si="7"/>
        <v>41693</v>
      </c>
      <c r="F29" s="13" t="str">
        <f>IF(E29="","",IFERROR(INDEX(Tableau1[RAISON],MATCH(E29,Tableau1[JOUR],0)),IF(WEEKDAY(E29,2)&gt;5,"WE","")))</f>
        <v>WE</v>
      </c>
      <c r="G29" s="26" t="str">
        <f t="shared" si="1"/>
        <v>A</v>
      </c>
      <c r="H29" s="21">
        <f t="shared" si="8"/>
        <v>41721</v>
      </c>
      <c r="I29" s="13" t="str">
        <f>IF(H29="","",IFERROR(INDEX(Tableau1[RAISON],MATCH(H29,Tableau1[JOUR],0)),IF(WEEKDAY(H29,2)&gt;5,"WE","")))</f>
        <v>WE</v>
      </c>
      <c r="J29" s="26" t="str">
        <f t="shared" si="2"/>
        <v>A</v>
      </c>
      <c r="K29" s="21">
        <f t="shared" si="9"/>
        <v>41752</v>
      </c>
      <c r="L29" s="13" t="str">
        <f>IF(K29="","",IFERROR(INDEX(Tableau1[RAISON],MATCH(K29,Tableau1[JOUR],0)),IF(WEEKDAY(K29,2)&gt;5,"WE","")))</f>
        <v/>
      </c>
      <c r="M29" s="26" t="str">
        <f t="shared" si="3"/>
        <v>B</v>
      </c>
      <c r="N29" s="21">
        <f t="shared" si="10"/>
        <v>41782</v>
      </c>
      <c r="O29" s="13" t="str">
        <f>IF(N29="","",IFERROR(INDEX(Tableau1[RAISON],MATCH(N29,Tableau1[JOUR],0)),IF(WEEKDAY(N29,2)&gt;5,"WE","")))</f>
        <v/>
      </c>
      <c r="P29" s="26" t="str">
        <f t="shared" si="4"/>
        <v>B</v>
      </c>
      <c r="Q29" s="21">
        <f t="shared" si="11"/>
        <v>41813</v>
      </c>
      <c r="R29" s="13" t="str">
        <f>IF(Q29="","",IFERROR(INDEX(Tableau1[RAISON],MATCH(Q29,Tableau1[JOUR],0)),IF(WEEKDAY(Q29,2)&gt;5,"WE","")))</f>
        <v/>
      </c>
      <c r="S29" s="26" t="str">
        <f t="shared" si="5"/>
        <v>A</v>
      </c>
      <c r="T29" s="12"/>
    </row>
    <row r="30" spans="1:20" x14ac:dyDescent="0.35">
      <c r="A30" s="12"/>
      <c r="B30" s="21">
        <f t="shared" si="6"/>
        <v>41663</v>
      </c>
      <c r="C30" s="13" t="str">
        <f>IF(B30="","",IFERROR(INDEX(Tableau1[RAISON],MATCH(B30,Tableau1[JOUR],0)),IF(WEEKDAY(B30,2)&gt;5,"WE","")))</f>
        <v/>
      </c>
      <c r="D30" s="26" t="str">
        <f t="shared" si="0"/>
        <v>A</v>
      </c>
      <c r="E30" s="21">
        <f t="shared" si="7"/>
        <v>41694</v>
      </c>
      <c r="F30" s="13" t="str">
        <f>IF(E30="","",IFERROR(INDEX(Tableau1[RAISON],MATCH(E30,Tableau1[JOUR],0)),IF(WEEKDAY(E30,2)&gt;5,"WE","")))</f>
        <v/>
      </c>
      <c r="G30" s="26" t="str">
        <f t="shared" si="1"/>
        <v>B</v>
      </c>
      <c r="H30" s="21">
        <f t="shared" si="8"/>
        <v>41722</v>
      </c>
      <c r="I30" s="13" t="str">
        <f>IF(H30="","",IFERROR(INDEX(Tableau1[RAISON],MATCH(H30,Tableau1[JOUR],0)),IF(WEEKDAY(H30,2)&gt;5,"WE","")))</f>
        <v/>
      </c>
      <c r="J30" s="26" t="str">
        <f t="shared" si="2"/>
        <v>B</v>
      </c>
      <c r="K30" s="21">
        <f t="shared" si="9"/>
        <v>41753</v>
      </c>
      <c r="L30" s="13" t="str">
        <f>IF(K30="","",IFERROR(INDEX(Tableau1[RAISON],MATCH(K30,Tableau1[JOUR],0)),IF(WEEKDAY(K30,2)&gt;5,"WE","")))</f>
        <v/>
      </c>
      <c r="M30" s="26" t="str">
        <f t="shared" si="3"/>
        <v>B</v>
      </c>
      <c r="N30" s="21">
        <f t="shared" si="10"/>
        <v>41783</v>
      </c>
      <c r="O30" s="13" t="str">
        <f>IF(N30="","",IFERROR(INDEX(Tableau1[RAISON],MATCH(N30,Tableau1[JOUR],0)),IF(WEEKDAY(N30,2)&gt;5,"WE","")))</f>
        <v>WE</v>
      </c>
      <c r="P30" s="26" t="str">
        <f t="shared" si="4"/>
        <v>B</v>
      </c>
      <c r="Q30" s="21">
        <f t="shared" si="11"/>
        <v>41814</v>
      </c>
      <c r="R30" s="13" t="str">
        <f>IF(Q30="","",IFERROR(INDEX(Tableau1[RAISON],MATCH(Q30,Tableau1[JOUR],0)),IF(WEEKDAY(Q30,2)&gt;5,"WE","")))</f>
        <v/>
      </c>
      <c r="S30" s="26" t="str">
        <f t="shared" si="5"/>
        <v>A</v>
      </c>
      <c r="T30" s="12"/>
    </row>
    <row r="31" spans="1:20" x14ac:dyDescent="0.35">
      <c r="A31" s="12"/>
      <c r="B31" s="21">
        <f t="shared" si="6"/>
        <v>41664</v>
      </c>
      <c r="C31" s="13" t="str">
        <f>IF(B31="","",IFERROR(INDEX(Tableau1[RAISON],MATCH(B31,Tableau1[JOUR],0)),IF(WEEKDAY(B31,2)&gt;5,"WE","")))</f>
        <v>WE</v>
      </c>
      <c r="D31" s="26" t="str">
        <f t="shared" si="0"/>
        <v>A</v>
      </c>
      <c r="E31" s="21">
        <f t="shared" si="7"/>
        <v>41695</v>
      </c>
      <c r="F31" s="13" t="str">
        <f>IF(E31="","",IFERROR(INDEX(Tableau1[RAISON],MATCH(E31,Tableau1[JOUR],0)),IF(WEEKDAY(E31,2)&gt;5,"WE","")))</f>
        <v/>
      </c>
      <c r="G31" s="26" t="str">
        <f t="shared" si="1"/>
        <v>B</v>
      </c>
      <c r="H31" s="21">
        <f t="shared" si="8"/>
        <v>41723</v>
      </c>
      <c r="I31" s="13" t="str">
        <f>IF(H31="","",IFERROR(INDEX(Tableau1[RAISON],MATCH(H31,Tableau1[JOUR],0)),IF(WEEKDAY(H31,2)&gt;5,"WE","")))</f>
        <v/>
      </c>
      <c r="J31" s="26" t="str">
        <f t="shared" si="2"/>
        <v>B</v>
      </c>
      <c r="K31" s="21">
        <f t="shared" si="9"/>
        <v>41754</v>
      </c>
      <c r="L31" s="13" t="str">
        <f>IF(K31="","",IFERROR(INDEX(Tableau1[RAISON],MATCH(K31,Tableau1[JOUR],0)),IF(WEEKDAY(K31,2)&gt;5,"WE","")))</f>
        <v/>
      </c>
      <c r="M31" s="26" t="str">
        <f t="shared" si="3"/>
        <v>B</v>
      </c>
      <c r="N31" s="21">
        <f t="shared" si="10"/>
        <v>41784</v>
      </c>
      <c r="O31" s="13" t="str">
        <f>IF(N31="","",IFERROR(INDEX(Tableau1[RAISON],MATCH(N31,Tableau1[JOUR],0)),IF(WEEKDAY(N31,2)&gt;5,"WE","")))</f>
        <v>WE</v>
      </c>
      <c r="P31" s="26" t="str">
        <f t="shared" si="4"/>
        <v>B</v>
      </c>
      <c r="Q31" s="21">
        <f t="shared" si="11"/>
        <v>41815</v>
      </c>
      <c r="R31" s="13" t="str">
        <f>IF(Q31="","",IFERROR(INDEX(Tableau1[RAISON],MATCH(Q31,Tableau1[JOUR],0)),IF(WEEKDAY(Q31,2)&gt;5,"WE","")))</f>
        <v/>
      </c>
      <c r="S31" s="26" t="str">
        <f t="shared" si="5"/>
        <v>A</v>
      </c>
      <c r="T31" s="12"/>
    </row>
    <row r="32" spans="1:20" x14ac:dyDescent="0.35">
      <c r="A32" s="12"/>
      <c r="B32" s="21">
        <f t="shared" si="6"/>
        <v>41665</v>
      </c>
      <c r="C32" s="13" t="str">
        <f>IF(B32="","",IFERROR(INDEX(Tableau1[RAISON],MATCH(B32,Tableau1[JOUR],0)),IF(WEEKDAY(B32,2)&gt;5,"WE","")))</f>
        <v>WE</v>
      </c>
      <c r="D32" s="26" t="str">
        <f t="shared" si="0"/>
        <v>A</v>
      </c>
      <c r="E32" s="21">
        <f t="shared" si="7"/>
        <v>41696</v>
      </c>
      <c r="F32" s="13" t="str">
        <f>IF(E32="","",IFERROR(INDEX(Tableau1[RAISON],MATCH(E32,Tableau1[JOUR],0)),IF(WEEKDAY(E32,2)&gt;5,"WE","")))</f>
        <v/>
      </c>
      <c r="G32" s="26" t="str">
        <f t="shared" si="1"/>
        <v>B</v>
      </c>
      <c r="H32" s="21">
        <f t="shared" si="8"/>
        <v>41724</v>
      </c>
      <c r="I32" s="13" t="str">
        <f>IF(H32="","",IFERROR(INDEX(Tableau1[RAISON],MATCH(H32,Tableau1[JOUR],0)),IF(WEEKDAY(H32,2)&gt;5,"WE","")))</f>
        <v/>
      </c>
      <c r="J32" s="26" t="str">
        <f t="shared" si="2"/>
        <v>B</v>
      </c>
      <c r="K32" s="21">
        <f t="shared" si="9"/>
        <v>41755</v>
      </c>
      <c r="L32" s="13" t="str">
        <f>IF(K32="","",IFERROR(INDEX(Tableau1[RAISON],MATCH(K32,Tableau1[JOUR],0)),IF(WEEKDAY(K32,2)&gt;5,"WE","")))</f>
        <v>WE</v>
      </c>
      <c r="M32" s="26" t="str">
        <f t="shared" si="3"/>
        <v>B</v>
      </c>
      <c r="N32" s="21">
        <f t="shared" si="10"/>
        <v>41785</v>
      </c>
      <c r="O32" s="13" t="str">
        <f>IF(N32="","",IFERROR(INDEX(Tableau1[RAISON],MATCH(N32,Tableau1[JOUR],0)),IF(WEEKDAY(N32,2)&gt;5,"WE","")))</f>
        <v/>
      </c>
      <c r="P32" s="26" t="str">
        <f t="shared" si="4"/>
        <v>A</v>
      </c>
      <c r="Q32" s="21">
        <f t="shared" si="11"/>
        <v>41816</v>
      </c>
      <c r="R32" s="13" t="str">
        <f>IF(Q32="","",IFERROR(INDEX(Tableau1[RAISON],MATCH(Q32,Tableau1[JOUR],0)),IF(WEEKDAY(Q32,2)&gt;5,"WE","")))</f>
        <v/>
      </c>
      <c r="S32" s="26" t="str">
        <f t="shared" si="5"/>
        <v>A</v>
      </c>
      <c r="T32" s="12"/>
    </row>
    <row r="33" spans="1:20" x14ac:dyDescent="0.35">
      <c r="A33" s="12"/>
      <c r="B33" s="21">
        <f t="shared" si="6"/>
        <v>41666</v>
      </c>
      <c r="C33" s="13" t="str">
        <f>IF(B33="","",IFERROR(INDEX(Tableau1[RAISON],MATCH(B33,Tableau1[JOUR],0)),IF(WEEKDAY(B33,2)&gt;5,"WE","")))</f>
        <v/>
      </c>
      <c r="D33" s="26" t="str">
        <f t="shared" si="0"/>
        <v>B</v>
      </c>
      <c r="E33" s="21">
        <f t="shared" si="7"/>
        <v>41697</v>
      </c>
      <c r="F33" s="13" t="str">
        <f>IF(E33="","",IFERROR(INDEX(Tableau1[RAISON],MATCH(E33,Tableau1[JOUR],0)),IF(WEEKDAY(E33,2)&gt;5,"WE","")))</f>
        <v/>
      </c>
      <c r="G33" s="26" t="str">
        <f t="shared" si="1"/>
        <v>B</v>
      </c>
      <c r="H33" s="21">
        <f t="shared" si="8"/>
        <v>41725</v>
      </c>
      <c r="I33" s="13" t="str">
        <f>IF(H33="","",IFERROR(INDEX(Tableau1[RAISON],MATCH(H33,Tableau1[JOUR],0)),IF(WEEKDAY(H33,2)&gt;5,"WE","")))</f>
        <v/>
      </c>
      <c r="J33" s="26" t="str">
        <f t="shared" si="2"/>
        <v>B</v>
      </c>
      <c r="K33" s="21">
        <f t="shared" si="9"/>
        <v>41756</v>
      </c>
      <c r="L33" s="13" t="str">
        <f>IF(K33="","",IFERROR(INDEX(Tableau1[RAISON],MATCH(K33,Tableau1[JOUR],0)),IF(WEEKDAY(K33,2)&gt;5,"WE","")))</f>
        <v>WE</v>
      </c>
      <c r="M33" s="26" t="str">
        <f t="shared" si="3"/>
        <v>B</v>
      </c>
      <c r="N33" s="21">
        <f t="shared" si="10"/>
        <v>41786</v>
      </c>
      <c r="O33" s="13" t="str">
        <f>IF(N33="","",IFERROR(INDEX(Tableau1[RAISON],MATCH(N33,Tableau1[JOUR],0)),IF(WEEKDAY(N33,2)&gt;5,"WE","")))</f>
        <v/>
      </c>
      <c r="P33" s="26" t="str">
        <f t="shared" si="4"/>
        <v>A</v>
      </c>
      <c r="Q33" s="21">
        <f t="shared" si="11"/>
        <v>41817</v>
      </c>
      <c r="R33" s="13" t="str">
        <f>IF(Q33="","",IFERROR(INDEX(Tableau1[RAISON],MATCH(Q33,Tableau1[JOUR],0)),IF(WEEKDAY(Q33,2)&gt;5,"WE","")))</f>
        <v/>
      </c>
      <c r="S33" s="26" t="str">
        <f t="shared" si="5"/>
        <v>A</v>
      </c>
      <c r="T33" s="12"/>
    </row>
    <row r="34" spans="1:20" x14ac:dyDescent="0.35">
      <c r="A34" s="12"/>
      <c r="B34" s="21">
        <f t="shared" si="6"/>
        <v>41667</v>
      </c>
      <c r="C34" s="13" t="str">
        <f>IF(B34="","",IFERROR(INDEX(Tableau1[RAISON],MATCH(B34,Tableau1[JOUR],0)),IF(WEEKDAY(B34,2)&gt;5,"WE","")))</f>
        <v/>
      </c>
      <c r="D34" s="26" t="str">
        <f t="shared" si="0"/>
        <v>B</v>
      </c>
      <c r="E34" s="21">
        <f t="shared" si="7"/>
        <v>41698</v>
      </c>
      <c r="F34" s="13" t="str">
        <f>IF(E34="","",IFERROR(INDEX(Tableau1[RAISON],MATCH(E34,Tableau1[JOUR],0)),IF(WEEKDAY(E34,2)&gt;5,"WE","")))</f>
        <v/>
      </c>
      <c r="G34" s="26" t="str">
        <f t="shared" si="1"/>
        <v>B</v>
      </c>
      <c r="H34" s="21">
        <f t="shared" si="8"/>
        <v>41726</v>
      </c>
      <c r="I34" s="13" t="str">
        <f>IF(H34="","",IFERROR(INDEX(Tableau1[RAISON],MATCH(H34,Tableau1[JOUR],0)),IF(WEEKDAY(H34,2)&gt;5,"WE","")))</f>
        <v/>
      </c>
      <c r="J34" s="26" t="str">
        <f t="shared" si="2"/>
        <v>B</v>
      </c>
      <c r="K34" s="21">
        <f t="shared" si="9"/>
        <v>41757</v>
      </c>
      <c r="L34" s="13" t="str">
        <f>IF(K34="","",IFERROR(INDEX(Tableau1[RAISON],MATCH(K34,Tableau1[JOUR],0)),IF(WEEKDAY(K34,2)&gt;5,"WE","")))</f>
        <v/>
      </c>
      <c r="M34" s="26" t="str">
        <f t="shared" si="3"/>
        <v>A</v>
      </c>
      <c r="N34" s="21">
        <f t="shared" si="10"/>
        <v>41787</v>
      </c>
      <c r="O34" s="13" t="str">
        <f>IF(N34="","",IFERROR(INDEX(Tableau1[RAISON],MATCH(N34,Tableau1[JOUR],0)),IF(WEEKDAY(N34,2)&gt;5,"WE","")))</f>
        <v/>
      </c>
      <c r="P34" s="26" t="str">
        <f t="shared" si="4"/>
        <v>A</v>
      </c>
      <c r="Q34" s="21">
        <f t="shared" si="11"/>
        <v>41818</v>
      </c>
      <c r="R34" s="13" t="str">
        <f>IF(Q34="","",IFERROR(INDEX(Tableau1[RAISON],MATCH(Q34,Tableau1[JOUR],0)),IF(WEEKDAY(Q34,2)&gt;5,"WE","")))</f>
        <v>WE</v>
      </c>
      <c r="S34" s="26" t="str">
        <f t="shared" si="5"/>
        <v>A</v>
      </c>
      <c r="T34" s="12"/>
    </row>
    <row r="35" spans="1:20" x14ac:dyDescent="0.35">
      <c r="A35" s="12"/>
      <c r="B35" s="21">
        <f>IF(MONTH(B34+1)=MONTH(B6),B34+1,"")</f>
        <v>41668</v>
      </c>
      <c r="C35" s="13" t="str">
        <f>IF(B35="","",IFERROR(INDEX(Tableau1[RAISON],MATCH(B35,Tableau1[JOUR],0)),IF(WEEKDAY(B35,2)&gt;5,"WE","")))</f>
        <v/>
      </c>
      <c r="D35" s="26" t="str">
        <f t="shared" si="0"/>
        <v>B</v>
      </c>
      <c r="E35" s="21" t="str">
        <f>IF(MONTH(E34+1)=MONTH(E6),E34+1,"")</f>
        <v/>
      </c>
      <c r="F35" s="13" t="str">
        <f>IF(E35="","",IFERROR(INDEX(Tableau1[RAISON],MATCH(E35,Tableau1[JOUR],0)),IF(WEEKDAY(E35,2)&gt;5,"WE","")))</f>
        <v/>
      </c>
      <c r="G35" s="26" t="str">
        <f t="shared" si="1"/>
        <v/>
      </c>
      <c r="H35" s="21">
        <f>IF(MONTH(H34+1)=MONTH(H6),H34+1,"")</f>
        <v>41727</v>
      </c>
      <c r="I35" s="13" t="str">
        <f>IF(H35="","",IFERROR(INDEX(Tableau1[RAISON],MATCH(H35,Tableau1[JOUR],0)),IF(WEEKDAY(H35,2)&gt;5,"WE","")))</f>
        <v>WE</v>
      </c>
      <c r="J35" s="26" t="str">
        <f t="shared" si="2"/>
        <v>B</v>
      </c>
      <c r="K35" s="21">
        <f>IF(MONTH(K34+1)=MONTH(K6),K34+1,"")</f>
        <v>41758</v>
      </c>
      <c r="L35" s="13" t="str">
        <f>IF(K35="","",IFERROR(INDEX(Tableau1[RAISON],MATCH(K35,Tableau1[JOUR],0)),IF(WEEKDAY(K35,2)&gt;5,"WE","")))</f>
        <v/>
      </c>
      <c r="M35" s="26" t="str">
        <f t="shared" si="3"/>
        <v>A</v>
      </c>
      <c r="N35" s="21">
        <f>IF(MONTH(N34+1)=MONTH(N6),N34+1,"")</f>
        <v>41788</v>
      </c>
      <c r="O35" s="13" t="str">
        <f>IF(N35="","",IFERROR(INDEX(Tableau1[RAISON],MATCH(N35,Tableau1[JOUR],0)),IF(WEEKDAY(N35,2)&gt;5,"WE","")))</f>
        <v>Jeudi de l'Ascension</v>
      </c>
      <c r="P35" s="26" t="str">
        <f t="shared" si="4"/>
        <v>A</v>
      </c>
      <c r="Q35" s="21">
        <f>IF(MONTH(Q34+1)=MONTH(Q6),Q34+1,"")</f>
        <v>41819</v>
      </c>
      <c r="R35" s="13" t="str">
        <f>IF(Q35="","",IFERROR(INDEX(Tableau1[RAISON],MATCH(Q35,Tableau1[JOUR],0)),IF(WEEKDAY(Q35,2)&gt;5,"WE","")))</f>
        <v>WE</v>
      </c>
      <c r="S35" s="26" t="str">
        <f t="shared" si="5"/>
        <v>A</v>
      </c>
      <c r="T35" s="12"/>
    </row>
    <row r="36" spans="1:20" x14ac:dyDescent="0.35">
      <c r="A36" s="12"/>
      <c r="B36" s="21">
        <f>IF(MONTH(B34+2)=MONTH(B6),B34+2,"")</f>
        <v>41669</v>
      </c>
      <c r="C36" s="13" t="str">
        <f>IF(B36="","",IFERROR(INDEX(Tableau1[RAISON],MATCH(B36,Tableau1[JOUR],0)),IF(WEEKDAY(B36,2)&gt;5,"WE","")))</f>
        <v/>
      </c>
      <c r="D36" s="26" t="str">
        <f t="shared" si="0"/>
        <v>B</v>
      </c>
      <c r="E36" s="21" t="str">
        <f>IF(MONTH(E34+2)=MONTH(E6),E34+2,"")</f>
        <v/>
      </c>
      <c r="F36" s="13" t="str">
        <f>IF(E36="","",IFERROR(INDEX(Tableau1[RAISON],MATCH(E36,Tableau1[JOUR],0)),IF(WEEKDAY(E36,2)&gt;5,"WE","")))</f>
        <v/>
      </c>
      <c r="G36" s="26" t="str">
        <f t="shared" si="1"/>
        <v/>
      </c>
      <c r="H36" s="21">
        <f>IF(MONTH(H34+2)=MONTH(H6),H34+2,"")</f>
        <v>41728</v>
      </c>
      <c r="I36" s="13" t="str">
        <f>IF(H36="","",IFERROR(INDEX(Tableau1[RAISON],MATCH(H36,Tableau1[JOUR],0)),IF(WEEKDAY(H36,2)&gt;5,"WE","")))</f>
        <v>WE</v>
      </c>
      <c r="J36" s="26" t="str">
        <f t="shared" si="2"/>
        <v>B</v>
      </c>
      <c r="K36" s="21">
        <f>IF(MONTH(K34+2)=MONTH(K6),K34+2,"")</f>
        <v>41759</v>
      </c>
      <c r="L36" s="13" t="str">
        <f>IF(K36="","",IFERROR(INDEX(Tableau1[RAISON],MATCH(K36,Tableau1[JOUR],0)),IF(WEEKDAY(K36,2)&gt;5,"WE","")))</f>
        <v/>
      </c>
      <c r="M36" s="26" t="str">
        <f t="shared" si="3"/>
        <v>A</v>
      </c>
      <c r="N36" s="21">
        <f>IF(MONTH(N34+2)=MONTH(N6),N34+2,"")</f>
        <v>41789</v>
      </c>
      <c r="O36" s="13" t="str">
        <f>IF(N36="","",IFERROR(INDEX(Tableau1[RAISON],MATCH(N36,Tableau1[JOUR],0)),IF(WEEKDAY(N36,2)&gt;5,"WE","")))</f>
        <v/>
      </c>
      <c r="P36" s="26" t="str">
        <f t="shared" si="4"/>
        <v>A</v>
      </c>
      <c r="Q36" s="21">
        <f>IF(MONTH(Q34+2)=MONTH(Q6),Q34+2,"")</f>
        <v>41820</v>
      </c>
      <c r="R36" s="13" t="str">
        <f>IF(Q36="","",IFERROR(INDEX(Tableau1[RAISON],MATCH(Q36,Tableau1[JOUR],0)),IF(WEEKDAY(Q36,2)&gt;5,"WE","")))</f>
        <v/>
      </c>
      <c r="S36" s="26" t="str">
        <f t="shared" si="5"/>
        <v>B</v>
      </c>
      <c r="T36" s="12"/>
    </row>
    <row r="37" spans="1:20" x14ac:dyDescent="0.35">
      <c r="A37" s="12"/>
      <c r="B37" s="22">
        <f>IF(MONTH(B34+3)=MONTH(B6),B34+3,"")</f>
        <v>41670</v>
      </c>
      <c r="C37" s="13" t="str">
        <f>IF(B37="","",IFERROR(INDEX(Tableau1[RAISON],MATCH(B37,Tableau1[JOUR],0)),IF(WEEKDAY(B37,2)&gt;5,"WE","")))</f>
        <v/>
      </c>
      <c r="D37" s="26" t="str">
        <f t="shared" si="0"/>
        <v>B</v>
      </c>
      <c r="E37" s="22" t="str">
        <f>IF(MONTH(E34+3)=MONTH(E6),E34+3,"")</f>
        <v/>
      </c>
      <c r="F37" s="13" t="str">
        <f>IF(E37="","",IFERROR(INDEX(Tableau1[RAISON],MATCH(E37,Tableau1[JOUR],0)),IF(WEEKDAY(E37,2)&gt;5,"WE","")))</f>
        <v/>
      </c>
      <c r="G37" s="26" t="str">
        <f t="shared" si="1"/>
        <v/>
      </c>
      <c r="H37" s="22">
        <f>IF(MONTH(H34+3)=MONTH(H6),H34+3,"")</f>
        <v>41729</v>
      </c>
      <c r="I37" s="13" t="str">
        <f>IF(H37="","",IFERROR(INDEX(Tableau1[RAISON],MATCH(H37,Tableau1[JOUR],0)),IF(WEEKDAY(H37,2)&gt;5,"WE","")))</f>
        <v/>
      </c>
      <c r="J37" s="26" t="str">
        <f t="shared" si="2"/>
        <v>A</v>
      </c>
      <c r="K37" s="22" t="str">
        <f>IF(MONTH(K34+3)=MONTH(K6),K34+3,"")</f>
        <v/>
      </c>
      <c r="L37" s="13" t="str">
        <f>IF(K37="","",IFERROR(INDEX(Tableau1[RAISON],MATCH(K37,Tableau1[JOUR],0)),IF(WEEKDAY(K37,2)&gt;5,"WE","")))</f>
        <v/>
      </c>
      <c r="M37" s="26" t="str">
        <f t="shared" si="3"/>
        <v/>
      </c>
      <c r="N37" s="22">
        <f>IF(MONTH(N34+3)=MONTH(N6),N34+3,"")</f>
        <v>41790</v>
      </c>
      <c r="O37" s="13" t="str">
        <f>IF(N37="","",IFERROR(INDEX(Tableau1[RAISON],MATCH(N37,Tableau1[JOUR],0)),IF(WEEKDAY(N37,2)&gt;5,"WE","")))</f>
        <v>WE</v>
      </c>
      <c r="P37" s="26" t="str">
        <f t="shared" si="4"/>
        <v>A</v>
      </c>
      <c r="Q37" s="22" t="str">
        <f>IF(MONTH(Q34+3)=MONTH(Q6),Q34+3,"")</f>
        <v/>
      </c>
      <c r="R37" s="13" t="str">
        <f>IF(Q37="","",IFERROR(INDEX(Tableau1[RAISON],MATCH(Q37,Tableau1[JOUR],0)),IF(WEEKDAY(Q37,2)&gt;5,"WE","")))</f>
        <v/>
      </c>
      <c r="S37" s="26" t="str">
        <f t="shared" si="5"/>
        <v/>
      </c>
      <c r="T37" s="12"/>
    </row>
    <row r="38" spans="1:20" x14ac:dyDescent="0.35">
      <c r="A38" s="12"/>
      <c r="B38" s="14">
        <f>NETWORKDAYS(B7,MAX(B34:B37),Tableau1[JOUR]
)</f>
        <v>22</v>
      </c>
      <c r="C38" s="14"/>
      <c r="D38" s="27"/>
      <c r="E38" s="14">
        <f>NETWORKDAYS(E7,MAX(E34:E37),Tableau1[JOUR]
)</f>
        <v>20</v>
      </c>
      <c r="F38" s="14"/>
      <c r="G38" s="27"/>
      <c r="H38" s="14">
        <f>NETWORKDAYS(H7,MAX(H34:H37),Tableau1[JOUR]
)</f>
        <v>21</v>
      </c>
      <c r="I38" s="14"/>
      <c r="J38" s="27"/>
      <c r="K38" s="14">
        <f>NETWORKDAYS(K7,MAX(K34:K37),Tableau1[JOUR]
)</f>
        <v>21</v>
      </c>
      <c r="L38" s="14"/>
      <c r="M38" s="27"/>
      <c r="N38" s="14">
        <f>NETWORKDAYS(N7,MAX(N34:N37),Tableau1[JOUR]
)</f>
        <v>20</v>
      </c>
      <c r="O38" s="14"/>
      <c r="P38" s="27"/>
      <c r="Q38" s="14">
        <f>NETWORKDAYS(Q7,MAX(Q34:Q37),Tableau1[JOUR]
)</f>
        <v>20</v>
      </c>
      <c r="R38" s="12"/>
      <c r="S38" s="25"/>
      <c r="T38" s="14">
        <f>SUM(B38:Q38)</f>
        <v>124</v>
      </c>
    </row>
    <row r="39" spans="1:20" x14ac:dyDescent="0.35">
      <c r="A39" s="12"/>
      <c r="B39" s="11"/>
      <c r="C39" s="12"/>
      <c r="D39" s="25"/>
      <c r="E39" s="11"/>
      <c r="F39" s="12"/>
      <c r="G39" s="25"/>
      <c r="H39" s="11"/>
      <c r="I39" s="12"/>
      <c r="J39" s="25"/>
      <c r="K39" s="11"/>
      <c r="L39" s="12"/>
      <c r="M39" s="25"/>
      <c r="N39" s="11"/>
      <c r="O39" s="12"/>
      <c r="P39" s="25"/>
      <c r="Q39" s="11"/>
      <c r="R39" s="12"/>
      <c r="S39" s="25"/>
      <c r="T39" s="12"/>
    </row>
    <row r="40" spans="1:20" x14ac:dyDescent="0.35">
      <c r="A40" s="12"/>
      <c r="B40" s="11">
        <v>7</v>
      </c>
      <c r="C40" s="12"/>
      <c r="D40" s="25"/>
      <c r="E40" s="11">
        <v>8</v>
      </c>
      <c r="F40" s="12"/>
      <c r="G40" s="25"/>
      <c r="H40" s="11">
        <v>9</v>
      </c>
      <c r="I40" s="12"/>
      <c r="J40" s="25"/>
      <c r="K40" s="11">
        <v>10</v>
      </c>
      <c r="L40" s="12"/>
      <c r="M40" s="25"/>
      <c r="N40" s="11">
        <v>11</v>
      </c>
      <c r="O40" s="12"/>
      <c r="P40" s="25"/>
      <c r="Q40" s="11">
        <v>12</v>
      </c>
      <c r="R40" s="12"/>
      <c r="S40" s="25"/>
      <c r="T40" s="12"/>
    </row>
    <row r="41" spans="1:20" x14ac:dyDescent="0.35">
      <c r="A41" s="12"/>
      <c r="B41" s="28">
        <f>DATE(A6,B40,1)</f>
        <v>41821</v>
      </c>
      <c r="C41" s="29"/>
      <c r="D41" s="16"/>
      <c r="E41" s="28">
        <f>DATE(A6,E40,1)</f>
        <v>41852</v>
      </c>
      <c r="F41" s="29"/>
      <c r="G41" s="16"/>
      <c r="H41" s="28">
        <f>DATE(A6,H40,1)</f>
        <v>41883</v>
      </c>
      <c r="I41" s="29"/>
      <c r="J41" s="16"/>
      <c r="K41" s="28">
        <f>DATE(A6,K40,1)</f>
        <v>41913</v>
      </c>
      <c r="L41" s="29"/>
      <c r="M41" s="16"/>
      <c r="N41" s="28">
        <f>DATE(A6,N40,1)</f>
        <v>41944</v>
      </c>
      <c r="O41" s="29"/>
      <c r="P41" s="16"/>
      <c r="Q41" s="28">
        <f>DATE(A6,Q40,1)</f>
        <v>41974</v>
      </c>
      <c r="R41" s="29"/>
      <c r="S41" s="23"/>
      <c r="T41" s="12"/>
    </row>
    <row r="42" spans="1:20" x14ac:dyDescent="0.35">
      <c r="A42" s="12"/>
      <c r="B42" s="20">
        <f>B41</f>
        <v>41821</v>
      </c>
      <c r="C42" s="13" t="str">
        <f>IF(B42="","",IFERROR(INDEX(Tableau1[RAISON],MATCH(B42,Tableau1[JOUR],0)),IF(WEEKDAY(B42,2)&gt;5,"WE","")))</f>
        <v/>
      </c>
      <c r="D42" s="26" t="str">
        <f t="shared" ref="D42:D72" si="12">IF(B42="","",IF(MOD(INT((B42-REF)/7),2),"A","B"))</f>
        <v>B</v>
      </c>
      <c r="E42" s="20">
        <f>E41</f>
        <v>41852</v>
      </c>
      <c r="F42" s="13" t="str">
        <f>IF(E42="","",IFERROR(INDEX(Tableau1[RAISON],MATCH(E42,Tableau1[JOUR],0)),IF(WEEKDAY(E42,2)&gt;5,"WE","")))</f>
        <v/>
      </c>
      <c r="G42" s="26" t="str">
        <f t="shared" ref="G42:G72" si="13">IF(E42="","",IF(MOD(INT((E42-REF)/7),2),"A","B"))</f>
        <v>B</v>
      </c>
      <c r="H42" s="20">
        <f>H41</f>
        <v>41883</v>
      </c>
      <c r="I42" s="13" t="str">
        <f>IF(H42="","",IFERROR(INDEX(Tableau1[RAISON],MATCH(H42,Tableau1[JOUR],0)),IF(WEEKDAY(H42,2)&gt;5,"WE","")))</f>
        <v/>
      </c>
      <c r="J42" s="26" t="str">
        <f t="shared" ref="J42:J72" si="14">IF(H42="","",IF(MOD(INT((H42-REF)/7),2),"A","B"))</f>
        <v>A</v>
      </c>
      <c r="K42" s="20">
        <f>K41</f>
        <v>41913</v>
      </c>
      <c r="L42" s="13" t="str">
        <f>IF(K42="","",IFERROR(INDEX(Tableau1[RAISON],MATCH(K42,Tableau1[JOUR],0)),IF(WEEKDAY(K42,2)&gt;5,"WE","")))</f>
        <v/>
      </c>
      <c r="M42" s="26" t="str">
        <f t="shared" ref="M42:M72" si="15">IF(K42="","",IF(MOD(INT((K42-REF)/7),2),"A","B"))</f>
        <v>A</v>
      </c>
      <c r="N42" s="20">
        <f>N41</f>
        <v>41944</v>
      </c>
      <c r="O42" s="13" t="str">
        <f>IF(N42="","",IFERROR(INDEX(Tableau1[RAISON],MATCH(N42,Tableau1[JOUR],0)),IF(WEEKDAY(N42,2)&gt;5,"WE","")))</f>
        <v>Toussaint</v>
      </c>
      <c r="P42" s="26" t="str">
        <f t="shared" ref="P42:P72" si="16">IF(N42="","",IF(MOD(INT((N42-REF)/7),2),"A","B"))</f>
        <v>A</v>
      </c>
      <c r="Q42" s="20">
        <f>Q41</f>
        <v>41974</v>
      </c>
      <c r="R42" s="13" t="str">
        <f>IF(Q42="","",IFERROR(INDEX(Tableau1[RAISON],MATCH(Q42,Tableau1[JOUR],0)),IF(WEEKDAY(Q42,2)&gt;5,"WE","")))</f>
        <v/>
      </c>
      <c r="S42" s="26" t="str">
        <f t="shared" ref="S42:S72" si="17">IF(Q42="","",IF(MOD(INT((Q42-REF)/7),2),"A","B"))</f>
        <v>B</v>
      </c>
      <c r="T42" s="12"/>
    </row>
    <row r="43" spans="1:20" x14ac:dyDescent="0.35">
      <c r="A43" s="12"/>
      <c r="B43" s="21">
        <f>B42+1</f>
        <v>41822</v>
      </c>
      <c r="C43" s="13" t="str">
        <f>IF(B43="","",IFERROR(INDEX(Tableau1[RAISON],MATCH(B43,Tableau1[JOUR],0)),IF(WEEKDAY(B43,2)&gt;5,"WE","")))</f>
        <v/>
      </c>
      <c r="D43" s="26" t="str">
        <f t="shared" si="12"/>
        <v>B</v>
      </c>
      <c r="E43" s="21">
        <f>E42+1</f>
        <v>41853</v>
      </c>
      <c r="F43" s="13" t="str">
        <f>IF(E43="","",IFERROR(INDEX(Tableau1[RAISON],MATCH(E43,Tableau1[JOUR],0)),IF(WEEKDAY(E43,2)&gt;5,"WE","")))</f>
        <v>WE</v>
      </c>
      <c r="G43" s="26" t="str">
        <f t="shared" si="13"/>
        <v>B</v>
      </c>
      <c r="H43" s="21">
        <f>H42+1</f>
        <v>41884</v>
      </c>
      <c r="I43" s="13" t="str">
        <f>IF(H43="","",IFERROR(INDEX(Tableau1[RAISON],MATCH(H43,Tableau1[JOUR],0)),IF(WEEKDAY(H43,2)&gt;5,"WE","")))</f>
        <v/>
      </c>
      <c r="J43" s="26" t="str">
        <f t="shared" si="14"/>
        <v>A</v>
      </c>
      <c r="K43" s="21">
        <f>K42+1</f>
        <v>41914</v>
      </c>
      <c r="L43" s="13" t="str">
        <f>IF(K43="","",IFERROR(INDEX(Tableau1[RAISON],MATCH(K43,Tableau1[JOUR],0)),IF(WEEKDAY(K43,2)&gt;5,"WE","")))</f>
        <v/>
      </c>
      <c r="M43" s="26" t="str">
        <f t="shared" si="15"/>
        <v>A</v>
      </c>
      <c r="N43" s="21">
        <f>N42+1</f>
        <v>41945</v>
      </c>
      <c r="O43" s="13" t="str">
        <f>IF(N43="","",IFERROR(INDEX(Tableau1[RAISON],MATCH(N43,Tableau1[JOUR],0)),IF(WEEKDAY(N43,2)&gt;5,"WE","")))</f>
        <v>WE</v>
      </c>
      <c r="P43" s="26" t="str">
        <f t="shared" si="16"/>
        <v>A</v>
      </c>
      <c r="Q43" s="21">
        <f>Q42+1</f>
        <v>41975</v>
      </c>
      <c r="R43" s="13" t="str">
        <f>IF(Q43="","",IFERROR(INDEX(Tableau1[RAISON],MATCH(Q43,Tableau1[JOUR],0)),IF(WEEKDAY(Q43,2)&gt;5,"WE","")))</f>
        <v/>
      </c>
      <c r="S43" s="26" t="str">
        <f t="shared" si="17"/>
        <v>B</v>
      </c>
      <c r="T43" s="12"/>
    </row>
    <row r="44" spans="1:20" x14ac:dyDescent="0.35">
      <c r="A44" s="12"/>
      <c r="B44" s="21">
        <f t="shared" ref="B44:B69" si="18">B43+1</f>
        <v>41823</v>
      </c>
      <c r="C44" s="13" t="str">
        <f>IF(B44="","",IFERROR(INDEX(Tableau1[RAISON],MATCH(B44,Tableau1[JOUR],0)),IF(WEEKDAY(B44,2)&gt;5,"WE","")))</f>
        <v/>
      </c>
      <c r="D44" s="26" t="str">
        <f t="shared" si="12"/>
        <v>B</v>
      </c>
      <c r="E44" s="21">
        <f t="shared" ref="E44:E69" si="19">E43+1</f>
        <v>41854</v>
      </c>
      <c r="F44" s="13" t="str">
        <f>IF(E44="","",IFERROR(INDEX(Tableau1[RAISON],MATCH(E44,Tableau1[JOUR],0)),IF(WEEKDAY(E44,2)&gt;5,"WE","")))</f>
        <v>WE</v>
      </c>
      <c r="G44" s="26" t="str">
        <f t="shared" si="13"/>
        <v>B</v>
      </c>
      <c r="H44" s="21">
        <f t="shared" ref="H44:H69" si="20">H43+1</f>
        <v>41885</v>
      </c>
      <c r="I44" s="13" t="str">
        <f>IF(H44="","",IFERROR(INDEX(Tableau1[RAISON],MATCH(H44,Tableau1[JOUR],0)),IF(WEEKDAY(H44,2)&gt;5,"WE","")))</f>
        <v/>
      </c>
      <c r="J44" s="26" t="str">
        <f t="shared" si="14"/>
        <v>A</v>
      </c>
      <c r="K44" s="21">
        <f t="shared" ref="K44:K69" si="21">K43+1</f>
        <v>41915</v>
      </c>
      <c r="L44" s="13" t="str">
        <f>IF(K44="","",IFERROR(INDEX(Tableau1[RAISON],MATCH(K44,Tableau1[JOUR],0)),IF(WEEKDAY(K44,2)&gt;5,"WE","")))</f>
        <v/>
      </c>
      <c r="M44" s="26" t="str">
        <f t="shared" si="15"/>
        <v>A</v>
      </c>
      <c r="N44" s="21">
        <f t="shared" ref="N44:N69" si="22">N43+1</f>
        <v>41946</v>
      </c>
      <c r="O44" s="13" t="str">
        <f>IF(N44="","",IFERROR(INDEX(Tableau1[RAISON],MATCH(N44,Tableau1[JOUR],0)),IF(WEEKDAY(N44,2)&gt;5,"WE","")))</f>
        <v/>
      </c>
      <c r="P44" s="26" t="str">
        <f t="shared" si="16"/>
        <v>B</v>
      </c>
      <c r="Q44" s="21">
        <f t="shared" ref="Q44:Q69" si="23">Q43+1</f>
        <v>41976</v>
      </c>
      <c r="R44" s="13" t="str">
        <f>IF(Q44="","",IFERROR(INDEX(Tableau1[RAISON],MATCH(Q44,Tableau1[JOUR],0)),IF(WEEKDAY(Q44,2)&gt;5,"WE","")))</f>
        <v/>
      </c>
      <c r="S44" s="26" t="str">
        <f t="shared" si="17"/>
        <v>B</v>
      </c>
      <c r="T44" s="12"/>
    </row>
    <row r="45" spans="1:20" x14ac:dyDescent="0.35">
      <c r="A45" s="12"/>
      <c r="B45" s="21">
        <f t="shared" si="18"/>
        <v>41824</v>
      </c>
      <c r="C45" s="13" t="str">
        <f>IF(B45="","",IFERROR(INDEX(Tableau1[RAISON],MATCH(B45,Tableau1[JOUR],0)),IF(WEEKDAY(B45,2)&gt;5,"WE","")))</f>
        <v/>
      </c>
      <c r="D45" s="26" t="str">
        <f t="shared" si="12"/>
        <v>B</v>
      </c>
      <c r="E45" s="21">
        <f t="shared" si="19"/>
        <v>41855</v>
      </c>
      <c r="F45" s="13" t="str">
        <f>IF(E45="","",IFERROR(INDEX(Tableau1[RAISON],MATCH(E45,Tableau1[JOUR],0)),IF(WEEKDAY(E45,2)&gt;5,"WE","")))</f>
        <v/>
      </c>
      <c r="G45" s="26" t="str">
        <f t="shared" si="13"/>
        <v>A</v>
      </c>
      <c r="H45" s="21">
        <f t="shared" si="20"/>
        <v>41886</v>
      </c>
      <c r="I45" s="13" t="str">
        <f>IF(H45="","",IFERROR(INDEX(Tableau1[RAISON],MATCH(H45,Tableau1[JOUR],0)),IF(WEEKDAY(H45,2)&gt;5,"WE","")))</f>
        <v/>
      </c>
      <c r="J45" s="26" t="str">
        <f t="shared" si="14"/>
        <v>A</v>
      </c>
      <c r="K45" s="21">
        <f t="shared" si="21"/>
        <v>41916</v>
      </c>
      <c r="L45" s="13" t="str">
        <f>IF(K45="","",IFERROR(INDEX(Tableau1[RAISON],MATCH(K45,Tableau1[JOUR],0)),IF(WEEKDAY(K45,2)&gt;5,"WE","")))</f>
        <v>WE</v>
      </c>
      <c r="M45" s="26" t="str">
        <f t="shared" si="15"/>
        <v>A</v>
      </c>
      <c r="N45" s="21">
        <f t="shared" si="22"/>
        <v>41947</v>
      </c>
      <c r="O45" s="13" t="str">
        <f>IF(N45="","",IFERROR(INDEX(Tableau1[RAISON],MATCH(N45,Tableau1[JOUR],0)),IF(WEEKDAY(N45,2)&gt;5,"WE","")))</f>
        <v/>
      </c>
      <c r="P45" s="26" t="str">
        <f t="shared" si="16"/>
        <v>B</v>
      </c>
      <c r="Q45" s="21">
        <f t="shared" si="23"/>
        <v>41977</v>
      </c>
      <c r="R45" s="13" t="str">
        <f>IF(Q45="","",IFERROR(INDEX(Tableau1[RAISON],MATCH(Q45,Tableau1[JOUR],0)),IF(WEEKDAY(Q45,2)&gt;5,"WE","")))</f>
        <v/>
      </c>
      <c r="S45" s="26" t="str">
        <f t="shared" si="17"/>
        <v>B</v>
      </c>
      <c r="T45" s="12"/>
    </row>
    <row r="46" spans="1:20" x14ac:dyDescent="0.35">
      <c r="A46" s="12"/>
      <c r="B46" s="21">
        <f t="shared" si="18"/>
        <v>41825</v>
      </c>
      <c r="C46" s="13" t="str">
        <f>IF(B46="","",IFERROR(INDEX(Tableau1[RAISON],MATCH(B46,Tableau1[JOUR],0)),IF(WEEKDAY(B46,2)&gt;5,"WE","")))</f>
        <v>WE</v>
      </c>
      <c r="D46" s="26" t="str">
        <f t="shared" si="12"/>
        <v>B</v>
      </c>
      <c r="E46" s="21">
        <f t="shared" si="19"/>
        <v>41856</v>
      </c>
      <c r="F46" s="13" t="str">
        <f>IF(E46="","",IFERROR(INDEX(Tableau1[RAISON],MATCH(E46,Tableau1[JOUR],0)),IF(WEEKDAY(E46,2)&gt;5,"WE","")))</f>
        <v/>
      </c>
      <c r="G46" s="26" t="str">
        <f t="shared" si="13"/>
        <v>A</v>
      </c>
      <c r="H46" s="21">
        <f t="shared" si="20"/>
        <v>41887</v>
      </c>
      <c r="I46" s="13" t="str">
        <f>IF(H46="","",IFERROR(INDEX(Tableau1[RAISON],MATCH(H46,Tableau1[JOUR],0)),IF(WEEKDAY(H46,2)&gt;5,"WE","")))</f>
        <v/>
      </c>
      <c r="J46" s="26" t="str">
        <f t="shared" si="14"/>
        <v>A</v>
      </c>
      <c r="K46" s="21">
        <f t="shared" si="21"/>
        <v>41917</v>
      </c>
      <c r="L46" s="13" t="str">
        <f>IF(K46="","",IFERROR(INDEX(Tableau1[RAISON],MATCH(K46,Tableau1[JOUR],0)),IF(WEEKDAY(K46,2)&gt;5,"WE","")))</f>
        <v>WE</v>
      </c>
      <c r="M46" s="26" t="str">
        <f t="shared" si="15"/>
        <v>A</v>
      </c>
      <c r="N46" s="21">
        <f t="shared" si="22"/>
        <v>41948</v>
      </c>
      <c r="O46" s="13" t="str">
        <f>IF(N46="","",IFERROR(INDEX(Tableau1[RAISON],MATCH(N46,Tableau1[JOUR],0)),IF(WEEKDAY(N46,2)&gt;5,"WE","")))</f>
        <v/>
      </c>
      <c r="P46" s="26" t="str">
        <f t="shared" si="16"/>
        <v>B</v>
      </c>
      <c r="Q46" s="21">
        <f t="shared" si="23"/>
        <v>41978</v>
      </c>
      <c r="R46" s="13" t="str">
        <f>IF(Q46="","",IFERROR(INDEX(Tableau1[RAISON],MATCH(Q46,Tableau1[JOUR],0)),IF(WEEKDAY(Q46,2)&gt;5,"WE","")))</f>
        <v/>
      </c>
      <c r="S46" s="26" t="str">
        <f t="shared" si="17"/>
        <v>B</v>
      </c>
      <c r="T46" s="12"/>
    </row>
    <row r="47" spans="1:20" x14ac:dyDescent="0.35">
      <c r="A47" s="12"/>
      <c r="B47" s="21">
        <f t="shared" si="18"/>
        <v>41826</v>
      </c>
      <c r="C47" s="13" t="str">
        <f>IF(B47="","",IFERROR(INDEX(Tableau1[RAISON],MATCH(B47,Tableau1[JOUR],0)),IF(WEEKDAY(B47,2)&gt;5,"WE","")))</f>
        <v>WE</v>
      </c>
      <c r="D47" s="26" t="str">
        <f t="shared" si="12"/>
        <v>B</v>
      </c>
      <c r="E47" s="21">
        <f t="shared" si="19"/>
        <v>41857</v>
      </c>
      <c r="F47" s="13" t="str">
        <f>IF(E47="","",IFERROR(INDEX(Tableau1[RAISON],MATCH(E47,Tableau1[JOUR],0)),IF(WEEKDAY(E47,2)&gt;5,"WE","")))</f>
        <v/>
      </c>
      <c r="G47" s="26" t="str">
        <f t="shared" si="13"/>
        <v>A</v>
      </c>
      <c r="H47" s="21">
        <f t="shared" si="20"/>
        <v>41888</v>
      </c>
      <c r="I47" s="13" t="str">
        <f>IF(H47="","",IFERROR(INDEX(Tableau1[RAISON],MATCH(H47,Tableau1[JOUR],0)),IF(WEEKDAY(H47,2)&gt;5,"WE","")))</f>
        <v>WE</v>
      </c>
      <c r="J47" s="26" t="str">
        <f t="shared" si="14"/>
        <v>A</v>
      </c>
      <c r="K47" s="21">
        <f t="shared" si="21"/>
        <v>41918</v>
      </c>
      <c r="L47" s="13" t="str">
        <f>IF(K47="","",IFERROR(INDEX(Tableau1[RAISON],MATCH(K47,Tableau1[JOUR],0)),IF(WEEKDAY(K47,2)&gt;5,"WE","")))</f>
        <v/>
      </c>
      <c r="M47" s="26" t="str">
        <f t="shared" si="15"/>
        <v>B</v>
      </c>
      <c r="N47" s="21">
        <f t="shared" si="22"/>
        <v>41949</v>
      </c>
      <c r="O47" s="13" t="str">
        <f>IF(N47="","",IFERROR(INDEX(Tableau1[RAISON],MATCH(N47,Tableau1[JOUR],0)),IF(WEEKDAY(N47,2)&gt;5,"WE","")))</f>
        <v/>
      </c>
      <c r="P47" s="26" t="str">
        <f t="shared" si="16"/>
        <v>B</v>
      </c>
      <c r="Q47" s="21">
        <f t="shared" si="23"/>
        <v>41979</v>
      </c>
      <c r="R47" s="13" t="str">
        <f>IF(Q47="","",IFERROR(INDEX(Tableau1[RAISON],MATCH(Q47,Tableau1[JOUR],0)),IF(WEEKDAY(Q47,2)&gt;5,"WE","")))</f>
        <v>WE</v>
      </c>
      <c r="S47" s="26" t="str">
        <f t="shared" si="17"/>
        <v>B</v>
      </c>
      <c r="T47" s="12"/>
    </row>
    <row r="48" spans="1:20" x14ac:dyDescent="0.35">
      <c r="A48" s="12"/>
      <c r="B48" s="21">
        <f t="shared" si="18"/>
        <v>41827</v>
      </c>
      <c r="C48" s="13" t="str">
        <f>IF(B48="","",IFERROR(INDEX(Tableau1[RAISON],MATCH(B48,Tableau1[JOUR],0)),IF(WEEKDAY(B48,2)&gt;5,"WE","")))</f>
        <v/>
      </c>
      <c r="D48" s="26" t="str">
        <f t="shared" si="12"/>
        <v>A</v>
      </c>
      <c r="E48" s="21">
        <f t="shared" si="19"/>
        <v>41858</v>
      </c>
      <c r="F48" s="13" t="str">
        <f>IF(E48="","",IFERROR(INDEX(Tableau1[RAISON],MATCH(E48,Tableau1[JOUR],0)),IF(WEEKDAY(E48,2)&gt;5,"WE","")))</f>
        <v/>
      </c>
      <c r="G48" s="26" t="str">
        <f t="shared" si="13"/>
        <v>A</v>
      </c>
      <c r="H48" s="21">
        <f t="shared" si="20"/>
        <v>41889</v>
      </c>
      <c r="I48" s="13" t="str">
        <f>IF(H48="","",IFERROR(INDEX(Tableau1[RAISON],MATCH(H48,Tableau1[JOUR],0)),IF(WEEKDAY(H48,2)&gt;5,"WE","")))</f>
        <v>WE</v>
      </c>
      <c r="J48" s="26" t="str">
        <f t="shared" si="14"/>
        <v>A</v>
      </c>
      <c r="K48" s="21">
        <f t="shared" si="21"/>
        <v>41919</v>
      </c>
      <c r="L48" s="13" t="str">
        <f>IF(K48="","",IFERROR(INDEX(Tableau1[RAISON],MATCH(K48,Tableau1[JOUR],0)),IF(WEEKDAY(K48,2)&gt;5,"WE","")))</f>
        <v/>
      </c>
      <c r="M48" s="26" t="str">
        <f t="shared" si="15"/>
        <v>B</v>
      </c>
      <c r="N48" s="21">
        <f t="shared" si="22"/>
        <v>41950</v>
      </c>
      <c r="O48" s="13" t="str">
        <f>IF(N48="","",IFERROR(INDEX(Tableau1[RAISON],MATCH(N48,Tableau1[JOUR],0)),IF(WEEKDAY(N48,2)&gt;5,"WE","")))</f>
        <v/>
      </c>
      <c r="P48" s="26" t="str">
        <f t="shared" si="16"/>
        <v>B</v>
      </c>
      <c r="Q48" s="21">
        <f t="shared" si="23"/>
        <v>41980</v>
      </c>
      <c r="R48" s="13" t="str">
        <f>IF(Q48="","",IFERROR(INDEX(Tableau1[RAISON],MATCH(Q48,Tableau1[JOUR],0)),IF(WEEKDAY(Q48,2)&gt;5,"WE","")))</f>
        <v>WE</v>
      </c>
      <c r="S48" s="26" t="str">
        <f t="shared" si="17"/>
        <v>B</v>
      </c>
      <c r="T48" s="12"/>
    </row>
    <row r="49" spans="1:20" x14ac:dyDescent="0.35">
      <c r="A49" s="12"/>
      <c r="B49" s="21">
        <f t="shared" si="18"/>
        <v>41828</v>
      </c>
      <c r="C49" s="13" t="str">
        <f>IF(B49="","",IFERROR(INDEX(Tableau1[RAISON],MATCH(B49,Tableau1[JOUR],0)),IF(WEEKDAY(B49,2)&gt;5,"WE","")))</f>
        <v/>
      </c>
      <c r="D49" s="26" t="str">
        <f t="shared" si="12"/>
        <v>A</v>
      </c>
      <c r="E49" s="21">
        <f t="shared" si="19"/>
        <v>41859</v>
      </c>
      <c r="F49" s="13" t="str">
        <f>IF(E49="","",IFERROR(INDEX(Tableau1[RAISON],MATCH(E49,Tableau1[JOUR],0)),IF(WEEKDAY(E49,2)&gt;5,"WE","")))</f>
        <v/>
      </c>
      <c r="G49" s="26" t="str">
        <f t="shared" si="13"/>
        <v>A</v>
      </c>
      <c r="H49" s="21">
        <f t="shared" si="20"/>
        <v>41890</v>
      </c>
      <c r="I49" s="13" t="str">
        <f>IF(H49="","",IFERROR(INDEX(Tableau1[RAISON],MATCH(H49,Tableau1[JOUR],0)),IF(WEEKDAY(H49,2)&gt;5,"WE","")))</f>
        <v/>
      </c>
      <c r="J49" s="26" t="str">
        <f t="shared" si="14"/>
        <v>B</v>
      </c>
      <c r="K49" s="21">
        <f t="shared" si="21"/>
        <v>41920</v>
      </c>
      <c r="L49" s="13" t="str">
        <f>IF(K49="","",IFERROR(INDEX(Tableau1[RAISON],MATCH(K49,Tableau1[JOUR],0)),IF(WEEKDAY(K49,2)&gt;5,"WE","")))</f>
        <v/>
      </c>
      <c r="M49" s="26" t="str">
        <f t="shared" si="15"/>
        <v>B</v>
      </c>
      <c r="N49" s="21">
        <f t="shared" si="22"/>
        <v>41951</v>
      </c>
      <c r="O49" s="13" t="str">
        <f>IF(N49="","",IFERROR(INDEX(Tableau1[RAISON],MATCH(N49,Tableau1[JOUR],0)),IF(WEEKDAY(N49,2)&gt;5,"WE","")))</f>
        <v>WE</v>
      </c>
      <c r="P49" s="26" t="str">
        <f t="shared" si="16"/>
        <v>B</v>
      </c>
      <c r="Q49" s="21">
        <f t="shared" si="23"/>
        <v>41981</v>
      </c>
      <c r="R49" s="13" t="str">
        <f>IF(Q49="","",IFERROR(INDEX(Tableau1[RAISON],MATCH(Q49,Tableau1[JOUR],0)),IF(WEEKDAY(Q49,2)&gt;5,"WE","")))</f>
        <v/>
      </c>
      <c r="S49" s="26" t="str">
        <f t="shared" si="17"/>
        <v>A</v>
      </c>
      <c r="T49" s="12"/>
    </row>
    <row r="50" spans="1:20" x14ac:dyDescent="0.35">
      <c r="A50" s="12"/>
      <c r="B50" s="21">
        <f t="shared" si="18"/>
        <v>41829</v>
      </c>
      <c r="C50" s="13" t="str">
        <f>IF(B50="","",IFERROR(INDEX(Tableau1[RAISON],MATCH(B50,Tableau1[JOUR],0)),IF(WEEKDAY(B50,2)&gt;5,"WE","")))</f>
        <v/>
      </c>
      <c r="D50" s="26" t="str">
        <f t="shared" si="12"/>
        <v>A</v>
      </c>
      <c r="E50" s="21">
        <f t="shared" si="19"/>
        <v>41860</v>
      </c>
      <c r="F50" s="13" t="str">
        <f>IF(E50="","",IFERROR(INDEX(Tableau1[RAISON],MATCH(E50,Tableau1[JOUR],0)),IF(WEEKDAY(E50,2)&gt;5,"WE","")))</f>
        <v>WE</v>
      </c>
      <c r="G50" s="26" t="str">
        <f t="shared" si="13"/>
        <v>A</v>
      </c>
      <c r="H50" s="21">
        <f t="shared" si="20"/>
        <v>41891</v>
      </c>
      <c r="I50" s="13" t="str">
        <f>IF(H50="","",IFERROR(INDEX(Tableau1[RAISON],MATCH(H50,Tableau1[JOUR],0)),IF(WEEKDAY(H50,2)&gt;5,"WE","")))</f>
        <v/>
      </c>
      <c r="J50" s="26" t="str">
        <f t="shared" si="14"/>
        <v>B</v>
      </c>
      <c r="K50" s="21">
        <f t="shared" si="21"/>
        <v>41921</v>
      </c>
      <c r="L50" s="13" t="str">
        <f>IF(K50="","",IFERROR(INDEX(Tableau1[RAISON],MATCH(K50,Tableau1[JOUR],0)),IF(WEEKDAY(K50,2)&gt;5,"WE","")))</f>
        <v/>
      </c>
      <c r="M50" s="26" t="str">
        <f t="shared" si="15"/>
        <v>B</v>
      </c>
      <c r="N50" s="21">
        <f t="shared" si="22"/>
        <v>41952</v>
      </c>
      <c r="O50" s="13" t="str">
        <f>IF(N50="","",IFERROR(INDEX(Tableau1[RAISON],MATCH(N50,Tableau1[JOUR],0)),IF(WEEKDAY(N50,2)&gt;5,"WE","")))</f>
        <v>WE</v>
      </c>
      <c r="P50" s="26" t="str">
        <f t="shared" si="16"/>
        <v>B</v>
      </c>
      <c r="Q50" s="21">
        <f t="shared" si="23"/>
        <v>41982</v>
      </c>
      <c r="R50" s="13" t="str">
        <f>IF(Q50="","",IFERROR(INDEX(Tableau1[RAISON],MATCH(Q50,Tableau1[JOUR],0)),IF(WEEKDAY(Q50,2)&gt;5,"WE","")))</f>
        <v/>
      </c>
      <c r="S50" s="26" t="str">
        <f t="shared" si="17"/>
        <v>A</v>
      </c>
      <c r="T50" s="12"/>
    </row>
    <row r="51" spans="1:20" x14ac:dyDescent="0.35">
      <c r="A51" s="12"/>
      <c r="B51" s="21">
        <f t="shared" si="18"/>
        <v>41830</v>
      </c>
      <c r="C51" s="13" t="str">
        <f>IF(B51="","",IFERROR(INDEX(Tableau1[RAISON],MATCH(B51,Tableau1[JOUR],0)),IF(WEEKDAY(B51,2)&gt;5,"WE","")))</f>
        <v/>
      </c>
      <c r="D51" s="26" t="str">
        <f t="shared" si="12"/>
        <v>A</v>
      </c>
      <c r="E51" s="21">
        <f t="shared" si="19"/>
        <v>41861</v>
      </c>
      <c r="F51" s="13" t="str">
        <f>IF(E51="","",IFERROR(INDEX(Tableau1[RAISON],MATCH(E51,Tableau1[JOUR],0)),IF(WEEKDAY(E51,2)&gt;5,"WE","")))</f>
        <v>WE</v>
      </c>
      <c r="G51" s="26" t="str">
        <f t="shared" si="13"/>
        <v>A</v>
      </c>
      <c r="H51" s="21">
        <f t="shared" si="20"/>
        <v>41892</v>
      </c>
      <c r="I51" s="13" t="str">
        <f>IF(H51="","",IFERROR(INDEX(Tableau1[RAISON],MATCH(H51,Tableau1[JOUR],0)),IF(WEEKDAY(H51,2)&gt;5,"WE","")))</f>
        <v/>
      </c>
      <c r="J51" s="26" t="str">
        <f t="shared" si="14"/>
        <v>B</v>
      </c>
      <c r="K51" s="21">
        <f t="shared" si="21"/>
        <v>41922</v>
      </c>
      <c r="L51" s="13" t="str">
        <f>IF(K51="","",IFERROR(INDEX(Tableau1[RAISON],MATCH(K51,Tableau1[JOUR],0)),IF(WEEKDAY(K51,2)&gt;5,"WE","")))</f>
        <v/>
      </c>
      <c r="M51" s="26" t="str">
        <f t="shared" si="15"/>
        <v>B</v>
      </c>
      <c r="N51" s="21">
        <f t="shared" si="22"/>
        <v>41953</v>
      </c>
      <c r="O51" s="13" t="str">
        <f>IF(N51="","",IFERROR(INDEX(Tableau1[RAISON],MATCH(N51,Tableau1[JOUR],0)),IF(WEEKDAY(N51,2)&gt;5,"WE","")))</f>
        <v/>
      </c>
      <c r="P51" s="26" t="str">
        <f t="shared" si="16"/>
        <v>A</v>
      </c>
      <c r="Q51" s="21">
        <f t="shared" si="23"/>
        <v>41983</v>
      </c>
      <c r="R51" s="13" t="str">
        <f>IF(Q51="","",IFERROR(INDEX(Tableau1[RAISON],MATCH(Q51,Tableau1[JOUR],0)),IF(WEEKDAY(Q51,2)&gt;5,"WE","")))</f>
        <v/>
      </c>
      <c r="S51" s="26" t="str">
        <f t="shared" si="17"/>
        <v>A</v>
      </c>
      <c r="T51" s="12"/>
    </row>
    <row r="52" spans="1:20" x14ac:dyDescent="0.35">
      <c r="A52" s="12"/>
      <c r="B52" s="21">
        <f t="shared" si="18"/>
        <v>41831</v>
      </c>
      <c r="C52" s="13" t="str">
        <f>IF(B52="","",IFERROR(INDEX(Tableau1[RAISON],MATCH(B52,Tableau1[JOUR],0)),IF(WEEKDAY(B52,2)&gt;5,"WE","")))</f>
        <v/>
      </c>
      <c r="D52" s="26" t="str">
        <f t="shared" si="12"/>
        <v>A</v>
      </c>
      <c r="E52" s="21">
        <f t="shared" si="19"/>
        <v>41862</v>
      </c>
      <c r="F52" s="13" t="str">
        <f>IF(E52="","",IFERROR(INDEX(Tableau1[RAISON],MATCH(E52,Tableau1[JOUR],0)),IF(WEEKDAY(E52,2)&gt;5,"WE","")))</f>
        <v/>
      </c>
      <c r="G52" s="26" t="str">
        <f t="shared" si="13"/>
        <v>B</v>
      </c>
      <c r="H52" s="21">
        <f t="shared" si="20"/>
        <v>41893</v>
      </c>
      <c r="I52" s="13" t="str">
        <f>IF(H52="","",IFERROR(INDEX(Tableau1[RAISON],MATCH(H52,Tableau1[JOUR],0)),IF(WEEKDAY(H52,2)&gt;5,"WE","")))</f>
        <v/>
      </c>
      <c r="J52" s="26" t="str">
        <f t="shared" si="14"/>
        <v>B</v>
      </c>
      <c r="K52" s="21">
        <f t="shared" si="21"/>
        <v>41923</v>
      </c>
      <c r="L52" s="13" t="str">
        <f>IF(K52="","",IFERROR(INDEX(Tableau1[RAISON],MATCH(K52,Tableau1[JOUR],0)),IF(WEEKDAY(K52,2)&gt;5,"WE","")))</f>
        <v>WE</v>
      </c>
      <c r="M52" s="26" t="str">
        <f t="shared" si="15"/>
        <v>B</v>
      </c>
      <c r="N52" s="21">
        <f t="shared" si="22"/>
        <v>41954</v>
      </c>
      <c r="O52" s="13" t="str">
        <f>IF(N52="","",IFERROR(INDEX(Tableau1[RAISON],MATCH(N52,Tableau1[JOUR],0)),IF(WEEKDAY(N52,2)&gt;5,"WE","")))</f>
        <v>Fête de l'Armistice</v>
      </c>
      <c r="P52" s="26" t="str">
        <f t="shared" si="16"/>
        <v>A</v>
      </c>
      <c r="Q52" s="21">
        <f t="shared" si="23"/>
        <v>41984</v>
      </c>
      <c r="R52" s="13" t="str">
        <f>IF(Q52="","",IFERROR(INDEX(Tableau1[RAISON],MATCH(Q52,Tableau1[JOUR],0)),IF(WEEKDAY(Q52,2)&gt;5,"WE","")))</f>
        <v/>
      </c>
      <c r="S52" s="26" t="str">
        <f t="shared" si="17"/>
        <v>A</v>
      </c>
      <c r="T52" s="12"/>
    </row>
    <row r="53" spans="1:20" x14ac:dyDescent="0.35">
      <c r="A53" s="12"/>
      <c r="B53" s="21">
        <f t="shared" si="18"/>
        <v>41832</v>
      </c>
      <c r="C53" s="13" t="str">
        <f>IF(B53="","",IFERROR(INDEX(Tableau1[RAISON],MATCH(B53,Tableau1[JOUR],0)),IF(WEEKDAY(B53,2)&gt;5,"WE","")))</f>
        <v>WE</v>
      </c>
      <c r="D53" s="26" t="str">
        <f t="shared" si="12"/>
        <v>A</v>
      </c>
      <c r="E53" s="21">
        <f t="shared" si="19"/>
        <v>41863</v>
      </c>
      <c r="F53" s="13" t="str">
        <f>IF(E53="","",IFERROR(INDEX(Tableau1[RAISON],MATCH(E53,Tableau1[JOUR],0)),IF(WEEKDAY(E53,2)&gt;5,"WE","")))</f>
        <v/>
      </c>
      <c r="G53" s="26" t="str">
        <f t="shared" si="13"/>
        <v>B</v>
      </c>
      <c r="H53" s="21">
        <f t="shared" si="20"/>
        <v>41894</v>
      </c>
      <c r="I53" s="13" t="str">
        <f>IF(H53="","",IFERROR(INDEX(Tableau1[RAISON],MATCH(H53,Tableau1[JOUR],0)),IF(WEEKDAY(H53,2)&gt;5,"WE","")))</f>
        <v/>
      </c>
      <c r="J53" s="26" t="str">
        <f t="shared" si="14"/>
        <v>B</v>
      </c>
      <c r="K53" s="21">
        <f t="shared" si="21"/>
        <v>41924</v>
      </c>
      <c r="L53" s="13" t="str">
        <f>IF(K53="","",IFERROR(INDEX(Tableau1[RAISON],MATCH(K53,Tableau1[JOUR],0)),IF(WEEKDAY(K53,2)&gt;5,"WE","")))</f>
        <v>WE</v>
      </c>
      <c r="M53" s="26" t="str">
        <f t="shared" si="15"/>
        <v>B</v>
      </c>
      <c r="N53" s="21">
        <f t="shared" si="22"/>
        <v>41955</v>
      </c>
      <c r="O53" s="13" t="str">
        <f>IF(N53="","",IFERROR(INDEX(Tableau1[RAISON],MATCH(N53,Tableau1[JOUR],0)),IF(WEEKDAY(N53,2)&gt;5,"WE","")))</f>
        <v/>
      </c>
      <c r="P53" s="26" t="str">
        <f t="shared" si="16"/>
        <v>A</v>
      </c>
      <c r="Q53" s="21">
        <f t="shared" si="23"/>
        <v>41985</v>
      </c>
      <c r="R53" s="13" t="str">
        <f>IF(Q53="","",IFERROR(INDEX(Tableau1[RAISON],MATCH(Q53,Tableau1[JOUR],0)),IF(WEEKDAY(Q53,2)&gt;5,"WE","")))</f>
        <v/>
      </c>
      <c r="S53" s="26" t="str">
        <f t="shared" si="17"/>
        <v>A</v>
      </c>
      <c r="T53" s="12"/>
    </row>
    <row r="54" spans="1:20" x14ac:dyDescent="0.35">
      <c r="A54" s="12"/>
      <c r="B54" s="21">
        <f t="shared" si="18"/>
        <v>41833</v>
      </c>
      <c r="C54" s="13" t="str">
        <f>IF(B54="","",IFERROR(INDEX(Tableau1[RAISON],MATCH(B54,Tableau1[JOUR],0)),IF(WEEKDAY(B54,2)&gt;5,"WE","")))</f>
        <v>WE</v>
      </c>
      <c r="D54" s="26" t="str">
        <f t="shared" si="12"/>
        <v>A</v>
      </c>
      <c r="E54" s="21">
        <f t="shared" si="19"/>
        <v>41864</v>
      </c>
      <c r="F54" s="13" t="str">
        <f>IF(E54="","",IFERROR(INDEX(Tableau1[RAISON],MATCH(E54,Tableau1[JOUR],0)),IF(WEEKDAY(E54,2)&gt;5,"WE","")))</f>
        <v/>
      </c>
      <c r="G54" s="26" t="str">
        <f t="shared" si="13"/>
        <v>B</v>
      </c>
      <c r="H54" s="21">
        <f t="shared" si="20"/>
        <v>41895</v>
      </c>
      <c r="I54" s="13" t="str">
        <f>IF(H54="","",IFERROR(INDEX(Tableau1[RAISON],MATCH(H54,Tableau1[JOUR],0)),IF(WEEKDAY(H54,2)&gt;5,"WE","")))</f>
        <v>WE</v>
      </c>
      <c r="J54" s="26" t="str">
        <f t="shared" si="14"/>
        <v>B</v>
      </c>
      <c r="K54" s="21">
        <f t="shared" si="21"/>
        <v>41925</v>
      </c>
      <c r="L54" s="13" t="str">
        <f>IF(K54="","",IFERROR(INDEX(Tableau1[RAISON],MATCH(K54,Tableau1[JOUR],0)),IF(WEEKDAY(K54,2)&gt;5,"WE","")))</f>
        <v/>
      </c>
      <c r="M54" s="26" t="str">
        <f t="shared" si="15"/>
        <v>A</v>
      </c>
      <c r="N54" s="21">
        <f t="shared" si="22"/>
        <v>41956</v>
      </c>
      <c r="O54" s="13" t="str">
        <f>IF(N54="","",IFERROR(INDEX(Tableau1[RAISON],MATCH(N54,Tableau1[JOUR],0)),IF(WEEKDAY(N54,2)&gt;5,"WE","")))</f>
        <v/>
      </c>
      <c r="P54" s="26" t="str">
        <f t="shared" si="16"/>
        <v>A</v>
      </c>
      <c r="Q54" s="21">
        <f t="shared" si="23"/>
        <v>41986</v>
      </c>
      <c r="R54" s="13" t="str">
        <f>IF(Q54="","",IFERROR(INDEX(Tableau1[RAISON],MATCH(Q54,Tableau1[JOUR],0)),IF(WEEKDAY(Q54,2)&gt;5,"WE","")))</f>
        <v>WE</v>
      </c>
      <c r="S54" s="26" t="str">
        <f t="shared" si="17"/>
        <v>A</v>
      </c>
      <c r="T54" s="12"/>
    </row>
    <row r="55" spans="1:20" x14ac:dyDescent="0.35">
      <c r="A55" s="12"/>
      <c r="B55" s="21">
        <f t="shared" si="18"/>
        <v>41834</v>
      </c>
      <c r="C55" s="13" t="str">
        <f>IF(B55="","",IFERROR(INDEX(Tableau1[RAISON],MATCH(B55,Tableau1[JOUR],0)),IF(WEEKDAY(B55,2)&gt;5,"WE","")))</f>
        <v/>
      </c>
      <c r="D55" s="26" t="str">
        <f t="shared" si="12"/>
        <v>B</v>
      </c>
      <c r="E55" s="21">
        <f t="shared" si="19"/>
        <v>41865</v>
      </c>
      <c r="F55" s="13" t="str">
        <f>IF(E55="","",IFERROR(INDEX(Tableau1[RAISON],MATCH(E55,Tableau1[JOUR],0)),IF(WEEKDAY(E55,2)&gt;5,"WE","")))</f>
        <v/>
      </c>
      <c r="G55" s="26" t="str">
        <f t="shared" si="13"/>
        <v>B</v>
      </c>
      <c r="H55" s="21">
        <f t="shared" si="20"/>
        <v>41896</v>
      </c>
      <c r="I55" s="13" t="str">
        <f>IF(H55="","",IFERROR(INDEX(Tableau1[RAISON],MATCH(H55,Tableau1[JOUR],0)),IF(WEEKDAY(H55,2)&gt;5,"WE","")))</f>
        <v>WE</v>
      </c>
      <c r="J55" s="26" t="str">
        <f t="shared" si="14"/>
        <v>B</v>
      </c>
      <c r="K55" s="21">
        <f t="shared" si="21"/>
        <v>41926</v>
      </c>
      <c r="L55" s="13" t="str">
        <f>IF(K55="","",IFERROR(INDEX(Tableau1[RAISON],MATCH(K55,Tableau1[JOUR],0)),IF(WEEKDAY(K55,2)&gt;5,"WE","")))</f>
        <v/>
      </c>
      <c r="M55" s="26" t="str">
        <f t="shared" si="15"/>
        <v>A</v>
      </c>
      <c r="N55" s="21">
        <f t="shared" si="22"/>
        <v>41957</v>
      </c>
      <c r="O55" s="13" t="str">
        <f>IF(N55="","",IFERROR(INDEX(Tableau1[RAISON],MATCH(N55,Tableau1[JOUR],0)),IF(WEEKDAY(N55,2)&gt;5,"WE","")))</f>
        <v/>
      </c>
      <c r="P55" s="26" t="str">
        <f t="shared" si="16"/>
        <v>A</v>
      </c>
      <c r="Q55" s="21">
        <f t="shared" si="23"/>
        <v>41987</v>
      </c>
      <c r="R55" s="13" t="str">
        <f>IF(Q55="","",IFERROR(INDEX(Tableau1[RAISON],MATCH(Q55,Tableau1[JOUR],0)),IF(WEEKDAY(Q55,2)&gt;5,"WE","")))</f>
        <v>WE</v>
      </c>
      <c r="S55" s="26" t="str">
        <f t="shared" si="17"/>
        <v>A</v>
      </c>
      <c r="T55" s="12"/>
    </row>
    <row r="56" spans="1:20" x14ac:dyDescent="0.35">
      <c r="A56" s="12"/>
      <c r="B56" s="21">
        <f t="shared" si="18"/>
        <v>41835</v>
      </c>
      <c r="C56" s="13" t="str">
        <f>IF(B56="","",IFERROR(INDEX(Tableau1[RAISON],MATCH(B56,Tableau1[JOUR],0)),IF(WEEKDAY(B56,2)&gt;5,"WE","")))</f>
        <v/>
      </c>
      <c r="D56" s="26" t="str">
        <f t="shared" si="12"/>
        <v>B</v>
      </c>
      <c r="E56" s="21">
        <f t="shared" si="19"/>
        <v>41866</v>
      </c>
      <c r="F56" s="13" t="str">
        <f>IF(E56="","",IFERROR(INDEX(Tableau1[RAISON],MATCH(E56,Tableau1[JOUR],0)),IF(WEEKDAY(E56,2)&gt;5,"WE","")))</f>
        <v>Assomption</v>
      </c>
      <c r="G56" s="26" t="str">
        <f t="shared" si="13"/>
        <v>B</v>
      </c>
      <c r="H56" s="21">
        <f t="shared" si="20"/>
        <v>41897</v>
      </c>
      <c r="I56" s="13" t="str">
        <f>IF(H56="","",IFERROR(INDEX(Tableau1[RAISON],MATCH(H56,Tableau1[JOUR],0)),IF(WEEKDAY(H56,2)&gt;5,"WE","")))</f>
        <v/>
      </c>
      <c r="J56" s="26" t="str">
        <f t="shared" si="14"/>
        <v>A</v>
      </c>
      <c r="K56" s="21">
        <f t="shared" si="21"/>
        <v>41927</v>
      </c>
      <c r="L56" s="13" t="str">
        <f>IF(K56="","",IFERROR(INDEX(Tableau1[RAISON],MATCH(K56,Tableau1[JOUR],0)),IF(WEEKDAY(K56,2)&gt;5,"WE","")))</f>
        <v/>
      </c>
      <c r="M56" s="26" t="str">
        <f t="shared" si="15"/>
        <v>A</v>
      </c>
      <c r="N56" s="21">
        <f t="shared" si="22"/>
        <v>41958</v>
      </c>
      <c r="O56" s="13" t="str">
        <f>IF(N56="","",IFERROR(INDEX(Tableau1[RAISON],MATCH(N56,Tableau1[JOUR],0)),IF(WEEKDAY(N56,2)&gt;5,"WE","")))</f>
        <v>Fête du Roi</v>
      </c>
      <c r="P56" s="26" t="str">
        <f t="shared" si="16"/>
        <v>A</v>
      </c>
      <c r="Q56" s="21">
        <f t="shared" si="23"/>
        <v>41988</v>
      </c>
      <c r="R56" s="13" t="str">
        <f>IF(Q56="","",IFERROR(INDEX(Tableau1[RAISON],MATCH(Q56,Tableau1[JOUR],0)),IF(WEEKDAY(Q56,2)&gt;5,"WE","")))</f>
        <v/>
      </c>
      <c r="S56" s="26" t="str">
        <f t="shared" si="17"/>
        <v>B</v>
      </c>
      <c r="T56" s="12"/>
    </row>
    <row r="57" spans="1:20" x14ac:dyDescent="0.35">
      <c r="A57" s="12"/>
      <c r="B57" s="21">
        <f t="shared" si="18"/>
        <v>41836</v>
      </c>
      <c r="C57" s="13" t="str">
        <f>IF(B57="","",IFERROR(INDEX(Tableau1[RAISON],MATCH(B57,Tableau1[JOUR],0)),IF(WEEKDAY(B57,2)&gt;5,"WE","")))</f>
        <v/>
      </c>
      <c r="D57" s="26" t="str">
        <f t="shared" si="12"/>
        <v>B</v>
      </c>
      <c r="E57" s="21">
        <f t="shared" si="19"/>
        <v>41867</v>
      </c>
      <c r="F57" s="13" t="str">
        <f>IF(E57="","",IFERROR(INDEX(Tableau1[RAISON],MATCH(E57,Tableau1[JOUR],0)),IF(WEEKDAY(E57,2)&gt;5,"WE","")))</f>
        <v>WE</v>
      </c>
      <c r="G57" s="26" t="str">
        <f t="shared" si="13"/>
        <v>B</v>
      </c>
      <c r="H57" s="21">
        <f t="shared" si="20"/>
        <v>41898</v>
      </c>
      <c r="I57" s="13" t="str">
        <f>IF(H57="","",IFERROR(INDEX(Tableau1[RAISON],MATCH(H57,Tableau1[JOUR],0)),IF(WEEKDAY(H57,2)&gt;5,"WE","")))</f>
        <v/>
      </c>
      <c r="J57" s="26" t="str">
        <f t="shared" si="14"/>
        <v>A</v>
      </c>
      <c r="K57" s="21">
        <f t="shared" si="21"/>
        <v>41928</v>
      </c>
      <c r="L57" s="13" t="str">
        <f>IF(K57="","",IFERROR(INDEX(Tableau1[RAISON],MATCH(K57,Tableau1[JOUR],0)),IF(WEEKDAY(K57,2)&gt;5,"WE","")))</f>
        <v/>
      </c>
      <c r="M57" s="26" t="str">
        <f t="shared" si="15"/>
        <v>A</v>
      </c>
      <c r="N57" s="21">
        <f t="shared" si="22"/>
        <v>41959</v>
      </c>
      <c r="O57" s="13" t="str">
        <f>IF(N57="","",IFERROR(INDEX(Tableau1[RAISON],MATCH(N57,Tableau1[JOUR],0)),IF(WEEKDAY(N57,2)&gt;5,"WE","")))</f>
        <v>WE</v>
      </c>
      <c r="P57" s="26" t="str">
        <f t="shared" si="16"/>
        <v>A</v>
      </c>
      <c r="Q57" s="21">
        <f t="shared" si="23"/>
        <v>41989</v>
      </c>
      <c r="R57" s="13" t="str">
        <f>IF(Q57="","",IFERROR(INDEX(Tableau1[RAISON],MATCH(Q57,Tableau1[JOUR],0)),IF(WEEKDAY(Q57,2)&gt;5,"WE","")))</f>
        <v/>
      </c>
      <c r="S57" s="26" t="str">
        <f t="shared" si="17"/>
        <v>B</v>
      </c>
      <c r="T57" s="12"/>
    </row>
    <row r="58" spans="1:20" x14ac:dyDescent="0.35">
      <c r="A58" s="12"/>
      <c r="B58" s="21">
        <f t="shared" si="18"/>
        <v>41837</v>
      </c>
      <c r="C58" s="13" t="str">
        <f>IF(B58="","",IFERROR(INDEX(Tableau1[RAISON],MATCH(B58,Tableau1[JOUR],0)),IF(WEEKDAY(B58,2)&gt;5,"WE","")))</f>
        <v/>
      </c>
      <c r="D58" s="26" t="str">
        <f t="shared" si="12"/>
        <v>B</v>
      </c>
      <c r="E58" s="21">
        <f t="shared" si="19"/>
        <v>41868</v>
      </c>
      <c r="F58" s="13" t="str">
        <f>IF(E58="","",IFERROR(INDEX(Tableau1[RAISON],MATCH(E58,Tableau1[JOUR],0)),IF(WEEKDAY(E58,2)&gt;5,"WE","")))</f>
        <v>WE</v>
      </c>
      <c r="G58" s="26" t="str">
        <f t="shared" si="13"/>
        <v>B</v>
      </c>
      <c r="H58" s="21">
        <f t="shared" si="20"/>
        <v>41899</v>
      </c>
      <c r="I58" s="13" t="str">
        <f>IF(H58="","",IFERROR(INDEX(Tableau1[RAISON],MATCH(H58,Tableau1[JOUR],0)),IF(WEEKDAY(H58,2)&gt;5,"WE","")))</f>
        <v/>
      </c>
      <c r="J58" s="26" t="str">
        <f t="shared" si="14"/>
        <v>A</v>
      </c>
      <c r="K58" s="21">
        <f t="shared" si="21"/>
        <v>41929</v>
      </c>
      <c r="L58" s="13" t="str">
        <f>IF(K58="","",IFERROR(INDEX(Tableau1[RAISON],MATCH(K58,Tableau1[JOUR],0)),IF(WEEKDAY(K58,2)&gt;5,"WE","")))</f>
        <v/>
      </c>
      <c r="M58" s="26" t="str">
        <f t="shared" si="15"/>
        <v>A</v>
      </c>
      <c r="N58" s="21">
        <f t="shared" si="22"/>
        <v>41960</v>
      </c>
      <c r="O58" s="13" t="str">
        <f>IF(N58="","",IFERROR(INDEX(Tableau1[RAISON],MATCH(N58,Tableau1[JOUR],0)),IF(WEEKDAY(N58,2)&gt;5,"WE","")))</f>
        <v/>
      </c>
      <c r="P58" s="26" t="str">
        <f t="shared" si="16"/>
        <v>B</v>
      </c>
      <c r="Q58" s="21">
        <f t="shared" si="23"/>
        <v>41990</v>
      </c>
      <c r="R58" s="13" t="str">
        <f>IF(Q58="","",IFERROR(INDEX(Tableau1[RAISON],MATCH(Q58,Tableau1[JOUR],0)),IF(WEEKDAY(Q58,2)&gt;5,"WE","")))</f>
        <v/>
      </c>
      <c r="S58" s="26" t="str">
        <f t="shared" si="17"/>
        <v>B</v>
      </c>
      <c r="T58" s="12"/>
    </row>
    <row r="59" spans="1:20" x14ac:dyDescent="0.35">
      <c r="A59" s="12"/>
      <c r="B59" s="21">
        <f t="shared" si="18"/>
        <v>41838</v>
      </c>
      <c r="C59" s="13" t="str">
        <f>IF(B59="","",IFERROR(INDEX(Tableau1[RAISON],MATCH(B59,Tableau1[JOUR],0)),IF(WEEKDAY(B59,2)&gt;5,"WE","")))</f>
        <v/>
      </c>
      <c r="D59" s="26" t="str">
        <f t="shared" si="12"/>
        <v>B</v>
      </c>
      <c r="E59" s="21">
        <f t="shared" si="19"/>
        <v>41869</v>
      </c>
      <c r="F59" s="13" t="str">
        <f>IF(E59="","",IFERROR(INDEX(Tableau1[RAISON],MATCH(E59,Tableau1[JOUR],0)),IF(WEEKDAY(E59,2)&gt;5,"WE","")))</f>
        <v/>
      </c>
      <c r="G59" s="26" t="str">
        <f t="shared" si="13"/>
        <v>A</v>
      </c>
      <c r="H59" s="21">
        <f t="shared" si="20"/>
        <v>41900</v>
      </c>
      <c r="I59" s="13" t="str">
        <f>IF(H59="","",IFERROR(INDEX(Tableau1[RAISON],MATCH(H59,Tableau1[JOUR],0)),IF(WEEKDAY(H59,2)&gt;5,"WE","")))</f>
        <v/>
      </c>
      <c r="J59" s="26" t="str">
        <f t="shared" si="14"/>
        <v>A</v>
      </c>
      <c r="K59" s="21">
        <f t="shared" si="21"/>
        <v>41930</v>
      </c>
      <c r="L59" s="13" t="str">
        <f>IF(K59="","",IFERROR(INDEX(Tableau1[RAISON],MATCH(K59,Tableau1[JOUR],0)),IF(WEEKDAY(K59,2)&gt;5,"WE","")))</f>
        <v>WE</v>
      </c>
      <c r="M59" s="26" t="str">
        <f t="shared" si="15"/>
        <v>A</v>
      </c>
      <c r="N59" s="21">
        <f t="shared" si="22"/>
        <v>41961</v>
      </c>
      <c r="O59" s="13" t="str">
        <f>IF(N59="","",IFERROR(INDEX(Tableau1[RAISON],MATCH(N59,Tableau1[JOUR],0)),IF(WEEKDAY(N59,2)&gt;5,"WE","")))</f>
        <v/>
      </c>
      <c r="P59" s="26" t="str">
        <f t="shared" si="16"/>
        <v>B</v>
      </c>
      <c r="Q59" s="21">
        <f t="shared" si="23"/>
        <v>41991</v>
      </c>
      <c r="R59" s="13" t="str">
        <f>IF(Q59="","",IFERROR(INDEX(Tableau1[RAISON],MATCH(Q59,Tableau1[JOUR],0)),IF(WEEKDAY(Q59,2)&gt;5,"WE","")))</f>
        <v/>
      </c>
      <c r="S59" s="26" t="str">
        <f t="shared" si="17"/>
        <v>B</v>
      </c>
      <c r="T59" s="12"/>
    </row>
    <row r="60" spans="1:20" x14ac:dyDescent="0.35">
      <c r="A60" s="12"/>
      <c r="B60" s="21">
        <f t="shared" si="18"/>
        <v>41839</v>
      </c>
      <c r="C60" s="13" t="str">
        <f>IF(B60="","",IFERROR(INDEX(Tableau1[RAISON],MATCH(B60,Tableau1[JOUR],0)),IF(WEEKDAY(B60,2)&gt;5,"WE","")))</f>
        <v>WE</v>
      </c>
      <c r="D60" s="26" t="str">
        <f t="shared" si="12"/>
        <v>B</v>
      </c>
      <c r="E60" s="21">
        <f t="shared" si="19"/>
        <v>41870</v>
      </c>
      <c r="F60" s="13" t="str">
        <f>IF(E60="","",IFERROR(INDEX(Tableau1[RAISON],MATCH(E60,Tableau1[JOUR],0)),IF(WEEKDAY(E60,2)&gt;5,"WE","")))</f>
        <v/>
      </c>
      <c r="G60" s="26" t="str">
        <f t="shared" si="13"/>
        <v>A</v>
      </c>
      <c r="H60" s="21">
        <f t="shared" si="20"/>
        <v>41901</v>
      </c>
      <c r="I60" s="13" t="str">
        <f>IF(H60="","",IFERROR(INDEX(Tableau1[RAISON],MATCH(H60,Tableau1[JOUR],0)),IF(WEEKDAY(H60,2)&gt;5,"WE","")))</f>
        <v/>
      </c>
      <c r="J60" s="26" t="str">
        <f t="shared" si="14"/>
        <v>A</v>
      </c>
      <c r="K60" s="21">
        <f t="shared" si="21"/>
        <v>41931</v>
      </c>
      <c r="L60" s="13" t="str">
        <f>IF(K60="","",IFERROR(INDEX(Tableau1[RAISON],MATCH(K60,Tableau1[JOUR],0)),IF(WEEKDAY(K60,2)&gt;5,"WE","")))</f>
        <v>WE</v>
      </c>
      <c r="M60" s="26" t="str">
        <f t="shared" si="15"/>
        <v>A</v>
      </c>
      <c r="N60" s="21">
        <f t="shared" si="22"/>
        <v>41962</v>
      </c>
      <c r="O60" s="13" t="str">
        <f>IF(N60="","",IFERROR(INDEX(Tableau1[RAISON],MATCH(N60,Tableau1[JOUR],0)),IF(WEEKDAY(N60,2)&gt;5,"WE","")))</f>
        <v/>
      </c>
      <c r="P60" s="26" t="str">
        <f t="shared" si="16"/>
        <v>B</v>
      </c>
      <c r="Q60" s="21">
        <f t="shared" si="23"/>
        <v>41992</v>
      </c>
      <c r="R60" s="13" t="str">
        <f>IF(Q60="","",IFERROR(INDEX(Tableau1[RAISON],MATCH(Q60,Tableau1[JOUR],0)),IF(WEEKDAY(Q60,2)&gt;5,"WE","")))</f>
        <v/>
      </c>
      <c r="S60" s="26" t="str">
        <f t="shared" si="17"/>
        <v>B</v>
      </c>
      <c r="T60" s="12"/>
    </row>
    <row r="61" spans="1:20" x14ac:dyDescent="0.35">
      <c r="A61" s="12"/>
      <c r="B61" s="21">
        <f t="shared" si="18"/>
        <v>41840</v>
      </c>
      <c r="C61" s="13" t="str">
        <f>IF(B61="","",IFERROR(INDEX(Tableau1[RAISON],MATCH(B61,Tableau1[JOUR],0)),IF(WEEKDAY(B61,2)&gt;5,"WE","")))</f>
        <v>WE</v>
      </c>
      <c r="D61" s="26" t="str">
        <f t="shared" si="12"/>
        <v>B</v>
      </c>
      <c r="E61" s="21">
        <f t="shared" si="19"/>
        <v>41871</v>
      </c>
      <c r="F61" s="13" t="str">
        <f>IF(E61="","",IFERROR(INDEX(Tableau1[RAISON],MATCH(E61,Tableau1[JOUR],0)),IF(WEEKDAY(E61,2)&gt;5,"WE","")))</f>
        <v/>
      </c>
      <c r="G61" s="26" t="str">
        <f t="shared" si="13"/>
        <v>A</v>
      </c>
      <c r="H61" s="21">
        <f t="shared" si="20"/>
        <v>41902</v>
      </c>
      <c r="I61" s="13" t="str">
        <f>IF(H61="","",IFERROR(INDEX(Tableau1[RAISON],MATCH(H61,Tableau1[JOUR],0)),IF(WEEKDAY(H61,2)&gt;5,"WE","")))</f>
        <v>WE</v>
      </c>
      <c r="J61" s="26" t="str">
        <f t="shared" si="14"/>
        <v>A</v>
      </c>
      <c r="K61" s="21">
        <f t="shared" si="21"/>
        <v>41932</v>
      </c>
      <c r="L61" s="13" t="str">
        <f>IF(K61="","",IFERROR(INDEX(Tableau1[RAISON],MATCH(K61,Tableau1[JOUR],0)),IF(WEEKDAY(K61,2)&gt;5,"WE","")))</f>
        <v/>
      </c>
      <c r="M61" s="26" t="str">
        <f t="shared" si="15"/>
        <v>B</v>
      </c>
      <c r="N61" s="21">
        <f t="shared" si="22"/>
        <v>41963</v>
      </c>
      <c r="O61" s="13" t="str">
        <f>IF(N61="","",IFERROR(INDEX(Tableau1[RAISON],MATCH(N61,Tableau1[JOUR],0)),IF(WEEKDAY(N61,2)&gt;5,"WE","")))</f>
        <v/>
      </c>
      <c r="P61" s="26" t="str">
        <f t="shared" si="16"/>
        <v>B</v>
      </c>
      <c r="Q61" s="21">
        <f t="shared" si="23"/>
        <v>41993</v>
      </c>
      <c r="R61" s="13" t="str">
        <f>IF(Q61="","",IFERROR(INDEX(Tableau1[RAISON],MATCH(Q61,Tableau1[JOUR],0)),IF(WEEKDAY(Q61,2)&gt;5,"WE","")))</f>
        <v>WE</v>
      </c>
      <c r="S61" s="26" t="str">
        <f t="shared" si="17"/>
        <v>B</v>
      </c>
      <c r="T61" s="12"/>
    </row>
    <row r="62" spans="1:20" x14ac:dyDescent="0.35">
      <c r="A62" s="12"/>
      <c r="B62" s="21">
        <f t="shared" si="18"/>
        <v>41841</v>
      </c>
      <c r="C62" s="13" t="str">
        <f>IF(B62="","",IFERROR(INDEX(Tableau1[RAISON],MATCH(B62,Tableau1[JOUR],0)),IF(WEEKDAY(B62,2)&gt;5,"WE","")))</f>
        <v>Fête Nationale</v>
      </c>
      <c r="D62" s="26" t="str">
        <f t="shared" si="12"/>
        <v>A</v>
      </c>
      <c r="E62" s="21">
        <f t="shared" si="19"/>
        <v>41872</v>
      </c>
      <c r="F62" s="13" t="str">
        <f>IF(E62="","",IFERROR(INDEX(Tableau1[RAISON],MATCH(E62,Tableau1[JOUR],0)),IF(WEEKDAY(E62,2)&gt;5,"WE","")))</f>
        <v/>
      </c>
      <c r="G62" s="26" t="str">
        <f t="shared" si="13"/>
        <v>A</v>
      </c>
      <c r="H62" s="21">
        <f t="shared" si="20"/>
        <v>41903</v>
      </c>
      <c r="I62" s="13" t="str">
        <f>IF(H62="","",IFERROR(INDEX(Tableau1[RAISON],MATCH(H62,Tableau1[JOUR],0)),IF(WEEKDAY(H62,2)&gt;5,"WE","")))</f>
        <v>WE</v>
      </c>
      <c r="J62" s="26" t="str">
        <f t="shared" si="14"/>
        <v>A</v>
      </c>
      <c r="K62" s="21">
        <f t="shared" si="21"/>
        <v>41933</v>
      </c>
      <c r="L62" s="13" t="str">
        <f>IF(K62="","",IFERROR(INDEX(Tableau1[RAISON],MATCH(K62,Tableau1[JOUR],0)),IF(WEEKDAY(K62,2)&gt;5,"WE","")))</f>
        <v/>
      </c>
      <c r="M62" s="26" t="str">
        <f t="shared" si="15"/>
        <v>B</v>
      </c>
      <c r="N62" s="21">
        <f t="shared" si="22"/>
        <v>41964</v>
      </c>
      <c r="O62" s="13" t="str">
        <f>IF(N62="","",IFERROR(INDEX(Tableau1[RAISON],MATCH(N62,Tableau1[JOUR],0)),IF(WEEKDAY(N62,2)&gt;5,"WE","")))</f>
        <v/>
      </c>
      <c r="P62" s="26" t="str">
        <f t="shared" si="16"/>
        <v>B</v>
      </c>
      <c r="Q62" s="21">
        <f t="shared" si="23"/>
        <v>41994</v>
      </c>
      <c r="R62" s="13" t="str">
        <f>IF(Q62="","",IFERROR(INDEX(Tableau1[RAISON],MATCH(Q62,Tableau1[JOUR],0)),IF(WEEKDAY(Q62,2)&gt;5,"WE","")))</f>
        <v>WE</v>
      </c>
      <c r="S62" s="26" t="str">
        <f t="shared" si="17"/>
        <v>B</v>
      </c>
      <c r="T62" s="12"/>
    </row>
    <row r="63" spans="1:20" x14ac:dyDescent="0.35">
      <c r="A63" s="12"/>
      <c r="B63" s="21">
        <f t="shared" si="18"/>
        <v>41842</v>
      </c>
      <c r="C63" s="13" t="str">
        <f>IF(B63="","",IFERROR(INDEX(Tableau1[RAISON],MATCH(B63,Tableau1[JOUR],0)),IF(WEEKDAY(B63,2)&gt;5,"WE","")))</f>
        <v/>
      </c>
      <c r="D63" s="26" t="str">
        <f t="shared" si="12"/>
        <v>A</v>
      </c>
      <c r="E63" s="21">
        <f t="shared" si="19"/>
        <v>41873</v>
      </c>
      <c r="F63" s="13" t="str">
        <f>IF(E63="","",IFERROR(INDEX(Tableau1[RAISON],MATCH(E63,Tableau1[JOUR],0)),IF(WEEKDAY(E63,2)&gt;5,"WE","")))</f>
        <v/>
      </c>
      <c r="G63" s="26" t="str">
        <f t="shared" si="13"/>
        <v>A</v>
      </c>
      <c r="H63" s="21">
        <f t="shared" si="20"/>
        <v>41904</v>
      </c>
      <c r="I63" s="13" t="str">
        <f>IF(H63="","",IFERROR(INDEX(Tableau1[RAISON],MATCH(H63,Tableau1[JOUR],0)),IF(WEEKDAY(H63,2)&gt;5,"WE","")))</f>
        <v/>
      </c>
      <c r="J63" s="26" t="str">
        <f t="shared" si="14"/>
        <v>B</v>
      </c>
      <c r="K63" s="21">
        <f t="shared" si="21"/>
        <v>41934</v>
      </c>
      <c r="L63" s="13" t="str">
        <f>IF(K63="","",IFERROR(INDEX(Tableau1[RAISON],MATCH(K63,Tableau1[JOUR],0)),IF(WEEKDAY(K63,2)&gt;5,"WE","")))</f>
        <v/>
      </c>
      <c r="M63" s="26" t="str">
        <f t="shared" si="15"/>
        <v>B</v>
      </c>
      <c r="N63" s="21">
        <f t="shared" si="22"/>
        <v>41965</v>
      </c>
      <c r="O63" s="13" t="str">
        <f>IF(N63="","",IFERROR(INDEX(Tableau1[RAISON],MATCH(N63,Tableau1[JOUR],0)),IF(WEEKDAY(N63,2)&gt;5,"WE","")))</f>
        <v>WE</v>
      </c>
      <c r="P63" s="26" t="str">
        <f t="shared" si="16"/>
        <v>B</v>
      </c>
      <c r="Q63" s="21">
        <f t="shared" si="23"/>
        <v>41995</v>
      </c>
      <c r="R63" s="13" t="str">
        <f>IF(Q63="","",IFERROR(INDEX(Tableau1[RAISON],MATCH(Q63,Tableau1[JOUR],0)),IF(WEEKDAY(Q63,2)&gt;5,"WE","")))</f>
        <v/>
      </c>
      <c r="S63" s="26" t="str">
        <f t="shared" si="17"/>
        <v>A</v>
      </c>
      <c r="T63" s="12"/>
    </row>
    <row r="64" spans="1:20" x14ac:dyDescent="0.35">
      <c r="A64" s="12"/>
      <c r="B64" s="21">
        <f t="shared" si="18"/>
        <v>41843</v>
      </c>
      <c r="C64" s="13" t="str">
        <f>IF(B64="","",IFERROR(INDEX(Tableau1[RAISON],MATCH(B64,Tableau1[JOUR],0)),IF(WEEKDAY(B64,2)&gt;5,"WE","")))</f>
        <v/>
      </c>
      <c r="D64" s="26" t="str">
        <f t="shared" si="12"/>
        <v>A</v>
      </c>
      <c r="E64" s="21">
        <f t="shared" si="19"/>
        <v>41874</v>
      </c>
      <c r="F64" s="13" t="str">
        <f>IF(E64="","",IFERROR(INDEX(Tableau1[RAISON],MATCH(E64,Tableau1[JOUR],0)),IF(WEEKDAY(E64,2)&gt;5,"WE","")))</f>
        <v>WE</v>
      </c>
      <c r="G64" s="26" t="str">
        <f t="shared" si="13"/>
        <v>A</v>
      </c>
      <c r="H64" s="21">
        <f t="shared" si="20"/>
        <v>41905</v>
      </c>
      <c r="I64" s="13" t="str">
        <f>IF(H64="","",IFERROR(INDEX(Tableau1[RAISON],MATCH(H64,Tableau1[JOUR],0)),IF(WEEKDAY(H64,2)&gt;5,"WE","")))</f>
        <v/>
      </c>
      <c r="J64" s="26" t="str">
        <f t="shared" si="14"/>
        <v>B</v>
      </c>
      <c r="K64" s="21">
        <f t="shared" si="21"/>
        <v>41935</v>
      </c>
      <c r="L64" s="13" t="str">
        <f>IF(K64="","",IFERROR(INDEX(Tableau1[RAISON],MATCH(K64,Tableau1[JOUR],0)),IF(WEEKDAY(K64,2)&gt;5,"WE","")))</f>
        <v/>
      </c>
      <c r="M64" s="26" t="str">
        <f t="shared" si="15"/>
        <v>B</v>
      </c>
      <c r="N64" s="21">
        <f t="shared" si="22"/>
        <v>41966</v>
      </c>
      <c r="O64" s="13" t="str">
        <f>IF(N64="","",IFERROR(INDEX(Tableau1[RAISON],MATCH(N64,Tableau1[JOUR],0)),IF(WEEKDAY(N64,2)&gt;5,"WE","")))</f>
        <v>WE</v>
      </c>
      <c r="P64" s="26" t="str">
        <f t="shared" si="16"/>
        <v>B</v>
      </c>
      <c r="Q64" s="21">
        <f t="shared" si="23"/>
        <v>41996</v>
      </c>
      <c r="R64" s="13" t="str">
        <f>IF(Q64="","",IFERROR(INDEX(Tableau1[RAISON],MATCH(Q64,Tableau1[JOUR],0)),IF(WEEKDAY(Q64,2)&gt;5,"WE","")))</f>
        <v/>
      </c>
      <c r="S64" s="26" t="str">
        <f t="shared" si="17"/>
        <v>A</v>
      </c>
      <c r="T64" s="12"/>
    </row>
    <row r="65" spans="1:20" x14ac:dyDescent="0.35">
      <c r="A65" s="12"/>
      <c r="B65" s="21">
        <f t="shared" si="18"/>
        <v>41844</v>
      </c>
      <c r="C65" s="13" t="str">
        <f>IF(B65="","",IFERROR(INDEX(Tableau1[RAISON],MATCH(B65,Tableau1[JOUR],0)),IF(WEEKDAY(B65,2)&gt;5,"WE","")))</f>
        <v/>
      </c>
      <c r="D65" s="26" t="str">
        <f t="shared" si="12"/>
        <v>A</v>
      </c>
      <c r="E65" s="21">
        <f t="shared" si="19"/>
        <v>41875</v>
      </c>
      <c r="F65" s="13" t="str">
        <f>IF(E65="","",IFERROR(INDEX(Tableau1[RAISON],MATCH(E65,Tableau1[JOUR],0)),IF(WEEKDAY(E65,2)&gt;5,"WE","")))</f>
        <v>WE</v>
      </c>
      <c r="G65" s="26" t="str">
        <f t="shared" si="13"/>
        <v>A</v>
      </c>
      <c r="H65" s="21">
        <f t="shared" si="20"/>
        <v>41906</v>
      </c>
      <c r="I65" s="13" t="str">
        <f>IF(H65="","",IFERROR(INDEX(Tableau1[RAISON],MATCH(H65,Tableau1[JOUR],0)),IF(WEEKDAY(H65,2)&gt;5,"WE","")))</f>
        <v/>
      </c>
      <c r="J65" s="26" t="str">
        <f t="shared" si="14"/>
        <v>B</v>
      </c>
      <c r="K65" s="21">
        <f t="shared" si="21"/>
        <v>41936</v>
      </c>
      <c r="L65" s="13" t="str">
        <f>IF(K65="","",IFERROR(INDEX(Tableau1[RAISON],MATCH(K65,Tableau1[JOUR],0)),IF(WEEKDAY(K65,2)&gt;5,"WE","")))</f>
        <v/>
      </c>
      <c r="M65" s="26" t="str">
        <f t="shared" si="15"/>
        <v>B</v>
      </c>
      <c r="N65" s="21">
        <f t="shared" si="22"/>
        <v>41967</v>
      </c>
      <c r="O65" s="13" t="str">
        <f>IF(N65="","",IFERROR(INDEX(Tableau1[RAISON],MATCH(N65,Tableau1[JOUR],0)),IF(WEEKDAY(N65,2)&gt;5,"WE","")))</f>
        <v/>
      </c>
      <c r="P65" s="26" t="str">
        <f t="shared" si="16"/>
        <v>A</v>
      </c>
      <c r="Q65" s="21">
        <f t="shared" si="23"/>
        <v>41997</v>
      </c>
      <c r="R65" s="13" t="str">
        <f>IF(Q65="","",IFERROR(INDEX(Tableau1[RAISON],MATCH(Q65,Tableau1[JOUR],0)),IF(WEEKDAY(Q65,2)&gt;5,"WE","")))</f>
        <v/>
      </c>
      <c r="S65" s="26" t="str">
        <f t="shared" si="17"/>
        <v>A</v>
      </c>
      <c r="T65" s="12"/>
    </row>
    <row r="66" spans="1:20" x14ac:dyDescent="0.35">
      <c r="A66" s="12"/>
      <c r="B66" s="21">
        <f t="shared" si="18"/>
        <v>41845</v>
      </c>
      <c r="C66" s="13" t="str">
        <f>IF(B66="","",IFERROR(INDEX(Tableau1[RAISON],MATCH(B66,Tableau1[JOUR],0)),IF(WEEKDAY(B66,2)&gt;5,"WE","")))</f>
        <v/>
      </c>
      <c r="D66" s="26" t="str">
        <f t="shared" si="12"/>
        <v>A</v>
      </c>
      <c r="E66" s="21">
        <f t="shared" si="19"/>
        <v>41876</v>
      </c>
      <c r="F66" s="13" t="str">
        <f>IF(E66="","",IFERROR(INDEX(Tableau1[RAISON],MATCH(E66,Tableau1[JOUR],0)),IF(WEEKDAY(E66,2)&gt;5,"WE","")))</f>
        <v/>
      </c>
      <c r="G66" s="26" t="str">
        <f t="shared" si="13"/>
        <v>B</v>
      </c>
      <c r="H66" s="21">
        <f t="shared" si="20"/>
        <v>41907</v>
      </c>
      <c r="I66" s="13" t="str">
        <f>IF(H66="","",IFERROR(INDEX(Tableau1[RAISON],MATCH(H66,Tableau1[JOUR],0)),IF(WEEKDAY(H66,2)&gt;5,"WE","")))</f>
        <v/>
      </c>
      <c r="J66" s="26" t="str">
        <f t="shared" si="14"/>
        <v>B</v>
      </c>
      <c r="K66" s="21">
        <f t="shared" si="21"/>
        <v>41937</v>
      </c>
      <c r="L66" s="13" t="str">
        <f>IF(K66="","",IFERROR(INDEX(Tableau1[RAISON],MATCH(K66,Tableau1[JOUR],0)),IF(WEEKDAY(K66,2)&gt;5,"WE","")))</f>
        <v>WE</v>
      </c>
      <c r="M66" s="26" t="str">
        <f t="shared" si="15"/>
        <v>B</v>
      </c>
      <c r="N66" s="21">
        <f t="shared" si="22"/>
        <v>41968</v>
      </c>
      <c r="O66" s="13" t="str">
        <f>IF(N66="","",IFERROR(INDEX(Tableau1[RAISON],MATCH(N66,Tableau1[JOUR],0)),IF(WEEKDAY(N66,2)&gt;5,"WE","")))</f>
        <v/>
      </c>
      <c r="P66" s="26" t="str">
        <f t="shared" si="16"/>
        <v>A</v>
      </c>
      <c r="Q66" s="21">
        <f t="shared" si="23"/>
        <v>41998</v>
      </c>
      <c r="R66" s="13" t="str">
        <f>IF(Q66="","",IFERROR(INDEX(Tableau1[RAISON],MATCH(Q66,Tableau1[JOUR],0)),IF(WEEKDAY(Q66,2)&gt;5,"WE","")))</f>
        <v>Noël</v>
      </c>
      <c r="S66" s="26" t="str">
        <f t="shared" si="17"/>
        <v>A</v>
      </c>
      <c r="T66" s="12"/>
    </row>
    <row r="67" spans="1:20" x14ac:dyDescent="0.35">
      <c r="A67" s="12"/>
      <c r="B67" s="21">
        <f t="shared" si="18"/>
        <v>41846</v>
      </c>
      <c r="C67" s="13" t="str">
        <f>IF(B67="","",IFERROR(INDEX(Tableau1[RAISON],MATCH(B67,Tableau1[JOUR],0)),IF(WEEKDAY(B67,2)&gt;5,"WE","")))</f>
        <v>WE</v>
      </c>
      <c r="D67" s="26" t="str">
        <f t="shared" si="12"/>
        <v>A</v>
      </c>
      <c r="E67" s="21">
        <f t="shared" si="19"/>
        <v>41877</v>
      </c>
      <c r="F67" s="13" t="str">
        <f>IF(E67="","",IFERROR(INDEX(Tableau1[RAISON],MATCH(E67,Tableau1[JOUR],0)),IF(WEEKDAY(E67,2)&gt;5,"WE","")))</f>
        <v/>
      </c>
      <c r="G67" s="26" t="str">
        <f t="shared" si="13"/>
        <v>B</v>
      </c>
      <c r="H67" s="21">
        <f t="shared" si="20"/>
        <v>41908</v>
      </c>
      <c r="I67" s="13" t="str">
        <f>IF(H67="","",IFERROR(INDEX(Tableau1[RAISON],MATCH(H67,Tableau1[JOUR],0)),IF(WEEKDAY(H67,2)&gt;5,"WE","")))</f>
        <v/>
      </c>
      <c r="J67" s="26" t="str">
        <f t="shared" si="14"/>
        <v>B</v>
      </c>
      <c r="K67" s="21">
        <f t="shared" si="21"/>
        <v>41938</v>
      </c>
      <c r="L67" s="13" t="str">
        <f>IF(K67="","",IFERROR(INDEX(Tableau1[RAISON],MATCH(K67,Tableau1[JOUR],0)),IF(WEEKDAY(K67,2)&gt;5,"WE","")))</f>
        <v>WE</v>
      </c>
      <c r="M67" s="26" t="str">
        <f t="shared" si="15"/>
        <v>B</v>
      </c>
      <c r="N67" s="21">
        <f t="shared" si="22"/>
        <v>41969</v>
      </c>
      <c r="O67" s="13" t="str">
        <f>IF(N67="","",IFERROR(INDEX(Tableau1[RAISON],MATCH(N67,Tableau1[JOUR],0)),IF(WEEKDAY(N67,2)&gt;5,"WE","")))</f>
        <v/>
      </c>
      <c r="P67" s="26" t="str">
        <f t="shared" si="16"/>
        <v>A</v>
      </c>
      <c r="Q67" s="21">
        <f t="shared" si="23"/>
        <v>41999</v>
      </c>
      <c r="R67" s="13" t="str">
        <f>IF(Q67="","",IFERROR(INDEX(Tableau1[RAISON],MATCH(Q67,Tableau1[JOUR],0)),IF(WEEKDAY(Q67,2)&gt;5,"WE","")))</f>
        <v/>
      </c>
      <c r="S67" s="26" t="str">
        <f t="shared" si="17"/>
        <v>A</v>
      </c>
      <c r="T67" s="12"/>
    </row>
    <row r="68" spans="1:20" x14ac:dyDescent="0.35">
      <c r="A68" s="12"/>
      <c r="B68" s="21">
        <f t="shared" si="18"/>
        <v>41847</v>
      </c>
      <c r="C68" s="13" t="str">
        <f>IF(B68="","",IFERROR(INDEX(Tableau1[RAISON],MATCH(B68,Tableau1[JOUR],0)),IF(WEEKDAY(B68,2)&gt;5,"WE","")))</f>
        <v>WE</v>
      </c>
      <c r="D68" s="26" t="str">
        <f t="shared" si="12"/>
        <v>A</v>
      </c>
      <c r="E68" s="21">
        <f t="shared" si="19"/>
        <v>41878</v>
      </c>
      <c r="F68" s="13" t="str">
        <f>IF(E68="","",IFERROR(INDEX(Tableau1[RAISON],MATCH(E68,Tableau1[JOUR],0)),IF(WEEKDAY(E68,2)&gt;5,"WE","")))</f>
        <v/>
      </c>
      <c r="G68" s="26" t="str">
        <f t="shared" si="13"/>
        <v>B</v>
      </c>
      <c r="H68" s="21">
        <f t="shared" si="20"/>
        <v>41909</v>
      </c>
      <c r="I68" s="13" t="str">
        <f>IF(H68="","",IFERROR(INDEX(Tableau1[RAISON],MATCH(H68,Tableau1[JOUR],0)),IF(WEEKDAY(H68,2)&gt;5,"WE","")))</f>
        <v>WE</v>
      </c>
      <c r="J68" s="26" t="str">
        <f t="shared" si="14"/>
        <v>B</v>
      </c>
      <c r="K68" s="21">
        <f t="shared" si="21"/>
        <v>41939</v>
      </c>
      <c r="L68" s="13" t="str">
        <f>IF(K68="","",IFERROR(INDEX(Tableau1[RAISON],MATCH(K68,Tableau1[JOUR],0)),IF(WEEKDAY(K68,2)&gt;5,"WE","")))</f>
        <v/>
      </c>
      <c r="M68" s="26" t="str">
        <f t="shared" si="15"/>
        <v>A</v>
      </c>
      <c r="N68" s="21">
        <f t="shared" si="22"/>
        <v>41970</v>
      </c>
      <c r="O68" s="13" t="str">
        <f>IF(N68="","",IFERROR(INDEX(Tableau1[RAISON],MATCH(N68,Tableau1[JOUR],0)),IF(WEEKDAY(N68,2)&gt;5,"WE","")))</f>
        <v/>
      </c>
      <c r="P68" s="26" t="str">
        <f t="shared" si="16"/>
        <v>A</v>
      </c>
      <c r="Q68" s="21">
        <f t="shared" si="23"/>
        <v>42000</v>
      </c>
      <c r="R68" s="13" t="str">
        <f>IF(Q68="","",IFERROR(INDEX(Tableau1[RAISON],MATCH(Q68,Tableau1[JOUR],0)),IF(WEEKDAY(Q68,2)&gt;5,"WE","")))</f>
        <v>WE</v>
      </c>
      <c r="S68" s="26" t="str">
        <f t="shared" si="17"/>
        <v>A</v>
      </c>
      <c r="T68" s="12"/>
    </row>
    <row r="69" spans="1:20" x14ac:dyDescent="0.35">
      <c r="A69" s="12"/>
      <c r="B69" s="21">
        <f t="shared" si="18"/>
        <v>41848</v>
      </c>
      <c r="C69" s="13" t="str">
        <f>IF(B69="","",IFERROR(INDEX(Tableau1[RAISON],MATCH(B69,Tableau1[JOUR],0)),IF(WEEKDAY(B69,2)&gt;5,"WE","")))</f>
        <v/>
      </c>
      <c r="D69" s="26" t="str">
        <f t="shared" si="12"/>
        <v>B</v>
      </c>
      <c r="E69" s="21">
        <f t="shared" si="19"/>
        <v>41879</v>
      </c>
      <c r="F69" s="13" t="str">
        <f>IF(E69="","",IFERROR(INDEX(Tableau1[RAISON],MATCH(E69,Tableau1[JOUR],0)),IF(WEEKDAY(E69,2)&gt;5,"WE","")))</f>
        <v/>
      </c>
      <c r="G69" s="26" t="str">
        <f t="shared" si="13"/>
        <v>B</v>
      </c>
      <c r="H69" s="21">
        <f t="shared" si="20"/>
        <v>41910</v>
      </c>
      <c r="I69" s="13" t="str">
        <f>IF(H69="","",IFERROR(INDEX(Tableau1[RAISON],MATCH(H69,Tableau1[JOUR],0)),IF(WEEKDAY(H69,2)&gt;5,"WE","")))</f>
        <v>WE</v>
      </c>
      <c r="J69" s="26" t="str">
        <f t="shared" si="14"/>
        <v>B</v>
      </c>
      <c r="K69" s="21">
        <f t="shared" si="21"/>
        <v>41940</v>
      </c>
      <c r="L69" s="13" t="str">
        <f>IF(K69="","",IFERROR(INDEX(Tableau1[RAISON],MATCH(K69,Tableau1[JOUR],0)),IF(WEEKDAY(K69,2)&gt;5,"WE","")))</f>
        <v/>
      </c>
      <c r="M69" s="26" t="str">
        <f t="shared" si="15"/>
        <v>A</v>
      </c>
      <c r="N69" s="21">
        <f t="shared" si="22"/>
        <v>41971</v>
      </c>
      <c r="O69" s="13" t="str">
        <f>IF(N69="","",IFERROR(INDEX(Tableau1[RAISON],MATCH(N69,Tableau1[JOUR],0)),IF(WEEKDAY(N69,2)&gt;5,"WE","")))</f>
        <v/>
      </c>
      <c r="P69" s="26" t="str">
        <f t="shared" si="16"/>
        <v>A</v>
      </c>
      <c r="Q69" s="21">
        <f t="shared" si="23"/>
        <v>42001</v>
      </c>
      <c r="R69" s="13" t="str">
        <f>IF(Q69="","",IFERROR(INDEX(Tableau1[RAISON],MATCH(Q69,Tableau1[JOUR],0)),IF(WEEKDAY(Q69,2)&gt;5,"WE","")))</f>
        <v>WE</v>
      </c>
      <c r="S69" s="26" t="str">
        <f t="shared" si="17"/>
        <v>A</v>
      </c>
      <c r="T69" s="12"/>
    </row>
    <row r="70" spans="1:20" x14ac:dyDescent="0.35">
      <c r="A70" s="12"/>
      <c r="B70" s="21">
        <f>IF(MONTH(B69+1)=MONTH(B41),B69+1,"")</f>
        <v>41849</v>
      </c>
      <c r="C70" s="13" t="str">
        <f>IF(B70="","",IFERROR(INDEX(Tableau1[RAISON],MATCH(B70,Tableau1[JOUR],0)),IF(WEEKDAY(B70,2)&gt;5,"WE","")))</f>
        <v/>
      </c>
      <c r="D70" s="26" t="str">
        <f t="shared" si="12"/>
        <v>B</v>
      </c>
      <c r="E70" s="21">
        <f>IF(MONTH(E69+1)=MONTH(E41),E69+1,"")</f>
        <v>41880</v>
      </c>
      <c r="F70" s="13" t="str">
        <f>IF(E70="","",IFERROR(INDEX(Tableau1[RAISON],MATCH(E70,Tableau1[JOUR],0)),IF(WEEKDAY(E70,2)&gt;5,"WE","")))</f>
        <v/>
      </c>
      <c r="G70" s="26" t="str">
        <f t="shared" si="13"/>
        <v>B</v>
      </c>
      <c r="H70" s="21">
        <f>IF(MONTH(H69+1)=MONTH(H41),H69+1,"")</f>
        <v>41911</v>
      </c>
      <c r="I70" s="13" t="str">
        <f>IF(H70="","",IFERROR(INDEX(Tableau1[RAISON],MATCH(H70,Tableau1[JOUR],0)),IF(WEEKDAY(H70,2)&gt;5,"WE","")))</f>
        <v/>
      </c>
      <c r="J70" s="26" t="str">
        <f t="shared" si="14"/>
        <v>A</v>
      </c>
      <c r="K70" s="21">
        <f>IF(MONTH(K69+1)=MONTH(K41),K69+1,"")</f>
        <v>41941</v>
      </c>
      <c r="L70" s="13" t="str">
        <f>IF(K70="","",IFERROR(INDEX(Tableau1[RAISON],MATCH(K70,Tableau1[JOUR],0)),IF(WEEKDAY(K70,2)&gt;5,"WE","")))</f>
        <v/>
      </c>
      <c r="M70" s="26" t="str">
        <f t="shared" si="15"/>
        <v>A</v>
      </c>
      <c r="N70" s="21">
        <f>IF(MONTH(N69+1)=MONTH(N41),N69+1,"")</f>
        <v>41972</v>
      </c>
      <c r="O70" s="13" t="str">
        <f>IF(N70="","",IFERROR(INDEX(Tableau1[RAISON],MATCH(N70,Tableau1[JOUR],0)),IF(WEEKDAY(N70,2)&gt;5,"WE","")))</f>
        <v>WE</v>
      </c>
      <c r="P70" s="26" t="str">
        <f t="shared" si="16"/>
        <v>A</v>
      </c>
      <c r="Q70" s="21">
        <f>IF(MONTH(Q69+1)=MONTH(Q41),Q69+1,"")</f>
        <v>42002</v>
      </c>
      <c r="R70" s="13" t="str">
        <f>IF(Q70="","",IFERROR(INDEX(Tableau1[RAISON],MATCH(Q70,Tableau1[JOUR],0)),IF(WEEKDAY(Q70,2)&gt;5,"WE","")))</f>
        <v/>
      </c>
      <c r="S70" s="26" t="str">
        <f t="shared" si="17"/>
        <v>B</v>
      </c>
      <c r="T70" s="12"/>
    </row>
    <row r="71" spans="1:20" x14ac:dyDescent="0.35">
      <c r="A71" s="12"/>
      <c r="B71" s="21">
        <f>IF(MONTH(B69+2)=MONTH(B41),B69+2,"")</f>
        <v>41850</v>
      </c>
      <c r="C71" s="13" t="str">
        <f>IF(B71="","",IFERROR(INDEX(Tableau1[RAISON],MATCH(B71,Tableau1[JOUR],0)),IF(WEEKDAY(B71,2)&gt;5,"WE","")))</f>
        <v/>
      </c>
      <c r="D71" s="26" t="str">
        <f t="shared" si="12"/>
        <v>B</v>
      </c>
      <c r="E71" s="21">
        <f>IF(MONTH(E69+2)=MONTH(E41),E69+2,"")</f>
        <v>41881</v>
      </c>
      <c r="F71" s="13" t="str">
        <f>IF(E71="","",IFERROR(INDEX(Tableau1[RAISON],MATCH(E71,Tableau1[JOUR],0)),IF(WEEKDAY(E71,2)&gt;5,"WE","")))</f>
        <v>WE</v>
      </c>
      <c r="G71" s="26" t="str">
        <f t="shared" si="13"/>
        <v>B</v>
      </c>
      <c r="H71" s="21">
        <f>IF(MONTH(H69+2)=MONTH(H41),H69+2,"")</f>
        <v>41912</v>
      </c>
      <c r="I71" s="13" t="str">
        <f>IF(H71="","",IFERROR(INDEX(Tableau1[RAISON],MATCH(H71,Tableau1[JOUR],0)),IF(WEEKDAY(H71,2)&gt;5,"WE","")))</f>
        <v/>
      </c>
      <c r="J71" s="26" t="str">
        <f t="shared" si="14"/>
        <v>A</v>
      </c>
      <c r="K71" s="21">
        <f>IF(MONTH(K69+2)=MONTH(K41),K69+2,"")</f>
        <v>41942</v>
      </c>
      <c r="L71" s="13" t="str">
        <f>IF(K71="","",IFERROR(INDEX(Tableau1[RAISON],MATCH(K71,Tableau1[JOUR],0)),IF(WEEKDAY(K71,2)&gt;5,"WE","")))</f>
        <v/>
      </c>
      <c r="M71" s="26" t="str">
        <f t="shared" si="15"/>
        <v>A</v>
      </c>
      <c r="N71" s="21">
        <f>IF(MONTH(N69+2)=MONTH(N41),N69+2,"")</f>
        <v>41973</v>
      </c>
      <c r="O71" s="13" t="str">
        <f>IF(N71="","",IFERROR(INDEX(Tableau1[RAISON],MATCH(N71,Tableau1[JOUR],0)),IF(WEEKDAY(N71,2)&gt;5,"WE","")))</f>
        <v>WE</v>
      </c>
      <c r="P71" s="26" t="str">
        <f t="shared" si="16"/>
        <v>A</v>
      </c>
      <c r="Q71" s="21">
        <f>IF(MONTH(Q69+2)=MONTH(Q41),Q69+2,"")</f>
        <v>42003</v>
      </c>
      <c r="R71" s="13" t="str">
        <f>IF(Q71="","",IFERROR(INDEX(Tableau1[RAISON],MATCH(Q71,Tableau1[JOUR],0)),IF(WEEKDAY(Q71,2)&gt;5,"WE","")))</f>
        <v/>
      </c>
      <c r="S71" s="26" t="str">
        <f t="shared" si="17"/>
        <v>B</v>
      </c>
      <c r="T71" s="12"/>
    </row>
    <row r="72" spans="1:20" x14ac:dyDescent="0.35">
      <c r="A72" s="12"/>
      <c r="B72" s="22">
        <f>IF(MONTH(B69+3)=MONTH(B41),B69+3,"")</f>
        <v>41851</v>
      </c>
      <c r="C72" s="13" t="str">
        <f>IF(B72="","",IFERROR(INDEX(Tableau1[RAISON],MATCH(B72,Tableau1[JOUR],0)),IF(WEEKDAY(B72,2)&gt;5,"WE","")))</f>
        <v/>
      </c>
      <c r="D72" s="26" t="str">
        <f t="shared" si="12"/>
        <v>B</v>
      </c>
      <c r="E72" s="22">
        <f>IF(MONTH(E69+3)=MONTH(E41),E69+3,"")</f>
        <v>41882</v>
      </c>
      <c r="F72" s="13" t="str">
        <f>IF(E72="","",IFERROR(INDEX(Tableau1[RAISON],MATCH(E72,Tableau1[JOUR],0)),IF(WEEKDAY(E72,2)&gt;5,"WE","")))</f>
        <v>WE</v>
      </c>
      <c r="G72" s="26" t="str">
        <f t="shared" si="13"/>
        <v>B</v>
      </c>
      <c r="H72" s="22" t="str">
        <f>IF(MONTH(H69+3)=MONTH(H41),H69+3,"")</f>
        <v/>
      </c>
      <c r="I72" s="13" t="str">
        <f>IF(H72="","",IFERROR(INDEX(Tableau1[RAISON],MATCH(H72,Tableau1[JOUR],0)),IF(WEEKDAY(H72,2)&gt;5,"WE","")))</f>
        <v/>
      </c>
      <c r="J72" s="26" t="str">
        <f t="shared" si="14"/>
        <v/>
      </c>
      <c r="K72" s="22">
        <f>IF(MONTH(K69+3)=MONTH(K41),K69+3,"")</f>
        <v>41943</v>
      </c>
      <c r="L72" s="13" t="str">
        <f>IF(K72="","",IFERROR(INDEX(Tableau1[RAISON],MATCH(K72,Tableau1[JOUR],0)),IF(WEEKDAY(K72,2)&gt;5,"WE","")))</f>
        <v/>
      </c>
      <c r="M72" s="26" t="str">
        <f t="shared" si="15"/>
        <v>A</v>
      </c>
      <c r="N72" s="22" t="str">
        <f>IF(MONTH(N69+3)=MONTH(N41),N69+3,"")</f>
        <v/>
      </c>
      <c r="O72" s="13" t="str">
        <f>IF(N72="","",IFERROR(INDEX(Tableau1[RAISON],MATCH(N72,Tableau1[JOUR],0)),IF(WEEKDAY(N72,2)&gt;5,"WE","")))</f>
        <v/>
      </c>
      <c r="P72" s="26" t="str">
        <f t="shared" si="16"/>
        <v/>
      </c>
      <c r="Q72" s="22">
        <f>IF(MONTH(Q69+3)=MONTH(Q41),Q69+3,"")</f>
        <v>42004</v>
      </c>
      <c r="R72" s="13" t="str">
        <f>IF(Q72="","",IFERROR(INDEX(Tableau1[RAISON],MATCH(Q72,Tableau1[JOUR],0)),IF(WEEKDAY(Q72,2)&gt;5,"WE","")))</f>
        <v/>
      </c>
      <c r="S72" s="26" t="str">
        <f t="shared" si="17"/>
        <v>B</v>
      </c>
      <c r="T72" s="12"/>
    </row>
    <row r="73" spans="1:20" x14ac:dyDescent="0.35">
      <c r="A73" s="12"/>
      <c r="B73" s="14">
        <f>NETWORKDAYS(B42,MAX(B69:B72),Tableau1[JOUR]
)</f>
        <v>22</v>
      </c>
      <c r="C73" s="14"/>
      <c r="D73" s="27"/>
      <c r="E73" s="14">
        <f>NETWORKDAYS(E42,MAX(E69:E72),Tableau1[JOUR]
)</f>
        <v>20</v>
      </c>
      <c r="F73" s="14"/>
      <c r="G73" s="27"/>
      <c r="H73" s="14">
        <f>NETWORKDAYS(H42,MAX(H69:H72),Tableau1[JOUR]
)</f>
        <v>22</v>
      </c>
      <c r="I73" s="14"/>
      <c r="J73" s="27"/>
      <c r="K73" s="14">
        <f>NETWORKDAYS(K42,MAX(K69:K72),Tableau1[JOUR]
)</f>
        <v>23</v>
      </c>
      <c r="L73" s="14"/>
      <c r="M73" s="27"/>
      <c r="N73" s="14">
        <f>NETWORKDAYS(N42,MAX(N69:N72),Tableau1[JOUR]
)</f>
        <v>19</v>
      </c>
      <c r="O73" s="14"/>
      <c r="P73" s="27"/>
      <c r="Q73" s="14">
        <f>NETWORKDAYS(Q42,MAX(Q69:Q72),Tableau1[JOUR]
)</f>
        <v>22</v>
      </c>
      <c r="R73" s="12"/>
      <c r="S73" s="25"/>
      <c r="T73" s="14">
        <f>SUM(B73:Q73)</f>
        <v>128</v>
      </c>
    </row>
    <row r="75" spans="1:20" x14ac:dyDescent="0.35">
      <c r="A75" s="12"/>
      <c r="B75" s="11">
        <v>1</v>
      </c>
      <c r="C75" s="12"/>
      <c r="D75" s="25"/>
      <c r="E75" s="11">
        <v>2</v>
      </c>
      <c r="F75" s="12"/>
      <c r="G75" s="25"/>
      <c r="H75" s="11">
        <v>3</v>
      </c>
      <c r="I75" s="12"/>
      <c r="J75" s="25"/>
      <c r="K75" s="11">
        <v>4</v>
      </c>
      <c r="L75" s="12"/>
      <c r="M75" s="25"/>
      <c r="N75" s="11">
        <v>5</v>
      </c>
      <c r="O75" s="12"/>
      <c r="P75" s="25"/>
      <c r="Q75" s="11">
        <v>6</v>
      </c>
      <c r="R75" s="12"/>
      <c r="S75" s="25"/>
      <c r="T75" s="12"/>
    </row>
    <row r="76" spans="1:20" x14ac:dyDescent="0.35">
      <c r="A76" s="10">
        <f>A6+1</f>
        <v>2015</v>
      </c>
      <c r="B76" s="28">
        <f>DATE(A76,B75,1)</f>
        <v>42005</v>
      </c>
      <c r="C76" s="29"/>
      <c r="D76" s="16"/>
      <c r="E76" s="28">
        <f>DATE(A76,E75,1)</f>
        <v>42036</v>
      </c>
      <c r="F76" s="29"/>
      <c r="G76" s="16"/>
      <c r="H76" s="28">
        <f>DATE(A76,H75,1)</f>
        <v>42064</v>
      </c>
      <c r="I76" s="29"/>
      <c r="J76" s="16"/>
      <c r="K76" s="28">
        <f>DATE(A76,K75,1)</f>
        <v>42095</v>
      </c>
      <c r="L76" s="29"/>
      <c r="M76" s="16"/>
      <c r="N76" s="28">
        <f>DATE(A76,N75,1)</f>
        <v>42125</v>
      </c>
      <c r="O76" s="29"/>
      <c r="P76" s="16"/>
      <c r="Q76" s="28">
        <f>DATE(A76,Q75,1)</f>
        <v>42156</v>
      </c>
      <c r="R76" s="29"/>
      <c r="S76" s="23"/>
      <c r="T76" s="11"/>
    </row>
    <row r="77" spans="1:20" x14ac:dyDescent="0.35">
      <c r="A77" s="12"/>
      <c r="B77" s="20">
        <f>B76</f>
        <v>42005</v>
      </c>
      <c r="C77" s="13" t="str">
        <f>IF(B77="","",IFERROR(INDEX(Tableau1[RAISON],MATCH(B77,Tableau1[JOUR],0)),IF(WEEKDAY(B77,2)&gt;5,"WE","")))</f>
        <v>Jour de l'An</v>
      </c>
      <c r="D77" s="26" t="str">
        <f t="shared" ref="D77:D107" si="24">IF(B77="","",IF(MOD(INT((B77-REF)/7),2),"A","B"))</f>
        <v>B</v>
      </c>
      <c r="E77" s="20">
        <f>E76</f>
        <v>42036</v>
      </c>
      <c r="F77" s="13" t="str">
        <f>IF(E77="","",IFERROR(INDEX(Tableau1[RAISON],MATCH(E77,Tableau1[JOUR],0)),IF(WEEKDAY(E77,2)&gt;5,"WE","")))</f>
        <v>WE</v>
      </c>
      <c r="G77" s="26" t="str">
        <f t="shared" ref="G77:G107" si="25">IF(E77="","",IF(MOD(INT((E77-REF)/7),2),"A","B"))</f>
        <v>B</v>
      </c>
      <c r="H77" s="20">
        <f>H76</f>
        <v>42064</v>
      </c>
      <c r="I77" s="13" t="str">
        <f>IF(H77="","",IFERROR(INDEX(Tableau1[RAISON],MATCH(H77,Tableau1[JOUR],0)),IF(WEEKDAY(H77,2)&gt;5,"WE","")))</f>
        <v>WE</v>
      </c>
      <c r="J77" s="26" t="str">
        <f t="shared" ref="J77:J107" si="26">IF(H77="","",IF(MOD(INT((H77-REF)/7),2),"A","B"))</f>
        <v>B</v>
      </c>
      <c r="K77" s="20">
        <f>K76</f>
        <v>42095</v>
      </c>
      <c r="L77" s="13" t="str">
        <f>IF(K77="","",IFERROR(INDEX(Tableau1[RAISON],MATCH(K77,Tableau1[JOUR],0)),IF(WEEKDAY(K77,2)&gt;5,"WE","")))</f>
        <v/>
      </c>
      <c r="M77" s="26" t="str">
        <f t="shared" ref="M77:M107" si="27">IF(K77="","",IF(MOD(INT((K77-REF)/7),2),"A","B"))</f>
        <v>A</v>
      </c>
      <c r="N77" s="20">
        <f>N76</f>
        <v>42125</v>
      </c>
      <c r="O77" s="13" t="str">
        <f>IF(N77="","",IFERROR(INDEX(Tableau1[RAISON],MATCH(N77,Tableau1[JOUR],0)),IF(WEEKDAY(N77,2)&gt;5,"WE","")))</f>
        <v>Fête du Travail</v>
      </c>
      <c r="P77" s="26" t="str">
        <f t="shared" ref="P77:P107" si="28">IF(N77="","",IF(MOD(INT((N77-REF)/7),2),"A","B"))</f>
        <v>A</v>
      </c>
      <c r="Q77" s="20">
        <f>Q76</f>
        <v>42156</v>
      </c>
      <c r="R77" s="13" t="str">
        <f>IF(Q77="","",IFERROR(INDEX(Tableau1[RAISON],MATCH(Q77,Tableau1[JOUR],0)),IF(WEEKDAY(Q77,2)&gt;5,"WE","")))</f>
        <v/>
      </c>
      <c r="S77" s="26" t="str">
        <f t="shared" ref="S77:S107" si="29">IF(Q77="","",IF(MOD(INT((Q77-REF)/7),2),"A","B"))</f>
        <v>B</v>
      </c>
      <c r="T77" s="12"/>
    </row>
    <row r="78" spans="1:20" x14ac:dyDescent="0.35">
      <c r="A78" s="12"/>
      <c r="B78" s="21">
        <f>B77+1</f>
        <v>42006</v>
      </c>
      <c r="C78" s="13" t="str">
        <f>IF(B78="","",IFERROR(INDEX(Tableau1[RAISON],MATCH(B78,Tableau1[JOUR],0)),IF(WEEKDAY(B78,2)&gt;5,"WE","")))</f>
        <v/>
      </c>
      <c r="D78" s="26" t="str">
        <f t="shared" si="24"/>
        <v>B</v>
      </c>
      <c r="E78" s="21">
        <f>E77+1</f>
        <v>42037</v>
      </c>
      <c r="F78" s="13" t="str">
        <f>IF(E78="","",IFERROR(INDEX(Tableau1[RAISON],MATCH(E78,Tableau1[JOUR],0)),IF(WEEKDAY(E78,2)&gt;5,"WE","")))</f>
        <v/>
      </c>
      <c r="G78" s="26" t="str">
        <f t="shared" si="25"/>
        <v>A</v>
      </c>
      <c r="H78" s="21">
        <f>H77+1</f>
        <v>42065</v>
      </c>
      <c r="I78" s="13" t="str">
        <f>IF(H78="","",IFERROR(INDEX(Tableau1[RAISON],MATCH(H78,Tableau1[JOUR],0)),IF(WEEKDAY(H78,2)&gt;5,"WE","")))</f>
        <v/>
      </c>
      <c r="J78" s="26" t="str">
        <f t="shared" si="26"/>
        <v>A</v>
      </c>
      <c r="K78" s="21">
        <f>K77+1</f>
        <v>42096</v>
      </c>
      <c r="L78" s="13" t="str">
        <f>IF(K78="","",IFERROR(INDEX(Tableau1[RAISON],MATCH(K78,Tableau1[JOUR],0)),IF(WEEKDAY(K78,2)&gt;5,"WE","")))</f>
        <v/>
      </c>
      <c r="M78" s="26" t="str">
        <f t="shared" si="27"/>
        <v>A</v>
      </c>
      <c r="N78" s="21">
        <f>N77+1</f>
        <v>42126</v>
      </c>
      <c r="O78" s="13" t="str">
        <f>IF(N78="","",IFERROR(INDEX(Tableau1[RAISON],MATCH(N78,Tableau1[JOUR],0)),IF(WEEKDAY(N78,2)&gt;5,"WE","")))</f>
        <v>WE</v>
      </c>
      <c r="P78" s="26" t="str">
        <f t="shared" si="28"/>
        <v>A</v>
      </c>
      <c r="Q78" s="21">
        <f>Q77+1</f>
        <v>42157</v>
      </c>
      <c r="R78" s="13" t="str">
        <f>IF(Q78="","",IFERROR(INDEX(Tableau1[RAISON],MATCH(Q78,Tableau1[JOUR],0)),IF(WEEKDAY(Q78,2)&gt;5,"WE","")))</f>
        <v/>
      </c>
      <c r="S78" s="26" t="str">
        <f t="shared" si="29"/>
        <v>B</v>
      </c>
      <c r="T78" s="12"/>
    </row>
    <row r="79" spans="1:20" x14ac:dyDescent="0.35">
      <c r="A79" s="12"/>
      <c r="B79" s="21">
        <f t="shared" ref="B79:B104" si="30">B78+1</f>
        <v>42007</v>
      </c>
      <c r="C79" s="13" t="str">
        <f>IF(B79="","",IFERROR(INDEX(Tableau1[RAISON],MATCH(B79,Tableau1[JOUR],0)),IF(WEEKDAY(B79,2)&gt;5,"WE","")))</f>
        <v>WE</v>
      </c>
      <c r="D79" s="26" t="str">
        <f t="shared" si="24"/>
        <v>B</v>
      </c>
      <c r="E79" s="21">
        <f t="shared" ref="E79:E104" si="31">E78+1</f>
        <v>42038</v>
      </c>
      <c r="F79" s="13" t="str">
        <f>IF(E79="","",IFERROR(INDEX(Tableau1[RAISON],MATCH(E79,Tableau1[JOUR],0)),IF(WEEKDAY(E79,2)&gt;5,"WE","")))</f>
        <v/>
      </c>
      <c r="G79" s="26" t="str">
        <f t="shared" si="25"/>
        <v>A</v>
      </c>
      <c r="H79" s="21">
        <f t="shared" ref="H79:H104" si="32">H78+1</f>
        <v>42066</v>
      </c>
      <c r="I79" s="13" t="str">
        <f>IF(H79="","",IFERROR(INDEX(Tableau1[RAISON],MATCH(H79,Tableau1[JOUR],0)),IF(WEEKDAY(H79,2)&gt;5,"WE","")))</f>
        <v/>
      </c>
      <c r="J79" s="26" t="str">
        <f t="shared" si="26"/>
        <v>A</v>
      </c>
      <c r="K79" s="21">
        <f t="shared" ref="K79:K104" si="33">K78+1</f>
        <v>42097</v>
      </c>
      <c r="L79" s="13" t="str">
        <f>IF(K79="","",IFERROR(INDEX(Tableau1[RAISON],MATCH(K79,Tableau1[JOUR],0)),IF(WEEKDAY(K79,2)&gt;5,"WE","")))</f>
        <v/>
      </c>
      <c r="M79" s="26" t="str">
        <f t="shared" si="27"/>
        <v>A</v>
      </c>
      <c r="N79" s="21">
        <f t="shared" ref="N79:N104" si="34">N78+1</f>
        <v>42127</v>
      </c>
      <c r="O79" s="13" t="str">
        <f>IF(N79="","",IFERROR(INDEX(Tableau1[RAISON],MATCH(N79,Tableau1[JOUR],0)),IF(WEEKDAY(N79,2)&gt;5,"WE","")))</f>
        <v>WE</v>
      </c>
      <c r="P79" s="26" t="str">
        <f t="shared" si="28"/>
        <v>A</v>
      </c>
      <c r="Q79" s="21">
        <f t="shared" ref="Q79:Q104" si="35">Q78+1</f>
        <v>42158</v>
      </c>
      <c r="R79" s="13" t="str">
        <f>IF(Q79="","",IFERROR(INDEX(Tableau1[RAISON],MATCH(Q79,Tableau1[JOUR],0)),IF(WEEKDAY(Q79,2)&gt;5,"WE","")))</f>
        <v/>
      </c>
      <c r="S79" s="26" t="str">
        <f t="shared" si="29"/>
        <v>B</v>
      </c>
      <c r="T79" s="12"/>
    </row>
    <row r="80" spans="1:20" x14ac:dyDescent="0.35">
      <c r="A80" s="12"/>
      <c r="B80" s="21">
        <f t="shared" si="30"/>
        <v>42008</v>
      </c>
      <c r="C80" s="13" t="str">
        <f>IF(B80="","",IFERROR(INDEX(Tableau1[RAISON],MATCH(B80,Tableau1[JOUR],0)),IF(WEEKDAY(B80,2)&gt;5,"WE","")))</f>
        <v>WE</v>
      </c>
      <c r="D80" s="26" t="str">
        <f t="shared" si="24"/>
        <v>B</v>
      </c>
      <c r="E80" s="21">
        <f t="shared" si="31"/>
        <v>42039</v>
      </c>
      <c r="F80" s="13" t="str">
        <f>IF(E80="","",IFERROR(INDEX(Tableau1[RAISON],MATCH(E80,Tableau1[JOUR],0)),IF(WEEKDAY(E80,2)&gt;5,"WE","")))</f>
        <v/>
      </c>
      <c r="G80" s="26" t="str">
        <f t="shared" si="25"/>
        <v>A</v>
      </c>
      <c r="H80" s="21">
        <f t="shared" si="32"/>
        <v>42067</v>
      </c>
      <c r="I80" s="13" t="str">
        <f>IF(H80="","",IFERROR(INDEX(Tableau1[RAISON],MATCH(H80,Tableau1[JOUR],0)),IF(WEEKDAY(H80,2)&gt;5,"WE","")))</f>
        <v/>
      </c>
      <c r="J80" s="26" t="str">
        <f t="shared" si="26"/>
        <v>A</v>
      </c>
      <c r="K80" s="21">
        <f t="shared" si="33"/>
        <v>42098</v>
      </c>
      <c r="L80" s="13" t="str">
        <f>IF(K80="","",IFERROR(INDEX(Tableau1[RAISON],MATCH(K80,Tableau1[JOUR],0)),IF(WEEKDAY(K80,2)&gt;5,"WE","")))</f>
        <v>WE</v>
      </c>
      <c r="M80" s="26" t="str">
        <f t="shared" si="27"/>
        <v>A</v>
      </c>
      <c r="N80" s="21">
        <f t="shared" si="34"/>
        <v>42128</v>
      </c>
      <c r="O80" s="13" t="str">
        <f>IF(N80="","",IFERROR(INDEX(Tableau1[RAISON],MATCH(N80,Tableau1[JOUR],0)),IF(WEEKDAY(N80,2)&gt;5,"WE","")))</f>
        <v/>
      </c>
      <c r="P80" s="26" t="str">
        <f t="shared" si="28"/>
        <v>B</v>
      </c>
      <c r="Q80" s="21">
        <f t="shared" si="35"/>
        <v>42159</v>
      </c>
      <c r="R80" s="13" t="str">
        <f>IF(Q80="","",IFERROR(INDEX(Tableau1[RAISON],MATCH(Q80,Tableau1[JOUR],0)),IF(WEEKDAY(Q80,2)&gt;5,"WE","")))</f>
        <v/>
      </c>
      <c r="S80" s="26" t="str">
        <f t="shared" si="29"/>
        <v>B</v>
      </c>
      <c r="T80" s="12"/>
    </row>
    <row r="81" spans="1:20" x14ac:dyDescent="0.35">
      <c r="A81" s="12"/>
      <c r="B81" s="21">
        <f t="shared" si="30"/>
        <v>42009</v>
      </c>
      <c r="C81" s="13" t="str">
        <f>IF(B81="","",IFERROR(INDEX(Tableau1[RAISON],MATCH(B81,Tableau1[JOUR],0)),IF(WEEKDAY(B81,2)&gt;5,"WE","")))</f>
        <v/>
      </c>
      <c r="D81" s="26" t="str">
        <f t="shared" si="24"/>
        <v>A</v>
      </c>
      <c r="E81" s="21">
        <f t="shared" si="31"/>
        <v>42040</v>
      </c>
      <c r="F81" s="13" t="str">
        <f>IF(E81="","",IFERROR(INDEX(Tableau1[RAISON],MATCH(E81,Tableau1[JOUR],0)),IF(WEEKDAY(E81,2)&gt;5,"WE","")))</f>
        <v/>
      </c>
      <c r="G81" s="26" t="str">
        <f t="shared" si="25"/>
        <v>A</v>
      </c>
      <c r="H81" s="21">
        <f t="shared" si="32"/>
        <v>42068</v>
      </c>
      <c r="I81" s="13" t="str">
        <f>IF(H81="","",IFERROR(INDEX(Tableau1[RAISON],MATCH(H81,Tableau1[JOUR],0)),IF(WEEKDAY(H81,2)&gt;5,"WE","")))</f>
        <v/>
      </c>
      <c r="J81" s="26" t="str">
        <f t="shared" si="26"/>
        <v>A</v>
      </c>
      <c r="K81" s="21">
        <f t="shared" si="33"/>
        <v>42099</v>
      </c>
      <c r="L81" s="13" t="str">
        <f>IF(K81="","",IFERROR(INDEX(Tableau1[RAISON],MATCH(K81,Tableau1[JOUR],0)),IF(WEEKDAY(K81,2)&gt;5,"WE","")))</f>
        <v>Pâques</v>
      </c>
      <c r="M81" s="26" t="str">
        <f t="shared" si="27"/>
        <v>A</v>
      </c>
      <c r="N81" s="21">
        <f t="shared" si="34"/>
        <v>42129</v>
      </c>
      <c r="O81" s="13" t="str">
        <f>IF(N81="","",IFERROR(INDEX(Tableau1[RAISON],MATCH(N81,Tableau1[JOUR],0)),IF(WEEKDAY(N81,2)&gt;5,"WE","")))</f>
        <v/>
      </c>
      <c r="P81" s="26" t="str">
        <f t="shared" si="28"/>
        <v>B</v>
      </c>
      <c r="Q81" s="21">
        <f t="shared" si="35"/>
        <v>42160</v>
      </c>
      <c r="R81" s="13" t="str">
        <f>IF(Q81="","",IFERROR(INDEX(Tableau1[RAISON],MATCH(Q81,Tableau1[JOUR],0)),IF(WEEKDAY(Q81,2)&gt;5,"WE","")))</f>
        <v/>
      </c>
      <c r="S81" s="26" t="str">
        <f t="shared" si="29"/>
        <v>B</v>
      </c>
      <c r="T81" s="12"/>
    </row>
    <row r="82" spans="1:20" x14ac:dyDescent="0.35">
      <c r="A82" s="12"/>
      <c r="B82" s="21">
        <f t="shared" si="30"/>
        <v>42010</v>
      </c>
      <c r="C82" s="13" t="str">
        <f>IF(B82="","",IFERROR(INDEX(Tableau1[RAISON],MATCH(B82,Tableau1[JOUR],0)),IF(WEEKDAY(B82,2)&gt;5,"WE","")))</f>
        <v/>
      </c>
      <c r="D82" s="26" t="str">
        <f t="shared" si="24"/>
        <v>A</v>
      </c>
      <c r="E82" s="21">
        <f t="shared" si="31"/>
        <v>42041</v>
      </c>
      <c r="F82" s="13" t="str">
        <f>IF(E82="","",IFERROR(INDEX(Tableau1[RAISON],MATCH(E82,Tableau1[JOUR],0)),IF(WEEKDAY(E82,2)&gt;5,"WE","")))</f>
        <v/>
      </c>
      <c r="G82" s="26" t="str">
        <f t="shared" si="25"/>
        <v>A</v>
      </c>
      <c r="H82" s="21">
        <f t="shared" si="32"/>
        <v>42069</v>
      </c>
      <c r="I82" s="13" t="str">
        <f>IF(H82="","",IFERROR(INDEX(Tableau1[RAISON],MATCH(H82,Tableau1[JOUR],0)),IF(WEEKDAY(H82,2)&gt;5,"WE","")))</f>
        <v/>
      </c>
      <c r="J82" s="26" t="str">
        <f t="shared" si="26"/>
        <v>A</v>
      </c>
      <c r="K82" s="21">
        <f t="shared" si="33"/>
        <v>42100</v>
      </c>
      <c r="L82" s="13" t="str">
        <f>IF(K82="","",IFERROR(INDEX(Tableau1[RAISON],MATCH(K82,Tableau1[JOUR],0)),IF(WEEKDAY(K82,2)&gt;5,"WE","")))</f>
        <v>Lundi de Pâques</v>
      </c>
      <c r="M82" s="26" t="str">
        <f t="shared" si="27"/>
        <v>B</v>
      </c>
      <c r="N82" s="21">
        <f t="shared" si="34"/>
        <v>42130</v>
      </c>
      <c r="O82" s="13" t="str">
        <f>IF(N82="","",IFERROR(INDEX(Tableau1[RAISON],MATCH(N82,Tableau1[JOUR],0)),IF(WEEKDAY(N82,2)&gt;5,"WE","")))</f>
        <v/>
      </c>
      <c r="P82" s="26" t="str">
        <f t="shared" si="28"/>
        <v>B</v>
      </c>
      <c r="Q82" s="21">
        <f t="shared" si="35"/>
        <v>42161</v>
      </c>
      <c r="R82" s="13" t="str">
        <f>IF(Q82="","",IFERROR(INDEX(Tableau1[RAISON],MATCH(Q82,Tableau1[JOUR],0)),IF(WEEKDAY(Q82,2)&gt;5,"WE","")))</f>
        <v>WE</v>
      </c>
      <c r="S82" s="26" t="str">
        <f t="shared" si="29"/>
        <v>B</v>
      </c>
      <c r="T82" s="12"/>
    </row>
    <row r="83" spans="1:20" x14ac:dyDescent="0.35">
      <c r="A83" s="12"/>
      <c r="B83" s="21">
        <f t="shared" si="30"/>
        <v>42011</v>
      </c>
      <c r="C83" s="13" t="str">
        <f>IF(B83="","",IFERROR(INDEX(Tableau1[RAISON],MATCH(B83,Tableau1[JOUR],0)),IF(WEEKDAY(B83,2)&gt;5,"WE","")))</f>
        <v/>
      </c>
      <c r="D83" s="26" t="str">
        <f t="shared" si="24"/>
        <v>A</v>
      </c>
      <c r="E83" s="21">
        <f t="shared" si="31"/>
        <v>42042</v>
      </c>
      <c r="F83" s="13" t="str">
        <f>IF(E83="","",IFERROR(INDEX(Tableau1[RAISON],MATCH(E83,Tableau1[JOUR],0)),IF(WEEKDAY(E83,2)&gt;5,"WE","")))</f>
        <v>WE</v>
      </c>
      <c r="G83" s="26" t="str">
        <f t="shared" si="25"/>
        <v>A</v>
      </c>
      <c r="H83" s="21">
        <f t="shared" si="32"/>
        <v>42070</v>
      </c>
      <c r="I83" s="13" t="str">
        <f>IF(H83="","",IFERROR(INDEX(Tableau1[RAISON],MATCH(H83,Tableau1[JOUR],0)),IF(WEEKDAY(H83,2)&gt;5,"WE","")))</f>
        <v>WE</v>
      </c>
      <c r="J83" s="26" t="str">
        <f t="shared" si="26"/>
        <v>A</v>
      </c>
      <c r="K83" s="21">
        <f t="shared" si="33"/>
        <v>42101</v>
      </c>
      <c r="L83" s="13" t="str">
        <f>IF(K83="","",IFERROR(INDEX(Tableau1[RAISON],MATCH(K83,Tableau1[JOUR],0)),IF(WEEKDAY(K83,2)&gt;5,"WE","")))</f>
        <v/>
      </c>
      <c r="M83" s="26" t="str">
        <f t="shared" si="27"/>
        <v>B</v>
      </c>
      <c r="N83" s="21">
        <f t="shared" si="34"/>
        <v>42131</v>
      </c>
      <c r="O83" s="13" t="str">
        <f>IF(N83="","",IFERROR(INDEX(Tableau1[RAISON],MATCH(N83,Tableau1[JOUR],0)),IF(WEEKDAY(N83,2)&gt;5,"WE","")))</f>
        <v/>
      </c>
      <c r="P83" s="26" t="str">
        <f t="shared" si="28"/>
        <v>B</v>
      </c>
      <c r="Q83" s="21">
        <f t="shared" si="35"/>
        <v>42162</v>
      </c>
      <c r="R83" s="13" t="str">
        <f>IF(Q83="","",IFERROR(INDEX(Tableau1[RAISON],MATCH(Q83,Tableau1[JOUR],0)),IF(WEEKDAY(Q83,2)&gt;5,"WE","")))</f>
        <v>WE</v>
      </c>
      <c r="S83" s="26" t="str">
        <f t="shared" si="29"/>
        <v>B</v>
      </c>
      <c r="T83" s="12"/>
    </row>
    <row r="84" spans="1:20" x14ac:dyDescent="0.35">
      <c r="A84" s="12"/>
      <c r="B84" s="21">
        <f t="shared" si="30"/>
        <v>42012</v>
      </c>
      <c r="C84" s="13" t="str">
        <f>IF(B84="","",IFERROR(INDEX(Tableau1[RAISON],MATCH(B84,Tableau1[JOUR],0)),IF(WEEKDAY(B84,2)&gt;5,"WE","")))</f>
        <v/>
      </c>
      <c r="D84" s="26" t="str">
        <f t="shared" si="24"/>
        <v>A</v>
      </c>
      <c r="E84" s="21">
        <f t="shared" si="31"/>
        <v>42043</v>
      </c>
      <c r="F84" s="13" t="str">
        <f>IF(E84="","",IFERROR(INDEX(Tableau1[RAISON],MATCH(E84,Tableau1[JOUR],0)),IF(WEEKDAY(E84,2)&gt;5,"WE","")))</f>
        <v>WE</v>
      </c>
      <c r="G84" s="26" t="str">
        <f t="shared" si="25"/>
        <v>A</v>
      </c>
      <c r="H84" s="21">
        <f t="shared" si="32"/>
        <v>42071</v>
      </c>
      <c r="I84" s="13" t="str">
        <f>IF(H84="","",IFERROR(INDEX(Tableau1[RAISON],MATCH(H84,Tableau1[JOUR],0)),IF(WEEKDAY(H84,2)&gt;5,"WE","")))</f>
        <v>WE</v>
      </c>
      <c r="J84" s="26" t="str">
        <f t="shared" si="26"/>
        <v>A</v>
      </c>
      <c r="K84" s="21">
        <f t="shared" si="33"/>
        <v>42102</v>
      </c>
      <c r="L84" s="13" t="str">
        <f>IF(K84="","",IFERROR(INDEX(Tableau1[RAISON],MATCH(K84,Tableau1[JOUR],0)),IF(WEEKDAY(K84,2)&gt;5,"WE","")))</f>
        <v/>
      </c>
      <c r="M84" s="26" t="str">
        <f t="shared" si="27"/>
        <v>B</v>
      </c>
      <c r="N84" s="21">
        <f t="shared" si="34"/>
        <v>42132</v>
      </c>
      <c r="O84" s="13" t="str">
        <f>IF(N84="","",IFERROR(INDEX(Tableau1[RAISON],MATCH(N84,Tableau1[JOUR],0)),IF(WEEKDAY(N84,2)&gt;5,"WE","")))</f>
        <v/>
      </c>
      <c r="P84" s="26" t="str">
        <f t="shared" si="28"/>
        <v>B</v>
      </c>
      <c r="Q84" s="21">
        <f t="shared" si="35"/>
        <v>42163</v>
      </c>
      <c r="R84" s="13" t="str">
        <f>IF(Q84="","",IFERROR(INDEX(Tableau1[RAISON],MATCH(Q84,Tableau1[JOUR],0)),IF(WEEKDAY(Q84,2)&gt;5,"WE","")))</f>
        <v/>
      </c>
      <c r="S84" s="26" t="str">
        <f t="shared" si="29"/>
        <v>A</v>
      </c>
      <c r="T84" s="12"/>
    </row>
    <row r="85" spans="1:20" x14ac:dyDescent="0.35">
      <c r="A85" s="12"/>
      <c r="B85" s="21">
        <f t="shared" si="30"/>
        <v>42013</v>
      </c>
      <c r="C85" s="13" t="str">
        <f>IF(B85="","",IFERROR(INDEX(Tableau1[RAISON],MATCH(B85,Tableau1[JOUR],0)),IF(WEEKDAY(B85,2)&gt;5,"WE","")))</f>
        <v/>
      </c>
      <c r="D85" s="26" t="str">
        <f t="shared" si="24"/>
        <v>A</v>
      </c>
      <c r="E85" s="21">
        <f t="shared" si="31"/>
        <v>42044</v>
      </c>
      <c r="F85" s="13" t="str">
        <f>IF(E85="","",IFERROR(INDEX(Tableau1[RAISON],MATCH(E85,Tableau1[JOUR],0)),IF(WEEKDAY(E85,2)&gt;5,"WE","")))</f>
        <v/>
      </c>
      <c r="G85" s="26" t="str">
        <f t="shared" si="25"/>
        <v>B</v>
      </c>
      <c r="H85" s="21">
        <f t="shared" si="32"/>
        <v>42072</v>
      </c>
      <c r="I85" s="13" t="str">
        <f>IF(H85="","",IFERROR(INDEX(Tableau1[RAISON],MATCH(H85,Tableau1[JOUR],0)),IF(WEEKDAY(H85,2)&gt;5,"WE","")))</f>
        <v/>
      </c>
      <c r="J85" s="26" t="str">
        <f t="shared" si="26"/>
        <v>B</v>
      </c>
      <c r="K85" s="21">
        <f t="shared" si="33"/>
        <v>42103</v>
      </c>
      <c r="L85" s="13" t="str">
        <f>IF(K85="","",IFERROR(INDEX(Tableau1[RAISON],MATCH(K85,Tableau1[JOUR],0)),IF(WEEKDAY(K85,2)&gt;5,"WE","")))</f>
        <v/>
      </c>
      <c r="M85" s="26" t="str">
        <f t="shared" si="27"/>
        <v>B</v>
      </c>
      <c r="N85" s="21">
        <f t="shared" si="34"/>
        <v>42133</v>
      </c>
      <c r="O85" s="13" t="str">
        <f>IF(N85="","",IFERROR(INDEX(Tableau1[RAISON],MATCH(N85,Tableau1[JOUR],0)),IF(WEEKDAY(N85,2)&gt;5,"WE","")))</f>
        <v>WE</v>
      </c>
      <c r="P85" s="26" t="str">
        <f t="shared" si="28"/>
        <v>B</v>
      </c>
      <c r="Q85" s="21">
        <f t="shared" si="35"/>
        <v>42164</v>
      </c>
      <c r="R85" s="13" t="str">
        <f>IF(Q85="","",IFERROR(INDEX(Tableau1[RAISON],MATCH(Q85,Tableau1[JOUR],0)),IF(WEEKDAY(Q85,2)&gt;5,"WE","")))</f>
        <v/>
      </c>
      <c r="S85" s="26" t="str">
        <f t="shared" si="29"/>
        <v>A</v>
      </c>
      <c r="T85" s="12"/>
    </row>
    <row r="86" spans="1:20" x14ac:dyDescent="0.35">
      <c r="A86" s="12"/>
      <c r="B86" s="21">
        <f t="shared" si="30"/>
        <v>42014</v>
      </c>
      <c r="C86" s="13" t="str">
        <f>IF(B86="","",IFERROR(INDEX(Tableau1[RAISON],MATCH(B86,Tableau1[JOUR],0)),IF(WEEKDAY(B86,2)&gt;5,"WE","")))</f>
        <v>WE</v>
      </c>
      <c r="D86" s="26" t="str">
        <f t="shared" si="24"/>
        <v>A</v>
      </c>
      <c r="E86" s="21">
        <f t="shared" si="31"/>
        <v>42045</v>
      </c>
      <c r="F86" s="13" t="str">
        <f>IF(E86="","",IFERROR(INDEX(Tableau1[RAISON],MATCH(E86,Tableau1[JOUR],0)),IF(WEEKDAY(E86,2)&gt;5,"WE","")))</f>
        <v/>
      </c>
      <c r="G86" s="26" t="str">
        <f t="shared" si="25"/>
        <v>B</v>
      </c>
      <c r="H86" s="21">
        <f t="shared" si="32"/>
        <v>42073</v>
      </c>
      <c r="I86" s="13" t="str">
        <f>IF(H86="","",IFERROR(INDEX(Tableau1[RAISON],MATCH(H86,Tableau1[JOUR],0)),IF(WEEKDAY(H86,2)&gt;5,"WE","")))</f>
        <v/>
      </c>
      <c r="J86" s="26" t="str">
        <f t="shared" si="26"/>
        <v>B</v>
      </c>
      <c r="K86" s="21">
        <f t="shared" si="33"/>
        <v>42104</v>
      </c>
      <c r="L86" s="13" t="str">
        <f>IF(K86="","",IFERROR(INDEX(Tableau1[RAISON],MATCH(K86,Tableau1[JOUR],0)),IF(WEEKDAY(K86,2)&gt;5,"WE","")))</f>
        <v/>
      </c>
      <c r="M86" s="26" t="str">
        <f t="shared" si="27"/>
        <v>B</v>
      </c>
      <c r="N86" s="21">
        <f t="shared" si="34"/>
        <v>42134</v>
      </c>
      <c r="O86" s="13" t="str">
        <f>IF(N86="","",IFERROR(INDEX(Tableau1[RAISON],MATCH(N86,Tableau1[JOUR],0)),IF(WEEKDAY(N86,2)&gt;5,"WE","")))</f>
        <v>WE</v>
      </c>
      <c r="P86" s="26" t="str">
        <f t="shared" si="28"/>
        <v>B</v>
      </c>
      <c r="Q86" s="21">
        <f t="shared" si="35"/>
        <v>42165</v>
      </c>
      <c r="R86" s="13" t="str">
        <f>IF(Q86="","",IFERROR(INDEX(Tableau1[RAISON],MATCH(Q86,Tableau1[JOUR],0)),IF(WEEKDAY(Q86,2)&gt;5,"WE","")))</f>
        <v/>
      </c>
      <c r="S86" s="26" t="str">
        <f t="shared" si="29"/>
        <v>A</v>
      </c>
      <c r="T86" s="12"/>
    </row>
    <row r="87" spans="1:20" x14ac:dyDescent="0.35">
      <c r="A87" s="12"/>
      <c r="B87" s="21">
        <f t="shared" si="30"/>
        <v>42015</v>
      </c>
      <c r="C87" s="13" t="str">
        <f>IF(B87="","",IFERROR(INDEX(Tableau1[RAISON],MATCH(B87,Tableau1[JOUR],0)),IF(WEEKDAY(B87,2)&gt;5,"WE","")))</f>
        <v>WE</v>
      </c>
      <c r="D87" s="26" t="str">
        <f t="shared" si="24"/>
        <v>A</v>
      </c>
      <c r="E87" s="21">
        <f t="shared" si="31"/>
        <v>42046</v>
      </c>
      <c r="F87" s="13" t="str">
        <f>IF(E87="","",IFERROR(INDEX(Tableau1[RAISON],MATCH(E87,Tableau1[JOUR],0)),IF(WEEKDAY(E87,2)&gt;5,"WE","")))</f>
        <v/>
      </c>
      <c r="G87" s="26" t="str">
        <f t="shared" si="25"/>
        <v>B</v>
      </c>
      <c r="H87" s="21">
        <f t="shared" si="32"/>
        <v>42074</v>
      </c>
      <c r="I87" s="13" t="str">
        <f>IF(H87="","",IFERROR(INDEX(Tableau1[RAISON],MATCH(H87,Tableau1[JOUR],0)),IF(WEEKDAY(H87,2)&gt;5,"WE","")))</f>
        <v/>
      </c>
      <c r="J87" s="26" t="str">
        <f t="shared" si="26"/>
        <v>B</v>
      </c>
      <c r="K87" s="21">
        <f t="shared" si="33"/>
        <v>42105</v>
      </c>
      <c r="L87" s="13" t="str">
        <f>IF(K87="","",IFERROR(INDEX(Tableau1[RAISON],MATCH(K87,Tableau1[JOUR],0)),IF(WEEKDAY(K87,2)&gt;5,"WE","")))</f>
        <v>WE</v>
      </c>
      <c r="M87" s="26" t="str">
        <f t="shared" si="27"/>
        <v>B</v>
      </c>
      <c r="N87" s="21">
        <f t="shared" si="34"/>
        <v>42135</v>
      </c>
      <c r="O87" s="13" t="str">
        <f>IF(N87="","",IFERROR(INDEX(Tableau1[RAISON],MATCH(N87,Tableau1[JOUR],0)),IF(WEEKDAY(N87,2)&gt;5,"WE","")))</f>
        <v/>
      </c>
      <c r="P87" s="26" t="str">
        <f t="shared" si="28"/>
        <v>A</v>
      </c>
      <c r="Q87" s="21">
        <f t="shared" si="35"/>
        <v>42166</v>
      </c>
      <c r="R87" s="13" t="str">
        <f>IF(Q87="","",IFERROR(INDEX(Tableau1[RAISON],MATCH(Q87,Tableau1[JOUR],0)),IF(WEEKDAY(Q87,2)&gt;5,"WE","")))</f>
        <v/>
      </c>
      <c r="S87" s="26" t="str">
        <f t="shared" si="29"/>
        <v>A</v>
      </c>
      <c r="T87" s="12"/>
    </row>
    <row r="88" spans="1:20" x14ac:dyDescent="0.35">
      <c r="A88" s="12"/>
      <c r="B88" s="21">
        <f t="shared" si="30"/>
        <v>42016</v>
      </c>
      <c r="C88" s="13" t="str">
        <f>IF(B88="","",IFERROR(INDEX(Tableau1[RAISON],MATCH(B88,Tableau1[JOUR],0)),IF(WEEKDAY(B88,2)&gt;5,"WE","")))</f>
        <v/>
      </c>
      <c r="D88" s="26" t="str">
        <f t="shared" si="24"/>
        <v>B</v>
      </c>
      <c r="E88" s="21">
        <f t="shared" si="31"/>
        <v>42047</v>
      </c>
      <c r="F88" s="13" t="str">
        <f>IF(E88="","",IFERROR(INDEX(Tableau1[RAISON],MATCH(E88,Tableau1[JOUR],0)),IF(WEEKDAY(E88,2)&gt;5,"WE","")))</f>
        <v/>
      </c>
      <c r="G88" s="26" t="str">
        <f t="shared" si="25"/>
        <v>B</v>
      </c>
      <c r="H88" s="21">
        <f t="shared" si="32"/>
        <v>42075</v>
      </c>
      <c r="I88" s="13" t="str">
        <f>IF(H88="","",IFERROR(INDEX(Tableau1[RAISON],MATCH(H88,Tableau1[JOUR],0)),IF(WEEKDAY(H88,2)&gt;5,"WE","")))</f>
        <v/>
      </c>
      <c r="J88" s="26" t="str">
        <f t="shared" si="26"/>
        <v>B</v>
      </c>
      <c r="K88" s="21">
        <f t="shared" si="33"/>
        <v>42106</v>
      </c>
      <c r="L88" s="13" t="str">
        <f>IF(K88="","",IFERROR(INDEX(Tableau1[RAISON],MATCH(K88,Tableau1[JOUR],0)),IF(WEEKDAY(K88,2)&gt;5,"WE","")))</f>
        <v>WE</v>
      </c>
      <c r="M88" s="26" t="str">
        <f t="shared" si="27"/>
        <v>B</v>
      </c>
      <c r="N88" s="21">
        <f t="shared" si="34"/>
        <v>42136</v>
      </c>
      <c r="O88" s="13" t="str">
        <f>IF(N88="","",IFERROR(INDEX(Tableau1[RAISON],MATCH(N88,Tableau1[JOUR],0)),IF(WEEKDAY(N88,2)&gt;5,"WE","")))</f>
        <v/>
      </c>
      <c r="P88" s="26" t="str">
        <f t="shared" si="28"/>
        <v>A</v>
      </c>
      <c r="Q88" s="21">
        <f t="shared" si="35"/>
        <v>42167</v>
      </c>
      <c r="R88" s="13" t="str">
        <f>IF(Q88="","",IFERROR(INDEX(Tableau1[RAISON],MATCH(Q88,Tableau1[JOUR],0)),IF(WEEKDAY(Q88,2)&gt;5,"WE","")))</f>
        <v/>
      </c>
      <c r="S88" s="26" t="str">
        <f t="shared" si="29"/>
        <v>A</v>
      </c>
      <c r="T88" s="12"/>
    </row>
    <row r="89" spans="1:20" x14ac:dyDescent="0.35">
      <c r="A89" s="12"/>
      <c r="B89" s="21">
        <f t="shared" si="30"/>
        <v>42017</v>
      </c>
      <c r="C89" s="13" t="str">
        <f>IF(B89="","",IFERROR(INDEX(Tableau1[RAISON],MATCH(B89,Tableau1[JOUR],0)),IF(WEEKDAY(B89,2)&gt;5,"WE","")))</f>
        <v/>
      </c>
      <c r="D89" s="26" t="str">
        <f t="shared" si="24"/>
        <v>B</v>
      </c>
      <c r="E89" s="21">
        <f t="shared" si="31"/>
        <v>42048</v>
      </c>
      <c r="F89" s="13" t="str">
        <f>IF(E89="","",IFERROR(INDEX(Tableau1[RAISON],MATCH(E89,Tableau1[JOUR],0)),IF(WEEKDAY(E89,2)&gt;5,"WE","")))</f>
        <v/>
      </c>
      <c r="G89" s="26" t="str">
        <f t="shared" si="25"/>
        <v>B</v>
      </c>
      <c r="H89" s="21">
        <f t="shared" si="32"/>
        <v>42076</v>
      </c>
      <c r="I89" s="13" t="str">
        <f>IF(H89="","",IFERROR(INDEX(Tableau1[RAISON],MATCH(H89,Tableau1[JOUR],0)),IF(WEEKDAY(H89,2)&gt;5,"WE","")))</f>
        <v/>
      </c>
      <c r="J89" s="26" t="str">
        <f t="shared" si="26"/>
        <v>B</v>
      </c>
      <c r="K89" s="21">
        <f t="shared" si="33"/>
        <v>42107</v>
      </c>
      <c r="L89" s="13" t="str">
        <f>IF(K89="","",IFERROR(INDEX(Tableau1[RAISON],MATCH(K89,Tableau1[JOUR],0)),IF(WEEKDAY(K89,2)&gt;5,"WE","")))</f>
        <v/>
      </c>
      <c r="M89" s="26" t="str">
        <f t="shared" si="27"/>
        <v>A</v>
      </c>
      <c r="N89" s="21">
        <f t="shared" si="34"/>
        <v>42137</v>
      </c>
      <c r="O89" s="13" t="str">
        <f>IF(N89="","",IFERROR(INDEX(Tableau1[RAISON],MATCH(N89,Tableau1[JOUR],0)),IF(WEEKDAY(N89,2)&gt;5,"WE","")))</f>
        <v/>
      </c>
      <c r="P89" s="26" t="str">
        <f t="shared" si="28"/>
        <v>A</v>
      </c>
      <c r="Q89" s="21">
        <f t="shared" si="35"/>
        <v>42168</v>
      </c>
      <c r="R89" s="13" t="str">
        <f>IF(Q89="","",IFERROR(INDEX(Tableau1[RAISON],MATCH(Q89,Tableau1[JOUR],0)),IF(WEEKDAY(Q89,2)&gt;5,"WE","")))</f>
        <v>WE</v>
      </c>
      <c r="S89" s="26" t="str">
        <f t="shared" si="29"/>
        <v>A</v>
      </c>
      <c r="T89" s="12"/>
    </row>
    <row r="90" spans="1:20" x14ac:dyDescent="0.35">
      <c r="A90" s="12"/>
      <c r="B90" s="21">
        <f t="shared" si="30"/>
        <v>42018</v>
      </c>
      <c r="C90" s="13" t="str">
        <f>IF(B90="","",IFERROR(INDEX(Tableau1[RAISON],MATCH(B90,Tableau1[JOUR],0)),IF(WEEKDAY(B90,2)&gt;5,"WE","")))</f>
        <v/>
      </c>
      <c r="D90" s="26" t="str">
        <f t="shared" si="24"/>
        <v>B</v>
      </c>
      <c r="E90" s="21">
        <f t="shared" si="31"/>
        <v>42049</v>
      </c>
      <c r="F90" s="13" t="str">
        <f>IF(E90="","",IFERROR(INDEX(Tableau1[RAISON],MATCH(E90,Tableau1[JOUR],0)),IF(WEEKDAY(E90,2)&gt;5,"WE","")))</f>
        <v>WE</v>
      </c>
      <c r="G90" s="26" t="str">
        <f t="shared" si="25"/>
        <v>B</v>
      </c>
      <c r="H90" s="21">
        <f t="shared" si="32"/>
        <v>42077</v>
      </c>
      <c r="I90" s="13" t="str">
        <f>IF(H90="","",IFERROR(INDEX(Tableau1[RAISON],MATCH(H90,Tableau1[JOUR],0)),IF(WEEKDAY(H90,2)&gt;5,"WE","")))</f>
        <v>WE</v>
      </c>
      <c r="J90" s="26" t="str">
        <f t="shared" si="26"/>
        <v>B</v>
      </c>
      <c r="K90" s="21">
        <f t="shared" si="33"/>
        <v>42108</v>
      </c>
      <c r="L90" s="13" t="str">
        <f>IF(K90="","",IFERROR(INDEX(Tableau1[RAISON],MATCH(K90,Tableau1[JOUR],0)),IF(WEEKDAY(K90,2)&gt;5,"WE","")))</f>
        <v/>
      </c>
      <c r="M90" s="26" t="str">
        <f t="shared" si="27"/>
        <v>A</v>
      </c>
      <c r="N90" s="21">
        <f t="shared" si="34"/>
        <v>42138</v>
      </c>
      <c r="O90" s="13" t="str">
        <f>IF(N90="","",IFERROR(INDEX(Tableau1[RAISON],MATCH(N90,Tableau1[JOUR],0)),IF(WEEKDAY(N90,2)&gt;5,"WE","")))</f>
        <v>Jeudi de l'Ascension</v>
      </c>
      <c r="P90" s="26" t="str">
        <f t="shared" si="28"/>
        <v>A</v>
      </c>
      <c r="Q90" s="21">
        <f t="shared" si="35"/>
        <v>42169</v>
      </c>
      <c r="R90" s="13" t="str">
        <f>IF(Q90="","",IFERROR(INDEX(Tableau1[RAISON],MATCH(Q90,Tableau1[JOUR],0)),IF(WEEKDAY(Q90,2)&gt;5,"WE","")))</f>
        <v>WE</v>
      </c>
      <c r="S90" s="26" t="str">
        <f t="shared" si="29"/>
        <v>A</v>
      </c>
      <c r="T90" s="12"/>
    </row>
    <row r="91" spans="1:20" x14ac:dyDescent="0.35">
      <c r="A91" s="12"/>
      <c r="B91" s="21">
        <f t="shared" si="30"/>
        <v>42019</v>
      </c>
      <c r="C91" s="13" t="str">
        <f>IF(B91="","",IFERROR(INDEX(Tableau1[RAISON],MATCH(B91,Tableau1[JOUR],0)),IF(WEEKDAY(B91,2)&gt;5,"WE","")))</f>
        <v/>
      </c>
      <c r="D91" s="26" t="str">
        <f t="shared" si="24"/>
        <v>B</v>
      </c>
      <c r="E91" s="21">
        <f t="shared" si="31"/>
        <v>42050</v>
      </c>
      <c r="F91" s="13" t="str">
        <f>IF(E91="","",IFERROR(INDEX(Tableau1[RAISON],MATCH(E91,Tableau1[JOUR],0)),IF(WEEKDAY(E91,2)&gt;5,"WE","")))</f>
        <v>WE</v>
      </c>
      <c r="G91" s="26" t="str">
        <f t="shared" si="25"/>
        <v>B</v>
      </c>
      <c r="H91" s="21">
        <f t="shared" si="32"/>
        <v>42078</v>
      </c>
      <c r="I91" s="13" t="str">
        <f>IF(H91="","",IFERROR(INDEX(Tableau1[RAISON],MATCH(H91,Tableau1[JOUR],0)),IF(WEEKDAY(H91,2)&gt;5,"WE","")))</f>
        <v>WE</v>
      </c>
      <c r="J91" s="26" t="str">
        <f t="shared" si="26"/>
        <v>B</v>
      </c>
      <c r="K91" s="21">
        <f t="shared" si="33"/>
        <v>42109</v>
      </c>
      <c r="L91" s="13" t="str">
        <f>IF(K91="","",IFERROR(INDEX(Tableau1[RAISON],MATCH(K91,Tableau1[JOUR],0)),IF(WEEKDAY(K91,2)&gt;5,"WE","")))</f>
        <v/>
      </c>
      <c r="M91" s="26" t="str">
        <f t="shared" si="27"/>
        <v>A</v>
      </c>
      <c r="N91" s="21">
        <f t="shared" si="34"/>
        <v>42139</v>
      </c>
      <c r="O91" s="13" t="str">
        <f>IF(N91="","",IFERROR(INDEX(Tableau1[RAISON],MATCH(N91,Tableau1[JOUR],0)),IF(WEEKDAY(N91,2)&gt;5,"WE","")))</f>
        <v/>
      </c>
      <c r="P91" s="26" t="str">
        <f t="shared" si="28"/>
        <v>A</v>
      </c>
      <c r="Q91" s="21">
        <f t="shared" si="35"/>
        <v>42170</v>
      </c>
      <c r="R91" s="13" t="str">
        <f>IF(Q91="","",IFERROR(INDEX(Tableau1[RAISON],MATCH(Q91,Tableau1[JOUR],0)),IF(WEEKDAY(Q91,2)&gt;5,"WE","")))</f>
        <v/>
      </c>
      <c r="S91" s="26" t="str">
        <f t="shared" si="29"/>
        <v>B</v>
      </c>
      <c r="T91" s="12"/>
    </row>
    <row r="92" spans="1:20" x14ac:dyDescent="0.35">
      <c r="A92" s="12"/>
      <c r="B92" s="21">
        <f t="shared" si="30"/>
        <v>42020</v>
      </c>
      <c r="C92" s="13" t="str">
        <f>IF(B92="","",IFERROR(INDEX(Tableau1[RAISON],MATCH(B92,Tableau1[JOUR],0)),IF(WEEKDAY(B92,2)&gt;5,"WE","")))</f>
        <v/>
      </c>
      <c r="D92" s="26" t="str">
        <f t="shared" si="24"/>
        <v>B</v>
      </c>
      <c r="E92" s="21">
        <f t="shared" si="31"/>
        <v>42051</v>
      </c>
      <c r="F92" s="13" t="str">
        <f>IF(E92="","",IFERROR(INDEX(Tableau1[RAISON],MATCH(E92,Tableau1[JOUR],0)),IF(WEEKDAY(E92,2)&gt;5,"WE","")))</f>
        <v/>
      </c>
      <c r="G92" s="26" t="str">
        <f t="shared" si="25"/>
        <v>A</v>
      </c>
      <c r="H92" s="21">
        <f t="shared" si="32"/>
        <v>42079</v>
      </c>
      <c r="I92" s="13" t="str">
        <f>IF(H92="","",IFERROR(INDEX(Tableau1[RAISON],MATCH(H92,Tableau1[JOUR],0)),IF(WEEKDAY(H92,2)&gt;5,"WE","")))</f>
        <v/>
      </c>
      <c r="J92" s="26" t="str">
        <f t="shared" si="26"/>
        <v>A</v>
      </c>
      <c r="K92" s="21">
        <f t="shared" si="33"/>
        <v>42110</v>
      </c>
      <c r="L92" s="13" t="str">
        <f>IF(K92="","",IFERROR(INDEX(Tableau1[RAISON],MATCH(K92,Tableau1[JOUR],0)),IF(WEEKDAY(K92,2)&gt;5,"WE","")))</f>
        <v/>
      </c>
      <c r="M92" s="26" t="str">
        <f t="shared" si="27"/>
        <v>A</v>
      </c>
      <c r="N92" s="21">
        <f t="shared" si="34"/>
        <v>42140</v>
      </c>
      <c r="O92" s="13" t="str">
        <f>IF(N92="","",IFERROR(INDEX(Tableau1[RAISON],MATCH(N92,Tableau1[JOUR],0)),IF(WEEKDAY(N92,2)&gt;5,"WE","")))</f>
        <v>WE</v>
      </c>
      <c r="P92" s="26" t="str">
        <f t="shared" si="28"/>
        <v>A</v>
      </c>
      <c r="Q92" s="21">
        <f t="shared" si="35"/>
        <v>42171</v>
      </c>
      <c r="R92" s="13" t="str">
        <f>IF(Q92="","",IFERROR(INDEX(Tableau1[RAISON],MATCH(Q92,Tableau1[JOUR],0)),IF(WEEKDAY(Q92,2)&gt;5,"WE","")))</f>
        <v/>
      </c>
      <c r="S92" s="26" t="str">
        <f t="shared" si="29"/>
        <v>B</v>
      </c>
      <c r="T92" s="12"/>
    </row>
    <row r="93" spans="1:20" x14ac:dyDescent="0.35">
      <c r="A93" s="12"/>
      <c r="B93" s="21">
        <f t="shared" si="30"/>
        <v>42021</v>
      </c>
      <c r="C93" s="13" t="str">
        <f>IF(B93="","",IFERROR(INDEX(Tableau1[RAISON],MATCH(B93,Tableau1[JOUR],0)),IF(WEEKDAY(B93,2)&gt;5,"WE","")))</f>
        <v>WE</v>
      </c>
      <c r="D93" s="26" t="str">
        <f t="shared" si="24"/>
        <v>B</v>
      </c>
      <c r="E93" s="21">
        <f t="shared" si="31"/>
        <v>42052</v>
      </c>
      <c r="F93" s="13" t="str">
        <f>IF(E93="","",IFERROR(INDEX(Tableau1[RAISON],MATCH(E93,Tableau1[JOUR],0)),IF(WEEKDAY(E93,2)&gt;5,"WE","")))</f>
        <v/>
      </c>
      <c r="G93" s="26" t="str">
        <f t="shared" si="25"/>
        <v>A</v>
      </c>
      <c r="H93" s="21">
        <f t="shared" si="32"/>
        <v>42080</v>
      </c>
      <c r="I93" s="13" t="str">
        <f>IF(H93="","",IFERROR(INDEX(Tableau1[RAISON],MATCH(H93,Tableau1[JOUR],0)),IF(WEEKDAY(H93,2)&gt;5,"WE","")))</f>
        <v/>
      </c>
      <c r="J93" s="26" t="str">
        <f t="shared" si="26"/>
        <v>A</v>
      </c>
      <c r="K93" s="21">
        <f t="shared" si="33"/>
        <v>42111</v>
      </c>
      <c r="L93" s="13" t="str">
        <f>IF(K93="","",IFERROR(INDEX(Tableau1[RAISON],MATCH(K93,Tableau1[JOUR],0)),IF(WEEKDAY(K93,2)&gt;5,"WE","")))</f>
        <v/>
      </c>
      <c r="M93" s="26" t="str">
        <f t="shared" si="27"/>
        <v>A</v>
      </c>
      <c r="N93" s="21">
        <f t="shared" si="34"/>
        <v>42141</v>
      </c>
      <c r="O93" s="13" t="str">
        <f>IF(N93="","",IFERROR(INDEX(Tableau1[RAISON],MATCH(N93,Tableau1[JOUR],0)),IF(WEEKDAY(N93,2)&gt;5,"WE","")))</f>
        <v>WE</v>
      </c>
      <c r="P93" s="26" t="str">
        <f t="shared" si="28"/>
        <v>A</v>
      </c>
      <c r="Q93" s="21">
        <f t="shared" si="35"/>
        <v>42172</v>
      </c>
      <c r="R93" s="13" t="str">
        <f>IF(Q93="","",IFERROR(INDEX(Tableau1[RAISON],MATCH(Q93,Tableau1[JOUR],0)),IF(WEEKDAY(Q93,2)&gt;5,"WE","")))</f>
        <v/>
      </c>
      <c r="S93" s="26" t="str">
        <f t="shared" si="29"/>
        <v>B</v>
      </c>
      <c r="T93" s="12"/>
    </row>
    <row r="94" spans="1:20" x14ac:dyDescent="0.35">
      <c r="A94" s="12"/>
      <c r="B94" s="21">
        <f t="shared" si="30"/>
        <v>42022</v>
      </c>
      <c r="C94" s="13" t="str">
        <f>IF(B94="","",IFERROR(INDEX(Tableau1[RAISON],MATCH(B94,Tableau1[JOUR],0)),IF(WEEKDAY(B94,2)&gt;5,"WE","")))</f>
        <v>WE</v>
      </c>
      <c r="D94" s="26" t="str">
        <f t="shared" si="24"/>
        <v>B</v>
      </c>
      <c r="E94" s="21">
        <f t="shared" si="31"/>
        <v>42053</v>
      </c>
      <c r="F94" s="13" t="str">
        <f>IF(E94="","",IFERROR(INDEX(Tableau1[RAISON],MATCH(E94,Tableau1[JOUR],0)),IF(WEEKDAY(E94,2)&gt;5,"WE","")))</f>
        <v/>
      </c>
      <c r="G94" s="26" t="str">
        <f t="shared" si="25"/>
        <v>A</v>
      </c>
      <c r="H94" s="21">
        <f t="shared" si="32"/>
        <v>42081</v>
      </c>
      <c r="I94" s="13" t="str">
        <f>IF(H94="","",IFERROR(INDEX(Tableau1[RAISON],MATCH(H94,Tableau1[JOUR],0)),IF(WEEKDAY(H94,2)&gt;5,"WE","")))</f>
        <v/>
      </c>
      <c r="J94" s="26" t="str">
        <f t="shared" si="26"/>
        <v>A</v>
      </c>
      <c r="K94" s="21">
        <f t="shared" si="33"/>
        <v>42112</v>
      </c>
      <c r="L94" s="13" t="str">
        <f>IF(K94="","",IFERROR(INDEX(Tableau1[RAISON],MATCH(K94,Tableau1[JOUR],0)),IF(WEEKDAY(K94,2)&gt;5,"WE","")))</f>
        <v>WE</v>
      </c>
      <c r="M94" s="26" t="str">
        <f t="shared" si="27"/>
        <v>A</v>
      </c>
      <c r="N94" s="21">
        <f t="shared" si="34"/>
        <v>42142</v>
      </c>
      <c r="O94" s="13" t="str">
        <f>IF(N94="","",IFERROR(INDEX(Tableau1[RAISON],MATCH(N94,Tableau1[JOUR],0)),IF(WEEKDAY(N94,2)&gt;5,"WE","")))</f>
        <v/>
      </c>
      <c r="P94" s="26" t="str">
        <f t="shared" si="28"/>
        <v>B</v>
      </c>
      <c r="Q94" s="21">
        <f t="shared" si="35"/>
        <v>42173</v>
      </c>
      <c r="R94" s="13" t="str">
        <f>IF(Q94="","",IFERROR(INDEX(Tableau1[RAISON],MATCH(Q94,Tableau1[JOUR],0)),IF(WEEKDAY(Q94,2)&gt;5,"WE","")))</f>
        <v/>
      </c>
      <c r="S94" s="26" t="str">
        <f t="shared" si="29"/>
        <v>B</v>
      </c>
      <c r="T94" s="12"/>
    </row>
    <row r="95" spans="1:20" x14ac:dyDescent="0.35">
      <c r="A95" s="12"/>
      <c r="B95" s="21">
        <f t="shared" si="30"/>
        <v>42023</v>
      </c>
      <c r="C95" s="13" t="str">
        <f>IF(B95="","",IFERROR(INDEX(Tableau1[RAISON],MATCH(B95,Tableau1[JOUR],0)),IF(WEEKDAY(B95,2)&gt;5,"WE","")))</f>
        <v/>
      </c>
      <c r="D95" s="26" t="str">
        <f t="shared" si="24"/>
        <v>A</v>
      </c>
      <c r="E95" s="21">
        <f t="shared" si="31"/>
        <v>42054</v>
      </c>
      <c r="F95" s="13" t="str">
        <f>IF(E95="","",IFERROR(INDEX(Tableau1[RAISON],MATCH(E95,Tableau1[JOUR],0)),IF(WEEKDAY(E95,2)&gt;5,"WE","")))</f>
        <v/>
      </c>
      <c r="G95" s="26" t="str">
        <f t="shared" si="25"/>
        <v>A</v>
      </c>
      <c r="H95" s="21">
        <f t="shared" si="32"/>
        <v>42082</v>
      </c>
      <c r="I95" s="13" t="str">
        <f>IF(H95="","",IFERROR(INDEX(Tableau1[RAISON],MATCH(H95,Tableau1[JOUR],0)),IF(WEEKDAY(H95,2)&gt;5,"WE","")))</f>
        <v/>
      </c>
      <c r="J95" s="26" t="str">
        <f t="shared" si="26"/>
        <v>A</v>
      </c>
      <c r="K95" s="21">
        <f t="shared" si="33"/>
        <v>42113</v>
      </c>
      <c r="L95" s="13" t="str">
        <f>IF(K95="","",IFERROR(INDEX(Tableau1[RAISON],MATCH(K95,Tableau1[JOUR],0)),IF(WEEKDAY(K95,2)&gt;5,"WE","")))</f>
        <v>WE</v>
      </c>
      <c r="M95" s="26" t="str">
        <f t="shared" si="27"/>
        <v>A</v>
      </c>
      <c r="N95" s="21">
        <f t="shared" si="34"/>
        <v>42143</v>
      </c>
      <c r="O95" s="13" t="str">
        <f>IF(N95="","",IFERROR(INDEX(Tableau1[RAISON],MATCH(N95,Tableau1[JOUR],0)),IF(WEEKDAY(N95,2)&gt;5,"WE","")))</f>
        <v/>
      </c>
      <c r="P95" s="26" t="str">
        <f t="shared" si="28"/>
        <v>B</v>
      </c>
      <c r="Q95" s="21">
        <f t="shared" si="35"/>
        <v>42174</v>
      </c>
      <c r="R95" s="13" t="str">
        <f>IF(Q95="","",IFERROR(INDEX(Tableau1[RAISON],MATCH(Q95,Tableau1[JOUR],0)),IF(WEEKDAY(Q95,2)&gt;5,"WE","")))</f>
        <v/>
      </c>
      <c r="S95" s="26" t="str">
        <f t="shared" si="29"/>
        <v>B</v>
      </c>
      <c r="T95" s="12"/>
    </row>
    <row r="96" spans="1:20" x14ac:dyDescent="0.35">
      <c r="A96" s="12"/>
      <c r="B96" s="21">
        <f t="shared" si="30"/>
        <v>42024</v>
      </c>
      <c r="C96" s="13" t="str">
        <f>IF(B96="","",IFERROR(INDEX(Tableau1[RAISON],MATCH(B96,Tableau1[JOUR],0)),IF(WEEKDAY(B96,2)&gt;5,"WE","")))</f>
        <v/>
      </c>
      <c r="D96" s="26" t="str">
        <f t="shared" si="24"/>
        <v>A</v>
      </c>
      <c r="E96" s="21">
        <f t="shared" si="31"/>
        <v>42055</v>
      </c>
      <c r="F96" s="13" t="str">
        <f>IF(E96="","",IFERROR(INDEX(Tableau1[RAISON],MATCH(E96,Tableau1[JOUR],0)),IF(WEEKDAY(E96,2)&gt;5,"WE","")))</f>
        <v/>
      </c>
      <c r="G96" s="26" t="str">
        <f t="shared" si="25"/>
        <v>A</v>
      </c>
      <c r="H96" s="21">
        <f t="shared" si="32"/>
        <v>42083</v>
      </c>
      <c r="I96" s="13" t="str">
        <f>IF(H96="","",IFERROR(INDEX(Tableau1[RAISON],MATCH(H96,Tableau1[JOUR],0)),IF(WEEKDAY(H96,2)&gt;5,"WE","")))</f>
        <v/>
      </c>
      <c r="J96" s="26" t="str">
        <f t="shared" si="26"/>
        <v>A</v>
      </c>
      <c r="K96" s="21">
        <f t="shared" si="33"/>
        <v>42114</v>
      </c>
      <c r="L96" s="13" t="str">
        <f>IF(K96="","",IFERROR(INDEX(Tableau1[RAISON],MATCH(K96,Tableau1[JOUR],0)),IF(WEEKDAY(K96,2)&gt;5,"WE","")))</f>
        <v/>
      </c>
      <c r="M96" s="26" t="str">
        <f t="shared" si="27"/>
        <v>B</v>
      </c>
      <c r="N96" s="21">
        <f t="shared" si="34"/>
        <v>42144</v>
      </c>
      <c r="O96" s="13" t="str">
        <f>IF(N96="","",IFERROR(INDEX(Tableau1[RAISON],MATCH(N96,Tableau1[JOUR],0)),IF(WEEKDAY(N96,2)&gt;5,"WE","")))</f>
        <v/>
      </c>
      <c r="P96" s="26" t="str">
        <f t="shared" si="28"/>
        <v>B</v>
      </c>
      <c r="Q96" s="21">
        <f t="shared" si="35"/>
        <v>42175</v>
      </c>
      <c r="R96" s="13" t="str">
        <f>IF(Q96="","",IFERROR(INDEX(Tableau1[RAISON],MATCH(Q96,Tableau1[JOUR],0)),IF(WEEKDAY(Q96,2)&gt;5,"WE","")))</f>
        <v>WE</v>
      </c>
      <c r="S96" s="26" t="str">
        <f t="shared" si="29"/>
        <v>B</v>
      </c>
      <c r="T96" s="12"/>
    </row>
    <row r="97" spans="1:20" x14ac:dyDescent="0.35">
      <c r="A97" s="12"/>
      <c r="B97" s="21">
        <f t="shared" si="30"/>
        <v>42025</v>
      </c>
      <c r="C97" s="13" t="str">
        <f>IF(B97="","",IFERROR(INDEX(Tableau1[RAISON],MATCH(B97,Tableau1[JOUR],0)),IF(WEEKDAY(B97,2)&gt;5,"WE","")))</f>
        <v/>
      </c>
      <c r="D97" s="26" t="str">
        <f t="shared" si="24"/>
        <v>A</v>
      </c>
      <c r="E97" s="21">
        <f t="shared" si="31"/>
        <v>42056</v>
      </c>
      <c r="F97" s="13" t="str">
        <f>IF(E97="","",IFERROR(INDEX(Tableau1[RAISON],MATCH(E97,Tableau1[JOUR],0)),IF(WEEKDAY(E97,2)&gt;5,"WE","")))</f>
        <v>WE</v>
      </c>
      <c r="G97" s="26" t="str">
        <f t="shared" si="25"/>
        <v>A</v>
      </c>
      <c r="H97" s="21">
        <f t="shared" si="32"/>
        <v>42084</v>
      </c>
      <c r="I97" s="13" t="str">
        <f>IF(H97="","",IFERROR(INDEX(Tableau1[RAISON],MATCH(H97,Tableau1[JOUR],0)),IF(WEEKDAY(H97,2)&gt;5,"WE","")))</f>
        <v>WE</v>
      </c>
      <c r="J97" s="26" t="str">
        <f t="shared" si="26"/>
        <v>A</v>
      </c>
      <c r="K97" s="21">
        <f t="shared" si="33"/>
        <v>42115</v>
      </c>
      <c r="L97" s="13" t="str">
        <f>IF(K97="","",IFERROR(INDEX(Tableau1[RAISON],MATCH(K97,Tableau1[JOUR],0)),IF(WEEKDAY(K97,2)&gt;5,"WE","")))</f>
        <v/>
      </c>
      <c r="M97" s="26" t="str">
        <f t="shared" si="27"/>
        <v>B</v>
      </c>
      <c r="N97" s="21">
        <f t="shared" si="34"/>
        <v>42145</v>
      </c>
      <c r="O97" s="13" t="str">
        <f>IF(N97="","",IFERROR(INDEX(Tableau1[RAISON],MATCH(N97,Tableau1[JOUR],0)),IF(WEEKDAY(N97,2)&gt;5,"WE","")))</f>
        <v/>
      </c>
      <c r="P97" s="26" t="str">
        <f t="shared" si="28"/>
        <v>B</v>
      </c>
      <c r="Q97" s="21">
        <f t="shared" si="35"/>
        <v>42176</v>
      </c>
      <c r="R97" s="13" t="str">
        <f>IF(Q97="","",IFERROR(INDEX(Tableau1[RAISON],MATCH(Q97,Tableau1[JOUR],0)),IF(WEEKDAY(Q97,2)&gt;5,"WE","")))</f>
        <v>WE</v>
      </c>
      <c r="S97" s="26" t="str">
        <f t="shared" si="29"/>
        <v>B</v>
      </c>
      <c r="T97" s="12"/>
    </row>
    <row r="98" spans="1:20" x14ac:dyDescent="0.35">
      <c r="A98" s="12"/>
      <c r="B98" s="21">
        <f t="shared" si="30"/>
        <v>42026</v>
      </c>
      <c r="C98" s="13" t="str">
        <f>IF(B98="","",IFERROR(INDEX(Tableau1[RAISON],MATCH(B98,Tableau1[JOUR],0)),IF(WEEKDAY(B98,2)&gt;5,"WE","")))</f>
        <v/>
      </c>
      <c r="D98" s="26" t="str">
        <f t="shared" si="24"/>
        <v>A</v>
      </c>
      <c r="E98" s="21">
        <f t="shared" si="31"/>
        <v>42057</v>
      </c>
      <c r="F98" s="13" t="str">
        <f>IF(E98="","",IFERROR(INDEX(Tableau1[RAISON],MATCH(E98,Tableau1[JOUR],0)),IF(WEEKDAY(E98,2)&gt;5,"WE","")))</f>
        <v>WE</v>
      </c>
      <c r="G98" s="26" t="str">
        <f t="shared" si="25"/>
        <v>A</v>
      </c>
      <c r="H98" s="21">
        <f t="shared" si="32"/>
        <v>42085</v>
      </c>
      <c r="I98" s="13" t="str">
        <f>IF(H98="","",IFERROR(INDEX(Tableau1[RAISON],MATCH(H98,Tableau1[JOUR],0)),IF(WEEKDAY(H98,2)&gt;5,"WE","")))</f>
        <v>WE</v>
      </c>
      <c r="J98" s="26" t="str">
        <f t="shared" si="26"/>
        <v>A</v>
      </c>
      <c r="K98" s="21">
        <f t="shared" si="33"/>
        <v>42116</v>
      </c>
      <c r="L98" s="13" t="str">
        <f>IF(K98="","",IFERROR(INDEX(Tableau1[RAISON],MATCH(K98,Tableau1[JOUR],0)),IF(WEEKDAY(K98,2)&gt;5,"WE","")))</f>
        <v/>
      </c>
      <c r="M98" s="26" t="str">
        <f t="shared" si="27"/>
        <v>B</v>
      </c>
      <c r="N98" s="21">
        <f t="shared" si="34"/>
        <v>42146</v>
      </c>
      <c r="O98" s="13" t="str">
        <f>IF(N98="","",IFERROR(INDEX(Tableau1[RAISON],MATCH(N98,Tableau1[JOUR],0)),IF(WEEKDAY(N98,2)&gt;5,"WE","")))</f>
        <v/>
      </c>
      <c r="P98" s="26" t="str">
        <f t="shared" si="28"/>
        <v>B</v>
      </c>
      <c r="Q98" s="21">
        <f t="shared" si="35"/>
        <v>42177</v>
      </c>
      <c r="R98" s="13" t="str">
        <f>IF(Q98="","",IFERROR(INDEX(Tableau1[RAISON],MATCH(Q98,Tableau1[JOUR],0)),IF(WEEKDAY(Q98,2)&gt;5,"WE","")))</f>
        <v/>
      </c>
      <c r="S98" s="26" t="str">
        <f t="shared" si="29"/>
        <v>A</v>
      </c>
      <c r="T98" s="12"/>
    </row>
    <row r="99" spans="1:20" x14ac:dyDescent="0.35">
      <c r="A99" s="12"/>
      <c r="B99" s="21">
        <f t="shared" si="30"/>
        <v>42027</v>
      </c>
      <c r="C99" s="13" t="str">
        <f>IF(B99="","",IFERROR(INDEX(Tableau1[RAISON],MATCH(B99,Tableau1[JOUR],0)),IF(WEEKDAY(B99,2)&gt;5,"WE","")))</f>
        <v/>
      </c>
      <c r="D99" s="26" t="str">
        <f t="shared" si="24"/>
        <v>A</v>
      </c>
      <c r="E99" s="21">
        <f t="shared" si="31"/>
        <v>42058</v>
      </c>
      <c r="F99" s="13" t="str">
        <f>IF(E99="","",IFERROR(INDEX(Tableau1[RAISON],MATCH(E99,Tableau1[JOUR],0)),IF(WEEKDAY(E99,2)&gt;5,"WE","")))</f>
        <v/>
      </c>
      <c r="G99" s="26" t="str">
        <f t="shared" si="25"/>
        <v>B</v>
      </c>
      <c r="H99" s="21">
        <f t="shared" si="32"/>
        <v>42086</v>
      </c>
      <c r="I99" s="13" t="str">
        <f>IF(H99="","",IFERROR(INDEX(Tableau1[RAISON],MATCH(H99,Tableau1[JOUR],0)),IF(WEEKDAY(H99,2)&gt;5,"WE","")))</f>
        <v/>
      </c>
      <c r="J99" s="26" t="str">
        <f t="shared" si="26"/>
        <v>B</v>
      </c>
      <c r="K99" s="21">
        <f t="shared" si="33"/>
        <v>42117</v>
      </c>
      <c r="L99" s="13" t="str">
        <f>IF(K99="","",IFERROR(INDEX(Tableau1[RAISON],MATCH(K99,Tableau1[JOUR],0)),IF(WEEKDAY(K99,2)&gt;5,"WE","")))</f>
        <v/>
      </c>
      <c r="M99" s="26" t="str">
        <f t="shared" si="27"/>
        <v>B</v>
      </c>
      <c r="N99" s="21">
        <f t="shared" si="34"/>
        <v>42147</v>
      </c>
      <c r="O99" s="13" t="str">
        <f>IF(N99="","",IFERROR(INDEX(Tableau1[RAISON],MATCH(N99,Tableau1[JOUR],0)),IF(WEEKDAY(N99,2)&gt;5,"WE","")))</f>
        <v>WE</v>
      </c>
      <c r="P99" s="26" t="str">
        <f t="shared" si="28"/>
        <v>B</v>
      </c>
      <c r="Q99" s="21">
        <f t="shared" si="35"/>
        <v>42178</v>
      </c>
      <c r="R99" s="13" t="str">
        <f>IF(Q99="","",IFERROR(INDEX(Tableau1[RAISON],MATCH(Q99,Tableau1[JOUR],0)),IF(WEEKDAY(Q99,2)&gt;5,"WE","")))</f>
        <v/>
      </c>
      <c r="S99" s="26" t="str">
        <f t="shared" si="29"/>
        <v>A</v>
      </c>
      <c r="T99" s="12"/>
    </row>
    <row r="100" spans="1:20" x14ac:dyDescent="0.35">
      <c r="A100" s="12"/>
      <c r="B100" s="21">
        <f t="shared" si="30"/>
        <v>42028</v>
      </c>
      <c r="C100" s="13" t="str">
        <f>IF(B100="","",IFERROR(INDEX(Tableau1[RAISON],MATCH(B100,Tableau1[JOUR],0)),IF(WEEKDAY(B100,2)&gt;5,"WE","")))</f>
        <v>WE</v>
      </c>
      <c r="D100" s="26" t="str">
        <f t="shared" si="24"/>
        <v>A</v>
      </c>
      <c r="E100" s="21">
        <f t="shared" si="31"/>
        <v>42059</v>
      </c>
      <c r="F100" s="13" t="str">
        <f>IF(E100="","",IFERROR(INDEX(Tableau1[RAISON],MATCH(E100,Tableau1[JOUR],0)),IF(WEEKDAY(E100,2)&gt;5,"WE","")))</f>
        <v/>
      </c>
      <c r="G100" s="26" t="str">
        <f t="shared" si="25"/>
        <v>B</v>
      </c>
      <c r="H100" s="21">
        <f t="shared" si="32"/>
        <v>42087</v>
      </c>
      <c r="I100" s="13" t="str">
        <f>IF(H100="","",IFERROR(INDEX(Tableau1[RAISON],MATCH(H100,Tableau1[JOUR],0)),IF(WEEKDAY(H100,2)&gt;5,"WE","")))</f>
        <v/>
      </c>
      <c r="J100" s="26" t="str">
        <f t="shared" si="26"/>
        <v>B</v>
      </c>
      <c r="K100" s="21">
        <f t="shared" si="33"/>
        <v>42118</v>
      </c>
      <c r="L100" s="13" t="str">
        <f>IF(K100="","",IFERROR(INDEX(Tableau1[RAISON],MATCH(K100,Tableau1[JOUR],0)),IF(WEEKDAY(K100,2)&gt;5,"WE","")))</f>
        <v/>
      </c>
      <c r="M100" s="26" t="str">
        <f t="shared" si="27"/>
        <v>B</v>
      </c>
      <c r="N100" s="21">
        <f t="shared" si="34"/>
        <v>42148</v>
      </c>
      <c r="O100" s="13" t="str">
        <f>IF(N100="","",IFERROR(INDEX(Tableau1[RAISON],MATCH(N100,Tableau1[JOUR],0)),IF(WEEKDAY(N100,2)&gt;5,"WE","")))</f>
        <v>WE</v>
      </c>
      <c r="P100" s="26" t="str">
        <f t="shared" si="28"/>
        <v>B</v>
      </c>
      <c r="Q100" s="21">
        <f t="shared" si="35"/>
        <v>42179</v>
      </c>
      <c r="R100" s="13" t="str">
        <f>IF(Q100="","",IFERROR(INDEX(Tableau1[RAISON],MATCH(Q100,Tableau1[JOUR],0)),IF(WEEKDAY(Q100,2)&gt;5,"WE","")))</f>
        <v/>
      </c>
      <c r="S100" s="26" t="str">
        <f t="shared" si="29"/>
        <v>A</v>
      </c>
      <c r="T100" s="12"/>
    </row>
    <row r="101" spans="1:20" x14ac:dyDescent="0.35">
      <c r="A101" s="12"/>
      <c r="B101" s="21">
        <f t="shared" si="30"/>
        <v>42029</v>
      </c>
      <c r="C101" s="13" t="str">
        <f>IF(B101="","",IFERROR(INDEX(Tableau1[RAISON],MATCH(B101,Tableau1[JOUR],0)),IF(WEEKDAY(B101,2)&gt;5,"WE","")))</f>
        <v>WE</v>
      </c>
      <c r="D101" s="26" t="str">
        <f t="shared" si="24"/>
        <v>A</v>
      </c>
      <c r="E101" s="21">
        <f t="shared" si="31"/>
        <v>42060</v>
      </c>
      <c r="F101" s="13" t="str">
        <f>IF(E101="","",IFERROR(INDEX(Tableau1[RAISON],MATCH(E101,Tableau1[JOUR],0)),IF(WEEKDAY(E101,2)&gt;5,"WE","")))</f>
        <v/>
      </c>
      <c r="G101" s="26" t="str">
        <f t="shared" si="25"/>
        <v>B</v>
      </c>
      <c r="H101" s="21">
        <f t="shared" si="32"/>
        <v>42088</v>
      </c>
      <c r="I101" s="13" t="str">
        <f>IF(H101="","",IFERROR(INDEX(Tableau1[RAISON],MATCH(H101,Tableau1[JOUR],0)),IF(WEEKDAY(H101,2)&gt;5,"WE","")))</f>
        <v/>
      </c>
      <c r="J101" s="26" t="str">
        <f t="shared" si="26"/>
        <v>B</v>
      </c>
      <c r="K101" s="21">
        <f t="shared" si="33"/>
        <v>42119</v>
      </c>
      <c r="L101" s="13" t="str">
        <f>IF(K101="","",IFERROR(INDEX(Tableau1[RAISON],MATCH(K101,Tableau1[JOUR],0)),IF(WEEKDAY(K101,2)&gt;5,"WE","")))</f>
        <v>WE</v>
      </c>
      <c r="M101" s="26" t="str">
        <f t="shared" si="27"/>
        <v>B</v>
      </c>
      <c r="N101" s="21">
        <f t="shared" si="34"/>
        <v>42149</v>
      </c>
      <c r="O101" s="13" t="str">
        <f>IF(N101="","",IFERROR(INDEX(Tableau1[RAISON],MATCH(N101,Tableau1[JOUR],0)),IF(WEEKDAY(N101,2)&gt;5,"WE","")))</f>
        <v>Lundi de la Pentecôte</v>
      </c>
      <c r="P101" s="26" t="str">
        <f t="shared" si="28"/>
        <v>A</v>
      </c>
      <c r="Q101" s="21">
        <f t="shared" si="35"/>
        <v>42180</v>
      </c>
      <c r="R101" s="13" t="str">
        <f>IF(Q101="","",IFERROR(INDEX(Tableau1[RAISON],MATCH(Q101,Tableau1[JOUR],0)),IF(WEEKDAY(Q101,2)&gt;5,"WE","")))</f>
        <v/>
      </c>
      <c r="S101" s="26" t="str">
        <f t="shared" si="29"/>
        <v>A</v>
      </c>
      <c r="T101" s="12"/>
    </row>
    <row r="102" spans="1:20" x14ac:dyDescent="0.35">
      <c r="A102" s="12"/>
      <c r="B102" s="21">
        <f t="shared" si="30"/>
        <v>42030</v>
      </c>
      <c r="C102" s="13" t="str">
        <f>IF(B102="","",IFERROR(INDEX(Tableau1[RAISON],MATCH(B102,Tableau1[JOUR],0)),IF(WEEKDAY(B102,2)&gt;5,"WE","")))</f>
        <v/>
      </c>
      <c r="D102" s="26" t="str">
        <f t="shared" si="24"/>
        <v>B</v>
      </c>
      <c r="E102" s="21">
        <f t="shared" si="31"/>
        <v>42061</v>
      </c>
      <c r="F102" s="13" t="str">
        <f>IF(E102="","",IFERROR(INDEX(Tableau1[RAISON],MATCH(E102,Tableau1[JOUR],0)),IF(WEEKDAY(E102,2)&gt;5,"WE","")))</f>
        <v/>
      </c>
      <c r="G102" s="26" t="str">
        <f t="shared" si="25"/>
        <v>B</v>
      </c>
      <c r="H102" s="21">
        <f t="shared" si="32"/>
        <v>42089</v>
      </c>
      <c r="I102" s="13" t="str">
        <f>IF(H102="","",IFERROR(INDEX(Tableau1[RAISON],MATCH(H102,Tableau1[JOUR],0)),IF(WEEKDAY(H102,2)&gt;5,"WE","")))</f>
        <v/>
      </c>
      <c r="J102" s="26" t="str">
        <f t="shared" si="26"/>
        <v>B</v>
      </c>
      <c r="K102" s="21">
        <f t="shared" si="33"/>
        <v>42120</v>
      </c>
      <c r="L102" s="13" t="str">
        <f>IF(K102="","",IFERROR(INDEX(Tableau1[RAISON],MATCH(K102,Tableau1[JOUR],0)),IF(WEEKDAY(K102,2)&gt;5,"WE","")))</f>
        <v>WE</v>
      </c>
      <c r="M102" s="26" t="str">
        <f t="shared" si="27"/>
        <v>B</v>
      </c>
      <c r="N102" s="21">
        <f t="shared" si="34"/>
        <v>42150</v>
      </c>
      <c r="O102" s="13" t="str">
        <f>IF(N102="","",IFERROR(INDEX(Tableau1[RAISON],MATCH(N102,Tableau1[JOUR],0)),IF(WEEKDAY(N102,2)&gt;5,"WE","")))</f>
        <v/>
      </c>
      <c r="P102" s="26" t="str">
        <f t="shared" si="28"/>
        <v>A</v>
      </c>
      <c r="Q102" s="21">
        <f t="shared" si="35"/>
        <v>42181</v>
      </c>
      <c r="R102" s="13" t="str">
        <f>IF(Q102="","",IFERROR(INDEX(Tableau1[RAISON],MATCH(Q102,Tableau1[JOUR],0)),IF(WEEKDAY(Q102,2)&gt;5,"WE","")))</f>
        <v/>
      </c>
      <c r="S102" s="26" t="str">
        <f t="shared" si="29"/>
        <v>A</v>
      </c>
      <c r="T102" s="12"/>
    </row>
    <row r="103" spans="1:20" x14ac:dyDescent="0.35">
      <c r="A103" s="12"/>
      <c r="B103" s="21">
        <f t="shared" si="30"/>
        <v>42031</v>
      </c>
      <c r="C103" s="13" t="str">
        <f>IF(B103="","",IFERROR(INDEX(Tableau1[RAISON],MATCH(B103,Tableau1[JOUR],0)),IF(WEEKDAY(B103,2)&gt;5,"WE","")))</f>
        <v/>
      </c>
      <c r="D103" s="26" t="str">
        <f t="shared" si="24"/>
        <v>B</v>
      </c>
      <c r="E103" s="21">
        <f t="shared" si="31"/>
        <v>42062</v>
      </c>
      <c r="F103" s="13" t="str">
        <f>IF(E103="","",IFERROR(INDEX(Tableau1[RAISON],MATCH(E103,Tableau1[JOUR],0)),IF(WEEKDAY(E103,2)&gt;5,"WE","")))</f>
        <v/>
      </c>
      <c r="G103" s="26" t="str">
        <f t="shared" si="25"/>
        <v>B</v>
      </c>
      <c r="H103" s="21">
        <f t="shared" si="32"/>
        <v>42090</v>
      </c>
      <c r="I103" s="13" t="str">
        <f>IF(H103="","",IFERROR(INDEX(Tableau1[RAISON],MATCH(H103,Tableau1[JOUR],0)),IF(WEEKDAY(H103,2)&gt;5,"WE","")))</f>
        <v/>
      </c>
      <c r="J103" s="26" t="str">
        <f t="shared" si="26"/>
        <v>B</v>
      </c>
      <c r="K103" s="21">
        <f t="shared" si="33"/>
        <v>42121</v>
      </c>
      <c r="L103" s="13" t="str">
        <f>IF(K103="","",IFERROR(INDEX(Tableau1[RAISON],MATCH(K103,Tableau1[JOUR],0)),IF(WEEKDAY(K103,2)&gt;5,"WE","")))</f>
        <v/>
      </c>
      <c r="M103" s="26" t="str">
        <f t="shared" si="27"/>
        <v>A</v>
      </c>
      <c r="N103" s="21">
        <f t="shared" si="34"/>
        <v>42151</v>
      </c>
      <c r="O103" s="13" t="str">
        <f>IF(N103="","",IFERROR(INDEX(Tableau1[RAISON],MATCH(N103,Tableau1[JOUR],0)),IF(WEEKDAY(N103,2)&gt;5,"WE","")))</f>
        <v/>
      </c>
      <c r="P103" s="26" t="str">
        <f t="shared" si="28"/>
        <v>A</v>
      </c>
      <c r="Q103" s="21">
        <f t="shared" si="35"/>
        <v>42182</v>
      </c>
      <c r="R103" s="13" t="str">
        <f>IF(Q103="","",IFERROR(INDEX(Tableau1[RAISON],MATCH(Q103,Tableau1[JOUR],0)),IF(WEEKDAY(Q103,2)&gt;5,"WE","")))</f>
        <v>WE</v>
      </c>
      <c r="S103" s="26" t="str">
        <f t="shared" si="29"/>
        <v>A</v>
      </c>
      <c r="T103" s="12"/>
    </row>
    <row r="104" spans="1:20" x14ac:dyDescent="0.35">
      <c r="A104" s="12"/>
      <c r="B104" s="21">
        <f t="shared" si="30"/>
        <v>42032</v>
      </c>
      <c r="C104" s="13" t="str">
        <f>IF(B104="","",IFERROR(INDEX(Tableau1[RAISON],MATCH(B104,Tableau1[JOUR],0)),IF(WEEKDAY(B104,2)&gt;5,"WE","")))</f>
        <v/>
      </c>
      <c r="D104" s="26" t="str">
        <f t="shared" si="24"/>
        <v>B</v>
      </c>
      <c r="E104" s="21">
        <f t="shared" si="31"/>
        <v>42063</v>
      </c>
      <c r="F104" s="13" t="str">
        <f>IF(E104="","",IFERROR(INDEX(Tableau1[RAISON],MATCH(E104,Tableau1[JOUR],0)),IF(WEEKDAY(E104,2)&gt;5,"WE","")))</f>
        <v>WE</v>
      </c>
      <c r="G104" s="26" t="str">
        <f t="shared" si="25"/>
        <v>B</v>
      </c>
      <c r="H104" s="21">
        <f t="shared" si="32"/>
        <v>42091</v>
      </c>
      <c r="I104" s="13" t="str">
        <f>IF(H104="","",IFERROR(INDEX(Tableau1[RAISON],MATCH(H104,Tableau1[JOUR],0)),IF(WEEKDAY(H104,2)&gt;5,"WE","")))</f>
        <v>WE</v>
      </c>
      <c r="J104" s="26" t="str">
        <f t="shared" si="26"/>
        <v>B</v>
      </c>
      <c r="K104" s="21">
        <f t="shared" si="33"/>
        <v>42122</v>
      </c>
      <c r="L104" s="13" t="str">
        <f>IF(K104="","",IFERROR(INDEX(Tableau1[RAISON],MATCH(K104,Tableau1[JOUR],0)),IF(WEEKDAY(K104,2)&gt;5,"WE","")))</f>
        <v/>
      </c>
      <c r="M104" s="26" t="str">
        <f t="shared" si="27"/>
        <v>A</v>
      </c>
      <c r="N104" s="21">
        <f t="shared" si="34"/>
        <v>42152</v>
      </c>
      <c r="O104" s="13" t="str">
        <f>IF(N104="","",IFERROR(INDEX(Tableau1[RAISON],MATCH(N104,Tableau1[JOUR],0)),IF(WEEKDAY(N104,2)&gt;5,"WE","")))</f>
        <v/>
      </c>
      <c r="P104" s="26" t="str">
        <f t="shared" si="28"/>
        <v>A</v>
      </c>
      <c r="Q104" s="21">
        <f t="shared" si="35"/>
        <v>42183</v>
      </c>
      <c r="R104" s="13" t="str">
        <f>IF(Q104="","",IFERROR(INDEX(Tableau1[RAISON],MATCH(Q104,Tableau1[JOUR],0)),IF(WEEKDAY(Q104,2)&gt;5,"WE","")))</f>
        <v>WE</v>
      </c>
      <c r="S104" s="26" t="str">
        <f t="shared" si="29"/>
        <v>A</v>
      </c>
      <c r="T104" s="12"/>
    </row>
    <row r="105" spans="1:20" x14ac:dyDescent="0.35">
      <c r="A105" s="12"/>
      <c r="B105" s="21">
        <f>IF(MONTH(B104+1)=MONTH(B76),B104+1,"")</f>
        <v>42033</v>
      </c>
      <c r="C105" s="13" t="str">
        <f>IF(B105="","",IFERROR(INDEX(Tableau1[RAISON],MATCH(B105,Tableau1[JOUR],0)),IF(WEEKDAY(B105,2)&gt;5,"WE","")))</f>
        <v/>
      </c>
      <c r="D105" s="26" t="str">
        <f t="shared" si="24"/>
        <v>B</v>
      </c>
      <c r="E105" s="21" t="str">
        <f>IF(MONTH(E104+1)=MONTH(E76),E104+1,"")</f>
        <v/>
      </c>
      <c r="F105" s="13" t="str">
        <f>IF(E105="","",IFERROR(INDEX(Tableau1[RAISON],MATCH(E105,Tableau1[JOUR],0)),IF(WEEKDAY(E105,2)&gt;5,"WE","")))</f>
        <v/>
      </c>
      <c r="G105" s="26" t="str">
        <f t="shared" si="25"/>
        <v/>
      </c>
      <c r="H105" s="21">
        <f>IF(MONTH(H104+1)=MONTH(H76),H104+1,"")</f>
        <v>42092</v>
      </c>
      <c r="I105" s="13" t="str">
        <f>IF(H105="","",IFERROR(INDEX(Tableau1[RAISON],MATCH(H105,Tableau1[JOUR],0)),IF(WEEKDAY(H105,2)&gt;5,"WE","")))</f>
        <v>WE</v>
      </c>
      <c r="J105" s="26" t="str">
        <f t="shared" si="26"/>
        <v>B</v>
      </c>
      <c r="K105" s="21">
        <f>IF(MONTH(K104+1)=MONTH(K76),K104+1,"")</f>
        <v>42123</v>
      </c>
      <c r="L105" s="13" t="str">
        <f>IF(K105="","",IFERROR(INDEX(Tableau1[RAISON],MATCH(K105,Tableau1[JOUR],0)),IF(WEEKDAY(K105,2)&gt;5,"WE","")))</f>
        <v/>
      </c>
      <c r="M105" s="26" t="str">
        <f t="shared" si="27"/>
        <v>A</v>
      </c>
      <c r="N105" s="21">
        <f>IF(MONTH(N104+1)=MONTH(N76),N104+1,"")</f>
        <v>42153</v>
      </c>
      <c r="O105" s="13" t="str">
        <f>IF(N105="","",IFERROR(INDEX(Tableau1[RAISON],MATCH(N105,Tableau1[JOUR],0)),IF(WEEKDAY(N105,2)&gt;5,"WE","")))</f>
        <v/>
      </c>
      <c r="P105" s="26" t="str">
        <f t="shared" si="28"/>
        <v>A</v>
      </c>
      <c r="Q105" s="21">
        <f>IF(MONTH(Q104+1)=MONTH(Q76),Q104+1,"")</f>
        <v>42184</v>
      </c>
      <c r="R105" s="13" t="str">
        <f>IF(Q105="","",IFERROR(INDEX(Tableau1[RAISON],MATCH(Q105,Tableau1[JOUR],0)),IF(WEEKDAY(Q105,2)&gt;5,"WE","")))</f>
        <v/>
      </c>
      <c r="S105" s="26" t="str">
        <f t="shared" si="29"/>
        <v>B</v>
      </c>
      <c r="T105" s="12"/>
    </row>
    <row r="106" spans="1:20" x14ac:dyDescent="0.35">
      <c r="A106" s="12"/>
      <c r="B106" s="21">
        <f>IF(MONTH(B104+2)=MONTH(B76),B104+2,"")</f>
        <v>42034</v>
      </c>
      <c r="C106" s="13" t="str">
        <f>IF(B106="","",IFERROR(INDEX(Tableau1[RAISON],MATCH(B106,Tableau1[JOUR],0)),IF(WEEKDAY(B106,2)&gt;5,"WE","")))</f>
        <v/>
      </c>
      <c r="D106" s="26" t="str">
        <f t="shared" si="24"/>
        <v>B</v>
      </c>
      <c r="E106" s="21" t="str">
        <f>IF(MONTH(E104+2)=MONTH(E76),E104+2,"")</f>
        <v/>
      </c>
      <c r="F106" s="13" t="str">
        <f>IF(E106="","",IFERROR(INDEX(Tableau1[RAISON],MATCH(E106,Tableau1[JOUR],0)),IF(WEEKDAY(E106,2)&gt;5,"WE","")))</f>
        <v/>
      </c>
      <c r="G106" s="26" t="str">
        <f t="shared" si="25"/>
        <v/>
      </c>
      <c r="H106" s="21">
        <f>IF(MONTH(H104+2)=MONTH(H76),H104+2,"")</f>
        <v>42093</v>
      </c>
      <c r="I106" s="13" t="str">
        <f>IF(H106="","",IFERROR(INDEX(Tableau1[RAISON],MATCH(H106,Tableau1[JOUR],0)),IF(WEEKDAY(H106,2)&gt;5,"WE","")))</f>
        <v/>
      </c>
      <c r="J106" s="26" t="str">
        <f t="shared" si="26"/>
        <v>A</v>
      </c>
      <c r="K106" s="21">
        <f>IF(MONTH(K104+2)=MONTH(K76),K104+2,"")</f>
        <v>42124</v>
      </c>
      <c r="L106" s="13" t="str">
        <f>IF(K106="","",IFERROR(INDEX(Tableau1[RAISON],MATCH(K106,Tableau1[JOUR],0)),IF(WEEKDAY(K106,2)&gt;5,"WE","")))</f>
        <v/>
      </c>
      <c r="M106" s="26" t="str">
        <f t="shared" si="27"/>
        <v>A</v>
      </c>
      <c r="N106" s="21">
        <f>IF(MONTH(N104+2)=MONTH(N76),N104+2,"")</f>
        <v>42154</v>
      </c>
      <c r="O106" s="13" t="str">
        <f>IF(N106="","",IFERROR(INDEX(Tableau1[RAISON],MATCH(N106,Tableau1[JOUR],0)),IF(WEEKDAY(N106,2)&gt;5,"WE","")))</f>
        <v>WE</v>
      </c>
      <c r="P106" s="26" t="str">
        <f t="shared" si="28"/>
        <v>A</v>
      </c>
      <c r="Q106" s="21">
        <f>IF(MONTH(Q104+2)=MONTH(Q76),Q104+2,"")</f>
        <v>42185</v>
      </c>
      <c r="R106" s="13" t="str">
        <f>IF(Q106="","",IFERROR(INDEX(Tableau1[RAISON],MATCH(Q106,Tableau1[JOUR],0)),IF(WEEKDAY(Q106,2)&gt;5,"WE","")))</f>
        <v/>
      </c>
      <c r="S106" s="26" t="str">
        <f t="shared" si="29"/>
        <v>B</v>
      </c>
      <c r="T106" s="12"/>
    </row>
    <row r="107" spans="1:20" x14ac:dyDescent="0.35">
      <c r="A107" s="12"/>
      <c r="B107" s="22">
        <f>IF(MONTH(B104+3)=MONTH(B76),B104+3,"")</f>
        <v>42035</v>
      </c>
      <c r="C107" s="13" t="str">
        <f>IF(B107="","",IFERROR(INDEX(Tableau1[RAISON],MATCH(B107,Tableau1[JOUR],0)),IF(WEEKDAY(B107,2)&gt;5,"WE","")))</f>
        <v>WE</v>
      </c>
      <c r="D107" s="26" t="str">
        <f t="shared" si="24"/>
        <v>B</v>
      </c>
      <c r="E107" s="22" t="str">
        <f>IF(MONTH(E104+3)=MONTH(E76),E104+3,"")</f>
        <v/>
      </c>
      <c r="F107" s="13" t="str">
        <f>IF(E107="","",IFERROR(INDEX(Tableau1[RAISON],MATCH(E107,Tableau1[JOUR],0)),IF(WEEKDAY(E107,2)&gt;5,"WE","")))</f>
        <v/>
      </c>
      <c r="G107" s="26" t="str">
        <f t="shared" si="25"/>
        <v/>
      </c>
      <c r="H107" s="22">
        <f>IF(MONTH(H104+3)=MONTH(H76),H104+3,"")</f>
        <v>42094</v>
      </c>
      <c r="I107" s="13" t="str">
        <f>IF(H107="","",IFERROR(INDEX(Tableau1[RAISON],MATCH(H107,Tableau1[JOUR],0)),IF(WEEKDAY(H107,2)&gt;5,"WE","")))</f>
        <v/>
      </c>
      <c r="J107" s="26" t="str">
        <f t="shared" si="26"/>
        <v>A</v>
      </c>
      <c r="K107" s="22" t="str">
        <f>IF(MONTH(K104+3)=MONTH(K76),K104+3,"")</f>
        <v/>
      </c>
      <c r="L107" s="13" t="str">
        <f>IF(K107="","",IFERROR(INDEX(Tableau1[RAISON],MATCH(K107,Tableau1[JOUR],0)),IF(WEEKDAY(K107,2)&gt;5,"WE","")))</f>
        <v/>
      </c>
      <c r="M107" s="26" t="str">
        <f t="shared" si="27"/>
        <v/>
      </c>
      <c r="N107" s="22">
        <f>IF(MONTH(N104+3)=MONTH(N76),N104+3,"")</f>
        <v>42155</v>
      </c>
      <c r="O107" s="13" t="str">
        <f>IF(N107="","",IFERROR(INDEX(Tableau1[RAISON],MATCH(N107,Tableau1[JOUR],0)),IF(WEEKDAY(N107,2)&gt;5,"WE","")))</f>
        <v>WE</v>
      </c>
      <c r="P107" s="26" t="str">
        <f t="shared" si="28"/>
        <v>A</v>
      </c>
      <c r="Q107" s="22" t="str">
        <f>IF(MONTH(Q104+3)=MONTH(Q76),Q104+3,"")</f>
        <v/>
      </c>
      <c r="R107" s="13" t="str">
        <f>IF(Q107="","",IFERROR(INDEX(Tableau1[RAISON],MATCH(Q107,Tableau1[JOUR],0)),IF(WEEKDAY(Q107,2)&gt;5,"WE","")))</f>
        <v/>
      </c>
      <c r="S107" s="26" t="str">
        <f t="shared" si="29"/>
        <v/>
      </c>
      <c r="T107" s="12"/>
    </row>
    <row r="108" spans="1:20" x14ac:dyDescent="0.35">
      <c r="A108" s="12"/>
      <c r="B108" s="14">
        <f>NETWORKDAYS(B77,MAX(B104:B107),Tableau1[JOUR]
)</f>
        <v>21</v>
      </c>
      <c r="C108" s="14"/>
      <c r="D108" s="27"/>
      <c r="E108" s="14">
        <f>NETWORKDAYS(E77,MAX(E104:E107),Tableau1[JOUR]
)</f>
        <v>20</v>
      </c>
      <c r="F108" s="14"/>
      <c r="G108" s="27"/>
      <c r="H108" s="14">
        <f>NETWORKDAYS(H77,MAX(H104:H107),Tableau1[JOUR]
)</f>
        <v>22</v>
      </c>
      <c r="I108" s="14"/>
      <c r="J108" s="27"/>
      <c r="K108" s="14">
        <f>NETWORKDAYS(K77,MAX(K104:K107),Tableau1[JOUR]
)</f>
        <v>21</v>
      </c>
      <c r="L108" s="14"/>
      <c r="M108" s="27"/>
      <c r="N108" s="14">
        <f>NETWORKDAYS(N77,MAX(N104:N107),Tableau1[JOUR]
)</f>
        <v>18</v>
      </c>
      <c r="O108" s="14"/>
      <c r="P108" s="27"/>
      <c r="Q108" s="14">
        <f>NETWORKDAYS(Q77,MAX(Q104:Q107),Tableau1[JOUR]
)</f>
        <v>22</v>
      </c>
      <c r="R108" s="12"/>
      <c r="S108" s="25"/>
      <c r="T108" s="14">
        <f>SUM(B108:Q108)</f>
        <v>124</v>
      </c>
    </row>
    <row r="109" spans="1:20" x14ac:dyDescent="0.35">
      <c r="A109" s="12"/>
      <c r="B109" s="11"/>
      <c r="C109" s="12"/>
      <c r="D109" s="25"/>
      <c r="E109" s="11"/>
      <c r="F109" s="12"/>
      <c r="G109" s="25"/>
      <c r="H109" s="11"/>
      <c r="I109" s="12"/>
      <c r="J109" s="25"/>
      <c r="K109" s="11"/>
      <c r="L109" s="12"/>
      <c r="M109" s="25"/>
      <c r="N109" s="11"/>
      <c r="O109" s="12"/>
      <c r="P109" s="25"/>
      <c r="Q109" s="11"/>
      <c r="R109" s="12"/>
      <c r="S109" s="25"/>
      <c r="T109" s="12"/>
    </row>
    <row r="110" spans="1:20" x14ac:dyDescent="0.35">
      <c r="A110" s="12"/>
      <c r="B110" s="11">
        <v>7</v>
      </c>
      <c r="C110" s="12"/>
      <c r="D110" s="25"/>
      <c r="E110" s="11">
        <v>8</v>
      </c>
      <c r="F110" s="12"/>
      <c r="G110" s="25"/>
      <c r="H110" s="11">
        <v>9</v>
      </c>
      <c r="I110" s="12"/>
      <c r="J110" s="25"/>
      <c r="K110" s="11">
        <v>10</v>
      </c>
      <c r="L110" s="12"/>
      <c r="M110" s="25"/>
      <c r="N110" s="11">
        <v>11</v>
      </c>
      <c r="O110" s="12"/>
      <c r="P110" s="25"/>
      <c r="Q110" s="11">
        <v>12</v>
      </c>
      <c r="R110" s="12"/>
      <c r="S110" s="25"/>
      <c r="T110" s="12"/>
    </row>
    <row r="111" spans="1:20" x14ac:dyDescent="0.35">
      <c r="A111" s="12"/>
      <c r="B111" s="28">
        <f>DATE(A76,B110,1)</f>
        <v>42186</v>
      </c>
      <c r="C111" s="29"/>
      <c r="D111" s="16"/>
      <c r="E111" s="28">
        <f>DATE(A76,E110,1)</f>
        <v>42217</v>
      </c>
      <c r="F111" s="29"/>
      <c r="G111" s="16"/>
      <c r="H111" s="28">
        <f>DATE(A76,H110,1)</f>
        <v>42248</v>
      </c>
      <c r="I111" s="29"/>
      <c r="J111" s="16"/>
      <c r="K111" s="28">
        <f>DATE(A76,K110,1)</f>
        <v>42278</v>
      </c>
      <c r="L111" s="29"/>
      <c r="M111" s="16"/>
      <c r="N111" s="28">
        <f>DATE(A76,N110,1)</f>
        <v>42309</v>
      </c>
      <c r="O111" s="29"/>
      <c r="P111" s="16"/>
      <c r="Q111" s="28">
        <f>DATE(A76,Q110,1)</f>
        <v>42339</v>
      </c>
      <c r="R111" s="29"/>
      <c r="S111" s="23"/>
      <c r="T111" s="12"/>
    </row>
    <row r="112" spans="1:20" x14ac:dyDescent="0.35">
      <c r="A112" s="12"/>
      <c r="B112" s="20">
        <f>B111</f>
        <v>42186</v>
      </c>
      <c r="C112" s="13" t="str">
        <f>IF(B112="","",IFERROR(INDEX(Tableau1[RAISON],MATCH(B112,Tableau1[JOUR],0)),IF(WEEKDAY(B112,2)&gt;5,"WE","")))</f>
        <v/>
      </c>
      <c r="D112" s="26" t="str">
        <f t="shared" ref="D112:D142" si="36">IF(B112="","",IF(MOD(INT((B112-REF)/7),2),"A","B"))</f>
        <v>B</v>
      </c>
      <c r="E112" s="20">
        <f>E111</f>
        <v>42217</v>
      </c>
      <c r="F112" s="13" t="str">
        <f>IF(E112="","",IFERROR(INDEX(Tableau1[RAISON],MATCH(E112,Tableau1[JOUR],0)),IF(WEEKDAY(E112,2)&gt;5,"WE","")))</f>
        <v>WE</v>
      </c>
      <c r="G112" s="26" t="str">
        <f t="shared" ref="G112:G142" si="37">IF(E112="","",IF(MOD(INT((E112-REF)/7),2),"A","B"))</f>
        <v>B</v>
      </c>
      <c r="H112" s="20">
        <f>H111</f>
        <v>42248</v>
      </c>
      <c r="I112" s="13" t="str">
        <f>IF(H112="","",IFERROR(INDEX(Tableau1[RAISON],MATCH(H112,Tableau1[JOUR],0)),IF(WEEKDAY(H112,2)&gt;5,"WE","")))</f>
        <v/>
      </c>
      <c r="J112" s="26" t="str">
        <f t="shared" ref="J112:J142" si="38">IF(H112="","",IF(MOD(INT((H112-REF)/7),2),"A","B"))</f>
        <v>A</v>
      </c>
      <c r="K112" s="20">
        <f>K111</f>
        <v>42278</v>
      </c>
      <c r="L112" s="13" t="str">
        <f>IF(K112="","",IFERROR(INDEX(Tableau1[RAISON],MATCH(K112,Tableau1[JOUR],0)),IF(WEEKDAY(K112,2)&gt;5,"WE","")))</f>
        <v/>
      </c>
      <c r="M112" s="26" t="str">
        <f t="shared" ref="M112:M142" si="39">IF(K112="","",IF(MOD(INT((K112-REF)/7),2),"A","B"))</f>
        <v>A</v>
      </c>
      <c r="N112" s="20">
        <f>N111</f>
        <v>42309</v>
      </c>
      <c r="O112" s="13" t="str">
        <f>IF(N112="","",IFERROR(INDEX(Tableau1[RAISON],MATCH(N112,Tableau1[JOUR],0)),IF(WEEKDAY(N112,2)&gt;5,"WE","")))</f>
        <v>Toussaint</v>
      </c>
      <c r="P112" s="26" t="str">
        <f t="shared" ref="P112:P142" si="40">IF(N112="","",IF(MOD(INT((N112-REF)/7),2),"A","B"))</f>
        <v>A</v>
      </c>
      <c r="Q112" s="20">
        <f>Q111</f>
        <v>42339</v>
      </c>
      <c r="R112" s="13" t="str">
        <f>IF(Q112="","",IFERROR(INDEX(Tableau1[RAISON],MATCH(Q112,Tableau1[JOUR],0)),IF(WEEKDAY(Q112,2)&gt;5,"WE","")))</f>
        <v/>
      </c>
      <c r="S112" s="26" t="str">
        <f t="shared" ref="S112:S142" si="41">IF(Q112="","",IF(MOD(INT((Q112-REF)/7),2),"A","B"))</f>
        <v>B</v>
      </c>
      <c r="T112" s="12"/>
    </row>
    <row r="113" spans="1:20" x14ac:dyDescent="0.35">
      <c r="A113" s="12"/>
      <c r="B113" s="21">
        <f>B112+1</f>
        <v>42187</v>
      </c>
      <c r="C113" s="13" t="str">
        <f>IF(B113="","",IFERROR(INDEX(Tableau1[RAISON],MATCH(B113,Tableau1[JOUR],0)),IF(WEEKDAY(B113,2)&gt;5,"WE","")))</f>
        <v/>
      </c>
      <c r="D113" s="26" t="str">
        <f t="shared" si="36"/>
        <v>B</v>
      </c>
      <c r="E113" s="21">
        <f>E112+1</f>
        <v>42218</v>
      </c>
      <c r="F113" s="13" t="str">
        <f>IF(E113="","",IFERROR(INDEX(Tableau1[RAISON],MATCH(E113,Tableau1[JOUR],0)),IF(WEEKDAY(E113,2)&gt;5,"WE","")))</f>
        <v>WE</v>
      </c>
      <c r="G113" s="26" t="str">
        <f t="shared" si="37"/>
        <v>B</v>
      </c>
      <c r="H113" s="21">
        <f>H112+1</f>
        <v>42249</v>
      </c>
      <c r="I113" s="13" t="str">
        <f>IF(H113="","",IFERROR(INDEX(Tableau1[RAISON],MATCH(H113,Tableau1[JOUR],0)),IF(WEEKDAY(H113,2)&gt;5,"WE","")))</f>
        <v/>
      </c>
      <c r="J113" s="26" t="str">
        <f t="shared" si="38"/>
        <v>A</v>
      </c>
      <c r="K113" s="21">
        <f>K112+1</f>
        <v>42279</v>
      </c>
      <c r="L113" s="13" t="str">
        <f>IF(K113="","",IFERROR(INDEX(Tableau1[RAISON],MATCH(K113,Tableau1[JOUR],0)),IF(WEEKDAY(K113,2)&gt;5,"WE","")))</f>
        <v/>
      </c>
      <c r="M113" s="26" t="str">
        <f t="shared" si="39"/>
        <v>A</v>
      </c>
      <c r="N113" s="21">
        <f>N112+1</f>
        <v>42310</v>
      </c>
      <c r="O113" s="13" t="str">
        <f>IF(N113="","",IFERROR(INDEX(Tableau1[RAISON],MATCH(N113,Tableau1[JOUR],0)),IF(WEEKDAY(N113,2)&gt;5,"WE","")))</f>
        <v/>
      </c>
      <c r="P113" s="26" t="str">
        <f t="shared" si="40"/>
        <v>B</v>
      </c>
      <c r="Q113" s="21">
        <f>Q112+1</f>
        <v>42340</v>
      </c>
      <c r="R113" s="13" t="str">
        <f>IF(Q113="","",IFERROR(INDEX(Tableau1[RAISON],MATCH(Q113,Tableau1[JOUR],0)),IF(WEEKDAY(Q113,2)&gt;5,"WE","")))</f>
        <v/>
      </c>
      <c r="S113" s="26" t="str">
        <f t="shared" si="41"/>
        <v>B</v>
      </c>
      <c r="T113" s="12"/>
    </row>
    <row r="114" spans="1:20" x14ac:dyDescent="0.35">
      <c r="A114" s="12"/>
      <c r="B114" s="21">
        <f t="shared" ref="B114:B139" si="42">B113+1</f>
        <v>42188</v>
      </c>
      <c r="C114" s="13" t="str">
        <f>IF(B114="","",IFERROR(INDEX(Tableau1[RAISON],MATCH(B114,Tableau1[JOUR],0)),IF(WEEKDAY(B114,2)&gt;5,"WE","")))</f>
        <v/>
      </c>
      <c r="D114" s="26" t="str">
        <f t="shared" si="36"/>
        <v>B</v>
      </c>
      <c r="E114" s="21">
        <f t="shared" ref="E114:E139" si="43">E113+1</f>
        <v>42219</v>
      </c>
      <c r="F114" s="13" t="str">
        <f>IF(E114="","",IFERROR(INDEX(Tableau1[RAISON],MATCH(E114,Tableau1[JOUR],0)),IF(WEEKDAY(E114,2)&gt;5,"WE","")))</f>
        <v/>
      </c>
      <c r="G114" s="26" t="str">
        <f t="shared" si="37"/>
        <v>A</v>
      </c>
      <c r="H114" s="21">
        <f t="shared" ref="H114:H139" si="44">H113+1</f>
        <v>42250</v>
      </c>
      <c r="I114" s="13" t="str">
        <f>IF(H114="","",IFERROR(INDEX(Tableau1[RAISON],MATCH(H114,Tableau1[JOUR],0)),IF(WEEKDAY(H114,2)&gt;5,"WE","")))</f>
        <v/>
      </c>
      <c r="J114" s="26" t="str">
        <f t="shared" si="38"/>
        <v>A</v>
      </c>
      <c r="K114" s="21">
        <f t="shared" ref="K114:K139" si="45">K113+1</f>
        <v>42280</v>
      </c>
      <c r="L114" s="13" t="str">
        <f>IF(K114="","",IFERROR(INDEX(Tableau1[RAISON],MATCH(K114,Tableau1[JOUR],0)),IF(WEEKDAY(K114,2)&gt;5,"WE","")))</f>
        <v>WE</v>
      </c>
      <c r="M114" s="26" t="str">
        <f t="shared" si="39"/>
        <v>A</v>
      </c>
      <c r="N114" s="21">
        <f t="shared" ref="N114:N139" si="46">N113+1</f>
        <v>42311</v>
      </c>
      <c r="O114" s="13" t="str">
        <f>IF(N114="","",IFERROR(INDEX(Tableau1[RAISON],MATCH(N114,Tableau1[JOUR],0)),IF(WEEKDAY(N114,2)&gt;5,"WE","")))</f>
        <v/>
      </c>
      <c r="P114" s="26" t="str">
        <f t="shared" si="40"/>
        <v>B</v>
      </c>
      <c r="Q114" s="21">
        <f t="shared" ref="Q114:Q139" si="47">Q113+1</f>
        <v>42341</v>
      </c>
      <c r="R114" s="13" t="str">
        <f>IF(Q114="","",IFERROR(INDEX(Tableau1[RAISON],MATCH(Q114,Tableau1[JOUR],0)),IF(WEEKDAY(Q114,2)&gt;5,"WE","")))</f>
        <v/>
      </c>
      <c r="S114" s="26" t="str">
        <f t="shared" si="41"/>
        <v>B</v>
      </c>
      <c r="T114" s="12"/>
    </row>
    <row r="115" spans="1:20" x14ac:dyDescent="0.35">
      <c r="A115" s="12"/>
      <c r="B115" s="21">
        <f t="shared" si="42"/>
        <v>42189</v>
      </c>
      <c r="C115" s="13" t="str">
        <f>IF(B115="","",IFERROR(INDEX(Tableau1[RAISON],MATCH(B115,Tableau1[JOUR],0)),IF(WEEKDAY(B115,2)&gt;5,"WE","")))</f>
        <v>WE</v>
      </c>
      <c r="D115" s="26" t="str">
        <f t="shared" si="36"/>
        <v>B</v>
      </c>
      <c r="E115" s="21">
        <f t="shared" si="43"/>
        <v>42220</v>
      </c>
      <c r="F115" s="13" t="str">
        <f>IF(E115="","",IFERROR(INDEX(Tableau1[RAISON],MATCH(E115,Tableau1[JOUR],0)),IF(WEEKDAY(E115,2)&gt;5,"WE","")))</f>
        <v/>
      </c>
      <c r="G115" s="26" t="str">
        <f t="shared" si="37"/>
        <v>A</v>
      </c>
      <c r="H115" s="21">
        <f t="shared" si="44"/>
        <v>42251</v>
      </c>
      <c r="I115" s="13" t="str">
        <f>IF(H115="","",IFERROR(INDEX(Tableau1[RAISON],MATCH(H115,Tableau1[JOUR],0)),IF(WEEKDAY(H115,2)&gt;5,"WE","")))</f>
        <v/>
      </c>
      <c r="J115" s="26" t="str">
        <f t="shared" si="38"/>
        <v>A</v>
      </c>
      <c r="K115" s="21">
        <f t="shared" si="45"/>
        <v>42281</v>
      </c>
      <c r="L115" s="13" t="str">
        <f>IF(K115="","",IFERROR(INDEX(Tableau1[RAISON],MATCH(K115,Tableau1[JOUR],0)),IF(WEEKDAY(K115,2)&gt;5,"WE","")))</f>
        <v>WE</v>
      </c>
      <c r="M115" s="26" t="str">
        <f t="shared" si="39"/>
        <v>A</v>
      </c>
      <c r="N115" s="21">
        <f t="shared" si="46"/>
        <v>42312</v>
      </c>
      <c r="O115" s="13" t="str">
        <f>IF(N115="","",IFERROR(INDEX(Tableau1[RAISON],MATCH(N115,Tableau1[JOUR],0)),IF(WEEKDAY(N115,2)&gt;5,"WE","")))</f>
        <v/>
      </c>
      <c r="P115" s="26" t="str">
        <f t="shared" si="40"/>
        <v>B</v>
      </c>
      <c r="Q115" s="21">
        <f t="shared" si="47"/>
        <v>42342</v>
      </c>
      <c r="R115" s="13" t="str">
        <f>IF(Q115="","",IFERROR(INDEX(Tableau1[RAISON],MATCH(Q115,Tableau1[JOUR],0)),IF(WEEKDAY(Q115,2)&gt;5,"WE","")))</f>
        <v/>
      </c>
      <c r="S115" s="26" t="str">
        <f t="shared" si="41"/>
        <v>B</v>
      </c>
      <c r="T115" s="12"/>
    </row>
    <row r="116" spans="1:20" x14ac:dyDescent="0.35">
      <c r="A116" s="12"/>
      <c r="B116" s="21">
        <f t="shared" si="42"/>
        <v>42190</v>
      </c>
      <c r="C116" s="13" t="str">
        <f>IF(B116="","",IFERROR(INDEX(Tableau1[RAISON],MATCH(B116,Tableau1[JOUR],0)),IF(WEEKDAY(B116,2)&gt;5,"WE","")))</f>
        <v>WE</v>
      </c>
      <c r="D116" s="26" t="str">
        <f t="shared" si="36"/>
        <v>B</v>
      </c>
      <c r="E116" s="21">
        <f t="shared" si="43"/>
        <v>42221</v>
      </c>
      <c r="F116" s="13" t="str">
        <f>IF(E116="","",IFERROR(INDEX(Tableau1[RAISON],MATCH(E116,Tableau1[JOUR],0)),IF(WEEKDAY(E116,2)&gt;5,"WE","")))</f>
        <v/>
      </c>
      <c r="G116" s="26" t="str">
        <f t="shared" si="37"/>
        <v>A</v>
      </c>
      <c r="H116" s="21">
        <f t="shared" si="44"/>
        <v>42252</v>
      </c>
      <c r="I116" s="13" t="str">
        <f>IF(H116="","",IFERROR(INDEX(Tableau1[RAISON],MATCH(H116,Tableau1[JOUR],0)),IF(WEEKDAY(H116,2)&gt;5,"WE","")))</f>
        <v>WE</v>
      </c>
      <c r="J116" s="26" t="str">
        <f t="shared" si="38"/>
        <v>A</v>
      </c>
      <c r="K116" s="21">
        <f t="shared" si="45"/>
        <v>42282</v>
      </c>
      <c r="L116" s="13" t="str">
        <f>IF(K116="","",IFERROR(INDEX(Tableau1[RAISON],MATCH(K116,Tableau1[JOUR],0)),IF(WEEKDAY(K116,2)&gt;5,"WE","")))</f>
        <v/>
      </c>
      <c r="M116" s="26" t="str">
        <f t="shared" si="39"/>
        <v>B</v>
      </c>
      <c r="N116" s="21">
        <f t="shared" si="46"/>
        <v>42313</v>
      </c>
      <c r="O116" s="13" t="str">
        <f>IF(N116="","",IFERROR(INDEX(Tableau1[RAISON],MATCH(N116,Tableau1[JOUR],0)),IF(WEEKDAY(N116,2)&gt;5,"WE","")))</f>
        <v/>
      </c>
      <c r="P116" s="26" t="str">
        <f t="shared" si="40"/>
        <v>B</v>
      </c>
      <c r="Q116" s="21">
        <f t="shared" si="47"/>
        <v>42343</v>
      </c>
      <c r="R116" s="13" t="str">
        <f>IF(Q116="","",IFERROR(INDEX(Tableau1[RAISON],MATCH(Q116,Tableau1[JOUR],0)),IF(WEEKDAY(Q116,2)&gt;5,"WE","")))</f>
        <v>WE</v>
      </c>
      <c r="S116" s="26" t="str">
        <f t="shared" si="41"/>
        <v>B</v>
      </c>
      <c r="T116" s="12"/>
    </row>
    <row r="117" spans="1:20" x14ac:dyDescent="0.35">
      <c r="A117" s="12"/>
      <c r="B117" s="21">
        <f t="shared" si="42"/>
        <v>42191</v>
      </c>
      <c r="C117" s="13" t="str">
        <f>IF(B117="","",IFERROR(INDEX(Tableau1[RAISON],MATCH(B117,Tableau1[JOUR],0)),IF(WEEKDAY(B117,2)&gt;5,"WE","")))</f>
        <v/>
      </c>
      <c r="D117" s="26" t="str">
        <f t="shared" si="36"/>
        <v>A</v>
      </c>
      <c r="E117" s="21">
        <f t="shared" si="43"/>
        <v>42222</v>
      </c>
      <c r="F117" s="13" t="str">
        <f>IF(E117="","",IFERROR(INDEX(Tableau1[RAISON],MATCH(E117,Tableau1[JOUR],0)),IF(WEEKDAY(E117,2)&gt;5,"WE","")))</f>
        <v/>
      </c>
      <c r="G117" s="26" t="str">
        <f t="shared" si="37"/>
        <v>A</v>
      </c>
      <c r="H117" s="21">
        <f t="shared" si="44"/>
        <v>42253</v>
      </c>
      <c r="I117" s="13" t="str">
        <f>IF(H117="","",IFERROR(INDEX(Tableau1[RAISON],MATCH(H117,Tableau1[JOUR],0)),IF(WEEKDAY(H117,2)&gt;5,"WE","")))</f>
        <v>WE</v>
      </c>
      <c r="J117" s="26" t="str">
        <f t="shared" si="38"/>
        <v>A</v>
      </c>
      <c r="K117" s="21">
        <f t="shared" si="45"/>
        <v>42283</v>
      </c>
      <c r="L117" s="13" t="str">
        <f>IF(K117="","",IFERROR(INDEX(Tableau1[RAISON],MATCH(K117,Tableau1[JOUR],0)),IF(WEEKDAY(K117,2)&gt;5,"WE","")))</f>
        <v/>
      </c>
      <c r="M117" s="26" t="str">
        <f t="shared" si="39"/>
        <v>B</v>
      </c>
      <c r="N117" s="21">
        <f t="shared" si="46"/>
        <v>42314</v>
      </c>
      <c r="O117" s="13" t="str">
        <f>IF(N117="","",IFERROR(INDEX(Tableau1[RAISON],MATCH(N117,Tableau1[JOUR],0)),IF(WEEKDAY(N117,2)&gt;5,"WE","")))</f>
        <v/>
      </c>
      <c r="P117" s="26" t="str">
        <f t="shared" si="40"/>
        <v>B</v>
      </c>
      <c r="Q117" s="21">
        <f t="shared" si="47"/>
        <v>42344</v>
      </c>
      <c r="R117" s="13" t="str">
        <f>IF(Q117="","",IFERROR(INDEX(Tableau1[RAISON],MATCH(Q117,Tableau1[JOUR],0)),IF(WEEKDAY(Q117,2)&gt;5,"WE","")))</f>
        <v>WE</v>
      </c>
      <c r="S117" s="26" t="str">
        <f t="shared" si="41"/>
        <v>B</v>
      </c>
      <c r="T117" s="12"/>
    </row>
    <row r="118" spans="1:20" x14ac:dyDescent="0.35">
      <c r="A118" s="12"/>
      <c r="B118" s="21">
        <f t="shared" si="42"/>
        <v>42192</v>
      </c>
      <c r="C118" s="13" t="str">
        <f>IF(B118="","",IFERROR(INDEX(Tableau1[RAISON],MATCH(B118,Tableau1[JOUR],0)),IF(WEEKDAY(B118,2)&gt;5,"WE","")))</f>
        <v/>
      </c>
      <c r="D118" s="26" t="str">
        <f t="shared" si="36"/>
        <v>A</v>
      </c>
      <c r="E118" s="21">
        <f t="shared" si="43"/>
        <v>42223</v>
      </c>
      <c r="F118" s="13" t="str">
        <f>IF(E118="","",IFERROR(INDEX(Tableau1[RAISON],MATCH(E118,Tableau1[JOUR],0)),IF(WEEKDAY(E118,2)&gt;5,"WE","")))</f>
        <v/>
      </c>
      <c r="G118" s="26" t="str">
        <f t="shared" si="37"/>
        <v>A</v>
      </c>
      <c r="H118" s="21">
        <f t="shared" si="44"/>
        <v>42254</v>
      </c>
      <c r="I118" s="13" t="str">
        <f>IF(H118="","",IFERROR(INDEX(Tableau1[RAISON],MATCH(H118,Tableau1[JOUR],0)),IF(WEEKDAY(H118,2)&gt;5,"WE","")))</f>
        <v/>
      </c>
      <c r="J118" s="26" t="str">
        <f t="shared" si="38"/>
        <v>B</v>
      </c>
      <c r="K118" s="21">
        <f t="shared" si="45"/>
        <v>42284</v>
      </c>
      <c r="L118" s="13" t="str">
        <f>IF(K118="","",IFERROR(INDEX(Tableau1[RAISON],MATCH(K118,Tableau1[JOUR],0)),IF(WEEKDAY(K118,2)&gt;5,"WE","")))</f>
        <v/>
      </c>
      <c r="M118" s="26" t="str">
        <f t="shared" si="39"/>
        <v>B</v>
      </c>
      <c r="N118" s="21">
        <f t="shared" si="46"/>
        <v>42315</v>
      </c>
      <c r="O118" s="13" t="str">
        <f>IF(N118="","",IFERROR(INDEX(Tableau1[RAISON],MATCH(N118,Tableau1[JOUR],0)),IF(WEEKDAY(N118,2)&gt;5,"WE","")))</f>
        <v>WE</v>
      </c>
      <c r="P118" s="26" t="str">
        <f t="shared" si="40"/>
        <v>B</v>
      </c>
      <c r="Q118" s="21">
        <f t="shared" si="47"/>
        <v>42345</v>
      </c>
      <c r="R118" s="13" t="str">
        <f>IF(Q118="","",IFERROR(INDEX(Tableau1[RAISON],MATCH(Q118,Tableau1[JOUR],0)),IF(WEEKDAY(Q118,2)&gt;5,"WE","")))</f>
        <v/>
      </c>
      <c r="S118" s="26" t="str">
        <f t="shared" si="41"/>
        <v>A</v>
      </c>
      <c r="T118" s="12"/>
    </row>
    <row r="119" spans="1:20" x14ac:dyDescent="0.35">
      <c r="A119" s="12"/>
      <c r="B119" s="21">
        <f t="shared" si="42"/>
        <v>42193</v>
      </c>
      <c r="C119" s="13" t="str">
        <f>IF(B119="","",IFERROR(INDEX(Tableau1[RAISON],MATCH(B119,Tableau1[JOUR],0)),IF(WEEKDAY(B119,2)&gt;5,"WE","")))</f>
        <v/>
      </c>
      <c r="D119" s="26" t="str">
        <f t="shared" si="36"/>
        <v>A</v>
      </c>
      <c r="E119" s="21">
        <f t="shared" si="43"/>
        <v>42224</v>
      </c>
      <c r="F119" s="13" t="str">
        <f>IF(E119="","",IFERROR(INDEX(Tableau1[RAISON],MATCH(E119,Tableau1[JOUR],0)),IF(WEEKDAY(E119,2)&gt;5,"WE","")))</f>
        <v>WE</v>
      </c>
      <c r="G119" s="26" t="str">
        <f t="shared" si="37"/>
        <v>A</v>
      </c>
      <c r="H119" s="21">
        <f t="shared" si="44"/>
        <v>42255</v>
      </c>
      <c r="I119" s="13" t="str">
        <f>IF(H119="","",IFERROR(INDEX(Tableau1[RAISON],MATCH(H119,Tableau1[JOUR],0)),IF(WEEKDAY(H119,2)&gt;5,"WE","")))</f>
        <v/>
      </c>
      <c r="J119" s="26" t="str">
        <f t="shared" si="38"/>
        <v>B</v>
      </c>
      <c r="K119" s="21">
        <f t="shared" si="45"/>
        <v>42285</v>
      </c>
      <c r="L119" s="13" t="str">
        <f>IF(K119="","",IFERROR(INDEX(Tableau1[RAISON],MATCH(K119,Tableau1[JOUR],0)),IF(WEEKDAY(K119,2)&gt;5,"WE","")))</f>
        <v/>
      </c>
      <c r="M119" s="26" t="str">
        <f t="shared" si="39"/>
        <v>B</v>
      </c>
      <c r="N119" s="21">
        <f t="shared" si="46"/>
        <v>42316</v>
      </c>
      <c r="O119" s="13" t="str">
        <f>IF(N119="","",IFERROR(INDEX(Tableau1[RAISON],MATCH(N119,Tableau1[JOUR],0)),IF(WEEKDAY(N119,2)&gt;5,"WE","")))</f>
        <v>WE</v>
      </c>
      <c r="P119" s="26" t="str">
        <f t="shared" si="40"/>
        <v>B</v>
      </c>
      <c r="Q119" s="21">
        <f t="shared" si="47"/>
        <v>42346</v>
      </c>
      <c r="R119" s="13" t="str">
        <f>IF(Q119="","",IFERROR(INDEX(Tableau1[RAISON],MATCH(Q119,Tableau1[JOUR],0)),IF(WEEKDAY(Q119,2)&gt;5,"WE","")))</f>
        <v/>
      </c>
      <c r="S119" s="26" t="str">
        <f t="shared" si="41"/>
        <v>A</v>
      </c>
      <c r="T119" s="12"/>
    </row>
    <row r="120" spans="1:20" x14ac:dyDescent="0.35">
      <c r="A120" s="12"/>
      <c r="B120" s="21">
        <f t="shared" si="42"/>
        <v>42194</v>
      </c>
      <c r="C120" s="13" t="str">
        <f>IF(B120="","",IFERROR(INDEX(Tableau1[RAISON],MATCH(B120,Tableau1[JOUR],0)),IF(WEEKDAY(B120,2)&gt;5,"WE","")))</f>
        <v/>
      </c>
      <c r="D120" s="26" t="str">
        <f t="shared" si="36"/>
        <v>A</v>
      </c>
      <c r="E120" s="21">
        <f t="shared" si="43"/>
        <v>42225</v>
      </c>
      <c r="F120" s="13" t="str">
        <f>IF(E120="","",IFERROR(INDEX(Tableau1[RAISON],MATCH(E120,Tableau1[JOUR],0)),IF(WEEKDAY(E120,2)&gt;5,"WE","")))</f>
        <v>WE</v>
      </c>
      <c r="G120" s="26" t="str">
        <f t="shared" si="37"/>
        <v>A</v>
      </c>
      <c r="H120" s="21">
        <f t="shared" si="44"/>
        <v>42256</v>
      </c>
      <c r="I120" s="13" t="str">
        <f>IF(H120="","",IFERROR(INDEX(Tableau1[RAISON],MATCH(H120,Tableau1[JOUR],0)),IF(WEEKDAY(H120,2)&gt;5,"WE","")))</f>
        <v/>
      </c>
      <c r="J120" s="26" t="str">
        <f t="shared" si="38"/>
        <v>B</v>
      </c>
      <c r="K120" s="21">
        <f t="shared" si="45"/>
        <v>42286</v>
      </c>
      <c r="L120" s="13" t="str">
        <f>IF(K120="","",IFERROR(INDEX(Tableau1[RAISON],MATCH(K120,Tableau1[JOUR],0)),IF(WEEKDAY(K120,2)&gt;5,"WE","")))</f>
        <v/>
      </c>
      <c r="M120" s="26" t="str">
        <f t="shared" si="39"/>
        <v>B</v>
      </c>
      <c r="N120" s="21">
        <f t="shared" si="46"/>
        <v>42317</v>
      </c>
      <c r="O120" s="13" t="str">
        <f>IF(N120="","",IFERROR(INDEX(Tableau1[RAISON],MATCH(N120,Tableau1[JOUR],0)),IF(WEEKDAY(N120,2)&gt;5,"WE","")))</f>
        <v/>
      </c>
      <c r="P120" s="26" t="str">
        <f t="shared" si="40"/>
        <v>A</v>
      </c>
      <c r="Q120" s="21">
        <f t="shared" si="47"/>
        <v>42347</v>
      </c>
      <c r="R120" s="13" t="str">
        <f>IF(Q120="","",IFERROR(INDEX(Tableau1[RAISON],MATCH(Q120,Tableau1[JOUR],0)),IF(WEEKDAY(Q120,2)&gt;5,"WE","")))</f>
        <v/>
      </c>
      <c r="S120" s="26" t="str">
        <f t="shared" si="41"/>
        <v>A</v>
      </c>
      <c r="T120" s="12"/>
    </row>
    <row r="121" spans="1:20" x14ac:dyDescent="0.35">
      <c r="A121" s="12"/>
      <c r="B121" s="21">
        <f t="shared" si="42"/>
        <v>42195</v>
      </c>
      <c r="C121" s="13" t="str">
        <f>IF(B121="","",IFERROR(INDEX(Tableau1[RAISON],MATCH(B121,Tableau1[JOUR],0)),IF(WEEKDAY(B121,2)&gt;5,"WE","")))</f>
        <v/>
      </c>
      <c r="D121" s="26" t="str">
        <f t="shared" si="36"/>
        <v>A</v>
      </c>
      <c r="E121" s="21">
        <f t="shared" si="43"/>
        <v>42226</v>
      </c>
      <c r="F121" s="13" t="str">
        <f>IF(E121="","",IFERROR(INDEX(Tableau1[RAISON],MATCH(E121,Tableau1[JOUR],0)),IF(WEEKDAY(E121,2)&gt;5,"WE","")))</f>
        <v/>
      </c>
      <c r="G121" s="26" t="str">
        <f t="shared" si="37"/>
        <v>B</v>
      </c>
      <c r="H121" s="21">
        <f t="shared" si="44"/>
        <v>42257</v>
      </c>
      <c r="I121" s="13" t="str">
        <f>IF(H121="","",IFERROR(INDEX(Tableau1[RAISON],MATCH(H121,Tableau1[JOUR],0)),IF(WEEKDAY(H121,2)&gt;5,"WE","")))</f>
        <v/>
      </c>
      <c r="J121" s="26" t="str">
        <f t="shared" si="38"/>
        <v>B</v>
      </c>
      <c r="K121" s="21">
        <f t="shared" si="45"/>
        <v>42287</v>
      </c>
      <c r="L121" s="13" t="str">
        <f>IF(K121="","",IFERROR(INDEX(Tableau1[RAISON],MATCH(K121,Tableau1[JOUR],0)),IF(WEEKDAY(K121,2)&gt;5,"WE","")))</f>
        <v>WE</v>
      </c>
      <c r="M121" s="26" t="str">
        <f t="shared" si="39"/>
        <v>B</v>
      </c>
      <c r="N121" s="21">
        <f t="shared" si="46"/>
        <v>42318</v>
      </c>
      <c r="O121" s="13" t="str">
        <f>IF(N121="","",IFERROR(INDEX(Tableau1[RAISON],MATCH(N121,Tableau1[JOUR],0)),IF(WEEKDAY(N121,2)&gt;5,"WE","")))</f>
        <v/>
      </c>
      <c r="P121" s="26" t="str">
        <f t="shared" si="40"/>
        <v>A</v>
      </c>
      <c r="Q121" s="21">
        <f t="shared" si="47"/>
        <v>42348</v>
      </c>
      <c r="R121" s="13" t="str">
        <f>IF(Q121="","",IFERROR(INDEX(Tableau1[RAISON],MATCH(Q121,Tableau1[JOUR],0)),IF(WEEKDAY(Q121,2)&gt;5,"WE","")))</f>
        <v/>
      </c>
      <c r="S121" s="26" t="str">
        <f t="shared" si="41"/>
        <v>A</v>
      </c>
      <c r="T121" s="12"/>
    </row>
    <row r="122" spans="1:20" x14ac:dyDescent="0.35">
      <c r="A122" s="12"/>
      <c r="B122" s="21">
        <f t="shared" si="42"/>
        <v>42196</v>
      </c>
      <c r="C122" s="13" t="str">
        <f>IF(B122="","",IFERROR(INDEX(Tableau1[RAISON],MATCH(B122,Tableau1[JOUR],0)),IF(WEEKDAY(B122,2)&gt;5,"WE","")))</f>
        <v>WE</v>
      </c>
      <c r="D122" s="26" t="str">
        <f t="shared" si="36"/>
        <v>A</v>
      </c>
      <c r="E122" s="21">
        <f t="shared" si="43"/>
        <v>42227</v>
      </c>
      <c r="F122" s="13" t="str">
        <f>IF(E122="","",IFERROR(INDEX(Tableau1[RAISON],MATCH(E122,Tableau1[JOUR],0)),IF(WEEKDAY(E122,2)&gt;5,"WE","")))</f>
        <v/>
      </c>
      <c r="G122" s="26" t="str">
        <f t="shared" si="37"/>
        <v>B</v>
      </c>
      <c r="H122" s="21">
        <f t="shared" si="44"/>
        <v>42258</v>
      </c>
      <c r="I122" s="13" t="str">
        <f>IF(H122="","",IFERROR(INDEX(Tableau1[RAISON],MATCH(H122,Tableau1[JOUR],0)),IF(WEEKDAY(H122,2)&gt;5,"WE","")))</f>
        <v/>
      </c>
      <c r="J122" s="26" t="str">
        <f t="shared" si="38"/>
        <v>B</v>
      </c>
      <c r="K122" s="21">
        <f t="shared" si="45"/>
        <v>42288</v>
      </c>
      <c r="L122" s="13" t="str">
        <f>IF(K122="","",IFERROR(INDEX(Tableau1[RAISON],MATCH(K122,Tableau1[JOUR],0)),IF(WEEKDAY(K122,2)&gt;5,"WE","")))</f>
        <v>WE</v>
      </c>
      <c r="M122" s="26" t="str">
        <f t="shared" si="39"/>
        <v>B</v>
      </c>
      <c r="N122" s="21">
        <f t="shared" si="46"/>
        <v>42319</v>
      </c>
      <c r="O122" s="13" t="str">
        <f>IF(N122="","",IFERROR(INDEX(Tableau1[RAISON],MATCH(N122,Tableau1[JOUR],0)),IF(WEEKDAY(N122,2)&gt;5,"WE","")))</f>
        <v>Fête de l'Armistice</v>
      </c>
      <c r="P122" s="26" t="str">
        <f t="shared" si="40"/>
        <v>A</v>
      </c>
      <c r="Q122" s="21">
        <f t="shared" si="47"/>
        <v>42349</v>
      </c>
      <c r="R122" s="13" t="str">
        <f>IF(Q122="","",IFERROR(INDEX(Tableau1[RAISON],MATCH(Q122,Tableau1[JOUR],0)),IF(WEEKDAY(Q122,2)&gt;5,"WE","")))</f>
        <v/>
      </c>
      <c r="S122" s="26" t="str">
        <f t="shared" si="41"/>
        <v>A</v>
      </c>
      <c r="T122" s="12"/>
    </row>
    <row r="123" spans="1:20" x14ac:dyDescent="0.35">
      <c r="A123" s="12"/>
      <c r="B123" s="21">
        <f t="shared" si="42"/>
        <v>42197</v>
      </c>
      <c r="C123" s="13" t="str">
        <f>IF(B123="","",IFERROR(INDEX(Tableau1[RAISON],MATCH(B123,Tableau1[JOUR],0)),IF(WEEKDAY(B123,2)&gt;5,"WE","")))</f>
        <v>WE</v>
      </c>
      <c r="D123" s="26" t="str">
        <f t="shared" si="36"/>
        <v>A</v>
      </c>
      <c r="E123" s="21">
        <f t="shared" si="43"/>
        <v>42228</v>
      </c>
      <c r="F123" s="13" t="str">
        <f>IF(E123="","",IFERROR(INDEX(Tableau1[RAISON],MATCH(E123,Tableau1[JOUR],0)),IF(WEEKDAY(E123,2)&gt;5,"WE","")))</f>
        <v/>
      </c>
      <c r="G123" s="26" t="str">
        <f t="shared" si="37"/>
        <v>B</v>
      </c>
      <c r="H123" s="21">
        <f t="shared" si="44"/>
        <v>42259</v>
      </c>
      <c r="I123" s="13" t="str">
        <f>IF(H123="","",IFERROR(INDEX(Tableau1[RAISON],MATCH(H123,Tableau1[JOUR],0)),IF(WEEKDAY(H123,2)&gt;5,"WE","")))</f>
        <v>WE</v>
      </c>
      <c r="J123" s="26" t="str">
        <f t="shared" si="38"/>
        <v>B</v>
      </c>
      <c r="K123" s="21">
        <f t="shared" si="45"/>
        <v>42289</v>
      </c>
      <c r="L123" s="13" t="str">
        <f>IF(K123="","",IFERROR(INDEX(Tableau1[RAISON],MATCH(K123,Tableau1[JOUR],0)),IF(WEEKDAY(K123,2)&gt;5,"WE","")))</f>
        <v/>
      </c>
      <c r="M123" s="26" t="str">
        <f t="shared" si="39"/>
        <v>A</v>
      </c>
      <c r="N123" s="21">
        <f t="shared" si="46"/>
        <v>42320</v>
      </c>
      <c r="O123" s="13" t="str">
        <f>IF(N123="","",IFERROR(INDEX(Tableau1[RAISON],MATCH(N123,Tableau1[JOUR],0)),IF(WEEKDAY(N123,2)&gt;5,"WE","")))</f>
        <v/>
      </c>
      <c r="P123" s="26" t="str">
        <f t="shared" si="40"/>
        <v>A</v>
      </c>
      <c r="Q123" s="21">
        <f t="shared" si="47"/>
        <v>42350</v>
      </c>
      <c r="R123" s="13" t="str">
        <f>IF(Q123="","",IFERROR(INDEX(Tableau1[RAISON],MATCH(Q123,Tableau1[JOUR],0)),IF(WEEKDAY(Q123,2)&gt;5,"WE","")))</f>
        <v>WE</v>
      </c>
      <c r="S123" s="26" t="str">
        <f t="shared" si="41"/>
        <v>A</v>
      </c>
      <c r="T123" s="12"/>
    </row>
    <row r="124" spans="1:20" x14ac:dyDescent="0.35">
      <c r="A124" s="12"/>
      <c r="B124" s="21">
        <f t="shared" si="42"/>
        <v>42198</v>
      </c>
      <c r="C124" s="13" t="str">
        <f>IF(B124="","",IFERROR(INDEX(Tableau1[RAISON],MATCH(B124,Tableau1[JOUR],0)),IF(WEEKDAY(B124,2)&gt;5,"WE","")))</f>
        <v/>
      </c>
      <c r="D124" s="26" t="str">
        <f t="shared" si="36"/>
        <v>B</v>
      </c>
      <c r="E124" s="21">
        <f t="shared" si="43"/>
        <v>42229</v>
      </c>
      <c r="F124" s="13" t="str">
        <f>IF(E124="","",IFERROR(INDEX(Tableau1[RAISON],MATCH(E124,Tableau1[JOUR],0)),IF(WEEKDAY(E124,2)&gt;5,"WE","")))</f>
        <v/>
      </c>
      <c r="G124" s="26" t="str">
        <f t="shared" si="37"/>
        <v>B</v>
      </c>
      <c r="H124" s="21">
        <f t="shared" si="44"/>
        <v>42260</v>
      </c>
      <c r="I124" s="13" t="str">
        <f>IF(H124="","",IFERROR(INDEX(Tableau1[RAISON],MATCH(H124,Tableau1[JOUR],0)),IF(WEEKDAY(H124,2)&gt;5,"WE","")))</f>
        <v>WE</v>
      </c>
      <c r="J124" s="26" t="str">
        <f t="shared" si="38"/>
        <v>B</v>
      </c>
      <c r="K124" s="21">
        <f t="shared" si="45"/>
        <v>42290</v>
      </c>
      <c r="L124" s="13" t="str">
        <f>IF(K124="","",IFERROR(INDEX(Tableau1[RAISON],MATCH(K124,Tableau1[JOUR],0)),IF(WEEKDAY(K124,2)&gt;5,"WE","")))</f>
        <v/>
      </c>
      <c r="M124" s="26" t="str">
        <f t="shared" si="39"/>
        <v>A</v>
      </c>
      <c r="N124" s="21">
        <f t="shared" si="46"/>
        <v>42321</v>
      </c>
      <c r="O124" s="13" t="str">
        <f>IF(N124="","",IFERROR(INDEX(Tableau1[RAISON],MATCH(N124,Tableau1[JOUR],0)),IF(WEEKDAY(N124,2)&gt;5,"WE","")))</f>
        <v/>
      </c>
      <c r="P124" s="26" t="str">
        <f t="shared" si="40"/>
        <v>A</v>
      </c>
      <c r="Q124" s="21">
        <f t="shared" si="47"/>
        <v>42351</v>
      </c>
      <c r="R124" s="13" t="str">
        <f>IF(Q124="","",IFERROR(INDEX(Tableau1[RAISON],MATCH(Q124,Tableau1[JOUR],0)),IF(WEEKDAY(Q124,2)&gt;5,"WE","")))</f>
        <v>WE</v>
      </c>
      <c r="S124" s="26" t="str">
        <f t="shared" si="41"/>
        <v>A</v>
      </c>
      <c r="T124" s="12"/>
    </row>
    <row r="125" spans="1:20" x14ac:dyDescent="0.35">
      <c r="A125" s="12"/>
      <c r="B125" s="21">
        <f t="shared" si="42"/>
        <v>42199</v>
      </c>
      <c r="C125" s="13" t="str">
        <f>IF(B125="","",IFERROR(INDEX(Tableau1[RAISON],MATCH(B125,Tableau1[JOUR],0)),IF(WEEKDAY(B125,2)&gt;5,"WE","")))</f>
        <v/>
      </c>
      <c r="D125" s="26" t="str">
        <f t="shared" si="36"/>
        <v>B</v>
      </c>
      <c r="E125" s="21">
        <f t="shared" si="43"/>
        <v>42230</v>
      </c>
      <c r="F125" s="13" t="str">
        <f>IF(E125="","",IFERROR(INDEX(Tableau1[RAISON],MATCH(E125,Tableau1[JOUR],0)),IF(WEEKDAY(E125,2)&gt;5,"WE","")))</f>
        <v/>
      </c>
      <c r="G125" s="26" t="str">
        <f t="shared" si="37"/>
        <v>B</v>
      </c>
      <c r="H125" s="21">
        <f t="shared" si="44"/>
        <v>42261</v>
      </c>
      <c r="I125" s="13" t="str">
        <f>IF(H125="","",IFERROR(INDEX(Tableau1[RAISON],MATCH(H125,Tableau1[JOUR],0)),IF(WEEKDAY(H125,2)&gt;5,"WE","")))</f>
        <v/>
      </c>
      <c r="J125" s="26" t="str">
        <f t="shared" si="38"/>
        <v>A</v>
      </c>
      <c r="K125" s="21">
        <f t="shared" si="45"/>
        <v>42291</v>
      </c>
      <c r="L125" s="13" t="str">
        <f>IF(K125="","",IFERROR(INDEX(Tableau1[RAISON],MATCH(K125,Tableau1[JOUR],0)),IF(WEEKDAY(K125,2)&gt;5,"WE","")))</f>
        <v/>
      </c>
      <c r="M125" s="26" t="str">
        <f t="shared" si="39"/>
        <v>A</v>
      </c>
      <c r="N125" s="21">
        <f t="shared" si="46"/>
        <v>42322</v>
      </c>
      <c r="O125" s="13" t="str">
        <f>IF(N125="","",IFERROR(INDEX(Tableau1[RAISON],MATCH(N125,Tableau1[JOUR],0)),IF(WEEKDAY(N125,2)&gt;5,"WE","")))</f>
        <v>WE</v>
      </c>
      <c r="P125" s="26" t="str">
        <f t="shared" si="40"/>
        <v>A</v>
      </c>
      <c r="Q125" s="21">
        <f t="shared" si="47"/>
        <v>42352</v>
      </c>
      <c r="R125" s="13" t="str">
        <f>IF(Q125="","",IFERROR(INDEX(Tableau1[RAISON],MATCH(Q125,Tableau1[JOUR],0)),IF(WEEKDAY(Q125,2)&gt;5,"WE","")))</f>
        <v/>
      </c>
      <c r="S125" s="26" t="str">
        <f t="shared" si="41"/>
        <v>B</v>
      </c>
      <c r="T125" s="12"/>
    </row>
    <row r="126" spans="1:20" x14ac:dyDescent="0.35">
      <c r="A126" s="12"/>
      <c r="B126" s="21">
        <f t="shared" si="42"/>
        <v>42200</v>
      </c>
      <c r="C126" s="13" t="str">
        <f>IF(B126="","",IFERROR(INDEX(Tableau1[RAISON],MATCH(B126,Tableau1[JOUR],0)),IF(WEEKDAY(B126,2)&gt;5,"WE","")))</f>
        <v/>
      </c>
      <c r="D126" s="26" t="str">
        <f t="shared" si="36"/>
        <v>B</v>
      </c>
      <c r="E126" s="21">
        <f t="shared" si="43"/>
        <v>42231</v>
      </c>
      <c r="F126" s="13" t="str">
        <f>IF(E126="","",IFERROR(INDEX(Tableau1[RAISON],MATCH(E126,Tableau1[JOUR],0)),IF(WEEKDAY(E126,2)&gt;5,"WE","")))</f>
        <v>Assomption</v>
      </c>
      <c r="G126" s="26" t="str">
        <f t="shared" si="37"/>
        <v>B</v>
      </c>
      <c r="H126" s="21">
        <f t="shared" si="44"/>
        <v>42262</v>
      </c>
      <c r="I126" s="13" t="str">
        <f>IF(H126="","",IFERROR(INDEX(Tableau1[RAISON],MATCH(H126,Tableau1[JOUR],0)),IF(WEEKDAY(H126,2)&gt;5,"WE","")))</f>
        <v/>
      </c>
      <c r="J126" s="26" t="str">
        <f t="shared" si="38"/>
        <v>A</v>
      </c>
      <c r="K126" s="21">
        <f t="shared" si="45"/>
        <v>42292</v>
      </c>
      <c r="L126" s="13" t="str">
        <f>IF(K126="","",IFERROR(INDEX(Tableau1[RAISON],MATCH(K126,Tableau1[JOUR],0)),IF(WEEKDAY(K126,2)&gt;5,"WE","")))</f>
        <v/>
      </c>
      <c r="M126" s="26" t="str">
        <f t="shared" si="39"/>
        <v>A</v>
      </c>
      <c r="N126" s="21">
        <f t="shared" si="46"/>
        <v>42323</v>
      </c>
      <c r="O126" s="13" t="str">
        <f>IF(N126="","",IFERROR(INDEX(Tableau1[RAISON],MATCH(N126,Tableau1[JOUR],0)),IF(WEEKDAY(N126,2)&gt;5,"WE","")))</f>
        <v>Fête du Roi</v>
      </c>
      <c r="P126" s="26" t="str">
        <f t="shared" si="40"/>
        <v>A</v>
      </c>
      <c r="Q126" s="21">
        <f t="shared" si="47"/>
        <v>42353</v>
      </c>
      <c r="R126" s="13" t="str">
        <f>IF(Q126="","",IFERROR(INDEX(Tableau1[RAISON],MATCH(Q126,Tableau1[JOUR],0)),IF(WEEKDAY(Q126,2)&gt;5,"WE","")))</f>
        <v/>
      </c>
      <c r="S126" s="26" t="str">
        <f t="shared" si="41"/>
        <v>B</v>
      </c>
      <c r="T126" s="12"/>
    </row>
    <row r="127" spans="1:20" x14ac:dyDescent="0.35">
      <c r="A127" s="12"/>
      <c r="B127" s="21">
        <f t="shared" si="42"/>
        <v>42201</v>
      </c>
      <c r="C127" s="13" t="str">
        <f>IF(B127="","",IFERROR(INDEX(Tableau1[RAISON],MATCH(B127,Tableau1[JOUR],0)),IF(WEEKDAY(B127,2)&gt;5,"WE","")))</f>
        <v/>
      </c>
      <c r="D127" s="26" t="str">
        <f t="shared" si="36"/>
        <v>B</v>
      </c>
      <c r="E127" s="21">
        <f t="shared" si="43"/>
        <v>42232</v>
      </c>
      <c r="F127" s="13" t="str">
        <f>IF(E127="","",IFERROR(INDEX(Tableau1[RAISON],MATCH(E127,Tableau1[JOUR],0)),IF(WEEKDAY(E127,2)&gt;5,"WE","")))</f>
        <v>WE</v>
      </c>
      <c r="G127" s="26" t="str">
        <f t="shared" si="37"/>
        <v>B</v>
      </c>
      <c r="H127" s="21">
        <f t="shared" si="44"/>
        <v>42263</v>
      </c>
      <c r="I127" s="13" t="str">
        <f>IF(H127="","",IFERROR(INDEX(Tableau1[RAISON],MATCH(H127,Tableau1[JOUR],0)),IF(WEEKDAY(H127,2)&gt;5,"WE","")))</f>
        <v/>
      </c>
      <c r="J127" s="26" t="str">
        <f t="shared" si="38"/>
        <v>A</v>
      </c>
      <c r="K127" s="21">
        <f t="shared" si="45"/>
        <v>42293</v>
      </c>
      <c r="L127" s="13" t="str">
        <f>IF(K127="","",IFERROR(INDEX(Tableau1[RAISON],MATCH(K127,Tableau1[JOUR],0)),IF(WEEKDAY(K127,2)&gt;5,"WE","")))</f>
        <v/>
      </c>
      <c r="M127" s="26" t="str">
        <f t="shared" si="39"/>
        <v>A</v>
      </c>
      <c r="N127" s="21">
        <f t="shared" si="46"/>
        <v>42324</v>
      </c>
      <c r="O127" s="13" t="str">
        <f>IF(N127="","",IFERROR(INDEX(Tableau1[RAISON],MATCH(N127,Tableau1[JOUR],0)),IF(WEEKDAY(N127,2)&gt;5,"WE","")))</f>
        <v/>
      </c>
      <c r="P127" s="26" t="str">
        <f t="shared" si="40"/>
        <v>B</v>
      </c>
      <c r="Q127" s="21">
        <f t="shared" si="47"/>
        <v>42354</v>
      </c>
      <c r="R127" s="13" t="str">
        <f>IF(Q127="","",IFERROR(INDEX(Tableau1[RAISON],MATCH(Q127,Tableau1[JOUR],0)),IF(WEEKDAY(Q127,2)&gt;5,"WE","")))</f>
        <v/>
      </c>
      <c r="S127" s="26" t="str">
        <f t="shared" si="41"/>
        <v>B</v>
      </c>
      <c r="T127" s="12"/>
    </row>
    <row r="128" spans="1:20" x14ac:dyDescent="0.35">
      <c r="A128" s="12"/>
      <c r="B128" s="21">
        <f t="shared" si="42"/>
        <v>42202</v>
      </c>
      <c r="C128" s="13" t="str">
        <f>IF(B128="","",IFERROR(INDEX(Tableau1[RAISON],MATCH(B128,Tableau1[JOUR],0)),IF(WEEKDAY(B128,2)&gt;5,"WE","")))</f>
        <v/>
      </c>
      <c r="D128" s="26" t="str">
        <f t="shared" si="36"/>
        <v>B</v>
      </c>
      <c r="E128" s="21">
        <f t="shared" si="43"/>
        <v>42233</v>
      </c>
      <c r="F128" s="13" t="str">
        <f>IF(E128="","",IFERROR(INDEX(Tableau1[RAISON],MATCH(E128,Tableau1[JOUR],0)),IF(WEEKDAY(E128,2)&gt;5,"WE","")))</f>
        <v/>
      </c>
      <c r="G128" s="26" t="str">
        <f t="shared" si="37"/>
        <v>A</v>
      </c>
      <c r="H128" s="21">
        <f t="shared" si="44"/>
        <v>42264</v>
      </c>
      <c r="I128" s="13" t="str">
        <f>IF(H128="","",IFERROR(INDEX(Tableau1[RAISON],MATCH(H128,Tableau1[JOUR],0)),IF(WEEKDAY(H128,2)&gt;5,"WE","")))</f>
        <v/>
      </c>
      <c r="J128" s="26" t="str">
        <f t="shared" si="38"/>
        <v>A</v>
      </c>
      <c r="K128" s="21">
        <f t="shared" si="45"/>
        <v>42294</v>
      </c>
      <c r="L128" s="13" t="str">
        <f>IF(K128="","",IFERROR(INDEX(Tableau1[RAISON],MATCH(K128,Tableau1[JOUR],0)),IF(WEEKDAY(K128,2)&gt;5,"WE","")))</f>
        <v>WE</v>
      </c>
      <c r="M128" s="26" t="str">
        <f t="shared" si="39"/>
        <v>A</v>
      </c>
      <c r="N128" s="21">
        <f t="shared" si="46"/>
        <v>42325</v>
      </c>
      <c r="O128" s="13" t="str">
        <f>IF(N128="","",IFERROR(INDEX(Tableau1[RAISON],MATCH(N128,Tableau1[JOUR],0)),IF(WEEKDAY(N128,2)&gt;5,"WE","")))</f>
        <v/>
      </c>
      <c r="P128" s="26" t="str">
        <f t="shared" si="40"/>
        <v>B</v>
      </c>
      <c r="Q128" s="21">
        <f t="shared" si="47"/>
        <v>42355</v>
      </c>
      <c r="R128" s="13" t="str">
        <f>IF(Q128="","",IFERROR(INDEX(Tableau1[RAISON],MATCH(Q128,Tableau1[JOUR],0)),IF(WEEKDAY(Q128,2)&gt;5,"WE","")))</f>
        <v/>
      </c>
      <c r="S128" s="26" t="str">
        <f t="shared" si="41"/>
        <v>B</v>
      </c>
      <c r="T128" s="12"/>
    </row>
    <row r="129" spans="1:20" x14ac:dyDescent="0.35">
      <c r="A129" s="12"/>
      <c r="B129" s="21">
        <f t="shared" si="42"/>
        <v>42203</v>
      </c>
      <c r="C129" s="13" t="str">
        <f>IF(B129="","",IFERROR(INDEX(Tableau1[RAISON],MATCH(B129,Tableau1[JOUR],0)),IF(WEEKDAY(B129,2)&gt;5,"WE","")))</f>
        <v>WE</v>
      </c>
      <c r="D129" s="26" t="str">
        <f t="shared" si="36"/>
        <v>B</v>
      </c>
      <c r="E129" s="21">
        <f t="shared" si="43"/>
        <v>42234</v>
      </c>
      <c r="F129" s="13" t="str">
        <f>IF(E129="","",IFERROR(INDEX(Tableau1[RAISON],MATCH(E129,Tableau1[JOUR],0)),IF(WEEKDAY(E129,2)&gt;5,"WE","")))</f>
        <v/>
      </c>
      <c r="G129" s="26" t="str">
        <f t="shared" si="37"/>
        <v>A</v>
      </c>
      <c r="H129" s="21">
        <f t="shared" si="44"/>
        <v>42265</v>
      </c>
      <c r="I129" s="13" t="str">
        <f>IF(H129="","",IFERROR(INDEX(Tableau1[RAISON],MATCH(H129,Tableau1[JOUR],0)),IF(WEEKDAY(H129,2)&gt;5,"WE","")))</f>
        <v/>
      </c>
      <c r="J129" s="26" t="str">
        <f t="shared" si="38"/>
        <v>A</v>
      </c>
      <c r="K129" s="21">
        <f t="shared" si="45"/>
        <v>42295</v>
      </c>
      <c r="L129" s="13" t="str">
        <f>IF(K129="","",IFERROR(INDEX(Tableau1[RAISON],MATCH(K129,Tableau1[JOUR],0)),IF(WEEKDAY(K129,2)&gt;5,"WE","")))</f>
        <v>WE</v>
      </c>
      <c r="M129" s="26" t="str">
        <f t="shared" si="39"/>
        <v>A</v>
      </c>
      <c r="N129" s="21">
        <f t="shared" si="46"/>
        <v>42326</v>
      </c>
      <c r="O129" s="13" t="str">
        <f>IF(N129="","",IFERROR(INDEX(Tableau1[RAISON],MATCH(N129,Tableau1[JOUR],0)),IF(WEEKDAY(N129,2)&gt;5,"WE","")))</f>
        <v/>
      </c>
      <c r="P129" s="26" t="str">
        <f t="shared" si="40"/>
        <v>B</v>
      </c>
      <c r="Q129" s="21">
        <f t="shared" si="47"/>
        <v>42356</v>
      </c>
      <c r="R129" s="13" t="str">
        <f>IF(Q129="","",IFERROR(INDEX(Tableau1[RAISON],MATCH(Q129,Tableau1[JOUR],0)),IF(WEEKDAY(Q129,2)&gt;5,"WE","")))</f>
        <v/>
      </c>
      <c r="S129" s="26" t="str">
        <f t="shared" si="41"/>
        <v>B</v>
      </c>
      <c r="T129" s="12"/>
    </row>
    <row r="130" spans="1:20" x14ac:dyDescent="0.35">
      <c r="A130" s="12"/>
      <c r="B130" s="21">
        <f t="shared" si="42"/>
        <v>42204</v>
      </c>
      <c r="C130" s="13" t="str">
        <f>IF(B130="","",IFERROR(INDEX(Tableau1[RAISON],MATCH(B130,Tableau1[JOUR],0)),IF(WEEKDAY(B130,2)&gt;5,"WE","")))</f>
        <v>WE</v>
      </c>
      <c r="D130" s="26" t="str">
        <f t="shared" si="36"/>
        <v>B</v>
      </c>
      <c r="E130" s="21">
        <f t="shared" si="43"/>
        <v>42235</v>
      </c>
      <c r="F130" s="13" t="str">
        <f>IF(E130="","",IFERROR(INDEX(Tableau1[RAISON],MATCH(E130,Tableau1[JOUR],0)),IF(WEEKDAY(E130,2)&gt;5,"WE","")))</f>
        <v/>
      </c>
      <c r="G130" s="26" t="str">
        <f t="shared" si="37"/>
        <v>A</v>
      </c>
      <c r="H130" s="21">
        <f t="shared" si="44"/>
        <v>42266</v>
      </c>
      <c r="I130" s="13" t="str">
        <f>IF(H130="","",IFERROR(INDEX(Tableau1[RAISON],MATCH(H130,Tableau1[JOUR],0)),IF(WEEKDAY(H130,2)&gt;5,"WE","")))</f>
        <v>WE</v>
      </c>
      <c r="J130" s="26" t="str">
        <f t="shared" si="38"/>
        <v>A</v>
      </c>
      <c r="K130" s="21">
        <f t="shared" si="45"/>
        <v>42296</v>
      </c>
      <c r="L130" s="13" t="str">
        <f>IF(K130="","",IFERROR(INDEX(Tableau1[RAISON],MATCH(K130,Tableau1[JOUR],0)),IF(WEEKDAY(K130,2)&gt;5,"WE","")))</f>
        <v/>
      </c>
      <c r="M130" s="26" t="str">
        <f t="shared" si="39"/>
        <v>B</v>
      </c>
      <c r="N130" s="21">
        <f t="shared" si="46"/>
        <v>42327</v>
      </c>
      <c r="O130" s="13" t="str">
        <f>IF(N130="","",IFERROR(INDEX(Tableau1[RAISON],MATCH(N130,Tableau1[JOUR],0)),IF(WEEKDAY(N130,2)&gt;5,"WE","")))</f>
        <v/>
      </c>
      <c r="P130" s="26" t="str">
        <f t="shared" si="40"/>
        <v>B</v>
      </c>
      <c r="Q130" s="21">
        <f t="shared" si="47"/>
        <v>42357</v>
      </c>
      <c r="R130" s="13" t="str">
        <f>IF(Q130="","",IFERROR(INDEX(Tableau1[RAISON],MATCH(Q130,Tableau1[JOUR],0)),IF(WEEKDAY(Q130,2)&gt;5,"WE","")))</f>
        <v>WE</v>
      </c>
      <c r="S130" s="26" t="str">
        <f t="shared" si="41"/>
        <v>B</v>
      </c>
      <c r="T130" s="12"/>
    </row>
    <row r="131" spans="1:20" x14ac:dyDescent="0.35">
      <c r="A131" s="12"/>
      <c r="B131" s="21">
        <f t="shared" si="42"/>
        <v>42205</v>
      </c>
      <c r="C131" s="13" t="str">
        <f>IF(B131="","",IFERROR(INDEX(Tableau1[RAISON],MATCH(B131,Tableau1[JOUR],0)),IF(WEEKDAY(B131,2)&gt;5,"WE","")))</f>
        <v/>
      </c>
      <c r="D131" s="26" t="str">
        <f t="shared" si="36"/>
        <v>A</v>
      </c>
      <c r="E131" s="21">
        <f t="shared" si="43"/>
        <v>42236</v>
      </c>
      <c r="F131" s="13" t="str">
        <f>IF(E131="","",IFERROR(INDEX(Tableau1[RAISON],MATCH(E131,Tableau1[JOUR],0)),IF(WEEKDAY(E131,2)&gt;5,"WE","")))</f>
        <v/>
      </c>
      <c r="G131" s="26" t="str">
        <f t="shared" si="37"/>
        <v>A</v>
      </c>
      <c r="H131" s="21">
        <f t="shared" si="44"/>
        <v>42267</v>
      </c>
      <c r="I131" s="13" t="str">
        <f>IF(H131="","",IFERROR(INDEX(Tableau1[RAISON],MATCH(H131,Tableau1[JOUR],0)),IF(WEEKDAY(H131,2)&gt;5,"WE","")))</f>
        <v>WE</v>
      </c>
      <c r="J131" s="26" t="str">
        <f t="shared" si="38"/>
        <v>A</v>
      </c>
      <c r="K131" s="21">
        <f t="shared" si="45"/>
        <v>42297</v>
      </c>
      <c r="L131" s="13" t="str">
        <f>IF(K131="","",IFERROR(INDEX(Tableau1[RAISON],MATCH(K131,Tableau1[JOUR],0)),IF(WEEKDAY(K131,2)&gt;5,"WE","")))</f>
        <v/>
      </c>
      <c r="M131" s="26" t="str">
        <f t="shared" si="39"/>
        <v>B</v>
      </c>
      <c r="N131" s="21">
        <f t="shared" si="46"/>
        <v>42328</v>
      </c>
      <c r="O131" s="13" t="str">
        <f>IF(N131="","",IFERROR(INDEX(Tableau1[RAISON],MATCH(N131,Tableau1[JOUR],0)),IF(WEEKDAY(N131,2)&gt;5,"WE","")))</f>
        <v/>
      </c>
      <c r="P131" s="26" t="str">
        <f t="shared" si="40"/>
        <v>B</v>
      </c>
      <c r="Q131" s="21">
        <f t="shared" si="47"/>
        <v>42358</v>
      </c>
      <c r="R131" s="13" t="str">
        <f>IF(Q131="","",IFERROR(INDEX(Tableau1[RAISON],MATCH(Q131,Tableau1[JOUR],0)),IF(WEEKDAY(Q131,2)&gt;5,"WE","")))</f>
        <v>WE</v>
      </c>
      <c r="S131" s="26" t="str">
        <f t="shared" si="41"/>
        <v>B</v>
      </c>
      <c r="T131" s="12"/>
    </row>
    <row r="132" spans="1:20" x14ac:dyDescent="0.35">
      <c r="A132" s="12"/>
      <c r="B132" s="21">
        <f t="shared" si="42"/>
        <v>42206</v>
      </c>
      <c r="C132" s="13" t="str">
        <f>IF(B132="","",IFERROR(INDEX(Tableau1[RAISON],MATCH(B132,Tableau1[JOUR],0)),IF(WEEKDAY(B132,2)&gt;5,"WE","")))</f>
        <v>Fête Nationale</v>
      </c>
      <c r="D132" s="26" t="str">
        <f t="shared" si="36"/>
        <v>A</v>
      </c>
      <c r="E132" s="21">
        <f t="shared" si="43"/>
        <v>42237</v>
      </c>
      <c r="F132" s="13" t="str">
        <f>IF(E132="","",IFERROR(INDEX(Tableau1[RAISON],MATCH(E132,Tableau1[JOUR],0)),IF(WEEKDAY(E132,2)&gt;5,"WE","")))</f>
        <v/>
      </c>
      <c r="G132" s="26" t="str">
        <f t="shared" si="37"/>
        <v>A</v>
      </c>
      <c r="H132" s="21">
        <f t="shared" si="44"/>
        <v>42268</v>
      </c>
      <c r="I132" s="13" t="str">
        <f>IF(H132="","",IFERROR(INDEX(Tableau1[RAISON],MATCH(H132,Tableau1[JOUR],0)),IF(WEEKDAY(H132,2)&gt;5,"WE","")))</f>
        <v/>
      </c>
      <c r="J132" s="26" t="str">
        <f t="shared" si="38"/>
        <v>B</v>
      </c>
      <c r="K132" s="21">
        <f t="shared" si="45"/>
        <v>42298</v>
      </c>
      <c r="L132" s="13" t="str">
        <f>IF(K132="","",IFERROR(INDEX(Tableau1[RAISON],MATCH(K132,Tableau1[JOUR],0)),IF(WEEKDAY(K132,2)&gt;5,"WE","")))</f>
        <v/>
      </c>
      <c r="M132" s="26" t="str">
        <f t="shared" si="39"/>
        <v>B</v>
      </c>
      <c r="N132" s="21">
        <f t="shared" si="46"/>
        <v>42329</v>
      </c>
      <c r="O132" s="13" t="str">
        <f>IF(N132="","",IFERROR(INDEX(Tableau1[RAISON],MATCH(N132,Tableau1[JOUR],0)),IF(WEEKDAY(N132,2)&gt;5,"WE","")))</f>
        <v>WE</v>
      </c>
      <c r="P132" s="26" t="str">
        <f t="shared" si="40"/>
        <v>B</v>
      </c>
      <c r="Q132" s="21">
        <f t="shared" si="47"/>
        <v>42359</v>
      </c>
      <c r="R132" s="13" t="str">
        <f>IF(Q132="","",IFERROR(INDEX(Tableau1[RAISON],MATCH(Q132,Tableau1[JOUR],0)),IF(WEEKDAY(Q132,2)&gt;5,"WE","")))</f>
        <v/>
      </c>
      <c r="S132" s="26" t="str">
        <f t="shared" si="41"/>
        <v>A</v>
      </c>
      <c r="T132" s="12"/>
    </row>
    <row r="133" spans="1:20" x14ac:dyDescent="0.35">
      <c r="A133" s="12"/>
      <c r="B133" s="21">
        <f t="shared" si="42"/>
        <v>42207</v>
      </c>
      <c r="C133" s="13" t="str">
        <f>IF(B133="","",IFERROR(INDEX(Tableau1[RAISON],MATCH(B133,Tableau1[JOUR],0)),IF(WEEKDAY(B133,2)&gt;5,"WE","")))</f>
        <v/>
      </c>
      <c r="D133" s="26" t="str">
        <f t="shared" si="36"/>
        <v>A</v>
      </c>
      <c r="E133" s="21">
        <f t="shared" si="43"/>
        <v>42238</v>
      </c>
      <c r="F133" s="13" t="str">
        <f>IF(E133="","",IFERROR(INDEX(Tableau1[RAISON],MATCH(E133,Tableau1[JOUR],0)),IF(WEEKDAY(E133,2)&gt;5,"WE","")))</f>
        <v>WE</v>
      </c>
      <c r="G133" s="26" t="str">
        <f t="shared" si="37"/>
        <v>A</v>
      </c>
      <c r="H133" s="21">
        <f t="shared" si="44"/>
        <v>42269</v>
      </c>
      <c r="I133" s="13" t="str">
        <f>IF(H133="","",IFERROR(INDEX(Tableau1[RAISON],MATCH(H133,Tableau1[JOUR],0)),IF(WEEKDAY(H133,2)&gt;5,"WE","")))</f>
        <v/>
      </c>
      <c r="J133" s="26" t="str">
        <f t="shared" si="38"/>
        <v>B</v>
      </c>
      <c r="K133" s="21">
        <f t="shared" si="45"/>
        <v>42299</v>
      </c>
      <c r="L133" s="13" t="str">
        <f>IF(K133="","",IFERROR(INDEX(Tableau1[RAISON],MATCH(K133,Tableau1[JOUR],0)),IF(WEEKDAY(K133,2)&gt;5,"WE","")))</f>
        <v/>
      </c>
      <c r="M133" s="26" t="str">
        <f t="shared" si="39"/>
        <v>B</v>
      </c>
      <c r="N133" s="21">
        <f t="shared" si="46"/>
        <v>42330</v>
      </c>
      <c r="O133" s="13" t="str">
        <f>IF(N133="","",IFERROR(INDEX(Tableau1[RAISON],MATCH(N133,Tableau1[JOUR],0)),IF(WEEKDAY(N133,2)&gt;5,"WE","")))</f>
        <v>WE</v>
      </c>
      <c r="P133" s="26" t="str">
        <f t="shared" si="40"/>
        <v>B</v>
      </c>
      <c r="Q133" s="21">
        <f t="shared" si="47"/>
        <v>42360</v>
      </c>
      <c r="R133" s="13" t="str">
        <f>IF(Q133="","",IFERROR(INDEX(Tableau1[RAISON],MATCH(Q133,Tableau1[JOUR],0)),IF(WEEKDAY(Q133,2)&gt;5,"WE","")))</f>
        <v/>
      </c>
      <c r="S133" s="26" t="str">
        <f t="shared" si="41"/>
        <v>A</v>
      </c>
      <c r="T133" s="12"/>
    </row>
    <row r="134" spans="1:20" x14ac:dyDescent="0.35">
      <c r="A134" s="12"/>
      <c r="B134" s="21">
        <f t="shared" si="42"/>
        <v>42208</v>
      </c>
      <c r="C134" s="13" t="str">
        <f>IF(B134="","",IFERROR(INDEX(Tableau1[RAISON],MATCH(B134,Tableau1[JOUR],0)),IF(WEEKDAY(B134,2)&gt;5,"WE","")))</f>
        <v/>
      </c>
      <c r="D134" s="26" t="str">
        <f t="shared" si="36"/>
        <v>A</v>
      </c>
      <c r="E134" s="21">
        <f t="shared" si="43"/>
        <v>42239</v>
      </c>
      <c r="F134" s="13" t="str">
        <f>IF(E134="","",IFERROR(INDEX(Tableau1[RAISON],MATCH(E134,Tableau1[JOUR],0)),IF(WEEKDAY(E134,2)&gt;5,"WE","")))</f>
        <v>WE</v>
      </c>
      <c r="G134" s="26" t="str">
        <f t="shared" si="37"/>
        <v>A</v>
      </c>
      <c r="H134" s="21">
        <f t="shared" si="44"/>
        <v>42270</v>
      </c>
      <c r="I134" s="13" t="str">
        <f>IF(H134="","",IFERROR(INDEX(Tableau1[RAISON],MATCH(H134,Tableau1[JOUR],0)),IF(WEEKDAY(H134,2)&gt;5,"WE","")))</f>
        <v/>
      </c>
      <c r="J134" s="26" t="str">
        <f t="shared" si="38"/>
        <v>B</v>
      </c>
      <c r="K134" s="21">
        <f t="shared" si="45"/>
        <v>42300</v>
      </c>
      <c r="L134" s="13" t="str">
        <f>IF(K134="","",IFERROR(INDEX(Tableau1[RAISON],MATCH(K134,Tableau1[JOUR],0)),IF(WEEKDAY(K134,2)&gt;5,"WE","")))</f>
        <v/>
      </c>
      <c r="M134" s="26" t="str">
        <f t="shared" si="39"/>
        <v>B</v>
      </c>
      <c r="N134" s="21">
        <f t="shared" si="46"/>
        <v>42331</v>
      </c>
      <c r="O134" s="13" t="str">
        <f>IF(N134="","",IFERROR(INDEX(Tableau1[RAISON],MATCH(N134,Tableau1[JOUR],0)),IF(WEEKDAY(N134,2)&gt;5,"WE","")))</f>
        <v/>
      </c>
      <c r="P134" s="26" t="str">
        <f t="shared" si="40"/>
        <v>A</v>
      </c>
      <c r="Q134" s="21">
        <f t="shared" si="47"/>
        <v>42361</v>
      </c>
      <c r="R134" s="13" t="str">
        <f>IF(Q134="","",IFERROR(INDEX(Tableau1[RAISON],MATCH(Q134,Tableau1[JOUR],0)),IF(WEEKDAY(Q134,2)&gt;5,"WE","")))</f>
        <v/>
      </c>
      <c r="S134" s="26" t="str">
        <f t="shared" si="41"/>
        <v>A</v>
      </c>
      <c r="T134" s="12"/>
    </row>
    <row r="135" spans="1:20" x14ac:dyDescent="0.35">
      <c r="A135" s="12"/>
      <c r="B135" s="21">
        <f t="shared" si="42"/>
        <v>42209</v>
      </c>
      <c r="C135" s="13" t="str">
        <f>IF(B135="","",IFERROR(INDEX(Tableau1[RAISON],MATCH(B135,Tableau1[JOUR],0)),IF(WEEKDAY(B135,2)&gt;5,"WE","")))</f>
        <v/>
      </c>
      <c r="D135" s="26" t="str">
        <f t="shared" si="36"/>
        <v>A</v>
      </c>
      <c r="E135" s="21">
        <f t="shared" si="43"/>
        <v>42240</v>
      </c>
      <c r="F135" s="13" t="str">
        <f>IF(E135="","",IFERROR(INDEX(Tableau1[RAISON],MATCH(E135,Tableau1[JOUR],0)),IF(WEEKDAY(E135,2)&gt;5,"WE","")))</f>
        <v/>
      </c>
      <c r="G135" s="26" t="str">
        <f t="shared" si="37"/>
        <v>B</v>
      </c>
      <c r="H135" s="21">
        <f t="shared" si="44"/>
        <v>42271</v>
      </c>
      <c r="I135" s="13" t="str">
        <f>IF(H135="","",IFERROR(INDEX(Tableau1[RAISON],MATCH(H135,Tableau1[JOUR],0)),IF(WEEKDAY(H135,2)&gt;5,"WE","")))</f>
        <v/>
      </c>
      <c r="J135" s="26" t="str">
        <f t="shared" si="38"/>
        <v>B</v>
      </c>
      <c r="K135" s="21">
        <f t="shared" si="45"/>
        <v>42301</v>
      </c>
      <c r="L135" s="13" t="str">
        <f>IF(K135="","",IFERROR(INDEX(Tableau1[RAISON],MATCH(K135,Tableau1[JOUR],0)),IF(WEEKDAY(K135,2)&gt;5,"WE","")))</f>
        <v>WE</v>
      </c>
      <c r="M135" s="26" t="str">
        <f t="shared" si="39"/>
        <v>B</v>
      </c>
      <c r="N135" s="21">
        <f t="shared" si="46"/>
        <v>42332</v>
      </c>
      <c r="O135" s="13" t="str">
        <f>IF(N135="","",IFERROR(INDEX(Tableau1[RAISON],MATCH(N135,Tableau1[JOUR],0)),IF(WEEKDAY(N135,2)&gt;5,"WE","")))</f>
        <v/>
      </c>
      <c r="P135" s="26" t="str">
        <f t="shared" si="40"/>
        <v>A</v>
      </c>
      <c r="Q135" s="21">
        <f t="shared" si="47"/>
        <v>42362</v>
      </c>
      <c r="R135" s="13" t="str">
        <f>IF(Q135="","",IFERROR(INDEX(Tableau1[RAISON],MATCH(Q135,Tableau1[JOUR],0)),IF(WEEKDAY(Q135,2)&gt;5,"WE","")))</f>
        <v/>
      </c>
      <c r="S135" s="26" t="str">
        <f t="shared" si="41"/>
        <v>A</v>
      </c>
      <c r="T135" s="12"/>
    </row>
    <row r="136" spans="1:20" x14ac:dyDescent="0.35">
      <c r="A136" s="12"/>
      <c r="B136" s="21">
        <f t="shared" si="42"/>
        <v>42210</v>
      </c>
      <c r="C136" s="13" t="str">
        <f>IF(B136="","",IFERROR(INDEX(Tableau1[RAISON],MATCH(B136,Tableau1[JOUR],0)),IF(WEEKDAY(B136,2)&gt;5,"WE","")))</f>
        <v>WE</v>
      </c>
      <c r="D136" s="26" t="str">
        <f t="shared" si="36"/>
        <v>A</v>
      </c>
      <c r="E136" s="21">
        <f t="shared" si="43"/>
        <v>42241</v>
      </c>
      <c r="F136" s="13" t="str">
        <f>IF(E136="","",IFERROR(INDEX(Tableau1[RAISON],MATCH(E136,Tableau1[JOUR],0)),IF(WEEKDAY(E136,2)&gt;5,"WE","")))</f>
        <v/>
      </c>
      <c r="G136" s="26" t="str">
        <f t="shared" si="37"/>
        <v>B</v>
      </c>
      <c r="H136" s="21">
        <f t="shared" si="44"/>
        <v>42272</v>
      </c>
      <c r="I136" s="13" t="str">
        <f>IF(H136="","",IFERROR(INDEX(Tableau1[RAISON],MATCH(H136,Tableau1[JOUR],0)),IF(WEEKDAY(H136,2)&gt;5,"WE","")))</f>
        <v/>
      </c>
      <c r="J136" s="26" t="str">
        <f t="shared" si="38"/>
        <v>B</v>
      </c>
      <c r="K136" s="21">
        <f t="shared" si="45"/>
        <v>42302</v>
      </c>
      <c r="L136" s="13" t="str">
        <f>IF(K136="","",IFERROR(INDEX(Tableau1[RAISON],MATCH(K136,Tableau1[JOUR],0)),IF(WEEKDAY(K136,2)&gt;5,"WE","")))</f>
        <v>WE</v>
      </c>
      <c r="M136" s="26" t="str">
        <f t="shared" si="39"/>
        <v>B</v>
      </c>
      <c r="N136" s="21">
        <f t="shared" si="46"/>
        <v>42333</v>
      </c>
      <c r="O136" s="13" t="str">
        <f>IF(N136="","",IFERROR(INDEX(Tableau1[RAISON],MATCH(N136,Tableau1[JOUR],0)),IF(WEEKDAY(N136,2)&gt;5,"WE","")))</f>
        <v/>
      </c>
      <c r="P136" s="26" t="str">
        <f t="shared" si="40"/>
        <v>A</v>
      </c>
      <c r="Q136" s="21">
        <f t="shared" si="47"/>
        <v>42363</v>
      </c>
      <c r="R136" s="13" t="str">
        <f>IF(Q136="","",IFERROR(INDEX(Tableau1[RAISON],MATCH(Q136,Tableau1[JOUR],0)),IF(WEEKDAY(Q136,2)&gt;5,"WE","")))</f>
        <v>Noël</v>
      </c>
      <c r="S136" s="26" t="str">
        <f t="shared" si="41"/>
        <v>A</v>
      </c>
      <c r="T136" s="12"/>
    </row>
    <row r="137" spans="1:20" x14ac:dyDescent="0.35">
      <c r="A137" s="12"/>
      <c r="B137" s="21">
        <f t="shared" si="42"/>
        <v>42211</v>
      </c>
      <c r="C137" s="13" t="str">
        <f>IF(B137="","",IFERROR(INDEX(Tableau1[RAISON],MATCH(B137,Tableau1[JOUR],0)),IF(WEEKDAY(B137,2)&gt;5,"WE","")))</f>
        <v>WE</v>
      </c>
      <c r="D137" s="26" t="str">
        <f t="shared" si="36"/>
        <v>A</v>
      </c>
      <c r="E137" s="21">
        <f t="shared" si="43"/>
        <v>42242</v>
      </c>
      <c r="F137" s="13" t="str">
        <f>IF(E137="","",IFERROR(INDEX(Tableau1[RAISON],MATCH(E137,Tableau1[JOUR],0)),IF(WEEKDAY(E137,2)&gt;5,"WE","")))</f>
        <v/>
      </c>
      <c r="G137" s="26" t="str">
        <f t="shared" si="37"/>
        <v>B</v>
      </c>
      <c r="H137" s="21">
        <f t="shared" si="44"/>
        <v>42273</v>
      </c>
      <c r="I137" s="13" t="str">
        <f>IF(H137="","",IFERROR(INDEX(Tableau1[RAISON],MATCH(H137,Tableau1[JOUR],0)),IF(WEEKDAY(H137,2)&gt;5,"WE","")))</f>
        <v>WE</v>
      </c>
      <c r="J137" s="26" t="str">
        <f t="shared" si="38"/>
        <v>B</v>
      </c>
      <c r="K137" s="21">
        <f t="shared" si="45"/>
        <v>42303</v>
      </c>
      <c r="L137" s="13" t="str">
        <f>IF(K137="","",IFERROR(INDEX(Tableau1[RAISON],MATCH(K137,Tableau1[JOUR],0)),IF(WEEKDAY(K137,2)&gt;5,"WE","")))</f>
        <v/>
      </c>
      <c r="M137" s="26" t="str">
        <f t="shared" si="39"/>
        <v>A</v>
      </c>
      <c r="N137" s="21">
        <f t="shared" si="46"/>
        <v>42334</v>
      </c>
      <c r="O137" s="13" t="str">
        <f>IF(N137="","",IFERROR(INDEX(Tableau1[RAISON],MATCH(N137,Tableau1[JOUR],0)),IF(WEEKDAY(N137,2)&gt;5,"WE","")))</f>
        <v/>
      </c>
      <c r="P137" s="26" t="str">
        <f t="shared" si="40"/>
        <v>A</v>
      </c>
      <c r="Q137" s="21">
        <f t="shared" si="47"/>
        <v>42364</v>
      </c>
      <c r="R137" s="13" t="str">
        <f>IF(Q137="","",IFERROR(INDEX(Tableau1[RAISON],MATCH(Q137,Tableau1[JOUR],0)),IF(WEEKDAY(Q137,2)&gt;5,"WE","")))</f>
        <v>WE</v>
      </c>
      <c r="S137" s="26" t="str">
        <f t="shared" si="41"/>
        <v>A</v>
      </c>
      <c r="T137" s="12"/>
    </row>
    <row r="138" spans="1:20" x14ac:dyDescent="0.35">
      <c r="A138" s="12"/>
      <c r="B138" s="21">
        <f t="shared" si="42"/>
        <v>42212</v>
      </c>
      <c r="C138" s="13" t="str">
        <f>IF(B138="","",IFERROR(INDEX(Tableau1[RAISON],MATCH(B138,Tableau1[JOUR],0)),IF(WEEKDAY(B138,2)&gt;5,"WE","")))</f>
        <v/>
      </c>
      <c r="D138" s="26" t="str">
        <f t="shared" si="36"/>
        <v>B</v>
      </c>
      <c r="E138" s="21">
        <f t="shared" si="43"/>
        <v>42243</v>
      </c>
      <c r="F138" s="13" t="str">
        <f>IF(E138="","",IFERROR(INDEX(Tableau1[RAISON],MATCH(E138,Tableau1[JOUR],0)),IF(WEEKDAY(E138,2)&gt;5,"WE","")))</f>
        <v/>
      </c>
      <c r="G138" s="26" t="str">
        <f t="shared" si="37"/>
        <v>B</v>
      </c>
      <c r="H138" s="21">
        <f t="shared" si="44"/>
        <v>42274</v>
      </c>
      <c r="I138" s="13" t="str">
        <f>IF(H138="","",IFERROR(INDEX(Tableau1[RAISON],MATCH(H138,Tableau1[JOUR],0)),IF(WEEKDAY(H138,2)&gt;5,"WE","")))</f>
        <v>WE</v>
      </c>
      <c r="J138" s="26" t="str">
        <f t="shared" si="38"/>
        <v>B</v>
      </c>
      <c r="K138" s="21">
        <f t="shared" si="45"/>
        <v>42304</v>
      </c>
      <c r="L138" s="13" t="str">
        <f>IF(K138="","",IFERROR(INDEX(Tableau1[RAISON],MATCH(K138,Tableau1[JOUR],0)),IF(WEEKDAY(K138,2)&gt;5,"WE","")))</f>
        <v/>
      </c>
      <c r="M138" s="26" t="str">
        <f t="shared" si="39"/>
        <v>A</v>
      </c>
      <c r="N138" s="21">
        <f t="shared" si="46"/>
        <v>42335</v>
      </c>
      <c r="O138" s="13" t="str">
        <f>IF(N138="","",IFERROR(INDEX(Tableau1[RAISON],MATCH(N138,Tableau1[JOUR],0)),IF(WEEKDAY(N138,2)&gt;5,"WE","")))</f>
        <v/>
      </c>
      <c r="P138" s="26" t="str">
        <f t="shared" si="40"/>
        <v>A</v>
      </c>
      <c r="Q138" s="21">
        <f t="shared" si="47"/>
        <v>42365</v>
      </c>
      <c r="R138" s="13" t="str">
        <f>IF(Q138="","",IFERROR(INDEX(Tableau1[RAISON],MATCH(Q138,Tableau1[JOUR],0)),IF(WEEKDAY(Q138,2)&gt;5,"WE","")))</f>
        <v>WE</v>
      </c>
      <c r="S138" s="26" t="str">
        <f t="shared" si="41"/>
        <v>A</v>
      </c>
      <c r="T138" s="12"/>
    </row>
    <row r="139" spans="1:20" x14ac:dyDescent="0.35">
      <c r="A139" s="12"/>
      <c r="B139" s="21">
        <f t="shared" si="42"/>
        <v>42213</v>
      </c>
      <c r="C139" s="13" t="str">
        <f>IF(B139="","",IFERROR(INDEX(Tableau1[RAISON],MATCH(B139,Tableau1[JOUR],0)),IF(WEEKDAY(B139,2)&gt;5,"WE","")))</f>
        <v/>
      </c>
      <c r="D139" s="26" t="str">
        <f t="shared" si="36"/>
        <v>B</v>
      </c>
      <c r="E139" s="21">
        <f t="shared" si="43"/>
        <v>42244</v>
      </c>
      <c r="F139" s="13" t="str">
        <f>IF(E139="","",IFERROR(INDEX(Tableau1[RAISON],MATCH(E139,Tableau1[JOUR],0)),IF(WEEKDAY(E139,2)&gt;5,"WE","")))</f>
        <v/>
      </c>
      <c r="G139" s="26" t="str">
        <f t="shared" si="37"/>
        <v>B</v>
      </c>
      <c r="H139" s="21">
        <f t="shared" si="44"/>
        <v>42275</v>
      </c>
      <c r="I139" s="13" t="str">
        <f>IF(H139="","",IFERROR(INDEX(Tableau1[RAISON],MATCH(H139,Tableau1[JOUR],0)),IF(WEEKDAY(H139,2)&gt;5,"WE","")))</f>
        <v/>
      </c>
      <c r="J139" s="26" t="str">
        <f t="shared" si="38"/>
        <v>A</v>
      </c>
      <c r="K139" s="21">
        <f t="shared" si="45"/>
        <v>42305</v>
      </c>
      <c r="L139" s="13" t="str">
        <f>IF(K139="","",IFERROR(INDEX(Tableau1[RAISON],MATCH(K139,Tableau1[JOUR],0)),IF(WEEKDAY(K139,2)&gt;5,"WE","")))</f>
        <v/>
      </c>
      <c r="M139" s="26" t="str">
        <f t="shared" si="39"/>
        <v>A</v>
      </c>
      <c r="N139" s="21">
        <f t="shared" si="46"/>
        <v>42336</v>
      </c>
      <c r="O139" s="13" t="str">
        <f>IF(N139="","",IFERROR(INDEX(Tableau1[RAISON],MATCH(N139,Tableau1[JOUR],0)),IF(WEEKDAY(N139,2)&gt;5,"WE","")))</f>
        <v>WE</v>
      </c>
      <c r="P139" s="26" t="str">
        <f t="shared" si="40"/>
        <v>A</v>
      </c>
      <c r="Q139" s="21">
        <f t="shared" si="47"/>
        <v>42366</v>
      </c>
      <c r="R139" s="13" t="str">
        <f>IF(Q139="","",IFERROR(INDEX(Tableau1[RAISON],MATCH(Q139,Tableau1[JOUR],0)),IF(WEEKDAY(Q139,2)&gt;5,"WE","")))</f>
        <v/>
      </c>
      <c r="S139" s="26" t="str">
        <f t="shared" si="41"/>
        <v>B</v>
      </c>
      <c r="T139" s="12"/>
    </row>
    <row r="140" spans="1:20" x14ac:dyDescent="0.35">
      <c r="A140" s="12"/>
      <c r="B140" s="21">
        <f>IF(MONTH(B139+1)=MONTH(B111),B139+1,"")</f>
        <v>42214</v>
      </c>
      <c r="C140" s="13" t="str">
        <f>IF(B140="","",IFERROR(INDEX(Tableau1[RAISON],MATCH(B140,Tableau1[JOUR],0)),IF(WEEKDAY(B140,2)&gt;5,"WE","")))</f>
        <v/>
      </c>
      <c r="D140" s="26" t="str">
        <f t="shared" si="36"/>
        <v>B</v>
      </c>
      <c r="E140" s="21">
        <f>IF(MONTH(E139+1)=MONTH(E111),E139+1,"")</f>
        <v>42245</v>
      </c>
      <c r="F140" s="13" t="str">
        <f>IF(E140="","",IFERROR(INDEX(Tableau1[RAISON],MATCH(E140,Tableau1[JOUR],0)),IF(WEEKDAY(E140,2)&gt;5,"WE","")))</f>
        <v>WE</v>
      </c>
      <c r="G140" s="26" t="str">
        <f t="shared" si="37"/>
        <v>B</v>
      </c>
      <c r="H140" s="21">
        <f>IF(MONTH(H139+1)=MONTH(H111),H139+1,"")</f>
        <v>42276</v>
      </c>
      <c r="I140" s="13" t="str">
        <f>IF(H140="","",IFERROR(INDEX(Tableau1[RAISON],MATCH(H140,Tableau1[JOUR],0)),IF(WEEKDAY(H140,2)&gt;5,"WE","")))</f>
        <v/>
      </c>
      <c r="J140" s="26" t="str">
        <f t="shared" si="38"/>
        <v>A</v>
      </c>
      <c r="K140" s="21">
        <f>IF(MONTH(K139+1)=MONTH(K111),K139+1,"")</f>
        <v>42306</v>
      </c>
      <c r="L140" s="13" t="str">
        <f>IF(K140="","",IFERROR(INDEX(Tableau1[RAISON],MATCH(K140,Tableau1[JOUR],0)),IF(WEEKDAY(K140,2)&gt;5,"WE","")))</f>
        <v/>
      </c>
      <c r="M140" s="26" t="str">
        <f t="shared" si="39"/>
        <v>A</v>
      </c>
      <c r="N140" s="21">
        <f>IF(MONTH(N139+1)=MONTH(N111),N139+1,"")</f>
        <v>42337</v>
      </c>
      <c r="O140" s="13" t="str">
        <f>IF(N140="","",IFERROR(INDEX(Tableau1[RAISON],MATCH(N140,Tableau1[JOUR],0)),IF(WEEKDAY(N140,2)&gt;5,"WE","")))</f>
        <v>WE</v>
      </c>
      <c r="P140" s="26" t="str">
        <f t="shared" si="40"/>
        <v>A</v>
      </c>
      <c r="Q140" s="21">
        <f>IF(MONTH(Q139+1)=MONTH(Q111),Q139+1,"")</f>
        <v>42367</v>
      </c>
      <c r="R140" s="13" t="str">
        <f>IF(Q140="","",IFERROR(INDEX(Tableau1[RAISON],MATCH(Q140,Tableau1[JOUR],0)),IF(WEEKDAY(Q140,2)&gt;5,"WE","")))</f>
        <v/>
      </c>
      <c r="S140" s="26" t="str">
        <f t="shared" si="41"/>
        <v>B</v>
      </c>
      <c r="T140" s="12"/>
    </row>
    <row r="141" spans="1:20" x14ac:dyDescent="0.35">
      <c r="A141" s="12"/>
      <c r="B141" s="21">
        <f>IF(MONTH(B139+2)=MONTH(B111),B139+2,"")</f>
        <v>42215</v>
      </c>
      <c r="C141" s="13" t="str">
        <f>IF(B141="","",IFERROR(INDEX(Tableau1[RAISON],MATCH(B141,Tableau1[JOUR],0)),IF(WEEKDAY(B141,2)&gt;5,"WE","")))</f>
        <v/>
      </c>
      <c r="D141" s="26" t="str">
        <f t="shared" si="36"/>
        <v>B</v>
      </c>
      <c r="E141" s="21">
        <f>IF(MONTH(E139+2)=MONTH(E111),E139+2,"")</f>
        <v>42246</v>
      </c>
      <c r="F141" s="13" t="str">
        <f>IF(E141="","",IFERROR(INDEX(Tableau1[RAISON],MATCH(E141,Tableau1[JOUR],0)),IF(WEEKDAY(E141,2)&gt;5,"WE","")))</f>
        <v>WE</v>
      </c>
      <c r="G141" s="26" t="str">
        <f t="shared" si="37"/>
        <v>B</v>
      </c>
      <c r="H141" s="21">
        <f>IF(MONTH(H139+2)=MONTH(H111),H139+2,"")</f>
        <v>42277</v>
      </c>
      <c r="I141" s="13" t="str">
        <f>IF(H141="","",IFERROR(INDEX(Tableau1[RAISON],MATCH(H141,Tableau1[JOUR],0)),IF(WEEKDAY(H141,2)&gt;5,"WE","")))</f>
        <v/>
      </c>
      <c r="J141" s="26" t="str">
        <f t="shared" si="38"/>
        <v>A</v>
      </c>
      <c r="K141" s="21">
        <f>IF(MONTH(K139+2)=MONTH(K111),K139+2,"")</f>
        <v>42307</v>
      </c>
      <c r="L141" s="13" t="str">
        <f>IF(K141="","",IFERROR(INDEX(Tableau1[RAISON],MATCH(K141,Tableau1[JOUR],0)),IF(WEEKDAY(K141,2)&gt;5,"WE","")))</f>
        <v/>
      </c>
      <c r="M141" s="26" t="str">
        <f t="shared" si="39"/>
        <v>A</v>
      </c>
      <c r="N141" s="21">
        <f>IF(MONTH(N139+2)=MONTH(N111),N139+2,"")</f>
        <v>42338</v>
      </c>
      <c r="O141" s="13" t="str">
        <f>IF(N141="","",IFERROR(INDEX(Tableau1[RAISON],MATCH(N141,Tableau1[JOUR],0)),IF(WEEKDAY(N141,2)&gt;5,"WE","")))</f>
        <v/>
      </c>
      <c r="P141" s="26" t="str">
        <f t="shared" si="40"/>
        <v>B</v>
      </c>
      <c r="Q141" s="21">
        <f>IF(MONTH(Q139+2)=MONTH(Q111),Q139+2,"")</f>
        <v>42368</v>
      </c>
      <c r="R141" s="13" t="str">
        <f>IF(Q141="","",IFERROR(INDEX(Tableau1[RAISON],MATCH(Q141,Tableau1[JOUR],0)),IF(WEEKDAY(Q141,2)&gt;5,"WE","")))</f>
        <v/>
      </c>
      <c r="S141" s="26" t="str">
        <f t="shared" si="41"/>
        <v>B</v>
      </c>
      <c r="T141" s="12"/>
    </row>
    <row r="142" spans="1:20" x14ac:dyDescent="0.35">
      <c r="A142" s="12"/>
      <c r="B142" s="22">
        <f>IF(MONTH(B139+3)=MONTH(B111),B139+3,"")</f>
        <v>42216</v>
      </c>
      <c r="C142" s="13" t="str">
        <f>IF(B142="","",IFERROR(INDEX(Tableau1[RAISON],MATCH(B142,Tableau1[JOUR],0)),IF(WEEKDAY(B142,2)&gt;5,"WE","")))</f>
        <v/>
      </c>
      <c r="D142" s="26" t="str">
        <f t="shared" si="36"/>
        <v>B</v>
      </c>
      <c r="E142" s="22">
        <f>IF(MONTH(E139+3)=MONTH(E111),E139+3,"")</f>
        <v>42247</v>
      </c>
      <c r="F142" s="13" t="str">
        <f>IF(E142="","",IFERROR(INDEX(Tableau1[RAISON],MATCH(E142,Tableau1[JOUR],0)),IF(WEEKDAY(E142,2)&gt;5,"WE","")))</f>
        <v/>
      </c>
      <c r="G142" s="26" t="str">
        <f t="shared" si="37"/>
        <v>A</v>
      </c>
      <c r="H142" s="22" t="str">
        <f>IF(MONTH(H139+3)=MONTH(H111),H139+3,"")</f>
        <v/>
      </c>
      <c r="I142" s="13" t="str">
        <f>IF(H142="","",IFERROR(INDEX(Tableau1[RAISON],MATCH(H142,Tableau1[JOUR],0)),IF(WEEKDAY(H142,2)&gt;5,"WE","")))</f>
        <v/>
      </c>
      <c r="J142" s="26" t="str">
        <f t="shared" si="38"/>
        <v/>
      </c>
      <c r="K142" s="22">
        <f>IF(MONTH(K139+3)=MONTH(K111),K139+3,"")</f>
        <v>42308</v>
      </c>
      <c r="L142" s="13" t="str">
        <f>IF(K142="","",IFERROR(INDEX(Tableau1[RAISON],MATCH(K142,Tableau1[JOUR],0)),IF(WEEKDAY(K142,2)&gt;5,"WE","")))</f>
        <v>WE</v>
      </c>
      <c r="M142" s="26" t="str">
        <f t="shared" si="39"/>
        <v>A</v>
      </c>
      <c r="N142" s="22" t="str">
        <f>IF(MONTH(N139+3)=MONTH(N111),N139+3,"")</f>
        <v/>
      </c>
      <c r="O142" s="13" t="str">
        <f>IF(N142="","",IFERROR(INDEX(Tableau1[RAISON],MATCH(N142,Tableau1[JOUR],0)),IF(WEEKDAY(N142,2)&gt;5,"WE","")))</f>
        <v/>
      </c>
      <c r="P142" s="26" t="str">
        <f t="shared" si="40"/>
        <v/>
      </c>
      <c r="Q142" s="22">
        <f>IF(MONTH(Q139+3)=MONTH(Q111),Q139+3,"")</f>
        <v>42369</v>
      </c>
      <c r="R142" s="13" t="str">
        <f>IF(Q142="","",IFERROR(INDEX(Tableau1[RAISON],MATCH(Q142,Tableau1[JOUR],0)),IF(WEEKDAY(Q142,2)&gt;5,"WE","")))</f>
        <v/>
      </c>
      <c r="S142" s="26" t="str">
        <f t="shared" si="41"/>
        <v>B</v>
      </c>
      <c r="T142" s="12"/>
    </row>
    <row r="143" spans="1:20" x14ac:dyDescent="0.35">
      <c r="A143" s="12"/>
      <c r="B143" s="14">
        <f>NETWORKDAYS(B112,MAX(B139:B142),Tableau1[JOUR]
)</f>
        <v>22</v>
      </c>
      <c r="C143" s="14"/>
      <c r="D143" s="27"/>
      <c r="E143" s="14">
        <f>NETWORKDAYS(E112,MAX(E139:E142),Tableau1[JOUR]
)</f>
        <v>21</v>
      </c>
      <c r="F143" s="14"/>
      <c r="G143" s="27"/>
      <c r="H143" s="14">
        <f>NETWORKDAYS(H112,MAX(H139:H142),Tableau1[JOUR]
)</f>
        <v>22</v>
      </c>
      <c r="I143" s="14"/>
      <c r="J143" s="27"/>
      <c r="K143" s="14">
        <f>NETWORKDAYS(K112,MAX(K139:K142),Tableau1[JOUR]
)</f>
        <v>22</v>
      </c>
      <c r="L143" s="14"/>
      <c r="M143" s="27"/>
      <c r="N143" s="14">
        <f>NETWORKDAYS(N112,MAX(N139:N142),Tableau1[JOUR]
)</f>
        <v>20</v>
      </c>
      <c r="O143" s="14"/>
      <c r="P143" s="27"/>
      <c r="Q143" s="14">
        <f>NETWORKDAYS(Q112,MAX(Q139:Q142),Tableau1[JOUR]
)</f>
        <v>22</v>
      </c>
      <c r="R143" s="12"/>
      <c r="S143" s="25"/>
      <c r="T143" s="14">
        <f>SUM(B143:Q143)</f>
        <v>129</v>
      </c>
    </row>
    <row r="145" spans="1:20" x14ac:dyDescent="0.35">
      <c r="A145" s="12"/>
      <c r="B145" s="11">
        <v>1</v>
      </c>
      <c r="C145" s="12"/>
      <c r="D145" s="25"/>
      <c r="E145" s="11">
        <v>2</v>
      </c>
      <c r="F145" s="12"/>
      <c r="G145" s="25"/>
      <c r="H145" s="11">
        <v>3</v>
      </c>
      <c r="I145" s="12"/>
      <c r="J145" s="25"/>
      <c r="K145" s="11">
        <v>4</v>
      </c>
      <c r="L145" s="12"/>
      <c r="M145" s="25"/>
      <c r="N145" s="11">
        <v>5</v>
      </c>
      <c r="O145" s="12"/>
      <c r="P145" s="25"/>
      <c r="Q145" s="11">
        <v>6</v>
      </c>
      <c r="R145" s="12"/>
      <c r="S145" s="25"/>
      <c r="T145" s="12"/>
    </row>
    <row r="146" spans="1:20" x14ac:dyDescent="0.35">
      <c r="A146" s="10">
        <f>A76+1</f>
        <v>2016</v>
      </c>
      <c r="B146" s="28">
        <f>DATE(A146,B145,1)</f>
        <v>42370</v>
      </c>
      <c r="C146" s="29"/>
      <c r="D146" s="16"/>
      <c r="E146" s="28">
        <f>DATE(A146,E145,1)</f>
        <v>42401</v>
      </c>
      <c r="F146" s="29"/>
      <c r="G146" s="16"/>
      <c r="H146" s="28">
        <f>DATE(A146,H145,1)</f>
        <v>42430</v>
      </c>
      <c r="I146" s="29"/>
      <c r="J146" s="16"/>
      <c r="K146" s="28">
        <f>DATE(A146,K145,1)</f>
        <v>42461</v>
      </c>
      <c r="L146" s="29"/>
      <c r="M146" s="16"/>
      <c r="N146" s="28">
        <f>DATE(A146,N145,1)</f>
        <v>42491</v>
      </c>
      <c r="O146" s="29"/>
      <c r="P146" s="16"/>
      <c r="Q146" s="28">
        <f>DATE(A146,Q145,1)</f>
        <v>42522</v>
      </c>
      <c r="R146" s="29"/>
      <c r="S146" s="23"/>
      <c r="T146" s="11"/>
    </row>
    <row r="147" spans="1:20" x14ac:dyDescent="0.35">
      <c r="A147" s="12"/>
      <c r="B147" s="20">
        <f>B146</f>
        <v>42370</v>
      </c>
      <c r="C147" s="13" t="str">
        <f>IF(B147="","",IFERROR(INDEX(Tableau1[RAISON],MATCH(B147,Tableau1[JOUR],0)),IF(WEEKDAY(B147,2)&gt;5,"WE","")))</f>
        <v>Jour de l'An</v>
      </c>
      <c r="D147" s="26" t="str">
        <f t="shared" ref="D147:D177" si="48">IF(B147="","",IF(MOD(INT((B147-REF)/7),2),"A","B"))</f>
        <v>B</v>
      </c>
      <c r="E147" s="20">
        <f>E146</f>
        <v>42401</v>
      </c>
      <c r="F147" s="13" t="str">
        <f>IF(E147="","",IFERROR(INDEX(Tableau1[RAISON],MATCH(E147,Tableau1[JOUR],0)),IF(WEEKDAY(E147,2)&gt;5,"WE","")))</f>
        <v/>
      </c>
      <c r="G147" s="26" t="str">
        <f t="shared" ref="G147:G177" si="49">IF(E147="","",IF(MOD(INT((E147-REF)/7),2),"A","B"))</f>
        <v>A</v>
      </c>
      <c r="H147" s="20">
        <f>H146</f>
        <v>42430</v>
      </c>
      <c r="I147" s="13" t="str">
        <f>IF(H147="","",IFERROR(INDEX(Tableau1[RAISON],MATCH(H147,Tableau1[JOUR],0)),IF(WEEKDAY(H147,2)&gt;5,"WE","")))</f>
        <v/>
      </c>
      <c r="J147" s="26" t="str">
        <f t="shared" ref="J147:J177" si="50">IF(H147="","",IF(MOD(INT((H147-REF)/7),2),"A","B"))</f>
        <v>A</v>
      </c>
      <c r="K147" s="20">
        <f>K146</f>
        <v>42461</v>
      </c>
      <c r="L147" s="13" t="str">
        <f>IF(K147="","",IFERROR(INDEX(Tableau1[RAISON],MATCH(K147,Tableau1[JOUR],0)),IF(WEEKDAY(K147,2)&gt;5,"WE","")))</f>
        <v/>
      </c>
      <c r="M147" s="26" t="str">
        <f t="shared" ref="M147:M177" si="51">IF(K147="","",IF(MOD(INT((K147-REF)/7),2),"A","B"))</f>
        <v>A</v>
      </c>
      <c r="N147" s="20">
        <f>N146</f>
        <v>42491</v>
      </c>
      <c r="O147" s="13" t="str">
        <f>IF(N147="","",IFERROR(INDEX(Tableau1[RAISON],MATCH(N147,Tableau1[JOUR],0)),IF(WEEKDAY(N147,2)&gt;5,"WE","")))</f>
        <v>Fête du Travail</v>
      </c>
      <c r="P147" s="26" t="str">
        <f t="shared" ref="P147:P177" si="52">IF(N147="","",IF(MOD(INT((N147-REF)/7),2),"A","B"))</f>
        <v>A</v>
      </c>
      <c r="Q147" s="20">
        <f>Q146</f>
        <v>42522</v>
      </c>
      <c r="R147" s="13" t="str">
        <f>IF(Q147="","",IFERROR(INDEX(Tableau1[RAISON],MATCH(Q147,Tableau1[JOUR],0)),IF(WEEKDAY(Q147,2)&gt;5,"WE","")))</f>
        <v/>
      </c>
      <c r="S147" s="26" t="str">
        <f t="shared" ref="S147:S177" si="53">IF(Q147="","",IF(MOD(INT((Q147-REF)/7),2),"A","B"))</f>
        <v>B</v>
      </c>
      <c r="T147" s="12"/>
    </row>
    <row r="148" spans="1:20" x14ac:dyDescent="0.35">
      <c r="A148" s="12"/>
      <c r="B148" s="21">
        <f>B147+1</f>
        <v>42371</v>
      </c>
      <c r="C148" s="13" t="str">
        <f>IF(B148="","",IFERROR(INDEX(Tableau1[RAISON],MATCH(B148,Tableau1[JOUR],0)),IF(WEEKDAY(B148,2)&gt;5,"WE","")))</f>
        <v>WE</v>
      </c>
      <c r="D148" s="26" t="str">
        <f t="shared" si="48"/>
        <v>B</v>
      </c>
      <c r="E148" s="21">
        <f>E147+1</f>
        <v>42402</v>
      </c>
      <c r="F148" s="13" t="str">
        <f>IF(E148="","",IFERROR(INDEX(Tableau1[RAISON],MATCH(E148,Tableau1[JOUR],0)),IF(WEEKDAY(E148,2)&gt;5,"WE","")))</f>
        <v/>
      </c>
      <c r="G148" s="26" t="str">
        <f t="shared" si="49"/>
        <v>A</v>
      </c>
      <c r="H148" s="21">
        <f>H147+1</f>
        <v>42431</v>
      </c>
      <c r="I148" s="13" t="str">
        <f>IF(H148="","",IFERROR(INDEX(Tableau1[RAISON],MATCH(H148,Tableau1[JOUR],0)),IF(WEEKDAY(H148,2)&gt;5,"WE","")))</f>
        <v/>
      </c>
      <c r="J148" s="26" t="str">
        <f t="shared" si="50"/>
        <v>A</v>
      </c>
      <c r="K148" s="21">
        <f>K147+1</f>
        <v>42462</v>
      </c>
      <c r="L148" s="13" t="str">
        <f>IF(K148="","",IFERROR(INDEX(Tableau1[RAISON],MATCH(K148,Tableau1[JOUR],0)),IF(WEEKDAY(K148,2)&gt;5,"WE","")))</f>
        <v>WE</v>
      </c>
      <c r="M148" s="26" t="str">
        <f t="shared" si="51"/>
        <v>A</v>
      </c>
      <c r="N148" s="21">
        <f>N147+1</f>
        <v>42492</v>
      </c>
      <c r="O148" s="13" t="str">
        <f>IF(N148="","",IFERROR(INDEX(Tableau1[RAISON],MATCH(N148,Tableau1[JOUR],0)),IF(WEEKDAY(N148,2)&gt;5,"WE","")))</f>
        <v/>
      </c>
      <c r="P148" s="26" t="str">
        <f t="shared" si="52"/>
        <v>B</v>
      </c>
      <c r="Q148" s="21">
        <f>Q147+1</f>
        <v>42523</v>
      </c>
      <c r="R148" s="13" t="str">
        <f>IF(Q148="","",IFERROR(INDEX(Tableau1[RAISON],MATCH(Q148,Tableau1[JOUR],0)),IF(WEEKDAY(Q148,2)&gt;5,"WE","")))</f>
        <v/>
      </c>
      <c r="S148" s="26" t="str">
        <f t="shared" si="53"/>
        <v>B</v>
      </c>
      <c r="T148" s="12"/>
    </row>
    <row r="149" spans="1:20" x14ac:dyDescent="0.35">
      <c r="A149" s="12"/>
      <c r="B149" s="21">
        <f t="shared" ref="B149:B174" si="54">B148+1</f>
        <v>42372</v>
      </c>
      <c r="C149" s="13" t="str">
        <f>IF(B149="","",IFERROR(INDEX(Tableau1[RAISON],MATCH(B149,Tableau1[JOUR],0)),IF(WEEKDAY(B149,2)&gt;5,"WE","")))</f>
        <v>WE</v>
      </c>
      <c r="D149" s="26" t="str">
        <f t="shared" si="48"/>
        <v>B</v>
      </c>
      <c r="E149" s="21">
        <f t="shared" ref="E149:E174" si="55">E148+1</f>
        <v>42403</v>
      </c>
      <c r="F149" s="13" t="str">
        <f>IF(E149="","",IFERROR(INDEX(Tableau1[RAISON],MATCH(E149,Tableau1[JOUR],0)),IF(WEEKDAY(E149,2)&gt;5,"WE","")))</f>
        <v/>
      </c>
      <c r="G149" s="26" t="str">
        <f t="shared" si="49"/>
        <v>A</v>
      </c>
      <c r="H149" s="21">
        <f t="shared" ref="H149:H174" si="56">H148+1</f>
        <v>42432</v>
      </c>
      <c r="I149" s="13" t="str">
        <f>IF(H149="","",IFERROR(INDEX(Tableau1[RAISON],MATCH(H149,Tableau1[JOUR],0)),IF(WEEKDAY(H149,2)&gt;5,"WE","")))</f>
        <v/>
      </c>
      <c r="J149" s="26" t="str">
        <f t="shared" si="50"/>
        <v>A</v>
      </c>
      <c r="K149" s="21">
        <f t="shared" ref="K149:K174" si="57">K148+1</f>
        <v>42463</v>
      </c>
      <c r="L149" s="13" t="str">
        <f>IF(K149="","",IFERROR(INDEX(Tableau1[RAISON],MATCH(K149,Tableau1[JOUR],0)),IF(WEEKDAY(K149,2)&gt;5,"WE","")))</f>
        <v>WE</v>
      </c>
      <c r="M149" s="26" t="str">
        <f t="shared" si="51"/>
        <v>A</v>
      </c>
      <c r="N149" s="21">
        <f t="shared" ref="N149:N174" si="58">N148+1</f>
        <v>42493</v>
      </c>
      <c r="O149" s="13" t="str">
        <f>IF(N149="","",IFERROR(INDEX(Tableau1[RAISON],MATCH(N149,Tableau1[JOUR],0)),IF(WEEKDAY(N149,2)&gt;5,"WE","")))</f>
        <v/>
      </c>
      <c r="P149" s="26" t="str">
        <f t="shared" si="52"/>
        <v>B</v>
      </c>
      <c r="Q149" s="21">
        <f t="shared" ref="Q149:Q174" si="59">Q148+1</f>
        <v>42524</v>
      </c>
      <c r="R149" s="13" t="str">
        <f>IF(Q149="","",IFERROR(INDEX(Tableau1[RAISON],MATCH(Q149,Tableau1[JOUR],0)),IF(WEEKDAY(Q149,2)&gt;5,"WE","")))</f>
        <v/>
      </c>
      <c r="S149" s="26" t="str">
        <f t="shared" si="53"/>
        <v>B</v>
      </c>
      <c r="T149" s="12"/>
    </row>
    <row r="150" spans="1:20" x14ac:dyDescent="0.35">
      <c r="A150" s="12"/>
      <c r="B150" s="21">
        <f t="shared" si="54"/>
        <v>42373</v>
      </c>
      <c r="C150" s="13" t="str">
        <f>IF(B150="","",IFERROR(INDEX(Tableau1[RAISON],MATCH(B150,Tableau1[JOUR],0)),IF(WEEKDAY(B150,2)&gt;5,"WE","")))</f>
        <v/>
      </c>
      <c r="D150" s="26" t="str">
        <f t="shared" si="48"/>
        <v>A</v>
      </c>
      <c r="E150" s="21">
        <f t="shared" si="55"/>
        <v>42404</v>
      </c>
      <c r="F150" s="13" t="str">
        <f>IF(E150="","",IFERROR(INDEX(Tableau1[RAISON],MATCH(E150,Tableau1[JOUR],0)),IF(WEEKDAY(E150,2)&gt;5,"WE","")))</f>
        <v/>
      </c>
      <c r="G150" s="26" t="str">
        <f t="shared" si="49"/>
        <v>A</v>
      </c>
      <c r="H150" s="21">
        <f t="shared" si="56"/>
        <v>42433</v>
      </c>
      <c r="I150" s="13" t="str">
        <f>IF(H150="","",IFERROR(INDEX(Tableau1[RAISON],MATCH(H150,Tableau1[JOUR],0)),IF(WEEKDAY(H150,2)&gt;5,"WE","")))</f>
        <v/>
      </c>
      <c r="J150" s="26" t="str">
        <f t="shared" si="50"/>
        <v>A</v>
      </c>
      <c r="K150" s="21">
        <f t="shared" si="57"/>
        <v>42464</v>
      </c>
      <c r="L150" s="13" t="str">
        <f>IF(K150="","",IFERROR(INDEX(Tableau1[RAISON],MATCH(K150,Tableau1[JOUR],0)),IF(WEEKDAY(K150,2)&gt;5,"WE","")))</f>
        <v/>
      </c>
      <c r="M150" s="26" t="str">
        <f t="shared" si="51"/>
        <v>B</v>
      </c>
      <c r="N150" s="21">
        <f t="shared" si="58"/>
        <v>42494</v>
      </c>
      <c r="O150" s="13" t="str">
        <f>IF(N150="","",IFERROR(INDEX(Tableau1[RAISON],MATCH(N150,Tableau1[JOUR],0)),IF(WEEKDAY(N150,2)&gt;5,"WE","")))</f>
        <v/>
      </c>
      <c r="P150" s="26" t="str">
        <f t="shared" si="52"/>
        <v>B</v>
      </c>
      <c r="Q150" s="21">
        <f t="shared" si="59"/>
        <v>42525</v>
      </c>
      <c r="R150" s="13" t="str">
        <f>IF(Q150="","",IFERROR(INDEX(Tableau1[RAISON],MATCH(Q150,Tableau1[JOUR],0)),IF(WEEKDAY(Q150,2)&gt;5,"WE","")))</f>
        <v>WE</v>
      </c>
      <c r="S150" s="26" t="str">
        <f t="shared" si="53"/>
        <v>B</v>
      </c>
      <c r="T150" s="12"/>
    </row>
    <row r="151" spans="1:20" x14ac:dyDescent="0.35">
      <c r="A151" s="12"/>
      <c r="B151" s="21">
        <f t="shared" si="54"/>
        <v>42374</v>
      </c>
      <c r="C151" s="13" t="str">
        <f>IF(B151="","",IFERROR(INDEX(Tableau1[RAISON],MATCH(B151,Tableau1[JOUR],0)),IF(WEEKDAY(B151,2)&gt;5,"WE","")))</f>
        <v/>
      </c>
      <c r="D151" s="26" t="str">
        <f t="shared" si="48"/>
        <v>A</v>
      </c>
      <c r="E151" s="21">
        <f t="shared" si="55"/>
        <v>42405</v>
      </c>
      <c r="F151" s="13" t="str">
        <f>IF(E151="","",IFERROR(INDEX(Tableau1[RAISON],MATCH(E151,Tableau1[JOUR],0)),IF(WEEKDAY(E151,2)&gt;5,"WE","")))</f>
        <v/>
      </c>
      <c r="G151" s="26" t="str">
        <f t="shared" si="49"/>
        <v>A</v>
      </c>
      <c r="H151" s="21">
        <f t="shared" si="56"/>
        <v>42434</v>
      </c>
      <c r="I151" s="13" t="str">
        <f>IF(H151="","",IFERROR(INDEX(Tableau1[RAISON],MATCH(H151,Tableau1[JOUR],0)),IF(WEEKDAY(H151,2)&gt;5,"WE","")))</f>
        <v>WE</v>
      </c>
      <c r="J151" s="26" t="str">
        <f t="shared" si="50"/>
        <v>A</v>
      </c>
      <c r="K151" s="21">
        <f t="shared" si="57"/>
        <v>42465</v>
      </c>
      <c r="L151" s="13" t="str">
        <f>IF(K151="","",IFERROR(INDEX(Tableau1[RAISON],MATCH(K151,Tableau1[JOUR],0)),IF(WEEKDAY(K151,2)&gt;5,"WE","")))</f>
        <v/>
      </c>
      <c r="M151" s="26" t="str">
        <f t="shared" si="51"/>
        <v>B</v>
      </c>
      <c r="N151" s="21">
        <f t="shared" si="58"/>
        <v>42495</v>
      </c>
      <c r="O151" s="13" t="str">
        <f>IF(N151="","",IFERROR(INDEX(Tableau1[RAISON],MATCH(N151,Tableau1[JOUR],0)),IF(WEEKDAY(N151,2)&gt;5,"WE","")))</f>
        <v>Jeudi de l'Ascension</v>
      </c>
      <c r="P151" s="26" t="str">
        <f t="shared" si="52"/>
        <v>B</v>
      </c>
      <c r="Q151" s="21">
        <f t="shared" si="59"/>
        <v>42526</v>
      </c>
      <c r="R151" s="13" t="str">
        <f>IF(Q151="","",IFERROR(INDEX(Tableau1[RAISON],MATCH(Q151,Tableau1[JOUR],0)),IF(WEEKDAY(Q151,2)&gt;5,"WE","")))</f>
        <v>WE</v>
      </c>
      <c r="S151" s="26" t="str">
        <f t="shared" si="53"/>
        <v>B</v>
      </c>
      <c r="T151" s="12"/>
    </row>
    <row r="152" spans="1:20" x14ac:dyDescent="0.35">
      <c r="A152" s="12"/>
      <c r="B152" s="21">
        <f t="shared" si="54"/>
        <v>42375</v>
      </c>
      <c r="C152" s="13" t="str">
        <f>IF(B152="","",IFERROR(INDEX(Tableau1[RAISON],MATCH(B152,Tableau1[JOUR],0)),IF(WEEKDAY(B152,2)&gt;5,"WE","")))</f>
        <v/>
      </c>
      <c r="D152" s="26" t="str">
        <f t="shared" si="48"/>
        <v>A</v>
      </c>
      <c r="E152" s="21">
        <f t="shared" si="55"/>
        <v>42406</v>
      </c>
      <c r="F152" s="13" t="str">
        <f>IF(E152="","",IFERROR(INDEX(Tableau1[RAISON],MATCH(E152,Tableau1[JOUR],0)),IF(WEEKDAY(E152,2)&gt;5,"WE","")))</f>
        <v>WE</v>
      </c>
      <c r="G152" s="26" t="str">
        <f t="shared" si="49"/>
        <v>A</v>
      </c>
      <c r="H152" s="21">
        <f t="shared" si="56"/>
        <v>42435</v>
      </c>
      <c r="I152" s="13" t="str">
        <f>IF(H152="","",IFERROR(INDEX(Tableau1[RAISON],MATCH(H152,Tableau1[JOUR],0)),IF(WEEKDAY(H152,2)&gt;5,"WE","")))</f>
        <v>WE</v>
      </c>
      <c r="J152" s="26" t="str">
        <f t="shared" si="50"/>
        <v>A</v>
      </c>
      <c r="K152" s="21">
        <f t="shared" si="57"/>
        <v>42466</v>
      </c>
      <c r="L152" s="13" t="str">
        <f>IF(K152="","",IFERROR(INDEX(Tableau1[RAISON],MATCH(K152,Tableau1[JOUR],0)),IF(WEEKDAY(K152,2)&gt;5,"WE","")))</f>
        <v/>
      </c>
      <c r="M152" s="26" t="str">
        <f t="shared" si="51"/>
        <v>B</v>
      </c>
      <c r="N152" s="21">
        <f t="shared" si="58"/>
        <v>42496</v>
      </c>
      <c r="O152" s="13" t="str">
        <f>IF(N152="","",IFERROR(INDEX(Tableau1[RAISON],MATCH(N152,Tableau1[JOUR],0)),IF(WEEKDAY(N152,2)&gt;5,"WE","")))</f>
        <v/>
      </c>
      <c r="P152" s="26" t="str">
        <f t="shared" si="52"/>
        <v>B</v>
      </c>
      <c r="Q152" s="21">
        <f t="shared" si="59"/>
        <v>42527</v>
      </c>
      <c r="R152" s="13" t="str">
        <f>IF(Q152="","",IFERROR(INDEX(Tableau1[RAISON],MATCH(Q152,Tableau1[JOUR],0)),IF(WEEKDAY(Q152,2)&gt;5,"WE","")))</f>
        <v/>
      </c>
      <c r="S152" s="26" t="str">
        <f t="shared" si="53"/>
        <v>A</v>
      </c>
      <c r="T152" s="12"/>
    </row>
    <row r="153" spans="1:20" x14ac:dyDescent="0.35">
      <c r="A153" s="12"/>
      <c r="B153" s="21">
        <f t="shared" si="54"/>
        <v>42376</v>
      </c>
      <c r="C153" s="13" t="str">
        <f>IF(B153="","",IFERROR(INDEX(Tableau1[RAISON],MATCH(B153,Tableau1[JOUR],0)),IF(WEEKDAY(B153,2)&gt;5,"WE","")))</f>
        <v/>
      </c>
      <c r="D153" s="26" t="str">
        <f t="shared" si="48"/>
        <v>A</v>
      </c>
      <c r="E153" s="21">
        <f t="shared" si="55"/>
        <v>42407</v>
      </c>
      <c r="F153" s="13" t="str">
        <f>IF(E153="","",IFERROR(INDEX(Tableau1[RAISON],MATCH(E153,Tableau1[JOUR],0)),IF(WEEKDAY(E153,2)&gt;5,"WE","")))</f>
        <v>WE</v>
      </c>
      <c r="G153" s="26" t="str">
        <f t="shared" si="49"/>
        <v>A</v>
      </c>
      <c r="H153" s="21">
        <f t="shared" si="56"/>
        <v>42436</v>
      </c>
      <c r="I153" s="13" t="str">
        <f>IF(H153="","",IFERROR(INDEX(Tableau1[RAISON],MATCH(H153,Tableau1[JOUR],0)),IF(WEEKDAY(H153,2)&gt;5,"WE","")))</f>
        <v/>
      </c>
      <c r="J153" s="26" t="str">
        <f t="shared" si="50"/>
        <v>B</v>
      </c>
      <c r="K153" s="21">
        <f t="shared" si="57"/>
        <v>42467</v>
      </c>
      <c r="L153" s="13" t="str">
        <f>IF(K153="","",IFERROR(INDEX(Tableau1[RAISON],MATCH(K153,Tableau1[JOUR],0)),IF(WEEKDAY(K153,2)&gt;5,"WE","")))</f>
        <v/>
      </c>
      <c r="M153" s="26" t="str">
        <f t="shared" si="51"/>
        <v>B</v>
      </c>
      <c r="N153" s="21">
        <f t="shared" si="58"/>
        <v>42497</v>
      </c>
      <c r="O153" s="13" t="str">
        <f>IF(N153="","",IFERROR(INDEX(Tableau1[RAISON],MATCH(N153,Tableau1[JOUR],0)),IF(WEEKDAY(N153,2)&gt;5,"WE","")))</f>
        <v>WE</v>
      </c>
      <c r="P153" s="26" t="str">
        <f t="shared" si="52"/>
        <v>B</v>
      </c>
      <c r="Q153" s="21">
        <f t="shared" si="59"/>
        <v>42528</v>
      </c>
      <c r="R153" s="13" t="str">
        <f>IF(Q153="","",IFERROR(INDEX(Tableau1[RAISON],MATCH(Q153,Tableau1[JOUR],0)),IF(WEEKDAY(Q153,2)&gt;5,"WE","")))</f>
        <v/>
      </c>
      <c r="S153" s="26" t="str">
        <f t="shared" si="53"/>
        <v>A</v>
      </c>
      <c r="T153" s="12"/>
    </row>
    <row r="154" spans="1:20" x14ac:dyDescent="0.35">
      <c r="A154" s="12"/>
      <c r="B154" s="21">
        <f t="shared" si="54"/>
        <v>42377</v>
      </c>
      <c r="C154" s="13" t="str">
        <f>IF(B154="","",IFERROR(INDEX(Tableau1[RAISON],MATCH(B154,Tableau1[JOUR],0)),IF(WEEKDAY(B154,2)&gt;5,"WE","")))</f>
        <v/>
      </c>
      <c r="D154" s="26" t="str">
        <f t="shared" si="48"/>
        <v>A</v>
      </c>
      <c r="E154" s="21">
        <f t="shared" si="55"/>
        <v>42408</v>
      </c>
      <c r="F154" s="13" t="str">
        <f>IF(E154="","",IFERROR(INDEX(Tableau1[RAISON],MATCH(E154,Tableau1[JOUR],0)),IF(WEEKDAY(E154,2)&gt;5,"WE","")))</f>
        <v/>
      </c>
      <c r="G154" s="26" t="str">
        <f t="shared" si="49"/>
        <v>B</v>
      </c>
      <c r="H154" s="21">
        <f t="shared" si="56"/>
        <v>42437</v>
      </c>
      <c r="I154" s="13" t="str">
        <f>IF(H154="","",IFERROR(INDEX(Tableau1[RAISON],MATCH(H154,Tableau1[JOUR],0)),IF(WEEKDAY(H154,2)&gt;5,"WE","")))</f>
        <v/>
      </c>
      <c r="J154" s="26" t="str">
        <f t="shared" si="50"/>
        <v>B</v>
      </c>
      <c r="K154" s="21">
        <f t="shared" si="57"/>
        <v>42468</v>
      </c>
      <c r="L154" s="13" t="str">
        <f>IF(K154="","",IFERROR(INDEX(Tableau1[RAISON],MATCH(K154,Tableau1[JOUR],0)),IF(WEEKDAY(K154,2)&gt;5,"WE","")))</f>
        <v/>
      </c>
      <c r="M154" s="26" t="str">
        <f t="shared" si="51"/>
        <v>B</v>
      </c>
      <c r="N154" s="21">
        <f t="shared" si="58"/>
        <v>42498</v>
      </c>
      <c r="O154" s="13" t="str">
        <f>IF(N154="","",IFERROR(INDEX(Tableau1[RAISON],MATCH(N154,Tableau1[JOUR],0)),IF(WEEKDAY(N154,2)&gt;5,"WE","")))</f>
        <v>WE</v>
      </c>
      <c r="P154" s="26" t="str">
        <f t="shared" si="52"/>
        <v>B</v>
      </c>
      <c r="Q154" s="21">
        <f t="shared" si="59"/>
        <v>42529</v>
      </c>
      <c r="R154" s="13" t="str">
        <f>IF(Q154="","",IFERROR(INDEX(Tableau1[RAISON],MATCH(Q154,Tableau1[JOUR],0)),IF(WEEKDAY(Q154,2)&gt;5,"WE","")))</f>
        <v/>
      </c>
      <c r="S154" s="26" t="str">
        <f t="shared" si="53"/>
        <v>A</v>
      </c>
      <c r="T154" s="12"/>
    </row>
    <row r="155" spans="1:20" x14ac:dyDescent="0.35">
      <c r="A155" s="12"/>
      <c r="B155" s="21">
        <f t="shared" si="54"/>
        <v>42378</v>
      </c>
      <c r="C155" s="13" t="str">
        <f>IF(B155="","",IFERROR(INDEX(Tableau1[RAISON],MATCH(B155,Tableau1[JOUR],0)),IF(WEEKDAY(B155,2)&gt;5,"WE","")))</f>
        <v>WE</v>
      </c>
      <c r="D155" s="26" t="str">
        <f t="shared" si="48"/>
        <v>A</v>
      </c>
      <c r="E155" s="21">
        <f t="shared" si="55"/>
        <v>42409</v>
      </c>
      <c r="F155" s="13" t="str">
        <f>IF(E155="","",IFERROR(INDEX(Tableau1[RAISON],MATCH(E155,Tableau1[JOUR],0)),IF(WEEKDAY(E155,2)&gt;5,"WE","")))</f>
        <v/>
      </c>
      <c r="G155" s="26" t="str">
        <f t="shared" si="49"/>
        <v>B</v>
      </c>
      <c r="H155" s="21">
        <f t="shared" si="56"/>
        <v>42438</v>
      </c>
      <c r="I155" s="13" t="str">
        <f>IF(H155="","",IFERROR(INDEX(Tableau1[RAISON],MATCH(H155,Tableau1[JOUR],0)),IF(WEEKDAY(H155,2)&gt;5,"WE","")))</f>
        <v/>
      </c>
      <c r="J155" s="26" t="str">
        <f t="shared" si="50"/>
        <v>B</v>
      </c>
      <c r="K155" s="21">
        <f t="shared" si="57"/>
        <v>42469</v>
      </c>
      <c r="L155" s="13" t="str">
        <f>IF(K155="","",IFERROR(INDEX(Tableau1[RAISON],MATCH(K155,Tableau1[JOUR],0)),IF(WEEKDAY(K155,2)&gt;5,"WE","")))</f>
        <v>WE</v>
      </c>
      <c r="M155" s="26" t="str">
        <f t="shared" si="51"/>
        <v>B</v>
      </c>
      <c r="N155" s="21">
        <f t="shared" si="58"/>
        <v>42499</v>
      </c>
      <c r="O155" s="13" t="str">
        <f>IF(N155="","",IFERROR(INDEX(Tableau1[RAISON],MATCH(N155,Tableau1[JOUR],0)),IF(WEEKDAY(N155,2)&gt;5,"WE","")))</f>
        <v/>
      </c>
      <c r="P155" s="26" t="str">
        <f t="shared" si="52"/>
        <v>A</v>
      </c>
      <c r="Q155" s="21">
        <f t="shared" si="59"/>
        <v>42530</v>
      </c>
      <c r="R155" s="13" t="str">
        <f>IF(Q155="","",IFERROR(INDEX(Tableau1[RAISON],MATCH(Q155,Tableau1[JOUR],0)),IF(WEEKDAY(Q155,2)&gt;5,"WE","")))</f>
        <v/>
      </c>
      <c r="S155" s="26" t="str">
        <f t="shared" si="53"/>
        <v>A</v>
      </c>
      <c r="T155" s="12"/>
    </row>
    <row r="156" spans="1:20" x14ac:dyDescent="0.35">
      <c r="A156" s="12"/>
      <c r="B156" s="21">
        <f t="shared" si="54"/>
        <v>42379</v>
      </c>
      <c r="C156" s="13" t="str">
        <f>IF(B156="","",IFERROR(INDEX(Tableau1[RAISON],MATCH(B156,Tableau1[JOUR],0)),IF(WEEKDAY(B156,2)&gt;5,"WE","")))</f>
        <v>WE</v>
      </c>
      <c r="D156" s="26" t="str">
        <f t="shared" si="48"/>
        <v>A</v>
      </c>
      <c r="E156" s="21">
        <f t="shared" si="55"/>
        <v>42410</v>
      </c>
      <c r="F156" s="13" t="str">
        <f>IF(E156="","",IFERROR(INDEX(Tableau1[RAISON],MATCH(E156,Tableau1[JOUR],0)),IF(WEEKDAY(E156,2)&gt;5,"WE","")))</f>
        <v/>
      </c>
      <c r="G156" s="26" t="str">
        <f t="shared" si="49"/>
        <v>B</v>
      </c>
      <c r="H156" s="21">
        <f t="shared" si="56"/>
        <v>42439</v>
      </c>
      <c r="I156" s="13" t="str">
        <f>IF(H156="","",IFERROR(INDEX(Tableau1[RAISON],MATCH(H156,Tableau1[JOUR],0)),IF(WEEKDAY(H156,2)&gt;5,"WE","")))</f>
        <v/>
      </c>
      <c r="J156" s="26" t="str">
        <f t="shared" si="50"/>
        <v>B</v>
      </c>
      <c r="K156" s="21">
        <f t="shared" si="57"/>
        <v>42470</v>
      </c>
      <c r="L156" s="13" t="str">
        <f>IF(K156="","",IFERROR(INDEX(Tableau1[RAISON],MATCH(K156,Tableau1[JOUR],0)),IF(WEEKDAY(K156,2)&gt;5,"WE","")))</f>
        <v>WE</v>
      </c>
      <c r="M156" s="26" t="str">
        <f t="shared" si="51"/>
        <v>B</v>
      </c>
      <c r="N156" s="21">
        <f t="shared" si="58"/>
        <v>42500</v>
      </c>
      <c r="O156" s="13" t="str">
        <f>IF(N156="","",IFERROR(INDEX(Tableau1[RAISON],MATCH(N156,Tableau1[JOUR],0)),IF(WEEKDAY(N156,2)&gt;5,"WE","")))</f>
        <v/>
      </c>
      <c r="P156" s="26" t="str">
        <f t="shared" si="52"/>
        <v>A</v>
      </c>
      <c r="Q156" s="21">
        <f t="shared" si="59"/>
        <v>42531</v>
      </c>
      <c r="R156" s="13" t="str">
        <f>IF(Q156="","",IFERROR(INDEX(Tableau1[RAISON],MATCH(Q156,Tableau1[JOUR],0)),IF(WEEKDAY(Q156,2)&gt;5,"WE","")))</f>
        <v/>
      </c>
      <c r="S156" s="26" t="str">
        <f t="shared" si="53"/>
        <v>A</v>
      </c>
      <c r="T156" s="12"/>
    </row>
    <row r="157" spans="1:20" x14ac:dyDescent="0.35">
      <c r="A157" s="12"/>
      <c r="B157" s="21">
        <f t="shared" si="54"/>
        <v>42380</v>
      </c>
      <c r="C157" s="13" t="str">
        <f>IF(B157="","",IFERROR(INDEX(Tableau1[RAISON],MATCH(B157,Tableau1[JOUR],0)),IF(WEEKDAY(B157,2)&gt;5,"WE","")))</f>
        <v/>
      </c>
      <c r="D157" s="26" t="str">
        <f t="shared" si="48"/>
        <v>B</v>
      </c>
      <c r="E157" s="21">
        <f t="shared" si="55"/>
        <v>42411</v>
      </c>
      <c r="F157" s="13" t="str">
        <f>IF(E157="","",IFERROR(INDEX(Tableau1[RAISON],MATCH(E157,Tableau1[JOUR],0)),IF(WEEKDAY(E157,2)&gt;5,"WE","")))</f>
        <v/>
      </c>
      <c r="G157" s="26" t="str">
        <f t="shared" si="49"/>
        <v>B</v>
      </c>
      <c r="H157" s="21">
        <f t="shared" si="56"/>
        <v>42440</v>
      </c>
      <c r="I157" s="13" t="str">
        <f>IF(H157="","",IFERROR(INDEX(Tableau1[RAISON],MATCH(H157,Tableau1[JOUR],0)),IF(WEEKDAY(H157,2)&gt;5,"WE","")))</f>
        <v/>
      </c>
      <c r="J157" s="26" t="str">
        <f t="shared" si="50"/>
        <v>B</v>
      </c>
      <c r="K157" s="21">
        <f t="shared" si="57"/>
        <v>42471</v>
      </c>
      <c r="L157" s="13" t="str">
        <f>IF(K157="","",IFERROR(INDEX(Tableau1[RAISON],MATCH(K157,Tableau1[JOUR],0)),IF(WEEKDAY(K157,2)&gt;5,"WE","")))</f>
        <v/>
      </c>
      <c r="M157" s="26" t="str">
        <f t="shared" si="51"/>
        <v>A</v>
      </c>
      <c r="N157" s="21">
        <f t="shared" si="58"/>
        <v>42501</v>
      </c>
      <c r="O157" s="13" t="str">
        <f>IF(N157="","",IFERROR(INDEX(Tableau1[RAISON],MATCH(N157,Tableau1[JOUR],0)),IF(WEEKDAY(N157,2)&gt;5,"WE","")))</f>
        <v/>
      </c>
      <c r="P157" s="26" t="str">
        <f t="shared" si="52"/>
        <v>A</v>
      </c>
      <c r="Q157" s="21">
        <f t="shared" si="59"/>
        <v>42532</v>
      </c>
      <c r="R157" s="13" t="str">
        <f>IF(Q157="","",IFERROR(INDEX(Tableau1[RAISON],MATCH(Q157,Tableau1[JOUR],0)),IF(WEEKDAY(Q157,2)&gt;5,"WE","")))</f>
        <v>WE</v>
      </c>
      <c r="S157" s="26" t="str">
        <f t="shared" si="53"/>
        <v>A</v>
      </c>
      <c r="T157" s="12"/>
    </row>
    <row r="158" spans="1:20" x14ac:dyDescent="0.35">
      <c r="A158" s="12"/>
      <c r="B158" s="21">
        <f t="shared" si="54"/>
        <v>42381</v>
      </c>
      <c r="C158" s="13" t="str">
        <f>IF(B158="","",IFERROR(INDEX(Tableau1[RAISON],MATCH(B158,Tableau1[JOUR],0)),IF(WEEKDAY(B158,2)&gt;5,"WE","")))</f>
        <v/>
      </c>
      <c r="D158" s="26" t="str">
        <f t="shared" si="48"/>
        <v>B</v>
      </c>
      <c r="E158" s="21">
        <f t="shared" si="55"/>
        <v>42412</v>
      </c>
      <c r="F158" s="13" t="str">
        <f>IF(E158="","",IFERROR(INDEX(Tableau1[RAISON],MATCH(E158,Tableau1[JOUR],0)),IF(WEEKDAY(E158,2)&gt;5,"WE","")))</f>
        <v/>
      </c>
      <c r="G158" s="26" t="str">
        <f t="shared" si="49"/>
        <v>B</v>
      </c>
      <c r="H158" s="21">
        <f t="shared" si="56"/>
        <v>42441</v>
      </c>
      <c r="I158" s="13" t="str">
        <f>IF(H158="","",IFERROR(INDEX(Tableau1[RAISON],MATCH(H158,Tableau1[JOUR],0)),IF(WEEKDAY(H158,2)&gt;5,"WE","")))</f>
        <v>WE</v>
      </c>
      <c r="J158" s="26" t="str">
        <f t="shared" si="50"/>
        <v>B</v>
      </c>
      <c r="K158" s="21">
        <f t="shared" si="57"/>
        <v>42472</v>
      </c>
      <c r="L158" s="13" t="str">
        <f>IF(K158="","",IFERROR(INDEX(Tableau1[RAISON],MATCH(K158,Tableau1[JOUR],0)),IF(WEEKDAY(K158,2)&gt;5,"WE","")))</f>
        <v/>
      </c>
      <c r="M158" s="26" t="str">
        <f t="shared" si="51"/>
        <v>A</v>
      </c>
      <c r="N158" s="21">
        <f t="shared" si="58"/>
        <v>42502</v>
      </c>
      <c r="O158" s="13" t="str">
        <f>IF(N158="","",IFERROR(INDEX(Tableau1[RAISON],MATCH(N158,Tableau1[JOUR],0)),IF(WEEKDAY(N158,2)&gt;5,"WE","")))</f>
        <v/>
      </c>
      <c r="P158" s="26" t="str">
        <f t="shared" si="52"/>
        <v>A</v>
      </c>
      <c r="Q158" s="21">
        <f t="shared" si="59"/>
        <v>42533</v>
      </c>
      <c r="R158" s="13" t="str">
        <f>IF(Q158="","",IFERROR(INDEX(Tableau1[RAISON],MATCH(Q158,Tableau1[JOUR],0)),IF(WEEKDAY(Q158,2)&gt;5,"WE","")))</f>
        <v>WE</v>
      </c>
      <c r="S158" s="26" t="str">
        <f t="shared" si="53"/>
        <v>A</v>
      </c>
      <c r="T158" s="12"/>
    </row>
    <row r="159" spans="1:20" x14ac:dyDescent="0.35">
      <c r="A159" s="12"/>
      <c r="B159" s="21">
        <f t="shared" si="54"/>
        <v>42382</v>
      </c>
      <c r="C159" s="13" t="str">
        <f>IF(B159="","",IFERROR(INDEX(Tableau1[RAISON],MATCH(B159,Tableau1[JOUR],0)),IF(WEEKDAY(B159,2)&gt;5,"WE","")))</f>
        <v/>
      </c>
      <c r="D159" s="26" t="str">
        <f t="shared" si="48"/>
        <v>B</v>
      </c>
      <c r="E159" s="21">
        <f t="shared" si="55"/>
        <v>42413</v>
      </c>
      <c r="F159" s="13" t="str">
        <f>IF(E159="","",IFERROR(INDEX(Tableau1[RAISON],MATCH(E159,Tableau1[JOUR],0)),IF(WEEKDAY(E159,2)&gt;5,"WE","")))</f>
        <v>WE</v>
      </c>
      <c r="G159" s="26" t="str">
        <f t="shared" si="49"/>
        <v>B</v>
      </c>
      <c r="H159" s="21">
        <f t="shared" si="56"/>
        <v>42442</v>
      </c>
      <c r="I159" s="13" t="str">
        <f>IF(H159="","",IFERROR(INDEX(Tableau1[RAISON],MATCH(H159,Tableau1[JOUR],0)),IF(WEEKDAY(H159,2)&gt;5,"WE","")))</f>
        <v>WE</v>
      </c>
      <c r="J159" s="26" t="str">
        <f t="shared" si="50"/>
        <v>B</v>
      </c>
      <c r="K159" s="21">
        <f t="shared" si="57"/>
        <v>42473</v>
      </c>
      <c r="L159" s="13" t="str">
        <f>IF(K159="","",IFERROR(INDEX(Tableau1[RAISON],MATCH(K159,Tableau1[JOUR],0)),IF(WEEKDAY(K159,2)&gt;5,"WE","")))</f>
        <v/>
      </c>
      <c r="M159" s="26" t="str">
        <f t="shared" si="51"/>
        <v>A</v>
      </c>
      <c r="N159" s="21">
        <f t="shared" si="58"/>
        <v>42503</v>
      </c>
      <c r="O159" s="13" t="str">
        <f>IF(N159="","",IFERROR(INDEX(Tableau1[RAISON],MATCH(N159,Tableau1[JOUR],0)),IF(WEEKDAY(N159,2)&gt;5,"WE","")))</f>
        <v/>
      </c>
      <c r="P159" s="26" t="str">
        <f t="shared" si="52"/>
        <v>A</v>
      </c>
      <c r="Q159" s="21">
        <f t="shared" si="59"/>
        <v>42534</v>
      </c>
      <c r="R159" s="13" t="str">
        <f>IF(Q159="","",IFERROR(INDEX(Tableau1[RAISON],MATCH(Q159,Tableau1[JOUR],0)),IF(WEEKDAY(Q159,2)&gt;5,"WE","")))</f>
        <v/>
      </c>
      <c r="S159" s="26" t="str">
        <f t="shared" si="53"/>
        <v>B</v>
      </c>
      <c r="T159" s="12"/>
    </row>
    <row r="160" spans="1:20" x14ac:dyDescent="0.35">
      <c r="A160" s="12"/>
      <c r="B160" s="21">
        <f t="shared" si="54"/>
        <v>42383</v>
      </c>
      <c r="C160" s="13" t="str">
        <f>IF(B160="","",IFERROR(INDEX(Tableau1[RAISON],MATCH(B160,Tableau1[JOUR],0)),IF(WEEKDAY(B160,2)&gt;5,"WE","")))</f>
        <v/>
      </c>
      <c r="D160" s="26" t="str">
        <f t="shared" si="48"/>
        <v>B</v>
      </c>
      <c r="E160" s="21">
        <f t="shared" si="55"/>
        <v>42414</v>
      </c>
      <c r="F160" s="13" t="str">
        <f>IF(E160="","",IFERROR(INDEX(Tableau1[RAISON],MATCH(E160,Tableau1[JOUR],0)),IF(WEEKDAY(E160,2)&gt;5,"WE","")))</f>
        <v>WE</v>
      </c>
      <c r="G160" s="26" t="str">
        <f t="shared" si="49"/>
        <v>B</v>
      </c>
      <c r="H160" s="21">
        <f t="shared" si="56"/>
        <v>42443</v>
      </c>
      <c r="I160" s="13" t="str">
        <f>IF(H160="","",IFERROR(INDEX(Tableau1[RAISON],MATCH(H160,Tableau1[JOUR],0)),IF(WEEKDAY(H160,2)&gt;5,"WE","")))</f>
        <v/>
      </c>
      <c r="J160" s="26" t="str">
        <f t="shared" si="50"/>
        <v>A</v>
      </c>
      <c r="K160" s="21">
        <f t="shared" si="57"/>
        <v>42474</v>
      </c>
      <c r="L160" s="13" t="str">
        <f>IF(K160="","",IFERROR(INDEX(Tableau1[RAISON],MATCH(K160,Tableau1[JOUR],0)),IF(WEEKDAY(K160,2)&gt;5,"WE","")))</f>
        <v/>
      </c>
      <c r="M160" s="26" t="str">
        <f t="shared" si="51"/>
        <v>A</v>
      </c>
      <c r="N160" s="21">
        <f t="shared" si="58"/>
        <v>42504</v>
      </c>
      <c r="O160" s="13" t="str">
        <f>IF(N160="","",IFERROR(INDEX(Tableau1[RAISON],MATCH(N160,Tableau1[JOUR],0)),IF(WEEKDAY(N160,2)&gt;5,"WE","")))</f>
        <v>WE</v>
      </c>
      <c r="P160" s="26" t="str">
        <f t="shared" si="52"/>
        <v>A</v>
      </c>
      <c r="Q160" s="21">
        <f t="shared" si="59"/>
        <v>42535</v>
      </c>
      <c r="R160" s="13" t="str">
        <f>IF(Q160="","",IFERROR(INDEX(Tableau1[RAISON],MATCH(Q160,Tableau1[JOUR],0)),IF(WEEKDAY(Q160,2)&gt;5,"WE","")))</f>
        <v/>
      </c>
      <c r="S160" s="26" t="str">
        <f t="shared" si="53"/>
        <v>B</v>
      </c>
      <c r="T160" s="12"/>
    </row>
    <row r="161" spans="1:20" x14ac:dyDescent="0.35">
      <c r="A161" s="12"/>
      <c r="B161" s="21">
        <f t="shared" si="54"/>
        <v>42384</v>
      </c>
      <c r="C161" s="13" t="str">
        <f>IF(B161="","",IFERROR(INDEX(Tableau1[RAISON],MATCH(B161,Tableau1[JOUR],0)),IF(WEEKDAY(B161,2)&gt;5,"WE","")))</f>
        <v/>
      </c>
      <c r="D161" s="26" t="str">
        <f t="shared" si="48"/>
        <v>B</v>
      </c>
      <c r="E161" s="21">
        <f t="shared" si="55"/>
        <v>42415</v>
      </c>
      <c r="F161" s="13" t="str">
        <f>IF(E161="","",IFERROR(INDEX(Tableau1[RAISON],MATCH(E161,Tableau1[JOUR],0)),IF(WEEKDAY(E161,2)&gt;5,"WE","")))</f>
        <v/>
      </c>
      <c r="G161" s="26" t="str">
        <f t="shared" si="49"/>
        <v>A</v>
      </c>
      <c r="H161" s="21">
        <f t="shared" si="56"/>
        <v>42444</v>
      </c>
      <c r="I161" s="13" t="str">
        <f>IF(H161="","",IFERROR(INDEX(Tableau1[RAISON],MATCH(H161,Tableau1[JOUR],0)),IF(WEEKDAY(H161,2)&gt;5,"WE","")))</f>
        <v/>
      </c>
      <c r="J161" s="26" t="str">
        <f t="shared" si="50"/>
        <v>A</v>
      </c>
      <c r="K161" s="21">
        <f t="shared" si="57"/>
        <v>42475</v>
      </c>
      <c r="L161" s="13" t="str">
        <f>IF(K161="","",IFERROR(INDEX(Tableau1[RAISON],MATCH(K161,Tableau1[JOUR],0)),IF(WEEKDAY(K161,2)&gt;5,"WE","")))</f>
        <v/>
      </c>
      <c r="M161" s="26" t="str">
        <f t="shared" si="51"/>
        <v>A</v>
      </c>
      <c r="N161" s="21">
        <f t="shared" si="58"/>
        <v>42505</v>
      </c>
      <c r="O161" s="13" t="str">
        <f>IF(N161="","",IFERROR(INDEX(Tableau1[RAISON],MATCH(N161,Tableau1[JOUR],0)),IF(WEEKDAY(N161,2)&gt;5,"WE","")))</f>
        <v>WE</v>
      </c>
      <c r="P161" s="26" t="str">
        <f t="shared" si="52"/>
        <v>A</v>
      </c>
      <c r="Q161" s="21">
        <f t="shared" si="59"/>
        <v>42536</v>
      </c>
      <c r="R161" s="13" t="str">
        <f>IF(Q161="","",IFERROR(INDEX(Tableau1[RAISON],MATCH(Q161,Tableau1[JOUR],0)),IF(WEEKDAY(Q161,2)&gt;5,"WE","")))</f>
        <v/>
      </c>
      <c r="S161" s="26" t="str">
        <f t="shared" si="53"/>
        <v>B</v>
      </c>
      <c r="T161" s="12"/>
    </row>
    <row r="162" spans="1:20" x14ac:dyDescent="0.35">
      <c r="A162" s="12"/>
      <c r="B162" s="21">
        <f t="shared" si="54"/>
        <v>42385</v>
      </c>
      <c r="C162" s="13" t="str">
        <f>IF(B162="","",IFERROR(INDEX(Tableau1[RAISON],MATCH(B162,Tableau1[JOUR],0)),IF(WEEKDAY(B162,2)&gt;5,"WE","")))</f>
        <v>WE</v>
      </c>
      <c r="D162" s="26" t="str">
        <f t="shared" si="48"/>
        <v>B</v>
      </c>
      <c r="E162" s="21">
        <f t="shared" si="55"/>
        <v>42416</v>
      </c>
      <c r="F162" s="13" t="str">
        <f>IF(E162="","",IFERROR(INDEX(Tableau1[RAISON],MATCH(E162,Tableau1[JOUR],0)),IF(WEEKDAY(E162,2)&gt;5,"WE","")))</f>
        <v/>
      </c>
      <c r="G162" s="26" t="str">
        <f t="shared" si="49"/>
        <v>A</v>
      </c>
      <c r="H162" s="21">
        <f t="shared" si="56"/>
        <v>42445</v>
      </c>
      <c r="I162" s="13" t="str">
        <f>IF(H162="","",IFERROR(INDEX(Tableau1[RAISON],MATCH(H162,Tableau1[JOUR],0)),IF(WEEKDAY(H162,2)&gt;5,"WE","")))</f>
        <v/>
      </c>
      <c r="J162" s="26" t="str">
        <f t="shared" si="50"/>
        <v>A</v>
      </c>
      <c r="K162" s="21">
        <f t="shared" si="57"/>
        <v>42476</v>
      </c>
      <c r="L162" s="13" t="str">
        <f>IF(K162="","",IFERROR(INDEX(Tableau1[RAISON],MATCH(K162,Tableau1[JOUR],0)),IF(WEEKDAY(K162,2)&gt;5,"WE","")))</f>
        <v>WE</v>
      </c>
      <c r="M162" s="26" t="str">
        <f t="shared" si="51"/>
        <v>A</v>
      </c>
      <c r="N162" s="21">
        <f t="shared" si="58"/>
        <v>42506</v>
      </c>
      <c r="O162" s="13" t="str">
        <f>IF(N162="","",IFERROR(INDEX(Tableau1[RAISON],MATCH(N162,Tableau1[JOUR],0)),IF(WEEKDAY(N162,2)&gt;5,"WE","")))</f>
        <v>Lundi de la Pentecôte</v>
      </c>
      <c r="P162" s="26" t="str">
        <f t="shared" si="52"/>
        <v>B</v>
      </c>
      <c r="Q162" s="21">
        <f t="shared" si="59"/>
        <v>42537</v>
      </c>
      <c r="R162" s="13" t="str">
        <f>IF(Q162="","",IFERROR(INDEX(Tableau1[RAISON],MATCH(Q162,Tableau1[JOUR],0)),IF(WEEKDAY(Q162,2)&gt;5,"WE","")))</f>
        <v/>
      </c>
      <c r="S162" s="26" t="str">
        <f t="shared" si="53"/>
        <v>B</v>
      </c>
      <c r="T162" s="12"/>
    </row>
    <row r="163" spans="1:20" x14ac:dyDescent="0.35">
      <c r="A163" s="12"/>
      <c r="B163" s="21">
        <f t="shared" si="54"/>
        <v>42386</v>
      </c>
      <c r="C163" s="13" t="str">
        <f>IF(B163="","",IFERROR(INDEX(Tableau1[RAISON],MATCH(B163,Tableau1[JOUR],0)),IF(WEEKDAY(B163,2)&gt;5,"WE","")))</f>
        <v>WE</v>
      </c>
      <c r="D163" s="26" t="str">
        <f t="shared" si="48"/>
        <v>B</v>
      </c>
      <c r="E163" s="21">
        <f t="shared" si="55"/>
        <v>42417</v>
      </c>
      <c r="F163" s="13" t="str">
        <f>IF(E163="","",IFERROR(INDEX(Tableau1[RAISON],MATCH(E163,Tableau1[JOUR],0)),IF(WEEKDAY(E163,2)&gt;5,"WE","")))</f>
        <v/>
      </c>
      <c r="G163" s="26" t="str">
        <f t="shared" si="49"/>
        <v>A</v>
      </c>
      <c r="H163" s="21">
        <f t="shared" si="56"/>
        <v>42446</v>
      </c>
      <c r="I163" s="13" t="str">
        <f>IF(H163="","",IFERROR(INDEX(Tableau1[RAISON],MATCH(H163,Tableau1[JOUR],0)),IF(WEEKDAY(H163,2)&gt;5,"WE","")))</f>
        <v/>
      </c>
      <c r="J163" s="26" t="str">
        <f t="shared" si="50"/>
        <v>A</v>
      </c>
      <c r="K163" s="21">
        <f t="shared" si="57"/>
        <v>42477</v>
      </c>
      <c r="L163" s="13" t="str">
        <f>IF(K163="","",IFERROR(INDEX(Tableau1[RAISON],MATCH(K163,Tableau1[JOUR],0)),IF(WEEKDAY(K163,2)&gt;5,"WE","")))</f>
        <v>WE</v>
      </c>
      <c r="M163" s="26" t="str">
        <f t="shared" si="51"/>
        <v>A</v>
      </c>
      <c r="N163" s="21">
        <f t="shared" si="58"/>
        <v>42507</v>
      </c>
      <c r="O163" s="13" t="str">
        <f>IF(N163="","",IFERROR(INDEX(Tableau1[RAISON],MATCH(N163,Tableau1[JOUR],0)),IF(WEEKDAY(N163,2)&gt;5,"WE","")))</f>
        <v/>
      </c>
      <c r="P163" s="26" t="str">
        <f t="shared" si="52"/>
        <v>B</v>
      </c>
      <c r="Q163" s="21">
        <f t="shared" si="59"/>
        <v>42538</v>
      </c>
      <c r="R163" s="13" t="str">
        <f>IF(Q163="","",IFERROR(INDEX(Tableau1[RAISON],MATCH(Q163,Tableau1[JOUR],0)),IF(WEEKDAY(Q163,2)&gt;5,"WE","")))</f>
        <v/>
      </c>
      <c r="S163" s="26" t="str">
        <f t="shared" si="53"/>
        <v>B</v>
      </c>
      <c r="T163" s="12"/>
    </row>
    <row r="164" spans="1:20" x14ac:dyDescent="0.35">
      <c r="A164" s="12"/>
      <c r="B164" s="21">
        <f t="shared" si="54"/>
        <v>42387</v>
      </c>
      <c r="C164" s="13" t="str">
        <f>IF(B164="","",IFERROR(INDEX(Tableau1[RAISON],MATCH(B164,Tableau1[JOUR],0)),IF(WEEKDAY(B164,2)&gt;5,"WE","")))</f>
        <v/>
      </c>
      <c r="D164" s="26" t="str">
        <f t="shared" si="48"/>
        <v>A</v>
      </c>
      <c r="E164" s="21">
        <f t="shared" si="55"/>
        <v>42418</v>
      </c>
      <c r="F164" s="13" t="str">
        <f>IF(E164="","",IFERROR(INDEX(Tableau1[RAISON],MATCH(E164,Tableau1[JOUR],0)),IF(WEEKDAY(E164,2)&gt;5,"WE","")))</f>
        <v/>
      </c>
      <c r="G164" s="26" t="str">
        <f t="shared" si="49"/>
        <v>A</v>
      </c>
      <c r="H164" s="21">
        <f t="shared" si="56"/>
        <v>42447</v>
      </c>
      <c r="I164" s="13" t="str">
        <f>IF(H164="","",IFERROR(INDEX(Tableau1[RAISON],MATCH(H164,Tableau1[JOUR],0)),IF(WEEKDAY(H164,2)&gt;5,"WE","")))</f>
        <v/>
      </c>
      <c r="J164" s="26" t="str">
        <f t="shared" si="50"/>
        <v>A</v>
      </c>
      <c r="K164" s="21">
        <f t="shared" si="57"/>
        <v>42478</v>
      </c>
      <c r="L164" s="13" t="str">
        <f>IF(K164="","",IFERROR(INDEX(Tableau1[RAISON],MATCH(K164,Tableau1[JOUR],0)),IF(WEEKDAY(K164,2)&gt;5,"WE","")))</f>
        <v/>
      </c>
      <c r="M164" s="26" t="str">
        <f t="shared" si="51"/>
        <v>B</v>
      </c>
      <c r="N164" s="21">
        <f t="shared" si="58"/>
        <v>42508</v>
      </c>
      <c r="O164" s="13" t="str">
        <f>IF(N164="","",IFERROR(INDEX(Tableau1[RAISON],MATCH(N164,Tableau1[JOUR],0)),IF(WEEKDAY(N164,2)&gt;5,"WE","")))</f>
        <v/>
      </c>
      <c r="P164" s="26" t="str">
        <f t="shared" si="52"/>
        <v>B</v>
      </c>
      <c r="Q164" s="21">
        <f t="shared" si="59"/>
        <v>42539</v>
      </c>
      <c r="R164" s="13" t="str">
        <f>IF(Q164="","",IFERROR(INDEX(Tableau1[RAISON],MATCH(Q164,Tableau1[JOUR],0)),IF(WEEKDAY(Q164,2)&gt;5,"WE","")))</f>
        <v>WE</v>
      </c>
      <c r="S164" s="26" t="str">
        <f t="shared" si="53"/>
        <v>B</v>
      </c>
      <c r="T164" s="12"/>
    </row>
    <row r="165" spans="1:20" x14ac:dyDescent="0.35">
      <c r="A165" s="12"/>
      <c r="B165" s="21">
        <f t="shared" si="54"/>
        <v>42388</v>
      </c>
      <c r="C165" s="13" t="str">
        <f>IF(B165="","",IFERROR(INDEX(Tableau1[RAISON],MATCH(B165,Tableau1[JOUR],0)),IF(WEEKDAY(B165,2)&gt;5,"WE","")))</f>
        <v/>
      </c>
      <c r="D165" s="26" t="str">
        <f t="shared" si="48"/>
        <v>A</v>
      </c>
      <c r="E165" s="21">
        <f t="shared" si="55"/>
        <v>42419</v>
      </c>
      <c r="F165" s="13" t="str">
        <f>IF(E165="","",IFERROR(INDEX(Tableau1[RAISON],MATCH(E165,Tableau1[JOUR],0)),IF(WEEKDAY(E165,2)&gt;5,"WE","")))</f>
        <v/>
      </c>
      <c r="G165" s="26" t="str">
        <f t="shared" si="49"/>
        <v>A</v>
      </c>
      <c r="H165" s="21">
        <f t="shared" si="56"/>
        <v>42448</v>
      </c>
      <c r="I165" s="13" t="str">
        <f>IF(H165="","",IFERROR(INDEX(Tableau1[RAISON],MATCH(H165,Tableau1[JOUR],0)),IF(WEEKDAY(H165,2)&gt;5,"WE","")))</f>
        <v>WE</v>
      </c>
      <c r="J165" s="26" t="str">
        <f t="shared" si="50"/>
        <v>A</v>
      </c>
      <c r="K165" s="21">
        <f t="shared" si="57"/>
        <v>42479</v>
      </c>
      <c r="L165" s="13" t="str">
        <f>IF(K165="","",IFERROR(INDEX(Tableau1[RAISON],MATCH(K165,Tableau1[JOUR],0)),IF(WEEKDAY(K165,2)&gt;5,"WE","")))</f>
        <v/>
      </c>
      <c r="M165" s="26" t="str">
        <f t="shared" si="51"/>
        <v>B</v>
      </c>
      <c r="N165" s="21">
        <f t="shared" si="58"/>
        <v>42509</v>
      </c>
      <c r="O165" s="13" t="str">
        <f>IF(N165="","",IFERROR(INDEX(Tableau1[RAISON],MATCH(N165,Tableau1[JOUR],0)),IF(WEEKDAY(N165,2)&gt;5,"WE","")))</f>
        <v/>
      </c>
      <c r="P165" s="26" t="str">
        <f t="shared" si="52"/>
        <v>B</v>
      </c>
      <c r="Q165" s="21">
        <f t="shared" si="59"/>
        <v>42540</v>
      </c>
      <c r="R165" s="13" t="str">
        <f>IF(Q165="","",IFERROR(INDEX(Tableau1[RAISON],MATCH(Q165,Tableau1[JOUR],0)),IF(WEEKDAY(Q165,2)&gt;5,"WE","")))</f>
        <v>WE</v>
      </c>
      <c r="S165" s="26" t="str">
        <f t="shared" si="53"/>
        <v>B</v>
      </c>
      <c r="T165" s="12"/>
    </row>
    <row r="166" spans="1:20" x14ac:dyDescent="0.35">
      <c r="A166" s="12"/>
      <c r="B166" s="21">
        <f t="shared" si="54"/>
        <v>42389</v>
      </c>
      <c r="C166" s="13" t="str">
        <f>IF(B166="","",IFERROR(INDEX(Tableau1[RAISON],MATCH(B166,Tableau1[JOUR],0)),IF(WEEKDAY(B166,2)&gt;5,"WE","")))</f>
        <v/>
      </c>
      <c r="D166" s="26" t="str">
        <f t="shared" si="48"/>
        <v>A</v>
      </c>
      <c r="E166" s="21">
        <f t="shared" si="55"/>
        <v>42420</v>
      </c>
      <c r="F166" s="13" t="str">
        <f>IF(E166="","",IFERROR(INDEX(Tableau1[RAISON],MATCH(E166,Tableau1[JOUR],0)),IF(WEEKDAY(E166,2)&gt;5,"WE","")))</f>
        <v>WE</v>
      </c>
      <c r="G166" s="26" t="str">
        <f t="shared" si="49"/>
        <v>A</v>
      </c>
      <c r="H166" s="21">
        <f t="shared" si="56"/>
        <v>42449</v>
      </c>
      <c r="I166" s="13" t="str">
        <f>IF(H166="","",IFERROR(INDEX(Tableau1[RAISON],MATCH(H166,Tableau1[JOUR],0)),IF(WEEKDAY(H166,2)&gt;5,"WE","")))</f>
        <v>WE</v>
      </c>
      <c r="J166" s="26" t="str">
        <f t="shared" si="50"/>
        <v>A</v>
      </c>
      <c r="K166" s="21">
        <f t="shared" si="57"/>
        <v>42480</v>
      </c>
      <c r="L166" s="13" t="str">
        <f>IF(K166="","",IFERROR(INDEX(Tableau1[RAISON],MATCH(K166,Tableau1[JOUR],0)),IF(WEEKDAY(K166,2)&gt;5,"WE","")))</f>
        <v/>
      </c>
      <c r="M166" s="26" t="str">
        <f t="shared" si="51"/>
        <v>B</v>
      </c>
      <c r="N166" s="21">
        <f t="shared" si="58"/>
        <v>42510</v>
      </c>
      <c r="O166" s="13" t="str">
        <f>IF(N166="","",IFERROR(INDEX(Tableau1[RAISON],MATCH(N166,Tableau1[JOUR],0)),IF(WEEKDAY(N166,2)&gt;5,"WE","")))</f>
        <v/>
      </c>
      <c r="P166" s="26" t="str">
        <f t="shared" si="52"/>
        <v>B</v>
      </c>
      <c r="Q166" s="21">
        <f t="shared" si="59"/>
        <v>42541</v>
      </c>
      <c r="R166" s="13" t="str">
        <f>IF(Q166="","",IFERROR(INDEX(Tableau1[RAISON],MATCH(Q166,Tableau1[JOUR],0)),IF(WEEKDAY(Q166,2)&gt;5,"WE","")))</f>
        <v/>
      </c>
      <c r="S166" s="26" t="str">
        <f t="shared" si="53"/>
        <v>A</v>
      </c>
      <c r="T166" s="12"/>
    </row>
    <row r="167" spans="1:20" x14ac:dyDescent="0.35">
      <c r="A167" s="12"/>
      <c r="B167" s="21">
        <f t="shared" si="54"/>
        <v>42390</v>
      </c>
      <c r="C167" s="13" t="str">
        <f>IF(B167="","",IFERROR(INDEX(Tableau1[RAISON],MATCH(B167,Tableau1[JOUR],0)),IF(WEEKDAY(B167,2)&gt;5,"WE","")))</f>
        <v/>
      </c>
      <c r="D167" s="26" t="str">
        <f t="shared" si="48"/>
        <v>A</v>
      </c>
      <c r="E167" s="21">
        <f t="shared" si="55"/>
        <v>42421</v>
      </c>
      <c r="F167" s="13" t="str">
        <f>IF(E167="","",IFERROR(INDEX(Tableau1[RAISON],MATCH(E167,Tableau1[JOUR],0)),IF(WEEKDAY(E167,2)&gt;5,"WE","")))</f>
        <v>WE</v>
      </c>
      <c r="G167" s="26" t="str">
        <f t="shared" si="49"/>
        <v>A</v>
      </c>
      <c r="H167" s="21">
        <f t="shared" si="56"/>
        <v>42450</v>
      </c>
      <c r="I167" s="13" t="str">
        <f>IF(H167="","",IFERROR(INDEX(Tableau1[RAISON],MATCH(H167,Tableau1[JOUR],0)),IF(WEEKDAY(H167,2)&gt;5,"WE","")))</f>
        <v/>
      </c>
      <c r="J167" s="26" t="str">
        <f t="shared" si="50"/>
        <v>B</v>
      </c>
      <c r="K167" s="21">
        <f t="shared" si="57"/>
        <v>42481</v>
      </c>
      <c r="L167" s="13" t="str">
        <f>IF(K167="","",IFERROR(INDEX(Tableau1[RAISON],MATCH(K167,Tableau1[JOUR],0)),IF(WEEKDAY(K167,2)&gt;5,"WE","")))</f>
        <v/>
      </c>
      <c r="M167" s="26" t="str">
        <f t="shared" si="51"/>
        <v>B</v>
      </c>
      <c r="N167" s="21">
        <f t="shared" si="58"/>
        <v>42511</v>
      </c>
      <c r="O167" s="13" t="str">
        <f>IF(N167="","",IFERROR(INDEX(Tableau1[RAISON],MATCH(N167,Tableau1[JOUR],0)),IF(WEEKDAY(N167,2)&gt;5,"WE","")))</f>
        <v>WE</v>
      </c>
      <c r="P167" s="26" t="str">
        <f t="shared" si="52"/>
        <v>B</v>
      </c>
      <c r="Q167" s="21">
        <f t="shared" si="59"/>
        <v>42542</v>
      </c>
      <c r="R167" s="13" t="str">
        <f>IF(Q167="","",IFERROR(INDEX(Tableau1[RAISON],MATCH(Q167,Tableau1[JOUR],0)),IF(WEEKDAY(Q167,2)&gt;5,"WE","")))</f>
        <v/>
      </c>
      <c r="S167" s="26" t="str">
        <f t="shared" si="53"/>
        <v>A</v>
      </c>
      <c r="T167" s="12"/>
    </row>
    <row r="168" spans="1:20" x14ac:dyDescent="0.35">
      <c r="A168" s="12"/>
      <c r="B168" s="21">
        <f t="shared" si="54"/>
        <v>42391</v>
      </c>
      <c r="C168" s="13" t="str">
        <f>IF(B168="","",IFERROR(INDEX(Tableau1[RAISON],MATCH(B168,Tableau1[JOUR],0)),IF(WEEKDAY(B168,2)&gt;5,"WE","")))</f>
        <v/>
      </c>
      <c r="D168" s="26" t="str">
        <f t="shared" si="48"/>
        <v>A</v>
      </c>
      <c r="E168" s="21">
        <f t="shared" si="55"/>
        <v>42422</v>
      </c>
      <c r="F168" s="13" t="str">
        <f>IF(E168="","",IFERROR(INDEX(Tableau1[RAISON],MATCH(E168,Tableau1[JOUR],0)),IF(WEEKDAY(E168,2)&gt;5,"WE","")))</f>
        <v/>
      </c>
      <c r="G168" s="26" t="str">
        <f t="shared" si="49"/>
        <v>B</v>
      </c>
      <c r="H168" s="21">
        <f t="shared" si="56"/>
        <v>42451</v>
      </c>
      <c r="I168" s="13" t="str">
        <f>IF(H168="","",IFERROR(INDEX(Tableau1[RAISON],MATCH(H168,Tableau1[JOUR],0)),IF(WEEKDAY(H168,2)&gt;5,"WE","")))</f>
        <v/>
      </c>
      <c r="J168" s="26" t="str">
        <f t="shared" si="50"/>
        <v>B</v>
      </c>
      <c r="K168" s="21">
        <f t="shared" si="57"/>
        <v>42482</v>
      </c>
      <c r="L168" s="13" t="str">
        <f>IF(K168="","",IFERROR(INDEX(Tableau1[RAISON],MATCH(K168,Tableau1[JOUR],0)),IF(WEEKDAY(K168,2)&gt;5,"WE","")))</f>
        <v/>
      </c>
      <c r="M168" s="26" t="str">
        <f t="shared" si="51"/>
        <v>B</v>
      </c>
      <c r="N168" s="21">
        <f t="shared" si="58"/>
        <v>42512</v>
      </c>
      <c r="O168" s="13" t="str">
        <f>IF(N168="","",IFERROR(INDEX(Tableau1[RAISON],MATCH(N168,Tableau1[JOUR],0)),IF(WEEKDAY(N168,2)&gt;5,"WE","")))</f>
        <v>WE</v>
      </c>
      <c r="P168" s="26" t="str">
        <f t="shared" si="52"/>
        <v>B</v>
      </c>
      <c r="Q168" s="21">
        <f t="shared" si="59"/>
        <v>42543</v>
      </c>
      <c r="R168" s="13" t="str">
        <f>IF(Q168="","",IFERROR(INDEX(Tableau1[RAISON],MATCH(Q168,Tableau1[JOUR],0)),IF(WEEKDAY(Q168,2)&gt;5,"WE","")))</f>
        <v/>
      </c>
      <c r="S168" s="26" t="str">
        <f t="shared" si="53"/>
        <v>A</v>
      </c>
      <c r="T168" s="12"/>
    </row>
    <row r="169" spans="1:20" x14ac:dyDescent="0.35">
      <c r="A169" s="12"/>
      <c r="B169" s="21">
        <f t="shared" si="54"/>
        <v>42392</v>
      </c>
      <c r="C169" s="13" t="str">
        <f>IF(B169="","",IFERROR(INDEX(Tableau1[RAISON],MATCH(B169,Tableau1[JOUR],0)),IF(WEEKDAY(B169,2)&gt;5,"WE","")))</f>
        <v>WE</v>
      </c>
      <c r="D169" s="26" t="str">
        <f t="shared" si="48"/>
        <v>A</v>
      </c>
      <c r="E169" s="21">
        <f t="shared" si="55"/>
        <v>42423</v>
      </c>
      <c r="F169" s="13" t="str">
        <f>IF(E169="","",IFERROR(INDEX(Tableau1[RAISON],MATCH(E169,Tableau1[JOUR],0)),IF(WEEKDAY(E169,2)&gt;5,"WE","")))</f>
        <v/>
      </c>
      <c r="G169" s="26" t="str">
        <f t="shared" si="49"/>
        <v>B</v>
      </c>
      <c r="H169" s="21">
        <f t="shared" si="56"/>
        <v>42452</v>
      </c>
      <c r="I169" s="13" t="str">
        <f>IF(H169="","",IFERROR(INDEX(Tableau1[RAISON],MATCH(H169,Tableau1[JOUR],0)),IF(WEEKDAY(H169,2)&gt;5,"WE","")))</f>
        <v/>
      </c>
      <c r="J169" s="26" t="str">
        <f t="shared" si="50"/>
        <v>B</v>
      </c>
      <c r="K169" s="21">
        <f t="shared" si="57"/>
        <v>42483</v>
      </c>
      <c r="L169" s="13" t="str">
        <f>IF(K169="","",IFERROR(INDEX(Tableau1[RAISON],MATCH(K169,Tableau1[JOUR],0)),IF(WEEKDAY(K169,2)&gt;5,"WE","")))</f>
        <v>WE</v>
      </c>
      <c r="M169" s="26" t="str">
        <f t="shared" si="51"/>
        <v>B</v>
      </c>
      <c r="N169" s="21">
        <f t="shared" si="58"/>
        <v>42513</v>
      </c>
      <c r="O169" s="13" t="str">
        <f>IF(N169="","",IFERROR(INDEX(Tableau1[RAISON],MATCH(N169,Tableau1[JOUR],0)),IF(WEEKDAY(N169,2)&gt;5,"WE","")))</f>
        <v/>
      </c>
      <c r="P169" s="26" t="str">
        <f t="shared" si="52"/>
        <v>A</v>
      </c>
      <c r="Q169" s="21">
        <f t="shared" si="59"/>
        <v>42544</v>
      </c>
      <c r="R169" s="13" t="str">
        <f>IF(Q169="","",IFERROR(INDEX(Tableau1[RAISON],MATCH(Q169,Tableau1[JOUR],0)),IF(WEEKDAY(Q169,2)&gt;5,"WE","")))</f>
        <v/>
      </c>
      <c r="S169" s="26" t="str">
        <f t="shared" si="53"/>
        <v>A</v>
      </c>
      <c r="T169" s="12"/>
    </row>
    <row r="170" spans="1:20" x14ac:dyDescent="0.35">
      <c r="A170" s="12"/>
      <c r="B170" s="21">
        <f t="shared" si="54"/>
        <v>42393</v>
      </c>
      <c r="C170" s="13" t="str">
        <f>IF(B170="","",IFERROR(INDEX(Tableau1[RAISON],MATCH(B170,Tableau1[JOUR],0)),IF(WEEKDAY(B170,2)&gt;5,"WE","")))</f>
        <v>WE</v>
      </c>
      <c r="D170" s="26" t="str">
        <f t="shared" si="48"/>
        <v>A</v>
      </c>
      <c r="E170" s="21">
        <f t="shared" si="55"/>
        <v>42424</v>
      </c>
      <c r="F170" s="13" t="str">
        <f>IF(E170="","",IFERROR(INDEX(Tableau1[RAISON],MATCH(E170,Tableau1[JOUR],0)),IF(WEEKDAY(E170,2)&gt;5,"WE","")))</f>
        <v/>
      </c>
      <c r="G170" s="26" t="str">
        <f t="shared" si="49"/>
        <v>B</v>
      </c>
      <c r="H170" s="21">
        <f t="shared" si="56"/>
        <v>42453</v>
      </c>
      <c r="I170" s="13" t="str">
        <f>IF(H170="","",IFERROR(INDEX(Tableau1[RAISON],MATCH(H170,Tableau1[JOUR],0)),IF(WEEKDAY(H170,2)&gt;5,"WE","")))</f>
        <v/>
      </c>
      <c r="J170" s="26" t="str">
        <f t="shared" si="50"/>
        <v>B</v>
      </c>
      <c r="K170" s="21">
        <f t="shared" si="57"/>
        <v>42484</v>
      </c>
      <c r="L170" s="13" t="str">
        <f>IF(K170="","",IFERROR(INDEX(Tableau1[RAISON],MATCH(K170,Tableau1[JOUR],0)),IF(WEEKDAY(K170,2)&gt;5,"WE","")))</f>
        <v>WE</v>
      </c>
      <c r="M170" s="26" t="str">
        <f t="shared" si="51"/>
        <v>B</v>
      </c>
      <c r="N170" s="21">
        <f t="shared" si="58"/>
        <v>42514</v>
      </c>
      <c r="O170" s="13" t="str">
        <f>IF(N170="","",IFERROR(INDEX(Tableau1[RAISON],MATCH(N170,Tableau1[JOUR],0)),IF(WEEKDAY(N170,2)&gt;5,"WE","")))</f>
        <v/>
      </c>
      <c r="P170" s="26" t="str">
        <f t="shared" si="52"/>
        <v>A</v>
      </c>
      <c r="Q170" s="21">
        <f t="shared" si="59"/>
        <v>42545</v>
      </c>
      <c r="R170" s="13" t="str">
        <f>IF(Q170="","",IFERROR(INDEX(Tableau1[RAISON],MATCH(Q170,Tableau1[JOUR],0)),IF(WEEKDAY(Q170,2)&gt;5,"WE","")))</f>
        <v/>
      </c>
      <c r="S170" s="26" t="str">
        <f t="shared" si="53"/>
        <v>A</v>
      </c>
      <c r="T170" s="12"/>
    </row>
    <row r="171" spans="1:20" x14ac:dyDescent="0.35">
      <c r="A171" s="12"/>
      <c r="B171" s="21">
        <f t="shared" si="54"/>
        <v>42394</v>
      </c>
      <c r="C171" s="13" t="str">
        <f>IF(B171="","",IFERROR(INDEX(Tableau1[RAISON],MATCH(B171,Tableau1[JOUR],0)),IF(WEEKDAY(B171,2)&gt;5,"WE","")))</f>
        <v/>
      </c>
      <c r="D171" s="26" t="str">
        <f t="shared" si="48"/>
        <v>B</v>
      </c>
      <c r="E171" s="21">
        <f t="shared" si="55"/>
        <v>42425</v>
      </c>
      <c r="F171" s="13" t="str">
        <f>IF(E171="","",IFERROR(INDEX(Tableau1[RAISON],MATCH(E171,Tableau1[JOUR],0)),IF(WEEKDAY(E171,2)&gt;5,"WE","")))</f>
        <v/>
      </c>
      <c r="G171" s="26" t="str">
        <f t="shared" si="49"/>
        <v>B</v>
      </c>
      <c r="H171" s="21">
        <f t="shared" si="56"/>
        <v>42454</v>
      </c>
      <c r="I171" s="13" t="str">
        <f>IF(H171="","",IFERROR(INDEX(Tableau1[RAISON],MATCH(H171,Tableau1[JOUR],0)),IF(WEEKDAY(H171,2)&gt;5,"WE","")))</f>
        <v/>
      </c>
      <c r="J171" s="26" t="str">
        <f t="shared" si="50"/>
        <v>B</v>
      </c>
      <c r="K171" s="21">
        <f t="shared" si="57"/>
        <v>42485</v>
      </c>
      <c r="L171" s="13" t="str">
        <f>IF(K171="","",IFERROR(INDEX(Tableau1[RAISON],MATCH(K171,Tableau1[JOUR],0)),IF(WEEKDAY(K171,2)&gt;5,"WE","")))</f>
        <v/>
      </c>
      <c r="M171" s="26" t="str">
        <f t="shared" si="51"/>
        <v>A</v>
      </c>
      <c r="N171" s="21">
        <f t="shared" si="58"/>
        <v>42515</v>
      </c>
      <c r="O171" s="13" t="str">
        <f>IF(N171="","",IFERROR(INDEX(Tableau1[RAISON],MATCH(N171,Tableau1[JOUR],0)),IF(WEEKDAY(N171,2)&gt;5,"WE","")))</f>
        <v/>
      </c>
      <c r="P171" s="26" t="str">
        <f t="shared" si="52"/>
        <v>A</v>
      </c>
      <c r="Q171" s="21">
        <f t="shared" si="59"/>
        <v>42546</v>
      </c>
      <c r="R171" s="13" t="str">
        <f>IF(Q171="","",IFERROR(INDEX(Tableau1[RAISON],MATCH(Q171,Tableau1[JOUR],0)),IF(WEEKDAY(Q171,2)&gt;5,"WE","")))</f>
        <v>WE</v>
      </c>
      <c r="S171" s="26" t="str">
        <f t="shared" si="53"/>
        <v>A</v>
      </c>
      <c r="T171" s="12"/>
    </row>
    <row r="172" spans="1:20" x14ac:dyDescent="0.35">
      <c r="A172" s="12"/>
      <c r="B172" s="21">
        <f t="shared" si="54"/>
        <v>42395</v>
      </c>
      <c r="C172" s="13" t="str">
        <f>IF(B172="","",IFERROR(INDEX(Tableau1[RAISON],MATCH(B172,Tableau1[JOUR],0)),IF(WEEKDAY(B172,2)&gt;5,"WE","")))</f>
        <v/>
      </c>
      <c r="D172" s="26" t="str">
        <f t="shared" si="48"/>
        <v>B</v>
      </c>
      <c r="E172" s="21">
        <f t="shared" si="55"/>
        <v>42426</v>
      </c>
      <c r="F172" s="13" t="str">
        <f>IF(E172="","",IFERROR(INDEX(Tableau1[RAISON],MATCH(E172,Tableau1[JOUR],0)),IF(WEEKDAY(E172,2)&gt;5,"WE","")))</f>
        <v/>
      </c>
      <c r="G172" s="26" t="str">
        <f t="shared" si="49"/>
        <v>B</v>
      </c>
      <c r="H172" s="21">
        <f t="shared" si="56"/>
        <v>42455</v>
      </c>
      <c r="I172" s="13" t="str">
        <f>IF(H172="","",IFERROR(INDEX(Tableau1[RAISON],MATCH(H172,Tableau1[JOUR],0)),IF(WEEKDAY(H172,2)&gt;5,"WE","")))</f>
        <v>WE</v>
      </c>
      <c r="J172" s="26" t="str">
        <f t="shared" si="50"/>
        <v>B</v>
      </c>
      <c r="K172" s="21">
        <f t="shared" si="57"/>
        <v>42486</v>
      </c>
      <c r="L172" s="13" t="str">
        <f>IF(K172="","",IFERROR(INDEX(Tableau1[RAISON],MATCH(K172,Tableau1[JOUR],0)),IF(WEEKDAY(K172,2)&gt;5,"WE","")))</f>
        <v/>
      </c>
      <c r="M172" s="26" t="str">
        <f t="shared" si="51"/>
        <v>A</v>
      </c>
      <c r="N172" s="21">
        <f t="shared" si="58"/>
        <v>42516</v>
      </c>
      <c r="O172" s="13" t="str">
        <f>IF(N172="","",IFERROR(INDEX(Tableau1[RAISON],MATCH(N172,Tableau1[JOUR],0)),IF(WEEKDAY(N172,2)&gt;5,"WE","")))</f>
        <v/>
      </c>
      <c r="P172" s="26" t="str">
        <f t="shared" si="52"/>
        <v>A</v>
      </c>
      <c r="Q172" s="21">
        <f t="shared" si="59"/>
        <v>42547</v>
      </c>
      <c r="R172" s="13" t="str">
        <f>IF(Q172="","",IFERROR(INDEX(Tableau1[RAISON],MATCH(Q172,Tableau1[JOUR],0)),IF(WEEKDAY(Q172,2)&gt;5,"WE","")))</f>
        <v>WE</v>
      </c>
      <c r="S172" s="26" t="str">
        <f t="shared" si="53"/>
        <v>A</v>
      </c>
      <c r="T172" s="12"/>
    </row>
    <row r="173" spans="1:20" x14ac:dyDescent="0.35">
      <c r="A173" s="12"/>
      <c r="B173" s="21">
        <f t="shared" si="54"/>
        <v>42396</v>
      </c>
      <c r="C173" s="13" t="str">
        <f>IF(B173="","",IFERROR(INDEX(Tableau1[RAISON],MATCH(B173,Tableau1[JOUR],0)),IF(WEEKDAY(B173,2)&gt;5,"WE","")))</f>
        <v/>
      </c>
      <c r="D173" s="26" t="str">
        <f t="shared" si="48"/>
        <v>B</v>
      </c>
      <c r="E173" s="21">
        <f t="shared" si="55"/>
        <v>42427</v>
      </c>
      <c r="F173" s="13" t="str">
        <f>IF(E173="","",IFERROR(INDEX(Tableau1[RAISON],MATCH(E173,Tableau1[JOUR],0)),IF(WEEKDAY(E173,2)&gt;5,"WE","")))</f>
        <v>WE</v>
      </c>
      <c r="G173" s="26" t="str">
        <f t="shared" si="49"/>
        <v>B</v>
      </c>
      <c r="H173" s="21">
        <f t="shared" si="56"/>
        <v>42456</v>
      </c>
      <c r="I173" s="13" t="str">
        <f>IF(H173="","",IFERROR(INDEX(Tableau1[RAISON],MATCH(H173,Tableau1[JOUR],0)),IF(WEEKDAY(H173,2)&gt;5,"WE","")))</f>
        <v>Pâques</v>
      </c>
      <c r="J173" s="26" t="str">
        <f t="shared" si="50"/>
        <v>B</v>
      </c>
      <c r="K173" s="21">
        <f t="shared" si="57"/>
        <v>42487</v>
      </c>
      <c r="L173" s="13" t="str">
        <f>IF(K173="","",IFERROR(INDEX(Tableau1[RAISON],MATCH(K173,Tableau1[JOUR],0)),IF(WEEKDAY(K173,2)&gt;5,"WE","")))</f>
        <v/>
      </c>
      <c r="M173" s="26" t="str">
        <f t="shared" si="51"/>
        <v>A</v>
      </c>
      <c r="N173" s="21">
        <f t="shared" si="58"/>
        <v>42517</v>
      </c>
      <c r="O173" s="13" t="str">
        <f>IF(N173="","",IFERROR(INDEX(Tableau1[RAISON],MATCH(N173,Tableau1[JOUR],0)),IF(WEEKDAY(N173,2)&gt;5,"WE","")))</f>
        <v/>
      </c>
      <c r="P173" s="26" t="str">
        <f t="shared" si="52"/>
        <v>A</v>
      </c>
      <c r="Q173" s="21">
        <f t="shared" si="59"/>
        <v>42548</v>
      </c>
      <c r="R173" s="13" t="str">
        <f>IF(Q173="","",IFERROR(INDEX(Tableau1[RAISON],MATCH(Q173,Tableau1[JOUR],0)),IF(WEEKDAY(Q173,2)&gt;5,"WE","")))</f>
        <v/>
      </c>
      <c r="S173" s="26" t="str">
        <f t="shared" si="53"/>
        <v>B</v>
      </c>
      <c r="T173" s="12"/>
    </row>
    <row r="174" spans="1:20" x14ac:dyDescent="0.35">
      <c r="A174" s="12"/>
      <c r="B174" s="21">
        <f t="shared" si="54"/>
        <v>42397</v>
      </c>
      <c r="C174" s="13" t="str">
        <f>IF(B174="","",IFERROR(INDEX(Tableau1[RAISON],MATCH(B174,Tableau1[JOUR],0)),IF(WEEKDAY(B174,2)&gt;5,"WE","")))</f>
        <v/>
      </c>
      <c r="D174" s="26" t="str">
        <f t="shared" si="48"/>
        <v>B</v>
      </c>
      <c r="E174" s="21">
        <f t="shared" si="55"/>
        <v>42428</v>
      </c>
      <c r="F174" s="13" t="str">
        <f>IF(E174="","",IFERROR(INDEX(Tableau1[RAISON],MATCH(E174,Tableau1[JOUR],0)),IF(WEEKDAY(E174,2)&gt;5,"WE","")))</f>
        <v>WE</v>
      </c>
      <c r="G174" s="26" t="str">
        <f t="shared" si="49"/>
        <v>B</v>
      </c>
      <c r="H174" s="21">
        <f t="shared" si="56"/>
        <v>42457</v>
      </c>
      <c r="I174" s="13" t="str">
        <f>IF(H174="","",IFERROR(INDEX(Tableau1[RAISON],MATCH(H174,Tableau1[JOUR],0)),IF(WEEKDAY(H174,2)&gt;5,"WE","")))</f>
        <v>Lundi de Pâques</v>
      </c>
      <c r="J174" s="26" t="str">
        <f t="shared" si="50"/>
        <v>A</v>
      </c>
      <c r="K174" s="21">
        <f t="shared" si="57"/>
        <v>42488</v>
      </c>
      <c r="L174" s="13" t="str">
        <f>IF(K174="","",IFERROR(INDEX(Tableau1[RAISON],MATCH(K174,Tableau1[JOUR],0)),IF(WEEKDAY(K174,2)&gt;5,"WE","")))</f>
        <v/>
      </c>
      <c r="M174" s="26" t="str">
        <f t="shared" si="51"/>
        <v>A</v>
      </c>
      <c r="N174" s="21">
        <f t="shared" si="58"/>
        <v>42518</v>
      </c>
      <c r="O174" s="13" t="str">
        <f>IF(N174="","",IFERROR(INDEX(Tableau1[RAISON],MATCH(N174,Tableau1[JOUR],0)),IF(WEEKDAY(N174,2)&gt;5,"WE","")))</f>
        <v>WE</v>
      </c>
      <c r="P174" s="26" t="str">
        <f t="shared" si="52"/>
        <v>A</v>
      </c>
      <c r="Q174" s="21">
        <f t="shared" si="59"/>
        <v>42549</v>
      </c>
      <c r="R174" s="13" t="str">
        <f>IF(Q174="","",IFERROR(INDEX(Tableau1[RAISON],MATCH(Q174,Tableau1[JOUR],0)),IF(WEEKDAY(Q174,2)&gt;5,"WE","")))</f>
        <v/>
      </c>
      <c r="S174" s="26" t="str">
        <f t="shared" si="53"/>
        <v>B</v>
      </c>
      <c r="T174" s="12"/>
    </row>
    <row r="175" spans="1:20" x14ac:dyDescent="0.35">
      <c r="A175" s="12"/>
      <c r="B175" s="21">
        <f>IF(MONTH(B174+1)=MONTH(B146),B174+1,"")</f>
        <v>42398</v>
      </c>
      <c r="C175" s="13" t="str">
        <f>IF(B175="","",IFERROR(INDEX(Tableau1[RAISON],MATCH(B175,Tableau1[JOUR],0)),IF(WEEKDAY(B175,2)&gt;5,"WE","")))</f>
        <v/>
      </c>
      <c r="D175" s="26" t="str">
        <f t="shared" si="48"/>
        <v>B</v>
      </c>
      <c r="E175" s="21">
        <f>IF(MONTH(E174+1)=MONTH(E146),E174+1,"")</f>
        <v>42429</v>
      </c>
      <c r="F175" s="13" t="str">
        <f>IF(E175="","",IFERROR(INDEX(Tableau1[RAISON],MATCH(E175,Tableau1[JOUR],0)),IF(WEEKDAY(E175,2)&gt;5,"WE","")))</f>
        <v/>
      </c>
      <c r="G175" s="26" t="str">
        <f t="shared" si="49"/>
        <v>A</v>
      </c>
      <c r="H175" s="21">
        <f>IF(MONTH(H174+1)=MONTH(H146),H174+1,"")</f>
        <v>42458</v>
      </c>
      <c r="I175" s="13" t="str">
        <f>IF(H175="","",IFERROR(INDEX(Tableau1[RAISON],MATCH(H175,Tableau1[JOUR],0)),IF(WEEKDAY(H175,2)&gt;5,"WE","")))</f>
        <v/>
      </c>
      <c r="J175" s="26" t="str">
        <f t="shared" si="50"/>
        <v>A</v>
      </c>
      <c r="K175" s="21">
        <f>IF(MONTH(K174+1)=MONTH(K146),K174+1,"")</f>
        <v>42489</v>
      </c>
      <c r="L175" s="13" t="str">
        <f>IF(K175="","",IFERROR(INDEX(Tableau1[RAISON],MATCH(K175,Tableau1[JOUR],0)),IF(WEEKDAY(K175,2)&gt;5,"WE","")))</f>
        <v/>
      </c>
      <c r="M175" s="26" t="str">
        <f t="shared" si="51"/>
        <v>A</v>
      </c>
      <c r="N175" s="21">
        <f>IF(MONTH(N174+1)=MONTH(N146),N174+1,"")</f>
        <v>42519</v>
      </c>
      <c r="O175" s="13" t="str">
        <f>IF(N175="","",IFERROR(INDEX(Tableau1[RAISON],MATCH(N175,Tableau1[JOUR],0)),IF(WEEKDAY(N175,2)&gt;5,"WE","")))</f>
        <v>WE</v>
      </c>
      <c r="P175" s="26" t="str">
        <f t="shared" si="52"/>
        <v>A</v>
      </c>
      <c r="Q175" s="21">
        <f>IF(MONTH(Q174+1)=MONTH(Q146),Q174+1,"")</f>
        <v>42550</v>
      </c>
      <c r="R175" s="13" t="str">
        <f>IF(Q175="","",IFERROR(INDEX(Tableau1[RAISON],MATCH(Q175,Tableau1[JOUR],0)),IF(WEEKDAY(Q175,2)&gt;5,"WE","")))</f>
        <v/>
      </c>
      <c r="S175" s="26" t="str">
        <f t="shared" si="53"/>
        <v>B</v>
      </c>
      <c r="T175" s="12"/>
    </row>
    <row r="176" spans="1:20" x14ac:dyDescent="0.35">
      <c r="A176" s="12"/>
      <c r="B176" s="21">
        <f>IF(MONTH(B174+2)=MONTH(B146),B174+2,"")</f>
        <v>42399</v>
      </c>
      <c r="C176" s="13" t="str">
        <f>IF(B176="","",IFERROR(INDEX(Tableau1[RAISON],MATCH(B176,Tableau1[JOUR],0)),IF(WEEKDAY(B176,2)&gt;5,"WE","")))</f>
        <v>WE</v>
      </c>
      <c r="D176" s="26" t="str">
        <f t="shared" si="48"/>
        <v>B</v>
      </c>
      <c r="E176" s="21" t="str">
        <f>IF(MONTH(E174+2)=MONTH(E146),E174+2,"")</f>
        <v/>
      </c>
      <c r="F176" s="13" t="str">
        <f>IF(E176="","",IFERROR(INDEX(Tableau1[RAISON],MATCH(E176,Tableau1[JOUR],0)),IF(WEEKDAY(E176,2)&gt;5,"WE","")))</f>
        <v/>
      </c>
      <c r="G176" s="26" t="str">
        <f t="shared" si="49"/>
        <v/>
      </c>
      <c r="H176" s="21">
        <f>IF(MONTH(H174+2)=MONTH(H146),H174+2,"")</f>
        <v>42459</v>
      </c>
      <c r="I176" s="13" t="str">
        <f>IF(H176="","",IFERROR(INDEX(Tableau1[RAISON],MATCH(H176,Tableau1[JOUR],0)),IF(WEEKDAY(H176,2)&gt;5,"WE","")))</f>
        <v/>
      </c>
      <c r="J176" s="26" t="str">
        <f t="shared" si="50"/>
        <v>A</v>
      </c>
      <c r="K176" s="21">
        <f>IF(MONTH(K174+2)=MONTH(K146),K174+2,"")</f>
        <v>42490</v>
      </c>
      <c r="L176" s="13" t="str">
        <f>IF(K176="","",IFERROR(INDEX(Tableau1[RAISON],MATCH(K176,Tableau1[JOUR],0)),IF(WEEKDAY(K176,2)&gt;5,"WE","")))</f>
        <v>WE</v>
      </c>
      <c r="M176" s="26" t="str">
        <f t="shared" si="51"/>
        <v>A</v>
      </c>
      <c r="N176" s="21">
        <f>IF(MONTH(N174+2)=MONTH(N146),N174+2,"")</f>
        <v>42520</v>
      </c>
      <c r="O176" s="13" t="str">
        <f>IF(N176="","",IFERROR(INDEX(Tableau1[RAISON],MATCH(N176,Tableau1[JOUR],0)),IF(WEEKDAY(N176,2)&gt;5,"WE","")))</f>
        <v/>
      </c>
      <c r="P176" s="26" t="str">
        <f t="shared" si="52"/>
        <v>B</v>
      </c>
      <c r="Q176" s="21">
        <f>IF(MONTH(Q174+2)=MONTH(Q146),Q174+2,"")</f>
        <v>42551</v>
      </c>
      <c r="R176" s="13" t="str">
        <f>IF(Q176="","",IFERROR(INDEX(Tableau1[RAISON],MATCH(Q176,Tableau1[JOUR],0)),IF(WEEKDAY(Q176,2)&gt;5,"WE","")))</f>
        <v/>
      </c>
      <c r="S176" s="26" t="str">
        <f t="shared" si="53"/>
        <v>B</v>
      </c>
      <c r="T176" s="12"/>
    </row>
    <row r="177" spans="1:20" x14ac:dyDescent="0.35">
      <c r="A177" s="12"/>
      <c r="B177" s="22">
        <f>IF(MONTH(B174+3)=MONTH(B146),B174+3,"")</f>
        <v>42400</v>
      </c>
      <c r="C177" s="13" t="str">
        <f>IF(B177="","",IFERROR(INDEX(Tableau1[RAISON],MATCH(B177,Tableau1[JOUR],0)),IF(WEEKDAY(B177,2)&gt;5,"WE","")))</f>
        <v>WE</v>
      </c>
      <c r="D177" s="26" t="str">
        <f t="shared" si="48"/>
        <v>B</v>
      </c>
      <c r="E177" s="22" t="str">
        <f>IF(MONTH(E174+3)=MONTH(E146),E174+3,"")</f>
        <v/>
      </c>
      <c r="F177" s="13" t="str">
        <f>IF(E177="","",IFERROR(INDEX(Tableau1[RAISON],MATCH(E177,Tableau1[JOUR],0)),IF(WEEKDAY(E177,2)&gt;5,"WE","")))</f>
        <v/>
      </c>
      <c r="G177" s="26" t="str">
        <f t="shared" si="49"/>
        <v/>
      </c>
      <c r="H177" s="22">
        <f>IF(MONTH(H174+3)=MONTH(H146),H174+3,"")</f>
        <v>42460</v>
      </c>
      <c r="I177" s="13" t="str">
        <f>IF(H177="","",IFERROR(INDEX(Tableau1[RAISON],MATCH(H177,Tableau1[JOUR],0)),IF(WEEKDAY(H177,2)&gt;5,"WE","")))</f>
        <v/>
      </c>
      <c r="J177" s="26" t="str">
        <f t="shared" si="50"/>
        <v>A</v>
      </c>
      <c r="K177" s="22" t="str">
        <f>IF(MONTH(K174+3)=MONTH(K146),K174+3,"")</f>
        <v/>
      </c>
      <c r="L177" s="13" t="str">
        <f>IF(K177="","",IFERROR(INDEX(Tableau1[RAISON],MATCH(K177,Tableau1[JOUR],0)),IF(WEEKDAY(K177,2)&gt;5,"WE","")))</f>
        <v/>
      </c>
      <c r="M177" s="26" t="str">
        <f t="shared" si="51"/>
        <v/>
      </c>
      <c r="N177" s="22">
        <f>IF(MONTH(N174+3)=MONTH(N146),N174+3,"")</f>
        <v>42521</v>
      </c>
      <c r="O177" s="13" t="str">
        <f>IF(N177="","",IFERROR(INDEX(Tableau1[RAISON],MATCH(N177,Tableau1[JOUR],0)),IF(WEEKDAY(N177,2)&gt;5,"WE","")))</f>
        <v/>
      </c>
      <c r="P177" s="26" t="str">
        <f t="shared" si="52"/>
        <v>B</v>
      </c>
      <c r="Q177" s="22" t="str">
        <f>IF(MONTH(Q174+3)=MONTH(Q146),Q174+3,"")</f>
        <v/>
      </c>
      <c r="R177" s="13" t="str">
        <f>IF(Q177="","",IFERROR(INDEX(Tableau1[RAISON],MATCH(Q177,Tableau1[JOUR],0)),IF(WEEKDAY(Q177,2)&gt;5,"WE","")))</f>
        <v/>
      </c>
      <c r="S177" s="26" t="str">
        <f t="shared" si="53"/>
        <v/>
      </c>
      <c r="T177" s="12"/>
    </row>
    <row r="178" spans="1:20" x14ac:dyDescent="0.35">
      <c r="A178" s="12"/>
      <c r="B178" s="14">
        <f>NETWORKDAYS(B147,MAX(B174:B177),Tableau1[JOUR]
)</f>
        <v>20</v>
      </c>
      <c r="C178" s="14"/>
      <c r="D178" s="27"/>
      <c r="E178" s="14">
        <f>NETWORKDAYS(E147,MAX(E174:E177),Tableau1[JOUR]
)</f>
        <v>21</v>
      </c>
      <c r="F178" s="14"/>
      <c r="G178" s="27"/>
      <c r="H178" s="14">
        <f>NETWORKDAYS(H147,MAX(H174:H177),Tableau1[JOUR]
)</f>
        <v>22</v>
      </c>
      <c r="I178" s="14"/>
      <c r="J178" s="27"/>
      <c r="K178" s="14">
        <f>NETWORKDAYS(K147,MAX(K174:K177),Tableau1[JOUR]
)</f>
        <v>21</v>
      </c>
      <c r="L178" s="14"/>
      <c r="M178" s="27"/>
      <c r="N178" s="14">
        <f>NETWORKDAYS(N147,MAX(N174:N177),Tableau1[JOUR]
)</f>
        <v>20</v>
      </c>
      <c r="O178" s="14"/>
      <c r="P178" s="27"/>
      <c r="Q178" s="14">
        <f>NETWORKDAYS(Q147,MAX(Q174:Q177),Tableau1[JOUR]
)</f>
        <v>22</v>
      </c>
      <c r="R178" s="12"/>
      <c r="S178" s="25"/>
      <c r="T178" s="14">
        <f>SUM(B178:Q178)</f>
        <v>126</v>
      </c>
    </row>
    <row r="179" spans="1:20" x14ac:dyDescent="0.35">
      <c r="A179" s="12"/>
      <c r="B179" s="11"/>
      <c r="C179" s="12"/>
      <c r="D179" s="25"/>
      <c r="E179" s="11"/>
      <c r="F179" s="12"/>
      <c r="G179" s="25"/>
      <c r="H179" s="11"/>
      <c r="I179" s="12"/>
      <c r="J179" s="25"/>
      <c r="K179" s="11"/>
      <c r="L179" s="12"/>
      <c r="M179" s="25"/>
      <c r="N179" s="11"/>
      <c r="O179" s="12"/>
      <c r="P179" s="25"/>
      <c r="Q179" s="11"/>
      <c r="R179" s="12"/>
      <c r="S179" s="25"/>
      <c r="T179" s="12"/>
    </row>
    <row r="180" spans="1:20" x14ac:dyDescent="0.35">
      <c r="A180" s="12"/>
      <c r="B180" s="11">
        <v>7</v>
      </c>
      <c r="C180" s="12"/>
      <c r="D180" s="25"/>
      <c r="E180" s="11">
        <v>8</v>
      </c>
      <c r="F180" s="12"/>
      <c r="G180" s="25"/>
      <c r="H180" s="11">
        <v>9</v>
      </c>
      <c r="I180" s="12"/>
      <c r="J180" s="25"/>
      <c r="K180" s="11">
        <v>10</v>
      </c>
      <c r="L180" s="12"/>
      <c r="M180" s="25"/>
      <c r="N180" s="11">
        <v>11</v>
      </c>
      <c r="O180" s="12"/>
      <c r="P180" s="25"/>
      <c r="Q180" s="11">
        <v>12</v>
      </c>
      <c r="R180" s="12"/>
      <c r="S180" s="25"/>
      <c r="T180" s="12"/>
    </row>
    <row r="181" spans="1:20" x14ac:dyDescent="0.35">
      <c r="A181" s="12"/>
      <c r="B181" s="28">
        <f>DATE(A146,B180,1)</f>
        <v>42552</v>
      </c>
      <c r="C181" s="29"/>
      <c r="D181" s="16"/>
      <c r="E181" s="28">
        <f>DATE(A146,E180,1)</f>
        <v>42583</v>
      </c>
      <c r="F181" s="29"/>
      <c r="G181" s="16"/>
      <c r="H181" s="28">
        <f>DATE(A146,H180,1)</f>
        <v>42614</v>
      </c>
      <c r="I181" s="29"/>
      <c r="J181" s="16"/>
      <c r="K181" s="28">
        <f>DATE(A146,K180,1)</f>
        <v>42644</v>
      </c>
      <c r="L181" s="29"/>
      <c r="M181" s="16"/>
      <c r="N181" s="28">
        <f>DATE(A146,N180,1)</f>
        <v>42675</v>
      </c>
      <c r="O181" s="29"/>
      <c r="P181" s="16"/>
      <c r="Q181" s="28">
        <f>DATE(A146,Q180,1)</f>
        <v>42705</v>
      </c>
      <c r="R181" s="29"/>
      <c r="S181" s="23"/>
      <c r="T181" s="12"/>
    </row>
    <row r="182" spans="1:20" x14ac:dyDescent="0.35">
      <c r="A182" s="12"/>
      <c r="B182" s="20">
        <f>B181</f>
        <v>42552</v>
      </c>
      <c r="C182" s="13" t="str">
        <f>IF(B182="","",IFERROR(INDEX(Tableau1[RAISON],MATCH(B182,Tableau1[JOUR],0)),IF(WEEKDAY(B182,2)&gt;5,"WE","")))</f>
        <v/>
      </c>
      <c r="D182" s="26" t="str">
        <f t="shared" ref="D182:D212" si="60">IF(B182="","",IF(MOD(INT((B182-REF)/7),2),"A","B"))</f>
        <v>B</v>
      </c>
      <c r="E182" s="20">
        <f>E181</f>
        <v>42583</v>
      </c>
      <c r="F182" s="13" t="str">
        <f>IF(E182="","",IFERROR(INDEX(Tableau1[RAISON],MATCH(E182,Tableau1[JOUR],0)),IF(WEEKDAY(E182,2)&gt;5,"WE","")))</f>
        <v/>
      </c>
      <c r="G182" s="26" t="str">
        <f t="shared" ref="G182:G212" si="61">IF(E182="","",IF(MOD(INT((E182-REF)/7),2),"A","B"))</f>
        <v>A</v>
      </c>
      <c r="H182" s="20">
        <f>H181</f>
        <v>42614</v>
      </c>
      <c r="I182" s="13" t="str">
        <f>IF(H182="","",IFERROR(INDEX(Tableau1[RAISON],MATCH(H182,Tableau1[JOUR],0)),IF(WEEKDAY(H182,2)&gt;5,"WE","")))</f>
        <v/>
      </c>
      <c r="J182" s="26" t="str">
        <f t="shared" ref="J182:J212" si="62">IF(H182="","",IF(MOD(INT((H182-REF)/7),2),"A","B"))</f>
        <v>A</v>
      </c>
      <c r="K182" s="20">
        <f>K181</f>
        <v>42644</v>
      </c>
      <c r="L182" s="13" t="str">
        <f>IF(K182="","",IFERROR(INDEX(Tableau1[RAISON],MATCH(K182,Tableau1[JOUR],0)),IF(WEEKDAY(K182,2)&gt;5,"WE","")))</f>
        <v>WE</v>
      </c>
      <c r="M182" s="26" t="str">
        <f t="shared" ref="M182:M212" si="63">IF(K182="","",IF(MOD(INT((K182-REF)/7),2),"A","B"))</f>
        <v>A</v>
      </c>
      <c r="N182" s="20">
        <f>N181</f>
        <v>42675</v>
      </c>
      <c r="O182" s="13" t="str">
        <f>IF(N182="","",IFERROR(INDEX(Tableau1[RAISON],MATCH(N182,Tableau1[JOUR],0)),IF(WEEKDAY(N182,2)&gt;5,"WE","")))</f>
        <v>Toussaint</v>
      </c>
      <c r="P182" s="26" t="str">
        <f t="shared" ref="P182:P212" si="64">IF(N182="","",IF(MOD(INT((N182-REF)/7),2),"A","B"))</f>
        <v>B</v>
      </c>
      <c r="Q182" s="20">
        <f>Q181</f>
        <v>42705</v>
      </c>
      <c r="R182" s="13" t="str">
        <f>IF(Q182="","",IFERROR(INDEX(Tableau1[RAISON],MATCH(Q182,Tableau1[JOUR],0)),IF(WEEKDAY(Q182,2)&gt;5,"WE","")))</f>
        <v/>
      </c>
      <c r="S182" s="26" t="str">
        <f t="shared" ref="S182:S212" si="65">IF(Q182="","",IF(MOD(INT((Q182-REF)/7),2),"A","B"))</f>
        <v>B</v>
      </c>
      <c r="T182" s="12"/>
    </row>
    <row r="183" spans="1:20" x14ac:dyDescent="0.35">
      <c r="A183" s="12"/>
      <c r="B183" s="21">
        <f>B182+1</f>
        <v>42553</v>
      </c>
      <c r="C183" s="13" t="str">
        <f>IF(B183="","",IFERROR(INDEX(Tableau1[RAISON],MATCH(B183,Tableau1[JOUR],0)),IF(WEEKDAY(B183,2)&gt;5,"WE","")))</f>
        <v>WE</v>
      </c>
      <c r="D183" s="26" t="str">
        <f t="shared" si="60"/>
        <v>B</v>
      </c>
      <c r="E183" s="21">
        <f>E182+1</f>
        <v>42584</v>
      </c>
      <c r="F183" s="13" t="str">
        <f>IF(E183="","",IFERROR(INDEX(Tableau1[RAISON],MATCH(E183,Tableau1[JOUR],0)),IF(WEEKDAY(E183,2)&gt;5,"WE","")))</f>
        <v/>
      </c>
      <c r="G183" s="26" t="str">
        <f t="shared" si="61"/>
        <v>A</v>
      </c>
      <c r="H183" s="21">
        <f>H182+1</f>
        <v>42615</v>
      </c>
      <c r="I183" s="13" t="str">
        <f>IF(H183="","",IFERROR(INDEX(Tableau1[RAISON],MATCH(H183,Tableau1[JOUR],0)),IF(WEEKDAY(H183,2)&gt;5,"WE","")))</f>
        <v/>
      </c>
      <c r="J183" s="26" t="str">
        <f t="shared" si="62"/>
        <v>A</v>
      </c>
      <c r="K183" s="21">
        <f>K182+1</f>
        <v>42645</v>
      </c>
      <c r="L183" s="13" t="str">
        <f>IF(K183="","",IFERROR(INDEX(Tableau1[RAISON],MATCH(K183,Tableau1[JOUR],0)),IF(WEEKDAY(K183,2)&gt;5,"WE","")))</f>
        <v>WE</v>
      </c>
      <c r="M183" s="26" t="str">
        <f t="shared" si="63"/>
        <v>A</v>
      </c>
      <c r="N183" s="21">
        <f>N182+1</f>
        <v>42676</v>
      </c>
      <c r="O183" s="13" t="str">
        <f>IF(N183="","",IFERROR(INDEX(Tableau1[RAISON],MATCH(N183,Tableau1[JOUR],0)),IF(WEEKDAY(N183,2)&gt;5,"WE","")))</f>
        <v/>
      </c>
      <c r="P183" s="26" t="str">
        <f t="shared" si="64"/>
        <v>B</v>
      </c>
      <c r="Q183" s="21">
        <f>Q182+1</f>
        <v>42706</v>
      </c>
      <c r="R183" s="13" t="str">
        <f>IF(Q183="","",IFERROR(INDEX(Tableau1[RAISON],MATCH(Q183,Tableau1[JOUR],0)),IF(WEEKDAY(Q183,2)&gt;5,"WE","")))</f>
        <v/>
      </c>
      <c r="S183" s="26" t="str">
        <f t="shared" si="65"/>
        <v>B</v>
      </c>
      <c r="T183" s="12"/>
    </row>
    <row r="184" spans="1:20" x14ac:dyDescent="0.35">
      <c r="A184" s="12"/>
      <c r="B184" s="21">
        <f t="shared" ref="B184:B209" si="66">B183+1</f>
        <v>42554</v>
      </c>
      <c r="C184" s="13" t="str">
        <f>IF(B184="","",IFERROR(INDEX(Tableau1[RAISON],MATCH(B184,Tableau1[JOUR],0)),IF(WEEKDAY(B184,2)&gt;5,"WE","")))</f>
        <v>WE</v>
      </c>
      <c r="D184" s="26" t="str">
        <f t="shared" si="60"/>
        <v>B</v>
      </c>
      <c r="E184" s="21">
        <f t="shared" ref="E184:E209" si="67">E183+1</f>
        <v>42585</v>
      </c>
      <c r="F184" s="13" t="str">
        <f>IF(E184="","",IFERROR(INDEX(Tableau1[RAISON],MATCH(E184,Tableau1[JOUR],0)),IF(WEEKDAY(E184,2)&gt;5,"WE","")))</f>
        <v/>
      </c>
      <c r="G184" s="26" t="str">
        <f t="shared" si="61"/>
        <v>A</v>
      </c>
      <c r="H184" s="21">
        <f t="shared" ref="H184:H209" si="68">H183+1</f>
        <v>42616</v>
      </c>
      <c r="I184" s="13" t="str">
        <f>IF(H184="","",IFERROR(INDEX(Tableau1[RAISON],MATCH(H184,Tableau1[JOUR],0)),IF(WEEKDAY(H184,2)&gt;5,"WE","")))</f>
        <v>WE</v>
      </c>
      <c r="J184" s="26" t="str">
        <f t="shared" si="62"/>
        <v>A</v>
      </c>
      <c r="K184" s="21">
        <f t="shared" ref="K184:K209" si="69">K183+1</f>
        <v>42646</v>
      </c>
      <c r="L184" s="13" t="str">
        <f>IF(K184="","",IFERROR(INDEX(Tableau1[RAISON],MATCH(K184,Tableau1[JOUR],0)),IF(WEEKDAY(K184,2)&gt;5,"WE","")))</f>
        <v/>
      </c>
      <c r="M184" s="26" t="str">
        <f t="shared" si="63"/>
        <v>B</v>
      </c>
      <c r="N184" s="21">
        <f t="shared" ref="N184:N209" si="70">N183+1</f>
        <v>42677</v>
      </c>
      <c r="O184" s="13" t="str">
        <f>IF(N184="","",IFERROR(INDEX(Tableau1[RAISON],MATCH(N184,Tableau1[JOUR],0)),IF(WEEKDAY(N184,2)&gt;5,"WE","")))</f>
        <v/>
      </c>
      <c r="P184" s="26" t="str">
        <f t="shared" si="64"/>
        <v>B</v>
      </c>
      <c r="Q184" s="21">
        <f t="shared" ref="Q184:Q209" si="71">Q183+1</f>
        <v>42707</v>
      </c>
      <c r="R184" s="13" t="str">
        <f>IF(Q184="","",IFERROR(INDEX(Tableau1[RAISON],MATCH(Q184,Tableau1[JOUR],0)),IF(WEEKDAY(Q184,2)&gt;5,"WE","")))</f>
        <v>WE</v>
      </c>
      <c r="S184" s="26" t="str">
        <f t="shared" si="65"/>
        <v>B</v>
      </c>
      <c r="T184" s="12"/>
    </row>
    <row r="185" spans="1:20" x14ac:dyDescent="0.35">
      <c r="A185" s="12"/>
      <c r="B185" s="21">
        <f t="shared" si="66"/>
        <v>42555</v>
      </c>
      <c r="C185" s="13" t="str">
        <f>IF(B185="","",IFERROR(INDEX(Tableau1[RAISON],MATCH(B185,Tableau1[JOUR],0)),IF(WEEKDAY(B185,2)&gt;5,"WE","")))</f>
        <v/>
      </c>
      <c r="D185" s="26" t="str">
        <f t="shared" si="60"/>
        <v>A</v>
      </c>
      <c r="E185" s="21">
        <f t="shared" si="67"/>
        <v>42586</v>
      </c>
      <c r="F185" s="13" t="str">
        <f>IF(E185="","",IFERROR(INDEX(Tableau1[RAISON],MATCH(E185,Tableau1[JOUR],0)),IF(WEEKDAY(E185,2)&gt;5,"WE","")))</f>
        <v/>
      </c>
      <c r="G185" s="26" t="str">
        <f t="shared" si="61"/>
        <v>A</v>
      </c>
      <c r="H185" s="21">
        <f t="shared" si="68"/>
        <v>42617</v>
      </c>
      <c r="I185" s="13" t="str">
        <f>IF(H185="","",IFERROR(INDEX(Tableau1[RAISON],MATCH(H185,Tableau1[JOUR],0)),IF(WEEKDAY(H185,2)&gt;5,"WE","")))</f>
        <v>WE</v>
      </c>
      <c r="J185" s="26" t="str">
        <f t="shared" si="62"/>
        <v>A</v>
      </c>
      <c r="K185" s="21">
        <f t="shared" si="69"/>
        <v>42647</v>
      </c>
      <c r="L185" s="13" t="str">
        <f>IF(K185="","",IFERROR(INDEX(Tableau1[RAISON],MATCH(K185,Tableau1[JOUR],0)),IF(WEEKDAY(K185,2)&gt;5,"WE","")))</f>
        <v/>
      </c>
      <c r="M185" s="26" t="str">
        <f t="shared" si="63"/>
        <v>B</v>
      </c>
      <c r="N185" s="21">
        <f t="shared" si="70"/>
        <v>42678</v>
      </c>
      <c r="O185" s="13" t="str">
        <f>IF(N185="","",IFERROR(INDEX(Tableau1[RAISON],MATCH(N185,Tableau1[JOUR],0)),IF(WEEKDAY(N185,2)&gt;5,"WE","")))</f>
        <v/>
      </c>
      <c r="P185" s="26" t="str">
        <f t="shared" si="64"/>
        <v>B</v>
      </c>
      <c r="Q185" s="21">
        <f t="shared" si="71"/>
        <v>42708</v>
      </c>
      <c r="R185" s="13" t="str">
        <f>IF(Q185="","",IFERROR(INDEX(Tableau1[RAISON],MATCH(Q185,Tableau1[JOUR],0)),IF(WEEKDAY(Q185,2)&gt;5,"WE","")))</f>
        <v>WE</v>
      </c>
      <c r="S185" s="26" t="str">
        <f t="shared" si="65"/>
        <v>B</v>
      </c>
      <c r="T185" s="12"/>
    </row>
    <row r="186" spans="1:20" x14ac:dyDescent="0.35">
      <c r="A186" s="12"/>
      <c r="B186" s="21">
        <f t="shared" si="66"/>
        <v>42556</v>
      </c>
      <c r="C186" s="13" t="str">
        <f>IF(B186="","",IFERROR(INDEX(Tableau1[RAISON],MATCH(B186,Tableau1[JOUR],0)),IF(WEEKDAY(B186,2)&gt;5,"WE","")))</f>
        <v/>
      </c>
      <c r="D186" s="26" t="str">
        <f t="shared" si="60"/>
        <v>A</v>
      </c>
      <c r="E186" s="21">
        <f t="shared" si="67"/>
        <v>42587</v>
      </c>
      <c r="F186" s="13" t="str">
        <f>IF(E186="","",IFERROR(INDEX(Tableau1[RAISON],MATCH(E186,Tableau1[JOUR],0)),IF(WEEKDAY(E186,2)&gt;5,"WE","")))</f>
        <v/>
      </c>
      <c r="G186" s="26" t="str">
        <f t="shared" si="61"/>
        <v>A</v>
      </c>
      <c r="H186" s="21">
        <f t="shared" si="68"/>
        <v>42618</v>
      </c>
      <c r="I186" s="13" t="str">
        <f>IF(H186="","",IFERROR(INDEX(Tableau1[RAISON],MATCH(H186,Tableau1[JOUR],0)),IF(WEEKDAY(H186,2)&gt;5,"WE","")))</f>
        <v/>
      </c>
      <c r="J186" s="26" t="str">
        <f t="shared" si="62"/>
        <v>B</v>
      </c>
      <c r="K186" s="21">
        <f t="shared" si="69"/>
        <v>42648</v>
      </c>
      <c r="L186" s="13" t="str">
        <f>IF(K186="","",IFERROR(INDEX(Tableau1[RAISON],MATCH(K186,Tableau1[JOUR],0)),IF(WEEKDAY(K186,2)&gt;5,"WE","")))</f>
        <v/>
      </c>
      <c r="M186" s="26" t="str">
        <f t="shared" si="63"/>
        <v>B</v>
      </c>
      <c r="N186" s="21">
        <f t="shared" si="70"/>
        <v>42679</v>
      </c>
      <c r="O186" s="13" t="str">
        <f>IF(N186="","",IFERROR(INDEX(Tableau1[RAISON],MATCH(N186,Tableau1[JOUR],0)),IF(WEEKDAY(N186,2)&gt;5,"WE","")))</f>
        <v>WE</v>
      </c>
      <c r="P186" s="26" t="str">
        <f t="shared" si="64"/>
        <v>B</v>
      </c>
      <c r="Q186" s="21">
        <f t="shared" si="71"/>
        <v>42709</v>
      </c>
      <c r="R186" s="13" t="str">
        <f>IF(Q186="","",IFERROR(INDEX(Tableau1[RAISON],MATCH(Q186,Tableau1[JOUR],0)),IF(WEEKDAY(Q186,2)&gt;5,"WE","")))</f>
        <v/>
      </c>
      <c r="S186" s="26" t="str">
        <f t="shared" si="65"/>
        <v>A</v>
      </c>
      <c r="T186" s="12"/>
    </row>
    <row r="187" spans="1:20" x14ac:dyDescent="0.35">
      <c r="A187" s="12"/>
      <c r="B187" s="21">
        <f t="shared" si="66"/>
        <v>42557</v>
      </c>
      <c r="C187" s="13" t="str">
        <f>IF(B187="","",IFERROR(INDEX(Tableau1[RAISON],MATCH(B187,Tableau1[JOUR],0)),IF(WEEKDAY(B187,2)&gt;5,"WE","")))</f>
        <v/>
      </c>
      <c r="D187" s="26" t="str">
        <f t="shared" si="60"/>
        <v>A</v>
      </c>
      <c r="E187" s="21">
        <f t="shared" si="67"/>
        <v>42588</v>
      </c>
      <c r="F187" s="13" t="str">
        <f>IF(E187="","",IFERROR(INDEX(Tableau1[RAISON],MATCH(E187,Tableau1[JOUR],0)),IF(WEEKDAY(E187,2)&gt;5,"WE","")))</f>
        <v>WE</v>
      </c>
      <c r="G187" s="26" t="str">
        <f t="shared" si="61"/>
        <v>A</v>
      </c>
      <c r="H187" s="21">
        <f t="shared" si="68"/>
        <v>42619</v>
      </c>
      <c r="I187" s="13" t="str">
        <f>IF(H187="","",IFERROR(INDEX(Tableau1[RAISON],MATCH(H187,Tableau1[JOUR],0)),IF(WEEKDAY(H187,2)&gt;5,"WE","")))</f>
        <v/>
      </c>
      <c r="J187" s="26" t="str">
        <f t="shared" si="62"/>
        <v>B</v>
      </c>
      <c r="K187" s="21">
        <f t="shared" si="69"/>
        <v>42649</v>
      </c>
      <c r="L187" s="13" t="str">
        <f>IF(K187="","",IFERROR(INDEX(Tableau1[RAISON],MATCH(K187,Tableau1[JOUR],0)),IF(WEEKDAY(K187,2)&gt;5,"WE","")))</f>
        <v/>
      </c>
      <c r="M187" s="26" t="str">
        <f t="shared" si="63"/>
        <v>B</v>
      </c>
      <c r="N187" s="21">
        <f t="shared" si="70"/>
        <v>42680</v>
      </c>
      <c r="O187" s="13" t="str">
        <f>IF(N187="","",IFERROR(INDEX(Tableau1[RAISON],MATCH(N187,Tableau1[JOUR],0)),IF(WEEKDAY(N187,2)&gt;5,"WE","")))</f>
        <v>WE</v>
      </c>
      <c r="P187" s="26" t="str">
        <f t="shared" si="64"/>
        <v>B</v>
      </c>
      <c r="Q187" s="21">
        <f t="shared" si="71"/>
        <v>42710</v>
      </c>
      <c r="R187" s="13" t="str">
        <f>IF(Q187="","",IFERROR(INDEX(Tableau1[RAISON],MATCH(Q187,Tableau1[JOUR],0)),IF(WEEKDAY(Q187,2)&gt;5,"WE","")))</f>
        <v/>
      </c>
      <c r="S187" s="26" t="str">
        <f t="shared" si="65"/>
        <v>A</v>
      </c>
      <c r="T187" s="12"/>
    </row>
    <row r="188" spans="1:20" x14ac:dyDescent="0.35">
      <c r="A188" s="12"/>
      <c r="B188" s="21">
        <f t="shared" si="66"/>
        <v>42558</v>
      </c>
      <c r="C188" s="13" t="str">
        <f>IF(B188="","",IFERROR(INDEX(Tableau1[RAISON],MATCH(B188,Tableau1[JOUR],0)),IF(WEEKDAY(B188,2)&gt;5,"WE","")))</f>
        <v/>
      </c>
      <c r="D188" s="26" t="str">
        <f t="shared" si="60"/>
        <v>A</v>
      </c>
      <c r="E188" s="21">
        <f t="shared" si="67"/>
        <v>42589</v>
      </c>
      <c r="F188" s="13" t="str">
        <f>IF(E188="","",IFERROR(INDEX(Tableau1[RAISON],MATCH(E188,Tableau1[JOUR],0)),IF(WEEKDAY(E188,2)&gt;5,"WE","")))</f>
        <v>WE</v>
      </c>
      <c r="G188" s="26" t="str">
        <f t="shared" si="61"/>
        <v>A</v>
      </c>
      <c r="H188" s="21">
        <f t="shared" si="68"/>
        <v>42620</v>
      </c>
      <c r="I188" s="13" t="str">
        <f>IF(H188="","",IFERROR(INDEX(Tableau1[RAISON],MATCH(H188,Tableau1[JOUR],0)),IF(WEEKDAY(H188,2)&gt;5,"WE","")))</f>
        <v/>
      </c>
      <c r="J188" s="26" t="str">
        <f t="shared" si="62"/>
        <v>B</v>
      </c>
      <c r="K188" s="21">
        <f t="shared" si="69"/>
        <v>42650</v>
      </c>
      <c r="L188" s="13" t="str">
        <f>IF(K188="","",IFERROR(INDEX(Tableau1[RAISON],MATCH(K188,Tableau1[JOUR],0)),IF(WEEKDAY(K188,2)&gt;5,"WE","")))</f>
        <v/>
      </c>
      <c r="M188" s="26" t="str">
        <f t="shared" si="63"/>
        <v>B</v>
      </c>
      <c r="N188" s="21">
        <f t="shared" si="70"/>
        <v>42681</v>
      </c>
      <c r="O188" s="13" t="str">
        <f>IF(N188="","",IFERROR(INDEX(Tableau1[RAISON],MATCH(N188,Tableau1[JOUR],0)),IF(WEEKDAY(N188,2)&gt;5,"WE","")))</f>
        <v/>
      </c>
      <c r="P188" s="26" t="str">
        <f t="shared" si="64"/>
        <v>A</v>
      </c>
      <c r="Q188" s="21">
        <f t="shared" si="71"/>
        <v>42711</v>
      </c>
      <c r="R188" s="13" t="str">
        <f>IF(Q188="","",IFERROR(INDEX(Tableau1[RAISON],MATCH(Q188,Tableau1[JOUR],0)),IF(WEEKDAY(Q188,2)&gt;5,"WE","")))</f>
        <v/>
      </c>
      <c r="S188" s="26" t="str">
        <f t="shared" si="65"/>
        <v>A</v>
      </c>
      <c r="T188" s="12"/>
    </row>
    <row r="189" spans="1:20" x14ac:dyDescent="0.35">
      <c r="A189" s="12"/>
      <c r="B189" s="21">
        <f t="shared" si="66"/>
        <v>42559</v>
      </c>
      <c r="C189" s="13" t="str">
        <f>IF(B189="","",IFERROR(INDEX(Tableau1[RAISON],MATCH(B189,Tableau1[JOUR],0)),IF(WEEKDAY(B189,2)&gt;5,"WE","")))</f>
        <v/>
      </c>
      <c r="D189" s="26" t="str">
        <f t="shared" si="60"/>
        <v>A</v>
      </c>
      <c r="E189" s="21">
        <f t="shared" si="67"/>
        <v>42590</v>
      </c>
      <c r="F189" s="13" t="str">
        <f>IF(E189="","",IFERROR(INDEX(Tableau1[RAISON],MATCH(E189,Tableau1[JOUR],0)),IF(WEEKDAY(E189,2)&gt;5,"WE","")))</f>
        <v/>
      </c>
      <c r="G189" s="26" t="str">
        <f t="shared" si="61"/>
        <v>B</v>
      </c>
      <c r="H189" s="21">
        <f t="shared" si="68"/>
        <v>42621</v>
      </c>
      <c r="I189" s="13" t="str">
        <f>IF(H189="","",IFERROR(INDEX(Tableau1[RAISON],MATCH(H189,Tableau1[JOUR],0)),IF(WEEKDAY(H189,2)&gt;5,"WE","")))</f>
        <v/>
      </c>
      <c r="J189" s="26" t="str">
        <f t="shared" si="62"/>
        <v>B</v>
      </c>
      <c r="K189" s="21">
        <f t="shared" si="69"/>
        <v>42651</v>
      </c>
      <c r="L189" s="13" t="str">
        <f>IF(K189="","",IFERROR(INDEX(Tableau1[RAISON],MATCH(K189,Tableau1[JOUR],0)),IF(WEEKDAY(K189,2)&gt;5,"WE","")))</f>
        <v>WE</v>
      </c>
      <c r="M189" s="26" t="str">
        <f t="shared" si="63"/>
        <v>B</v>
      </c>
      <c r="N189" s="21">
        <f t="shared" si="70"/>
        <v>42682</v>
      </c>
      <c r="O189" s="13" t="str">
        <f>IF(N189="","",IFERROR(INDEX(Tableau1[RAISON],MATCH(N189,Tableau1[JOUR],0)),IF(WEEKDAY(N189,2)&gt;5,"WE","")))</f>
        <v/>
      </c>
      <c r="P189" s="26" t="str">
        <f t="shared" si="64"/>
        <v>A</v>
      </c>
      <c r="Q189" s="21">
        <f t="shared" si="71"/>
        <v>42712</v>
      </c>
      <c r="R189" s="13" t="str">
        <f>IF(Q189="","",IFERROR(INDEX(Tableau1[RAISON],MATCH(Q189,Tableau1[JOUR],0)),IF(WEEKDAY(Q189,2)&gt;5,"WE","")))</f>
        <v/>
      </c>
      <c r="S189" s="26" t="str">
        <f t="shared" si="65"/>
        <v>A</v>
      </c>
      <c r="T189" s="12"/>
    </row>
    <row r="190" spans="1:20" x14ac:dyDescent="0.35">
      <c r="A190" s="12"/>
      <c r="B190" s="21">
        <f t="shared" si="66"/>
        <v>42560</v>
      </c>
      <c r="C190" s="13" t="str">
        <f>IF(B190="","",IFERROR(INDEX(Tableau1[RAISON],MATCH(B190,Tableau1[JOUR],0)),IF(WEEKDAY(B190,2)&gt;5,"WE","")))</f>
        <v>WE</v>
      </c>
      <c r="D190" s="26" t="str">
        <f t="shared" si="60"/>
        <v>A</v>
      </c>
      <c r="E190" s="21">
        <f t="shared" si="67"/>
        <v>42591</v>
      </c>
      <c r="F190" s="13" t="str">
        <f>IF(E190="","",IFERROR(INDEX(Tableau1[RAISON],MATCH(E190,Tableau1[JOUR],0)),IF(WEEKDAY(E190,2)&gt;5,"WE","")))</f>
        <v/>
      </c>
      <c r="G190" s="26" t="str">
        <f t="shared" si="61"/>
        <v>B</v>
      </c>
      <c r="H190" s="21">
        <f t="shared" si="68"/>
        <v>42622</v>
      </c>
      <c r="I190" s="13" t="str">
        <f>IF(H190="","",IFERROR(INDEX(Tableau1[RAISON],MATCH(H190,Tableau1[JOUR],0)),IF(WEEKDAY(H190,2)&gt;5,"WE","")))</f>
        <v/>
      </c>
      <c r="J190" s="26" t="str">
        <f t="shared" si="62"/>
        <v>B</v>
      </c>
      <c r="K190" s="21">
        <f t="shared" si="69"/>
        <v>42652</v>
      </c>
      <c r="L190" s="13" t="str">
        <f>IF(K190="","",IFERROR(INDEX(Tableau1[RAISON],MATCH(K190,Tableau1[JOUR],0)),IF(WEEKDAY(K190,2)&gt;5,"WE","")))</f>
        <v>WE</v>
      </c>
      <c r="M190" s="26" t="str">
        <f t="shared" si="63"/>
        <v>B</v>
      </c>
      <c r="N190" s="21">
        <f t="shared" si="70"/>
        <v>42683</v>
      </c>
      <c r="O190" s="13" t="str">
        <f>IF(N190="","",IFERROR(INDEX(Tableau1[RAISON],MATCH(N190,Tableau1[JOUR],0)),IF(WEEKDAY(N190,2)&gt;5,"WE","")))</f>
        <v/>
      </c>
      <c r="P190" s="26" t="str">
        <f t="shared" si="64"/>
        <v>A</v>
      </c>
      <c r="Q190" s="21">
        <f t="shared" si="71"/>
        <v>42713</v>
      </c>
      <c r="R190" s="13" t="str">
        <f>IF(Q190="","",IFERROR(INDEX(Tableau1[RAISON],MATCH(Q190,Tableau1[JOUR],0)),IF(WEEKDAY(Q190,2)&gt;5,"WE","")))</f>
        <v/>
      </c>
      <c r="S190" s="26" t="str">
        <f t="shared" si="65"/>
        <v>A</v>
      </c>
      <c r="T190" s="12"/>
    </row>
    <row r="191" spans="1:20" x14ac:dyDescent="0.35">
      <c r="A191" s="12"/>
      <c r="B191" s="21">
        <f t="shared" si="66"/>
        <v>42561</v>
      </c>
      <c r="C191" s="13" t="str">
        <f>IF(B191="","",IFERROR(INDEX(Tableau1[RAISON],MATCH(B191,Tableau1[JOUR],0)),IF(WEEKDAY(B191,2)&gt;5,"WE","")))</f>
        <v>WE</v>
      </c>
      <c r="D191" s="26" t="str">
        <f t="shared" si="60"/>
        <v>A</v>
      </c>
      <c r="E191" s="21">
        <f t="shared" si="67"/>
        <v>42592</v>
      </c>
      <c r="F191" s="13" t="str">
        <f>IF(E191="","",IFERROR(INDEX(Tableau1[RAISON],MATCH(E191,Tableau1[JOUR],0)),IF(WEEKDAY(E191,2)&gt;5,"WE","")))</f>
        <v/>
      </c>
      <c r="G191" s="26" t="str">
        <f t="shared" si="61"/>
        <v>B</v>
      </c>
      <c r="H191" s="21">
        <f t="shared" si="68"/>
        <v>42623</v>
      </c>
      <c r="I191" s="13" t="str">
        <f>IF(H191="","",IFERROR(INDEX(Tableau1[RAISON],MATCH(H191,Tableau1[JOUR],0)),IF(WEEKDAY(H191,2)&gt;5,"WE","")))</f>
        <v>WE</v>
      </c>
      <c r="J191" s="26" t="str">
        <f t="shared" si="62"/>
        <v>B</v>
      </c>
      <c r="K191" s="21">
        <f t="shared" si="69"/>
        <v>42653</v>
      </c>
      <c r="L191" s="13" t="str">
        <f>IF(K191="","",IFERROR(INDEX(Tableau1[RAISON],MATCH(K191,Tableau1[JOUR],0)),IF(WEEKDAY(K191,2)&gt;5,"WE","")))</f>
        <v/>
      </c>
      <c r="M191" s="26" t="str">
        <f t="shared" si="63"/>
        <v>A</v>
      </c>
      <c r="N191" s="21">
        <f t="shared" si="70"/>
        <v>42684</v>
      </c>
      <c r="O191" s="13" t="str">
        <f>IF(N191="","",IFERROR(INDEX(Tableau1[RAISON],MATCH(N191,Tableau1[JOUR],0)),IF(WEEKDAY(N191,2)&gt;5,"WE","")))</f>
        <v/>
      </c>
      <c r="P191" s="26" t="str">
        <f t="shared" si="64"/>
        <v>A</v>
      </c>
      <c r="Q191" s="21">
        <f t="shared" si="71"/>
        <v>42714</v>
      </c>
      <c r="R191" s="13" t="str">
        <f>IF(Q191="","",IFERROR(INDEX(Tableau1[RAISON],MATCH(Q191,Tableau1[JOUR],0)),IF(WEEKDAY(Q191,2)&gt;5,"WE","")))</f>
        <v>WE</v>
      </c>
      <c r="S191" s="26" t="str">
        <f t="shared" si="65"/>
        <v>A</v>
      </c>
      <c r="T191" s="12"/>
    </row>
    <row r="192" spans="1:20" x14ac:dyDescent="0.35">
      <c r="A192" s="12"/>
      <c r="B192" s="21">
        <f t="shared" si="66"/>
        <v>42562</v>
      </c>
      <c r="C192" s="13" t="str">
        <f>IF(B192="","",IFERROR(INDEX(Tableau1[RAISON],MATCH(B192,Tableau1[JOUR],0)),IF(WEEKDAY(B192,2)&gt;5,"WE","")))</f>
        <v/>
      </c>
      <c r="D192" s="26" t="str">
        <f t="shared" si="60"/>
        <v>B</v>
      </c>
      <c r="E192" s="21">
        <f t="shared" si="67"/>
        <v>42593</v>
      </c>
      <c r="F192" s="13" t="str">
        <f>IF(E192="","",IFERROR(INDEX(Tableau1[RAISON],MATCH(E192,Tableau1[JOUR],0)),IF(WEEKDAY(E192,2)&gt;5,"WE","")))</f>
        <v/>
      </c>
      <c r="G192" s="26" t="str">
        <f t="shared" si="61"/>
        <v>B</v>
      </c>
      <c r="H192" s="21">
        <f t="shared" si="68"/>
        <v>42624</v>
      </c>
      <c r="I192" s="13" t="str">
        <f>IF(H192="","",IFERROR(INDEX(Tableau1[RAISON],MATCH(H192,Tableau1[JOUR],0)),IF(WEEKDAY(H192,2)&gt;5,"WE","")))</f>
        <v>WE</v>
      </c>
      <c r="J192" s="26" t="str">
        <f t="shared" si="62"/>
        <v>B</v>
      </c>
      <c r="K192" s="21">
        <f t="shared" si="69"/>
        <v>42654</v>
      </c>
      <c r="L192" s="13" t="str">
        <f>IF(K192="","",IFERROR(INDEX(Tableau1[RAISON],MATCH(K192,Tableau1[JOUR],0)),IF(WEEKDAY(K192,2)&gt;5,"WE","")))</f>
        <v/>
      </c>
      <c r="M192" s="26" t="str">
        <f t="shared" si="63"/>
        <v>A</v>
      </c>
      <c r="N192" s="21">
        <f t="shared" si="70"/>
        <v>42685</v>
      </c>
      <c r="O192" s="13" t="str">
        <f>IF(N192="","",IFERROR(INDEX(Tableau1[RAISON],MATCH(N192,Tableau1[JOUR],0)),IF(WEEKDAY(N192,2)&gt;5,"WE","")))</f>
        <v>Fête de l'Armistice</v>
      </c>
      <c r="P192" s="26" t="str">
        <f t="shared" si="64"/>
        <v>A</v>
      </c>
      <c r="Q192" s="21">
        <f t="shared" si="71"/>
        <v>42715</v>
      </c>
      <c r="R192" s="13" t="str">
        <f>IF(Q192="","",IFERROR(INDEX(Tableau1[RAISON],MATCH(Q192,Tableau1[JOUR],0)),IF(WEEKDAY(Q192,2)&gt;5,"WE","")))</f>
        <v>WE</v>
      </c>
      <c r="S192" s="26" t="str">
        <f t="shared" si="65"/>
        <v>A</v>
      </c>
      <c r="T192" s="12"/>
    </row>
    <row r="193" spans="1:20" x14ac:dyDescent="0.35">
      <c r="A193" s="12"/>
      <c r="B193" s="21">
        <f t="shared" si="66"/>
        <v>42563</v>
      </c>
      <c r="C193" s="13" t="str">
        <f>IF(B193="","",IFERROR(INDEX(Tableau1[RAISON],MATCH(B193,Tableau1[JOUR],0)),IF(WEEKDAY(B193,2)&gt;5,"WE","")))</f>
        <v/>
      </c>
      <c r="D193" s="26" t="str">
        <f t="shared" si="60"/>
        <v>B</v>
      </c>
      <c r="E193" s="21">
        <f t="shared" si="67"/>
        <v>42594</v>
      </c>
      <c r="F193" s="13" t="str">
        <f>IF(E193="","",IFERROR(INDEX(Tableau1[RAISON],MATCH(E193,Tableau1[JOUR],0)),IF(WEEKDAY(E193,2)&gt;5,"WE","")))</f>
        <v/>
      </c>
      <c r="G193" s="26" t="str">
        <f t="shared" si="61"/>
        <v>B</v>
      </c>
      <c r="H193" s="21">
        <f t="shared" si="68"/>
        <v>42625</v>
      </c>
      <c r="I193" s="13" t="str">
        <f>IF(H193="","",IFERROR(INDEX(Tableau1[RAISON],MATCH(H193,Tableau1[JOUR],0)),IF(WEEKDAY(H193,2)&gt;5,"WE","")))</f>
        <v/>
      </c>
      <c r="J193" s="26" t="str">
        <f t="shared" si="62"/>
        <v>A</v>
      </c>
      <c r="K193" s="21">
        <f t="shared" si="69"/>
        <v>42655</v>
      </c>
      <c r="L193" s="13" t="str">
        <f>IF(K193="","",IFERROR(INDEX(Tableau1[RAISON],MATCH(K193,Tableau1[JOUR],0)),IF(WEEKDAY(K193,2)&gt;5,"WE","")))</f>
        <v/>
      </c>
      <c r="M193" s="26" t="str">
        <f t="shared" si="63"/>
        <v>A</v>
      </c>
      <c r="N193" s="21">
        <f t="shared" si="70"/>
        <v>42686</v>
      </c>
      <c r="O193" s="13" t="str">
        <f>IF(N193="","",IFERROR(INDEX(Tableau1[RAISON],MATCH(N193,Tableau1[JOUR],0)),IF(WEEKDAY(N193,2)&gt;5,"WE","")))</f>
        <v>WE</v>
      </c>
      <c r="P193" s="26" t="str">
        <f t="shared" si="64"/>
        <v>A</v>
      </c>
      <c r="Q193" s="21">
        <f t="shared" si="71"/>
        <v>42716</v>
      </c>
      <c r="R193" s="13" t="str">
        <f>IF(Q193="","",IFERROR(INDEX(Tableau1[RAISON],MATCH(Q193,Tableau1[JOUR],0)),IF(WEEKDAY(Q193,2)&gt;5,"WE","")))</f>
        <v/>
      </c>
      <c r="S193" s="26" t="str">
        <f t="shared" si="65"/>
        <v>B</v>
      </c>
      <c r="T193" s="12"/>
    </row>
    <row r="194" spans="1:20" x14ac:dyDescent="0.35">
      <c r="A194" s="12"/>
      <c r="B194" s="21">
        <f t="shared" si="66"/>
        <v>42564</v>
      </c>
      <c r="C194" s="13" t="str">
        <f>IF(B194="","",IFERROR(INDEX(Tableau1[RAISON],MATCH(B194,Tableau1[JOUR],0)),IF(WEEKDAY(B194,2)&gt;5,"WE","")))</f>
        <v/>
      </c>
      <c r="D194" s="26" t="str">
        <f t="shared" si="60"/>
        <v>B</v>
      </c>
      <c r="E194" s="21">
        <f t="shared" si="67"/>
        <v>42595</v>
      </c>
      <c r="F194" s="13" t="str">
        <f>IF(E194="","",IFERROR(INDEX(Tableau1[RAISON],MATCH(E194,Tableau1[JOUR],0)),IF(WEEKDAY(E194,2)&gt;5,"WE","")))</f>
        <v>WE</v>
      </c>
      <c r="G194" s="26" t="str">
        <f t="shared" si="61"/>
        <v>B</v>
      </c>
      <c r="H194" s="21">
        <f t="shared" si="68"/>
        <v>42626</v>
      </c>
      <c r="I194" s="13" t="str">
        <f>IF(H194="","",IFERROR(INDEX(Tableau1[RAISON],MATCH(H194,Tableau1[JOUR],0)),IF(WEEKDAY(H194,2)&gt;5,"WE","")))</f>
        <v/>
      </c>
      <c r="J194" s="26" t="str">
        <f t="shared" si="62"/>
        <v>A</v>
      </c>
      <c r="K194" s="21">
        <f t="shared" si="69"/>
        <v>42656</v>
      </c>
      <c r="L194" s="13" t="str">
        <f>IF(K194="","",IFERROR(INDEX(Tableau1[RAISON],MATCH(K194,Tableau1[JOUR],0)),IF(WEEKDAY(K194,2)&gt;5,"WE","")))</f>
        <v/>
      </c>
      <c r="M194" s="26" t="str">
        <f t="shared" si="63"/>
        <v>A</v>
      </c>
      <c r="N194" s="21">
        <f t="shared" si="70"/>
        <v>42687</v>
      </c>
      <c r="O194" s="13" t="str">
        <f>IF(N194="","",IFERROR(INDEX(Tableau1[RAISON],MATCH(N194,Tableau1[JOUR],0)),IF(WEEKDAY(N194,2)&gt;5,"WE","")))</f>
        <v>WE</v>
      </c>
      <c r="P194" s="26" t="str">
        <f t="shared" si="64"/>
        <v>A</v>
      </c>
      <c r="Q194" s="21">
        <f t="shared" si="71"/>
        <v>42717</v>
      </c>
      <c r="R194" s="13" t="str">
        <f>IF(Q194="","",IFERROR(INDEX(Tableau1[RAISON],MATCH(Q194,Tableau1[JOUR],0)),IF(WEEKDAY(Q194,2)&gt;5,"WE","")))</f>
        <v/>
      </c>
      <c r="S194" s="26" t="str">
        <f t="shared" si="65"/>
        <v>B</v>
      </c>
      <c r="T194" s="12"/>
    </row>
    <row r="195" spans="1:20" x14ac:dyDescent="0.35">
      <c r="A195" s="12"/>
      <c r="B195" s="21">
        <f t="shared" si="66"/>
        <v>42565</v>
      </c>
      <c r="C195" s="13" t="str">
        <f>IF(B195="","",IFERROR(INDEX(Tableau1[RAISON],MATCH(B195,Tableau1[JOUR],0)),IF(WEEKDAY(B195,2)&gt;5,"WE","")))</f>
        <v/>
      </c>
      <c r="D195" s="26" t="str">
        <f t="shared" si="60"/>
        <v>B</v>
      </c>
      <c r="E195" s="21">
        <f t="shared" si="67"/>
        <v>42596</v>
      </c>
      <c r="F195" s="13" t="str">
        <f>IF(E195="","",IFERROR(INDEX(Tableau1[RAISON],MATCH(E195,Tableau1[JOUR],0)),IF(WEEKDAY(E195,2)&gt;5,"WE","")))</f>
        <v>WE</v>
      </c>
      <c r="G195" s="26" t="str">
        <f t="shared" si="61"/>
        <v>B</v>
      </c>
      <c r="H195" s="21">
        <f t="shared" si="68"/>
        <v>42627</v>
      </c>
      <c r="I195" s="13" t="str">
        <f>IF(H195="","",IFERROR(INDEX(Tableau1[RAISON],MATCH(H195,Tableau1[JOUR],0)),IF(WEEKDAY(H195,2)&gt;5,"WE","")))</f>
        <v/>
      </c>
      <c r="J195" s="26" t="str">
        <f t="shared" si="62"/>
        <v>A</v>
      </c>
      <c r="K195" s="21">
        <f t="shared" si="69"/>
        <v>42657</v>
      </c>
      <c r="L195" s="13" t="str">
        <f>IF(K195="","",IFERROR(INDEX(Tableau1[RAISON],MATCH(K195,Tableau1[JOUR],0)),IF(WEEKDAY(K195,2)&gt;5,"WE","")))</f>
        <v/>
      </c>
      <c r="M195" s="26" t="str">
        <f t="shared" si="63"/>
        <v>A</v>
      </c>
      <c r="N195" s="21">
        <f t="shared" si="70"/>
        <v>42688</v>
      </c>
      <c r="O195" s="13" t="str">
        <f>IF(N195="","",IFERROR(INDEX(Tableau1[RAISON],MATCH(N195,Tableau1[JOUR],0)),IF(WEEKDAY(N195,2)&gt;5,"WE","")))</f>
        <v/>
      </c>
      <c r="P195" s="26" t="str">
        <f t="shared" si="64"/>
        <v>B</v>
      </c>
      <c r="Q195" s="21">
        <f t="shared" si="71"/>
        <v>42718</v>
      </c>
      <c r="R195" s="13" t="str">
        <f>IF(Q195="","",IFERROR(INDEX(Tableau1[RAISON],MATCH(Q195,Tableau1[JOUR],0)),IF(WEEKDAY(Q195,2)&gt;5,"WE","")))</f>
        <v/>
      </c>
      <c r="S195" s="26" t="str">
        <f t="shared" si="65"/>
        <v>B</v>
      </c>
      <c r="T195" s="12"/>
    </row>
    <row r="196" spans="1:20" x14ac:dyDescent="0.35">
      <c r="A196" s="12"/>
      <c r="B196" s="21">
        <f t="shared" si="66"/>
        <v>42566</v>
      </c>
      <c r="C196" s="13" t="str">
        <f>IF(B196="","",IFERROR(INDEX(Tableau1[RAISON],MATCH(B196,Tableau1[JOUR],0)),IF(WEEKDAY(B196,2)&gt;5,"WE","")))</f>
        <v/>
      </c>
      <c r="D196" s="26" t="str">
        <f t="shared" si="60"/>
        <v>B</v>
      </c>
      <c r="E196" s="21">
        <f t="shared" si="67"/>
        <v>42597</v>
      </c>
      <c r="F196" s="13" t="str">
        <f>IF(E196="","",IFERROR(INDEX(Tableau1[RAISON],MATCH(E196,Tableau1[JOUR],0)),IF(WEEKDAY(E196,2)&gt;5,"WE","")))</f>
        <v>Assomption</v>
      </c>
      <c r="G196" s="26" t="str">
        <f t="shared" si="61"/>
        <v>A</v>
      </c>
      <c r="H196" s="21">
        <f t="shared" si="68"/>
        <v>42628</v>
      </c>
      <c r="I196" s="13" t="str">
        <f>IF(H196="","",IFERROR(INDEX(Tableau1[RAISON],MATCH(H196,Tableau1[JOUR],0)),IF(WEEKDAY(H196,2)&gt;5,"WE","")))</f>
        <v/>
      </c>
      <c r="J196" s="26" t="str">
        <f t="shared" si="62"/>
        <v>A</v>
      </c>
      <c r="K196" s="21">
        <f t="shared" si="69"/>
        <v>42658</v>
      </c>
      <c r="L196" s="13" t="str">
        <f>IF(K196="","",IFERROR(INDEX(Tableau1[RAISON],MATCH(K196,Tableau1[JOUR],0)),IF(WEEKDAY(K196,2)&gt;5,"WE","")))</f>
        <v>WE</v>
      </c>
      <c r="M196" s="26" t="str">
        <f t="shared" si="63"/>
        <v>A</v>
      </c>
      <c r="N196" s="21">
        <f t="shared" si="70"/>
        <v>42689</v>
      </c>
      <c r="O196" s="13" t="str">
        <f>IF(N196="","",IFERROR(INDEX(Tableau1[RAISON],MATCH(N196,Tableau1[JOUR],0)),IF(WEEKDAY(N196,2)&gt;5,"WE","")))</f>
        <v>Fête du Roi</v>
      </c>
      <c r="P196" s="26" t="str">
        <f t="shared" si="64"/>
        <v>B</v>
      </c>
      <c r="Q196" s="21">
        <f t="shared" si="71"/>
        <v>42719</v>
      </c>
      <c r="R196" s="13" t="str">
        <f>IF(Q196="","",IFERROR(INDEX(Tableau1[RAISON],MATCH(Q196,Tableau1[JOUR],0)),IF(WEEKDAY(Q196,2)&gt;5,"WE","")))</f>
        <v/>
      </c>
      <c r="S196" s="26" t="str">
        <f t="shared" si="65"/>
        <v>B</v>
      </c>
      <c r="T196" s="12"/>
    </row>
    <row r="197" spans="1:20" x14ac:dyDescent="0.35">
      <c r="A197" s="12"/>
      <c r="B197" s="21">
        <f t="shared" si="66"/>
        <v>42567</v>
      </c>
      <c r="C197" s="13" t="str">
        <f>IF(B197="","",IFERROR(INDEX(Tableau1[RAISON],MATCH(B197,Tableau1[JOUR],0)),IF(WEEKDAY(B197,2)&gt;5,"WE","")))</f>
        <v>WE</v>
      </c>
      <c r="D197" s="26" t="str">
        <f t="shared" si="60"/>
        <v>B</v>
      </c>
      <c r="E197" s="21">
        <f t="shared" si="67"/>
        <v>42598</v>
      </c>
      <c r="F197" s="13" t="str">
        <f>IF(E197="","",IFERROR(INDEX(Tableau1[RAISON],MATCH(E197,Tableau1[JOUR],0)),IF(WEEKDAY(E197,2)&gt;5,"WE","")))</f>
        <v/>
      </c>
      <c r="G197" s="26" t="str">
        <f t="shared" si="61"/>
        <v>A</v>
      </c>
      <c r="H197" s="21">
        <f t="shared" si="68"/>
        <v>42629</v>
      </c>
      <c r="I197" s="13" t="str">
        <f>IF(H197="","",IFERROR(INDEX(Tableau1[RAISON],MATCH(H197,Tableau1[JOUR],0)),IF(WEEKDAY(H197,2)&gt;5,"WE","")))</f>
        <v/>
      </c>
      <c r="J197" s="26" t="str">
        <f t="shared" si="62"/>
        <v>A</v>
      </c>
      <c r="K197" s="21">
        <f t="shared" si="69"/>
        <v>42659</v>
      </c>
      <c r="L197" s="13" t="str">
        <f>IF(K197="","",IFERROR(INDEX(Tableau1[RAISON],MATCH(K197,Tableau1[JOUR],0)),IF(WEEKDAY(K197,2)&gt;5,"WE","")))</f>
        <v>WE</v>
      </c>
      <c r="M197" s="26" t="str">
        <f t="shared" si="63"/>
        <v>A</v>
      </c>
      <c r="N197" s="21">
        <f t="shared" si="70"/>
        <v>42690</v>
      </c>
      <c r="O197" s="13" t="str">
        <f>IF(N197="","",IFERROR(INDEX(Tableau1[RAISON],MATCH(N197,Tableau1[JOUR],0)),IF(WEEKDAY(N197,2)&gt;5,"WE","")))</f>
        <v/>
      </c>
      <c r="P197" s="26" t="str">
        <f t="shared" si="64"/>
        <v>B</v>
      </c>
      <c r="Q197" s="21">
        <f t="shared" si="71"/>
        <v>42720</v>
      </c>
      <c r="R197" s="13" t="str">
        <f>IF(Q197="","",IFERROR(INDEX(Tableau1[RAISON],MATCH(Q197,Tableau1[JOUR],0)),IF(WEEKDAY(Q197,2)&gt;5,"WE","")))</f>
        <v/>
      </c>
      <c r="S197" s="26" t="str">
        <f t="shared" si="65"/>
        <v>B</v>
      </c>
      <c r="T197" s="12"/>
    </row>
    <row r="198" spans="1:20" x14ac:dyDescent="0.35">
      <c r="A198" s="12"/>
      <c r="B198" s="21">
        <f t="shared" si="66"/>
        <v>42568</v>
      </c>
      <c r="C198" s="13" t="str">
        <f>IF(B198="","",IFERROR(INDEX(Tableau1[RAISON],MATCH(B198,Tableau1[JOUR],0)),IF(WEEKDAY(B198,2)&gt;5,"WE","")))</f>
        <v>WE</v>
      </c>
      <c r="D198" s="26" t="str">
        <f t="shared" si="60"/>
        <v>B</v>
      </c>
      <c r="E198" s="21">
        <f t="shared" si="67"/>
        <v>42599</v>
      </c>
      <c r="F198" s="13" t="str">
        <f>IF(E198="","",IFERROR(INDEX(Tableau1[RAISON],MATCH(E198,Tableau1[JOUR],0)),IF(WEEKDAY(E198,2)&gt;5,"WE","")))</f>
        <v/>
      </c>
      <c r="G198" s="26" t="str">
        <f t="shared" si="61"/>
        <v>A</v>
      </c>
      <c r="H198" s="21">
        <f t="shared" si="68"/>
        <v>42630</v>
      </c>
      <c r="I198" s="13" t="str">
        <f>IF(H198="","",IFERROR(INDEX(Tableau1[RAISON],MATCH(H198,Tableau1[JOUR],0)),IF(WEEKDAY(H198,2)&gt;5,"WE","")))</f>
        <v>WE</v>
      </c>
      <c r="J198" s="26" t="str">
        <f t="shared" si="62"/>
        <v>A</v>
      </c>
      <c r="K198" s="21">
        <f t="shared" si="69"/>
        <v>42660</v>
      </c>
      <c r="L198" s="13" t="str">
        <f>IF(K198="","",IFERROR(INDEX(Tableau1[RAISON],MATCH(K198,Tableau1[JOUR],0)),IF(WEEKDAY(K198,2)&gt;5,"WE","")))</f>
        <v/>
      </c>
      <c r="M198" s="26" t="str">
        <f t="shared" si="63"/>
        <v>B</v>
      </c>
      <c r="N198" s="21">
        <f t="shared" si="70"/>
        <v>42691</v>
      </c>
      <c r="O198" s="13" t="str">
        <f>IF(N198="","",IFERROR(INDEX(Tableau1[RAISON],MATCH(N198,Tableau1[JOUR],0)),IF(WEEKDAY(N198,2)&gt;5,"WE","")))</f>
        <v/>
      </c>
      <c r="P198" s="26" t="str">
        <f t="shared" si="64"/>
        <v>B</v>
      </c>
      <c r="Q198" s="21">
        <f t="shared" si="71"/>
        <v>42721</v>
      </c>
      <c r="R198" s="13" t="str">
        <f>IF(Q198="","",IFERROR(INDEX(Tableau1[RAISON],MATCH(Q198,Tableau1[JOUR],0)),IF(WEEKDAY(Q198,2)&gt;5,"WE","")))</f>
        <v>WE</v>
      </c>
      <c r="S198" s="26" t="str">
        <f t="shared" si="65"/>
        <v>B</v>
      </c>
      <c r="T198" s="12"/>
    </row>
    <row r="199" spans="1:20" x14ac:dyDescent="0.35">
      <c r="A199" s="12"/>
      <c r="B199" s="21">
        <f t="shared" si="66"/>
        <v>42569</v>
      </c>
      <c r="C199" s="13" t="str">
        <f>IF(B199="","",IFERROR(INDEX(Tableau1[RAISON],MATCH(B199,Tableau1[JOUR],0)),IF(WEEKDAY(B199,2)&gt;5,"WE","")))</f>
        <v/>
      </c>
      <c r="D199" s="26" t="str">
        <f t="shared" si="60"/>
        <v>A</v>
      </c>
      <c r="E199" s="21">
        <f t="shared" si="67"/>
        <v>42600</v>
      </c>
      <c r="F199" s="13" t="str">
        <f>IF(E199="","",IFERROR(INDEX(Tableau1[RAISON],MATCH(E199,Tableau1[JOUR],0)),IF(WEEKDAY(E199,2)&gt;5,"WE","")))</f>
        <v/>
      </c>
      <c r="G199" s="26" t="str">
        <f t="shared" si="61"/>
        <v>A</v>
      </c>
      <c r="H199" s="21">
        <f t="shared" si="68"/>
        <v>42631</v>
      </c>
      <c r="I199" s="13" t="str">
        <f>IF(H199="","",IFERROR(INDEX(Tableau1[RAISON],MATCH(H199,Tableau1[JOUR],0)),IF(WEEKDAY(H199,2)&gt;5,"WE","")))</f>
        <v>WE</v>
      </c>
      <c r="J199" s="26" t="str">
        <f t="shared" si="62"/>
        <v>A</v>
      </c>
      <c r="K199" s="21">
        <f t="shared" si="69"/>
        <v>42661</v>
      </c>
      <c r="L199" s="13" t="str">
        <f>IF(K199="","",IFERROR(INDEX(Tableau1[RAISON],MATCH(K199,Tableau1[JOUR],0)),IF(WEEKDAY(K199,2)&gt;5,"WE","")))</f>
        <v/>
      </c>
      <c r="M199" s="26" t="str">
        <f t="shared" si="63"/>
        <v>B</v>
      </c>
      <c r="N199" s="21">
        <f t="shared" si="70"/>
        <v>42692</v>
      </c>
      <c r="O199" s="13" t="str">
        <f>IF(N199="","",IFERROR(INDEX(Tableau1[RAISON],MATCH(N199,Tableau1[JOUR],0)),IF(WEEKDAY(N199,2)&gt;5,"WE","")))</f>
        <v/>
      </c>
      <c r="P199" s="26" t="str">
        <f t="shared" si="64"/>
        <v>B</v>
      </c>
      <c r="Q199" s="21">
        <f t="shared" si="71"/>
        <v>42722</v>
      </c>
      <c r="R199" s="13" t="str">
        <f>IF(Q199="","",IFERROR(INDEX(Tableau1[RAISON],MATCH(Q199,Tableau1[JOUR],0)),IF(WEEKDAY(Q199,2)&gt;5,"WE","")))</f>
        <v>WE</v>
      </c>
      <c r="S199" s="26" t="str">
        <f t="shared" si="65"/>
        <v>B</v>
      </c>
      <c r="T199" s="12"/>
    </row>
    <row r="200" spans="1:20" x14ac:dyDescent="0.35">
      <c r="A200" s="12"/>
      <c r="B200" s="21">
        <f t="shared" si="66"/>
        <v>42570</v>
      </c>
      <c r="C200" s="13" t="str">
        <f>IF(B200="","",IFERROR(INDEX(Tableau1[RAISON],MATCH(B200,Tableau1[JOUR],0)),IF(WEEKDAY(B200,2)&gt;5,"WE","")))</f>
        <v/>
      </c>
      <c r="D200" s="26" t="str">
        <f t="shared" si="60"/>
        <v>A</v>
      </c>
      <c r="E200" s="21">
        <f t="shared" si="67"/>
        <v>42601</v>
      </c>
      <c r="F200" s="13" t="str">
        <f>IF(E200="","",IFERROR(INDEX(Tableau1[RAISON],MATCH(E200,Tableau1[JOUR],0)),IF(WEEKDAY(E200,2)&gt;5,"WE","")))</f>
        <v/>
      </c>
      <c r="G200" s="26" t="str">
        <f t="shared" si="61"/>
        <v>A</v>
      </c>
      <c r="H200" s="21">
        <f t="shared" si="68"/>
        <v>42632</v>
      </c>
      <c r="I200" s="13" t="str">
        <f>IF(H200="","",IFERROR(INDEX(Tableau1[RAISON],MATCH(H200,Tableau1[JOUR],0)),IF(WEEKDAY(H200,2)&gt;5,"WE","")))</f>
        <v/>
      </c>
      <c r="J200" s="26" t="str">
        <f t="shared" si="62"/>
        <v>B</v>
      </c>
      <c r="K200" s="21">
        <f t="shared" si="69"/>
        <v>42662</v>
      </c>
      <c r="L200" s="13" t="str">
        <f>IF(K200="","",IFERROR(INDEX(Tableau1[RAISON],MATCH(K200,Tableau1[JOUR],0)),IF(WEEKDAY(K200,2)&gt;5,"WE","")))</f>
        <v/>
      </c>
      <c r="M200" s="26" t="str">
        <f t="shared" si="63"/>
        <v>B</v>
      </c>
      <c r="N200" s="21">
        <f t="shared" si="70"/>
        <v>42693</v>
      </c>
      <c r="O200" s="13" t="str">
        <f>IF(N200="","",IFERROR(INDEX(Tableau1[RAISON],MATCH(N200,Tableau1[JOUR],0)),IF(WEEKDAY(N200,2)&gt;5,"WE","")))</f>
        <v>WE</v>
      </c>
      <c r="P200" s="26" t="str">
        <f t="shared" si="64"/>
        <v>B</v>
      </c>
      <c r="Q200" s="21">
        <f t="shared" si="71"/>
        <v>42723</v>
      </c>
      <c r="R200" s="13" t="str">
        <f>IF(Q200="","",IFERROR(INDEX(Tableau1[RAISON],MATCH(Q200,Tableau1[JOUR],0)),IF(WEEKDAY(Q200,2)&gt;5,"WE","")))</f>
        <v/>
      </c>
      <c r="S200" s="26" t="str">
        <f t="shared" si="65"/>
        <v>A</v>
      </c>
      <c r="T200" s="12"/>
    </row>
    <row r="201" spans="1:20" x14ac:dyDescent="0.35">
      <c r="A201" s="12"/>
      <c r="B201" s="21">
        <f t="shared" si="66"/>
        <v>42571</v>
      </c>
      <c r="C201" s="13" t="str">
        <f>IF(B201="","",IFERROR(INDEX(Tableau1[RAISON],MATCH(B201,Tableau1[JOUR],0)),IF(WEEKDAY(B201,2)&gt;5,"WE","")))</f>
        <v/>
      </c>
      <c r="D201" s="26" t="str">
        <f t="shared" si="60"/>
        <v>A</v>
      </c>
      <c r="E201" s="21">
        <f t="shared" si="67"/>
        <v>42602</v>
      </c>
      <c r="F201" s="13" t="str">
        <f>IF(E201="","",IFERROR(INDEX(Tableau1[RAISON],MATCH(E201,Tableau1[JOUR],0)),IF(WEEKDAY(E201,2)&gt;5,"WE","")))</f>
        <v>WE</v>
      </c>
      <c r="G201" s="26" t="str">
        <f t="shared" si="61"/>
        <v>A</v>
      </c>
      <c r="H201" s="21">
        <f t="shared" si="68"/>
        <v>42633</v>
      </c>
      <c r="I201" s="13" t="str">
        <f>IF(H201="","",IFERROR(INDEX(Tableau1[RAISON],MATCH(H201,Tableau1[JOUR],0)),IF(WEEKDAY(H201,2)&gt;5,"WE","")))</f>
        <v/>
      </c>
      <c r="J201" s="26" t="str">
        <f t="shared" si="62"/>
        <v>B</v>
      </c>
      <c r="K201" s="21">
        <f t="shared" si="69"/>
        <v>42663</v>
      </c>
      <c r="L201" s="13" t="str">
        <f>IF(K201="","",IFERROR(INDEX(Tableau1[RAISON],MATCH(K201,Tableau1[JOUR],0)),IF(WEEKDAY(K201,2)&gt;5,"WE","")))</f>
        <v/>
      </c>
      <c r="M201" s="26" t="str">
        <f t="shared" si="63"/>
        <v>B</v>
      </c>
      <c r="N201" s="21">
        <f t="shared" si="70"/>
        <v>42694</v>
      </c>
      <c r="O201" s="13" t="str">
        <f>IF(N201="","",IFERROR(INDEX(Tableau1[RAISON],MATCH(N201,Tableau1[JOUR],0)),IF(WEEKDAY(N201,2)&gt;5,"WE","")))</f>
        <v>WE</v>
      </c>
      <c r="P201" s="26" t="str">
        <f t="shared" si="64"/>
        <v>B</v>
      </c>
      <c r="Q201" s="21">
        <f t="shared" si="71"/>
        <v>42724</v>
      </c>
      <c r="R201" s="13" t="str">
        <f>IF(Q201="","",IFERROR(INDEX(Tableau1[RAISON],MATCH(Q201,Tableau1[JOUR],0)),IF(WEEKDAY(Q201,2)&gt;5,"WE","")))</f>
        <v/>
      </c>
      <c r="S201" s="26" t="str">
        <f t="shared" si="65"/>
        <v>A</v>
      </c>
      <c r="T201" s="12"/>
    </row>
    <row r="202" spans="1:20" x14ac:dyDescent="0.35">
      <c r="A202" s="12"/>
      <c r="B202" s="21">
        <f t="shared" si="66"/>
        <v>42572</v>
      </c>
      <c r="C202" s="13" t="str">
        <f>IF(B202="","",IFERROR(INDEX(Tableau1[RAISON],MATCH(B202,Tableau1[JOUR],0)),IF(WEEKDAY(B202,2)&gt;5,"WE","")))</f>
        <v>Fête Nationale</v>
      </c>
      <c r="D202" s="26" t="str">
        <f t="shared" si="60"/>
        <v>A</v>
      </c>
      <c r="E202" s="21">
        <f t="shared" si="67"/>
        <v>42603</v>
      </c>
      <c r="F202" s="13" t="str">
        <f>IF(E202="","",IFERROR(INDEX(Tableau1[RAISON],MATCH(E202,Tableau1[JOUR],0)),IF(WEEKDAY(E202,2)&gt;5,"WE","")))</f>
        <v>WE</v>
      </c>
      <c r="G202" s="26" t="str">
        <f t="shared" si="61"/>
        <v>A</v>
      </c>
      <c r="H202" s="21">
        <f t="shared" si="68"/>
        <v>42634</v>
      </c>
      <c r="I202" s="13" t="str">
        <f>IF(H202="","",IFERROR(INDEX(Tableau1[RAISON],MATCH(H202,Tableau1[JOUR],0)),IF(WEEKDAY(H202,2)&gt;5,"WE","")))</f>
        <v/>
      </c>
      <c r="J202" s="26" t="str">
        <f t="shared" si="62"/>
        <v>B</v>
      </c>
      <c r="K202" s="21">
        <f t="shared" si="69"/>
        <v>42664</v>
      </c>
      <c r="L202" s="13" t="str">
        <f>IF(K202="","",IFERROR(INDEX(Tableau1[RAISON],MATCH(K202,Tableau1[JOUR],0)),IF(WEEKDAY(K202,2)&gt;5,"WE","")))</f>
        <v/>
      </c>
      <c r="M202" s="26" t="str">
        <f t="shared" si="63"/>
        <v>B</v>
      </c>
      <c r="N202" s="21">
        <f t="shared" si="70"/>
        <v>42695</v>
      </c>
      <c r="O202" s="13" t="str">
        <f>IF(N202="","",IFERROR(INDEX(Tableau1[RAISON],MATCH(N202,Tableau1[JOUR],0)),IF(WEEKDAY(N202,2)&gt;5,"WE","")))</f>
        <v/>
      </c>
      <c r="P202" s="26" t="str">
        <f t="shared" si="64"/>
        <v>A</v>
      </c>
      <c r="Q202" s="21">
        <f t="shared" si="71"/>
        <v>42725</v>
      </c>
      <c r="R202" s="13" t="str">
        <f>IF(Q202="","",IFERROR(INDEX(Tableau1[RAISON],MATCH(Q202,Tableau1[JOUR],0)),IF(WEEKDAY(Q202,2)&gt;5,"WE","")))</f>
        <v/>
      </c>
      <c r="S202" s="26" t="str">
        <f t="shared" si="65"/>
        <v>A</v>
      </c>
      <c r="T202" s="12"/>
    </row>
    <row r="203" spans="1:20" x14ac:dyDescent="0.35">
      <c r="A203" s="12"/>
      <c r="B203" s="21">
        <f t="shared" si="66"/>
        <v>42573</v>
      </c>
      <c r="C203" s="13" t="str">
        <f>IF(B203="","",IFERROR(INDEX(Tableau1[RAISON],MATCH(B203,Tableau1[JOUR],0)),IF(WEEKDAY(B203,2)&gt;5,"WE","")))</f>
        <v/>
      </c>
      <c r="D203" s="26" t="str">
        <f t="shared" si="60"/>
        <v>A</v>
      </c>
      <c r="E203" s="21">
        <f t="shared" si="67"/>
        <v>42604</v>
      </c>
      <c r="F203" s="13" t="str">
        <f>IF(E203="","",IFERROR(INDEX(Tableau1[RAISON],MATCH(E203,Tableau1[JOUR],0)),IF(WEEKDAY(E203,2)&gt;5,"WE","")))</f>
        <v/>
      </c>
      <c r="G203" s="26" t="str">
        <f t="shared" si="61"/>
        <v>B</v>
      </c>
      <c r="H203" s="21">
        <f t="shared" si="68"/>
        <v>42635</v>
      </c>
      <c r="I203" s="13" t="str">
        <f>IF(H203="","",IFERROR(INDEX(Tableau1[RAISON],MATCH(H203,Tableau1[JOUR],0)),IF(WEEKDAY(H203,2)&gt;5,"WE","")))</f>
        <v/>
      </c>
      <c r="J203" s="26" t="str">
        <f t="shared" si="62"/>
        <v>B</v>
      </c>
      <c r="K203" s="21">
        <f t="shared" si="69"/>
        <v>42665</v>
      </c>
      <c r="L203" s="13" t="str">
        <f>IF(K203="","",IFERROR(INDEX(Tableau1[RAISON],MATCH(K203,Tableau1[JOUR],0)),IF(WEEKDAY(K203,2)&gt;5,"WE","")))</f>
        <v>WE</v>
      </c>
      <c r="M203" s="26" t="str">
        <f t="shared" si="63"/>
        <v>B</v>
      </c>
      <c r="N203" s="21">
        <f t="shared" si="70"/>
        <v>42696</v>
      </c>
      <c r="O203" s="13" t="str">
        <f>IF(N203="","",IFERROR(INDEX(Tableau1[RAISON],MATCH(N203,Tableau1[JOUR],0)),IF(WEEKDAY(N203,2)&gt;5,"WE","")))</f>
        <v/>
      </c>
      <c r="P203" s="26" t="str">
        <f t="shared" si="64"/>
        <v>A</v>
      </c>
      <c r="Q203" s="21">
        <f t="shared" si="71"/>
        <v>42726</v>
      </c>
      <c r="R203" s="13" t="str">
        <f>IF(Q203="","",IFERROR(INDEX(Tableau1[RAISON],MATCH(Q203,Tableau1[JOUR],0)),IF(WEEKDAY(Q203,2)&gt;5,"WE","")))</f>
        <v/>
      </c>
      <c r="S203" s="26" t="str">
        <f t="shared" si="65"/>
        <v>A</v>
      </c>
      <c r="T203" s="12"/>
    </row>
    <row r="204" spans="1:20" x14ac:dyDescent="0.35">
      <c r="A204" s="12"/>
      <c r="B204" s="21">
        <f t="shared" si="66"/>
        <v>42574</v>
      </c>
      <c r="C204" s="13" t="str">
        <f>IF(B204="","",IFERROR(INDEX(Tableau1[RAISON],MATCH(B204,Tableau1[JOUR],0)),IF(WEEKDAY(B204,2)&gt;5,"WE","")))</f>
        <v>WE</v>
      </c>
      <c r="D204" s="26" t="str">
        <f t="shared" si="60"/>
        <v>A</v>
      </c>
      <c r="E204" s="21">
        <f t="shared" si="67"/>
        <v>42605</v>
      </c>
      <c r="F204" s="13" t="str">
        <f>IF(E204="","",IFERROR(INDEX(Tableau1[RAISON],MATCH(E204,Tableau1[JOUR],0)),IF(WEEKDAY(E204,2)&gt;5,"WE","")))</f>
        <v/>
      </c>
      <c r="G204" s="26" t="str">
        <f t="shared" si="61"/>
        <v>B</v>
      </c>
      <c r="H204" s="21">
        <f t="shared" si="68"/>
        <v>42636</v>
      </c>
      <c r="I204" s="13" t="str">
        <f>IF(H204="","",IFERROR(INDEX(Tableau1[RAISON],MATCH(H204,Tableau1[JOUR],0)),IF(WEEKDAY(H204,2)&gt;5,"WE","")))</f>
        <v/>
      </c>
      <c r="J204" s="26" t="str">
        <f t="shared" si="62"/>
        <v>B</v>
      </c>
      <c r="K204" s="21">
        <f t="shared" si="69"/>
        <v>42666</v>
      </c>
      <c r="L204" s="13" t="str">
        <f>IF(K204="","",IFERROR(INDEX(Tableau1[RAISON],MATCH(K204,Tableau1[JOUR],0)),IF(WEEKDAY(K204,2)&gt;5,"WE","")))</f>
        <v>WE</v>
      </c>
      <c r="M204" s="26" t="str">
        <f t="shared" si="63"/>
        <v>B</v>
      </c>
      <c r="N204" s="21">
        <f t="shared" si="70"/>
        <v>42697</v>
      </c>
      <c r="O204" s="13" t="str">
        <f>IF(N204="","",IFERROR(INDEX(Tableau1[RAISON],MATCH(N204,Tableau1[JOUR],0)),IF(WEEKDAY(N204,2)&gt;5,"WE","")))</f>
        <v/>
      </c>
      <c r="P204" s="26" t="str">
        <f t="shared" si="64"/>
        <v>A</v>
      </c>
      <c r="Q204" s="21">
        <f t="shared" si="71"/>
        <v>42727</v>
      </c>
      <c r="R204" s="13" t="str">
        <f>IF(Q204="","",IFERROR(INDEX(Tableau1[RAISON],MATCH(Q204,Tableau1[JOUR],0)),IF(WEEKDAY(Q204,2)&gt;5,"WE","")))</f>
        <v/>
      </c>
      <c r="S204" s="26" t="str">
        <f t="shared" si="65"/>
        <v>A</v>
      </c>
      <c r="T204" s="12"/>
    </row>
    <row r="205" spans="1:20" x14ac:dyDescent="0.35">
      <c r="A205" s="12"/>
      <c r="B205" s="21">
        <f t="shared" si="66"/>
        <v>42575</v>
      </c>
      <c r="C205" s="13" t="str">
        <f>IF(B205="","",IFERROR(INDEX(Tableau1[RAISON],MATCH(B205,Tableau1[JOUR],0)),IF(WEEKDAY(B205,2)&gt;5,"WE","")))</f>
        <v>WE</v>
      </c>
      <c r="D205" s="26" t="str">
        <f t="shared" si="60"/>
        <v>A</v>
      </c>
      <c r="E205" s="21">
        <f t="shared" si="67"/>
        <v>42606</v>
      </c>
      <c r="F205" s="13" t="str">
        <f>IF(E205="","",IFERROR(INDEX(Tableau1[RAISON],MATCH(E205,Tableau1[JOUR],0)),IF(WEEKDAY(E205,2)&gt;5,"WE","")))</f>
        <v/>
      </c>
      <c r="G205" s="26" t="str">
        <f t="shared" si="61"/>
        <v>B</v>
      </c>
      <c r="H205" s="21">
        <f t="shared" si="68"/>
        <v>42637</v>
      </c>
      <c r="I205" s="13" t="str">
        <f>IF(H205="","",IFERROR(INDEX(Tableau1[RAISON],MATCH(H205,Tableau1[JOUR],0)),IF(WEEKDAY(H205,2)&gt;5,"WE","")))</f>
        <v>WE</v>
      </c>
      <c r="J205" s="26" t="str">
        <f t="shared" si="62"/>
        <v>B</v>
      </c>
      <c r="K205" s="21">
        <f t="shared" si="69"/>
        <v>42667</v>
      </c>
      <c r="L205" s="13" t="str">
        <f>IF(K205="","",IFERROR(INDEX(Tableau1[RAISON],MATCH(K205,Tableau1[JOUR],0)),IF(WEEKDAY(K205,2)&gt;5,"WE","")))</f>
        <v/>
      </c>
      <c r="M205" s="26" t="str">
        <f t="shared" si="63"/>
        <v>A</v>
      </c>
      <c r="N205" s="21">
        <f t="shared" si="70"/>
        <v>42698</v>
      </c>
      <c r="O205" s="13" t="str">
        <f>IF(N205="","",IFERROR(INDEX(Tableau1[RAISON],MATCH(N205,Tableau1[JOUR],0)),IF(WEEKDAY(N205,2)&gt;5,"WE","")))</f>
        <v/>
      </c>
      <c r="P205" s="26" t="str">
        <f t="shared" si="64"/>
        <v>A</v>
      </c>
      <c r="Q205" s="21">
        <f t="shared" si="71"/>
        <v>42728</v>
      </c>
      <c r="R205" s="13" t="str">
        <f>IF(Q205="","",IFERROR(INDEX(Tableau1[RAISON],MATCH(Q205,Tableau1[JOUR],0)),IF(WEEKDAY(Q205,2)&gt;5,"WE","")))</f>
        <v>WE</v>
      </c>
      <c r="S205" s="26" t="str">
        <f t="shared" si="65"/>
        <v>A</v>
      </c>
      <c r="T205" s="12"/>
    </row>
    <row r="206" spans="1:20" x14ac:dyDescent="0.35">
      <c r="A206" s="12"/>
      <c r="B206" s="21">
        <f t="shared" si="66"/>
        <v>42576</v>
      </c>
      <c r="C206" s="13" t="str">
        <f>IF(B206="","",IFERROR(INDEX(Tableau1[RAISON],MATCH(B206,Tableau1[JOUR],0)),IF(WEEKDAY(B206,2)&gt;5,"WE","")))</f>
        <v/>
      </c>
      <c r="D206" s="26" t="str">
        <f t="shared" si="60"/>
        <v>B</v>
      </c>
      <c r="E206" s="21">
        <f t="shared" si="67"/>
        <v>42607</v>
      </c>
      <c r="F206" s="13" t="str">
        <f>IF(E206="","",IFERROR(INDEX(Tableau1[RAISON],MATCH(E206,Tableau1[JOUR],0)),IF(WEEKDAY(E206,2)&gt;5,"WE","")))</f>
        <v/>
      </c>
      <c r="G206" s="26" t="str">
        <f t="shared" si="61"/>
        <v>B</v>
      </c>
      <c r="H206" s="21">
        <f t="shared" si="68"/>
        <v>42638</v>
      </c>
      <c r="I206" s="13" t="str">
        <f>IF(H206="","",IFERROR(INDEX(Tableau1[RAISON],MATCH(H206,Tableau1[JOUR],0)),IF(WEEKDAY(H206,2)&gt;5,"WE","")))</f>
        <v>WE</v>
      </c>
      <c r="J206" s="26" t="str">
        <f t="shared" si="62"/>
        <v>B</v>
      </c>
      <c r="K206" s="21">
        <f t="shared" si="69"/>
        <v>42668</v>
      </c>
      <c r="L206" s="13" t="str">
        <f>IF(K206="","",IFERROR(INDEX(Tableau1[RAISON],MATCH(K206,Tableau1[JOUR],0)),IF(WEEKDAY(K206,2)&gt;5,"WE","")))</f>
        <v/>
      </c>
      <c r="M206" s="26" t="str">
        <f t="shared" si="63"/>
        <v>A</v>
      </c>
      <c r="N206" s="21">
        <f t="shared" si="70"/>
        <v>42699</v>
      </c>
      <c r="O206" s="13" t="str">
        <f>IF(N206="","",IFERROR(INDEX(Tableau1[RAISON],MATCH(N206,Tableau1[JOUR],0)),IF(WEEKDAY(N206,2)&gt;5,"WE","")))</f>
        <v/>
      </c>
      <c r="P206" s="26" t="str">
        <f t="shared" si="64"/>
        <v>A</v>
      </c>
      <c r="Q206" s="21">
        <f t="shared" si="71"/>
        <v>42729</v>
      </c>
      <c r="R206" s="13" t="str">
        <f>IF(Q206="","",IFERROR(INDEX(Tableau1[RAISON],MATCH(Q206,Tableau1[JOUR],0)),IF(WEEKDAY(Q206,2)&gt;5,"WE","")))</f>
        <v>Noël</v>
      </c>
      <c r="S206" s="26" t="str">
        <f t="shared" si="65"/>
        <v>A</v>
      </c>
      <c r="T206" s="12"/>
    </row>
    <row r="207" spans="1:20" x14ac:dyDescent="0.35">
      <c r="A207" s="12"/>
      <c r="B207" s="21">
        <f t="shared" si="66"/>
        <v>42577</v>
      </c>
      <c r="C207" s="13" t="str">
        <f>IF(B207="","",IFERROR(INDEX(Tableau1[RAISON],MATCH(B207,Tableau1[JOUR],0)),IF(WEEKDAY(B207,2)&gt;5,"WE","")))</f>
        <v/>
      </c>
      <c r="D207" s="26" t="str">
        <f t="shared" si="60"/>
        <v>B</v>
      </c>
      <c r="E207" s="21">
        <f t="shared" si="67"/>
        <v>42608</v>
      </c>
      <c r="F207" s="13" t="str">
        <f>IF(E207="","",IFERROR(INDEX(Tableau1[RAISON],MATCH(E207,Tableau1[JOUR],0)),IF(WEEKDAY(E207,2)&gt;5,"WE","")))</f>
        <v/>
      </c>
      <c r="G207" s="26" t="str">
        <f t="shared" si="61"/>
        <v>B</v>
      </c>
      <c r="H207" s="21">
        <f t="shared" si="68"/>
        <v>42639</v>
      </c>
      <c r="I207" s="13" t="str">
        <f>IF(H207="","",IFERROR(INDEX(Tableau1[RAISON],MATCH(H207,Tableau1[JOUR],0)),IF(WEEKDAY(H207,2)&gt;5,"WE","")))</f>
        <v/>
      </c>
      <c r="J207" s="26" t="str">
        <f t="shared" si="62"/>
        <v>A</v>
      </c>
      <c r="K207" s="21">
        <f t="shared" si="69"/>
        <v>42669</v>
      </c>
      <c r="L207" s="13" t="str">
        <f>IF(K207="","",IFERROR(INDEX(Tableau1[RAISON],MATCH(K207,Tableau1[JOUR],0)),IF(WEEKDAY(K207,2)&gt;5,"WE","")))</f>
        <v/>
      </c>
      <c r="M207" s="26" t="str">
        <f t="shared" si="63"/>
        <v>A</v>
      </c>
      <c r="N207" s="21">
        <f t="shared" si="70"/>
        <v>42700</v>
      </c>
      <c r="O207" s="13" t="str">
        <f>IF(N207="","",IFERROR(INDEX(Tableau1[RAISON],MATCH(N207,Tableau1[JOUR],0)),IF(WEEKDAY(N207,2)&gt;5,"WE","")))</f>
        <v>WE</v>
      </c>
      <c r="P207" s="26" t="str">
        <f t="shared" si="64"/>
        <v>A</v>
      </c>
      <c r="Q207" s="21">
        <f t="shared" si="71"/>
        <v>42730</v>
      </c>
      <c r="R207" s="13" t="str">
        <f>IF(Q207="","",IFERROR(INDEX(Tableau1[RAISON],MATCH(Q207,Tableau1[JOUR],0)),IF(WEEKDAY(Q207,2)&gt;5,"WE","")))</f>
        <v/>
      </c>
      <c r="S207" s="26" t="str">
        <f t="shared" si="65"/>
        <v>B</v>
      </c>
      <c r="T207" s="12"/>
    </row>
    <row r="208" spans="1:20" x14ac:dyDescent="0.35">
      <c r="A208" s="12"/>
      <c r="B208" s="21">
        <f t="shared" si="66"/>
        <v>42578</v>
      </c>
      <c r="C208" s="13" t="str">
        <f>IF(B208="","",IFERROR(INDEX(Tableau1[RAISON],MATCH(B208,Tableau1[JOUR],0)),IF(WEEKDAY(B208,2)&gt;5,"WE","")))</f>
        <v/>
      </c>
      <c r="D208" s="26" t="str">
        <f t="shared" si="60"/>
        <v>B</v>
      </c>
      <c r="E208" s="21">
        <f t="shared" si="67"/>
        <v>42609</v>
      </c>
      <c r="F208" s="13" t="str">
        <f>IF(E208="","",IFERROR(INDEX(Tableau1[RAISON],MATCH(E208,Tableau1[JOUR],0)),IF(WEEKDAY(E208,2)&gt;5,"WE","")))</f>
        <v>WE</v>
      </c>
      <c r="G208" s="26" t="str">
        <f t="shared" si="61"/>
        <v>B</v>
      </c>
      <c r="H208" s="21">
        <f t="shared" si="68"/>
        <v>42640</v>
      </c>
      <c r="I208" s="13" t="str">
        <f>IF(H208="","",IFERROR(INDEX(Tableau1[RAISON],MATCH(H208,Tableau1[JOUR],0)),IF(WEEKDAY(H208,2)&gt;5,"WE","")))</f>
        <v/>
      </c>
      <c r="J208" s="26" t="str">
        <f t="shared" si="62"/>
        <v>A</v>
      </c>
      <c r="K208" s="21">
        <f t="shared" si="69"/>
        <v>42670</v>
      </c>
      <c r="L208" s="13" t="str">
        <f>IF(K208="","",IFERROR(INDEX(Tableau1[RAISON],MATCH(K208,Tableau1[JOUR],0)),IF(WEEKDAY(K208,2)&gt;5,"WE","")))</f>
        <v/>
      </c>
      <c r="M208" s="26" t="str">
        <f t="shared" si="63"/>
        <v>A</v>
      </c>
      <c r="N208" s="21">
        <f t="shared" si="70"/>
        <v>42701</v>
      </c>
      <c r="O208" s="13" t="str">
        <f>IF(N208="","",IFERROR(INDEX(Tableau1[RAISON],MATCH(N208,Tableau1[JOUR],0)),IF(WEEKDAY(N208,2)&gt;5,"WE","")))</f>
        <v>WE</v>
      </c>
      <c r="P208" s="26" t="str">
        <f t="shared" si="64"/>
        <v>A</v>
      </c>
      <c r="Q208" s="21">
        <f t="shared" si="71"/>
        <v>42731</v>
      </c>
      <c r="R208" s="13" t="str">
        <f>IF(Q208="","",IFERROR(INDEX(Tableau1[RAISON],MATCH(Q208,Tableau1[JOUR],0)),IF(WEEKDAY(Q208,2)&gt;5,"WE","")))</f>
        <v/>
      </c>
      <c r="S208" s="26" t="str">
        <f t="shared" si="65"/>
        <v>B</v>
      </c>
      <c r="T208" s="12"/>
    </row>
    <row r="209" spans="1:20" x14ac:dyDescent="0.35">
      <c r="A209" s="12"/>
      <c r="B209" s="21">
        <f t="shared" si="66"/>
        <v>42579</v>
      </c>
      <c r="C209" s="13" t="str">
        <f>IF(B209="","",IFERROR(INDEX(Tableau1[RAISON],MATCH(B209,Tableau1[JOUR],0)),IF(WEEKDAY(B209,2)&gt;5,"WE","")))</f>
        <v/>
      </c>
      <c r="D209" s="26" t="str">
        <f t="shared" si="60"/>
        <v>B</v>
      </c>
      <c r="E209" s="21">
        <f t="shared" si="67"/>
        <v>42610</v>
      </c>
      <c r="F209" s="13" t="str">
        <f>IF(E209="","",IFERROR(INDEX(Tableau1[RAISON],MATCH(E209,Tableau1[JOUR],0)),IF(WEEKDAY(E209,2)&gt;5,"WE","")))</f>
        <v>WE</v>
      </c>
      <c r="G209" s="26" t="str">
        <f t="shared" si="61"/>
        <v>B</v>
      </c>
      <c r="H209" s="21">
        <f t="shared" si="68"/>
        <v>42641</v>
      </c>
      <c r="I209" s="13" t="str">
        <f>IF(H209="","",IFERROR(INDEX(Tableau1[RAISON],MATCH(H209,Tableau1[JOUR],0)),IF(WEEKDAY(H209,2)&gt;5,"WE","")))</f>
        <v/>
      </c>
      <c r="J209" s="26" t="str">
        <f t="shared" si="62"/>
        <v>A</v>
      </c>
      <c r="K209" s="21">
        <f t="shared" si="69"/>
        <v>42671</v>
      </c>
      <c r="L209" s="13" t="str">
        <f>IF(K209="","",IFERROR(INDEX(Tableau1[RAISON],MATCH(K209,Tableau1[JOUR],0)),IF(WEEKDAY(K209,2)&gt;5,"WE","")))</f>
        <v/>
      </c>
      <c r="M209" s="26" t="str">
        <f t="shared" si="63"/>
        <v>A</v>
      </c>
      <c r="N209" s="21">
        <f t="shared" si="70"/>
        <v>42702</v>
      </c>
      <c r="O209" s="13" t="str">
        <f>IF(N209="","",IFERROR(INDEX(Tableau1[RAISON],MATCH(N209,Tableau1[JOUR],0)),IF(WEEKDAY(N209,2)&gt;5,"WE","")))</f>
        <v/>
      </c>
      <c r="P209" s="26" t="str">
        <f t="shared" si="64"/>
        <v>B</v>
      </c>
      <c r="Q209" s="21">
        <f t="shared" si="71"/>
        <v>42732</v>
      </c>
      <c r="R209" s="13" t="str">
        <f>IF(Q209="","",IFERROR(INDEX(Tableau1[RAISON],MATCH(Q209,Tableau1[JOUR],0)),IF(WEEKDAY(Q209,2)&gt;5,"WE","")))</f>
        <v/>
      </c>
      <c r="S209" s="26" t="str">
        <f t="shared" si="65"/>
        <v>B</v>
      </c>
      <c r="T209" s="12"/>
    </row>
    <row r="210" spans="1:20" x14ac:dyDescent="0.35">
      <c r="A210" s="12"/>
      <c r="B210" s="21">
        <f>IF(MONTH(B209+1)=MONTH(B181),B209+1,"")</f>
        <v>42580</v>
      </c>
      <c r="C210" s="13" t="str">
        <f>IF(B210="","",IFERROR(INDEX(Tableau1[RAISON],MATCH(B210,Tableau1[JOUR],0)),IF(WEEKDAY(B210,2)&gt;5,"WE","")))</f>
        <v/>
      </c>
      <c r="D210" s="26" t="str">
        <f t="shared" si="60"/>
        <v>B</v>
      </c>
      <c r="E210" s="21">
        <f>IF(MONTH(E209+1)=MONTH(E181),E209+1,"")</f>
        <v>42611</v>
      </c>
      <c r="F210" s="13" t="str">
        <f>IF(E210="","",IFERROR(INDEX(Tableau1[RAISON],MATCH(E210,Tableau1[JOUR],0)),IF(WEEKDAY(E210,2)&gt;5,"WE","")))</f>
        <v/>
      </c>
      <c r="G210" s="26" t="str">
        <f t="shared" si="61"/>
        <v>A</v>
      </c>
      <c r="H210" s="21">
        <f>IF(MONTH(H209+1)=MONTH(H181),H209+1,"")</f>
        <v>42642</v>
      </c>
      <c r="I210" s="13" t="str">
        <f>IF(H210="","",IFERROR(INDEX(Tableau1[RAISON],MATCH(H210,Tableau1[JOUR],0)),IF(WEEKDAY(H210,2)&gt;5,"WE","")))</f>
        <v/>
      </c>
      <c r="J210" s="26" t="str">
        <f t="shared" si="62"/>
        <v>A</v>
      </c>
      <c r="K210" s="21">
        <f>IF(MONTH(K209+1)=MONTH(K181),K209+1,"")</f>
        <v>42672</v>
      </c>
      <c r="L210" s="13" t="str">
        <f>IF(K210="","",IFERROR(INDEX(Tableau1[RAISON],MATCH(K210,Tableau1[JOUR],0)),IF(WEEKDAY(K210,2)&gt;5,"WE","")))</f>
        <v>WE</v>
      </c>
      <c r="M210" s="26" t="str">
        <f t="shared" si="63"/>
        <v>A</v>
      </c>
      <c r="N210" s="21">
        <f>IF(MONTH(N209+1)=MONTH(N181),N209+1,"")</f>
        <v>42703</v>
      </c>
      <c r="O210" s="13" t="str">
        <f>IF(N210="","",IFERROR(INDEX(Tableau1[RAISON],MATCH(N210,Tableau1[JOUR],0)),IF(WEEKDAY(N210,2)&gt;5,"WE","")))</f>
        <v/>
      </c>
      <c r="P210" s="26" t="str">
        <f t="shared" si="64"/>
        <v>B</v>
      </c>
      <c r="Q210" s="21">
        <f>IF(MONTH(Q209+1)=MONTH(Q181),Q209+1,"")</f>
        <v>42733</v>
      </c>
      <c r="R210" s="13" t="str">
        <f>IF(Q210="","",IFERROR(INDEX(Tableau1[RAISON],MATCH(Q210,Tableau1[JOUR],0)),IF(WEEKDAY(Q210,2)&gt;5,"WE","")))</f>
        <v/>
      </c>
      <c r="S210" s="26" t="str">
        <f t="shared" si="65"/>
        <v>B</v>
      </c>
      <c r="T210" s="12"/>
    </row>
    <row r="211" spans="1:20" x14ac:dyDescent="0.35">
      <c r="A211" s="12"/>
      <c r="B211" s="21">
        <f>IF(MONTH(B209+2)=MONTH(B181),B209+2,"")</f>
        <v>42581</v>
      </c>
      <c r="C211" s="13" t="str">
        <f>IF(B211="","",IFERROR(INDEX(Tableau1[RAISON],MATCH(B211,Tableau1[JOUR],0)),IF(WEEKDAY(B211,2)&gt;5,"WE","")))</f>
        <v>WE</v>
      </c>
      <c r="D211" s="26" t="str">
        <f t="shared" si="60"/>
        <v>B</v>
      </c>
      <c r="E211" s="21">
        <f>IF(MONTH(E209+2)=MONTH(E181),E209+2,"")</f>
        <v>42612</v>
      </c>
      <c r="F211" s="13" t="str">
        <f>IF(E211="","",IFERROR(INDEX(Tableau1[RAISON],MATCH(E211,Tableau1[JOUR],0)),IF(WEEKDAY(E211,2)&gt;5,"WE","")))</f>
        <v/>
      </c>
      <c r="G211" s="26" t="str">
        <f t="shared" si="61"/>
        <v>A</v>
      </c>
      <c r="H211" s="21">
        <f>IF(MONTH(H209+2)=MONTH(H181),H209+2,"")</f>
        <v>42643</v>
      </c>
      <c r="I211" s="13" t="str">
        <f>IF(H211="","",IFERROR(INDEX(Tableau1[RAISON],MATCH(H211,Tableau1[JOUR],0)),IF(WEEKDAY(H211,2)&gt;5,"WE","")))</f>
        <v/>
      </c>
      <c r="J211" s="26" t="str">
        <f t="shared" si="62"/>
        <v>A</v>
      </c>
      <c r="K211" s="21">
        <f>IF(MONTH(K209+2)=MONTH(K181),K209+2,"")</f>
        <v>42673</v>
      </c>
      <c r="L211" s="13" t="str">
        <f>IF(K211="","",IFERROR(INDEX(Tableau1[RAISON],MATCH(K211,Tableau1[JOUR],0)),IF(WEEKDAY(K211,2)&gt;5,"WE","")))</f>
        <v>WE</v>
      </c>
      <c r="M211" s="26" t="str">
        <f t="shared" si="63"/>
        <v>A</v>
      </c>
      <c r="N211" s="21">
        <f>IF(MONTH(N209+2)=MONTH(N181),N209+2,"")</f>
        <v>42704</v>
      </c>
      <c r="O211" s="13" t="str">
        <f>IF(N211="","",IFERROR(INDEX(Tableau1[RAISON],MATCH(N211,Tableau1[JOUR],0)),IF(WEEKDAY(N211,2)&gt;5,"WE","")))</f>
        <v/>
      </c>
      <c r="P211" s="26" t="str">
        <f t="shared" si="64"/>
        <v>B</v>
      </c>
      <c r="Q211" s="21">
        <f>IF(MONTH(Q209+2)=MONTH(Q181),Q209+2,"")</f>
        <v>42734</v>
      </c>
      <c r="R211" s="13" t="str">
        <f>IF(Q211="","",IFERROR(INDEX(Tableau1[RAISON],MATCH(Q211,Tableau1[JOUR],0)),IF(WEEKDAY(Q211,2)&gt;5,"WE","")))</f>
        <v/>
      </c>
      <c r="S211" s="26" t="str">
        <f t="shared" si="65"/>
        <v>B</v>
      </c>
      <c r="T211" s="12"/>
    </row>
    <row r="212" spans="1:20" x14ac:dyDescent="0.35">
      <c r="A212" s="12"/>
      <c r="B212" s="22">
        <f>IF(MONTH(B209+3)=MONTH(B181),B209+3,"")</f>
        <v>42582</v>
      </c>
      <c r="C212" s="13" t="str">
        <f>IF(B212="","",IFERROR(INDEX(Tableau1[RAISON],MATCH(B212,Tableau1[JOUR],0)),IF(WEEKDAY(B212,2)&gt;5,"WE","")))</f>
        <v>WE</v>
      </c>
      <c r="D212" s="26" t="str">
        <f t="shared" si="60"/>
        <v>B</v>
      </c>
      <c r="E212" s="22">
        <f>IF(MONTH(E209+3)=MONTH(E181),E209+3,"")</f>
        <v>42613</v>
      </c>
      <c r="F212" s="13" t="str">
        <f>IF(E212="","",IFERROR(INDEX(Tableau1[RAISON],MATCH(E212,Tableau1[JOUR],0)),IF(WEEKDAY(E212,2)&gt;5,"WE","")))</f>
        <v/>
      </c>
      <c r="G212" s="26" t="str">
        <f t="shared" si="61"/>
        <v>A</v>
      </c>
      <c r="H212" s="22" t="str">
        <f>IF(MONTH(H209+3)=MONTH(H181),H209+3,"")</f>
        <v/>
      </c>
      <c r="I212" s="13" t="str">
        <f>IF(H212="","",IFERROR(INDEX(Tableau1[RAISON],MATCH(H212,Tableau1[JOUR],0)),IF(WEEKDAY(H212,2)&gt;5,"WE","")))</f>
        <v/>
      </c>
      <c r="J212" s="26" t="str">
        <f t="shared" si="62"/>
        <v/>
      </c>
      <c r="K212" s="22">
        <f>IF(MONTH(K209+3)=MONTH(K181),K209+3,"")</f>
        <v>42674</v>
      </c>
      <c r="L212" s="13" t="str">
        <f>IF(K212="","",IFERROR(INDEX(Tableau1[RAISON],MATCH(K212,Tableau1[JOUR],0)),IF(WEEKDAY(K212,2)&gt;5,"WE","")))</f>
        <v/>
      </c>
      <c r="M212" s="26" t="str">
        <f t="shared" si="63"/>
        <v>B</v>
      </c>
      <c r="N212" s="22" t="str">
        <f>IF(MONTH(N209+3)=MONTH(N181),N209+3,"")</f>
        <v/>
      </c>
      <c r="O212" s="13" t="str">
        <f>IF(N212="","",IFERROR(INDEX(Tableau1[RAISON],MATCH(N212,Tableau1[JOUR],0)),IF(WEEKDAY(N212,2)&gt;5,"WE","")))</f>
        <v/>
      </c>
      <c r="P212" s="26" t="str">
        <f t="shared" si="64"/>
        <v/>
      </c>
      <c r="Q212" s="22">
        <f>IF(MONTH(Q209+3)=MONTH(Q181),Q209+3,"")</f>
        <v>42735</v>
      </c>
      <c r="R212" s="13" t="str">
        <f>IF(Q212="","",IFERROR(INDEX(Tableau1[RAISON],MATCH(Q212,Tableau1[JOUR],0)),IF(WEEKDAY(Q212,2)&gt;5,"WE","")))</f>
        <v>WE</v>
      </c>
      <c r="S212" s="26" t="str">
        <f t="shared" si="65"/>
        <v>B</v>
      </c>
      <c r="T212" s="12"/>
    </row>
    <row r="213" spans="1:20" x14ac:dyDescent="0.35">
      <c r="A213" s="12"/>
      <c r="B213" s="14">
        <f>NETWORKDAYS(B182,MAX(B209:B212),Tableau1[JOUR]
)</f>
        <v>20</v>
      </c>
      <c r="C213" s="14"/>
      <c r="D213" s="27"/>
      <c r="E213" s="14">
        <f>NETWORKDAYS(E182,MAX(E209:E212),Tableau1[JOUR]
)</f>
        <v>22</v>
      </c>
      <c r="F213" s="14"/>
      <c r="G213" s="27"/>
      <c r="H213" s="14">
        <f>NETWORKDAYS(H182,MAX(H209:H212),Tableau1[JOUR]
)</f>
        <v>22</v>
      </c>
      <c r="I213" s="14"/>
      <c r="J213" s="27"/>
      <c r="K213" s="14">
        <f>NETWORKDAYS(K182,MAX(K209:K212),Tableau1[JOUR]
)</f>
        <v>21</v>
      </c>
      <c r="L213" s="14"/>
      <c r="M213" s="27"/>
      <c r="N213" s="14">
        <f>NETWORKDAYS(N182,MAX(N209:N212),Tableau1[JOUR]
)</f>
        <v>19</v>
      </c>
      <c r="O213" s="14"/>
      <c r="P213" s="27"/>
      <c r="Q213" s="14">
        <f>NETWORKDAYS(Q182,MAX(Q209:Q212),Tableau1[JOUR]
)</f>
        <v>22</v>
      </c>
      <c r="R213" s="12"/>
      <c r="S213" s="25"/>
      <c r="T213" s="14">
        <f>SUM(B213:Q213)</f>
        <v>126</v>
      </c>
    </row>
    <row r="215" spans="1:20" x14ac:dyDescent="0.35">
      <c r="A215" s="12"/>
      <c r="B215" s="11">
        <v>1</v>
      </c>
      <c r="C215" s="12"/>
      <c r="D215" s="25"/>
      <c r="E215" s="11">
        <v>2</v>
      </c>
      <c r="F215" s="12"/>
      <c r="G215" s="25"/>
      <c r="H215" s="11">
        <v>3</v>
      </c>
      <c r="I215" s="12"/>
      <c r="J215" s="25"/>
      <c r="K215" s="11">
        <v>4</v>
      </c>
      <c r="L215" s="12"/>
      <c r="M215" s="25"/>
      <c r="N215" s="11">
        <v>5</v>
      </c>
      <c r="O215" s="12"/>
      <c r="P215" s="25"/>
      <c r="Q215" s="11">
        <v>6</v>
      </c>
      <c r="R215" s="12"/>
      <c r="S215" s="25"/>
      <c r="T215" s="12"/>
    </row>
    <row r="216" spans="1:20" x14ac:dyDescent="0.35">
      <c r="A216" s="10">
        <f>A146+1</f>
        <v>2017</v>
      </c>
      <c r="B216" s="28">
        <f>DATE(A216,B215,1)</f>
        <v>42736</v>
      </c>
      <c r="C216" s="29"/>
      <c r="D216" s="16"/>
      <c r="E216" s="28">
        <f>DATE(A216,E215,1)</f>
        <v>42767</v>
      </c>
      <c r="F216" s="29"/>
      <c r="G216" s="16"/>
      <c r="H216" s="28">
        <f>DATE(A216,H215,1)</f>
        <v>42795</v>
      </c>
      <c r="I216" s="29"/>
      <c r="J216" s="16"/>
      <c r="K216" s="28">
        <f>DATE(A216,K215,1)</f>
        <v>42826</v>
      </c>
      <c r="L216" s="29"/>
      <c r="M216" s="16"/>
      <c r="N216" s="28">
        <f>DATE(A216,N215,1)</f>
        <v>42856</v>
      </c>
      <c r="O216" s="29"/>
      <c r="P216" s="16"/>
      <c r="Q216" s="28">
        <f>DATE(A216,Q215,1)</f>
        <v>42887</v>
      </c>
      <c r="R216" s="29"/>
      <c r="S216" s="23"/>
      <c r="T216" s="11"/>
    </row>
    <row r="217" spans="1:20" x14ac:dyDescent="0.35">
      <c r="A217" s="12"/>
      <c r="B217" s="20">
        <f>B216</f>
        <v>42736</v>
      </c>
      <c r="C217" s="13" t="str">
        <f>IF(B217="","",IFERROR(INDEX(Tableau1[RAISON],MATCH(B217,Tableau1[JOUR],0)),IF(WEEKDAY(B217,2)&gt;5,"WE","")))</f>
        <v>Jour de l'An</v>
      </c>
      <c r="D217" s="26" t="str">
        <f t="shared" ref="D217:D247" si="72">IF(B217="","",IF(MOD(INT((B217-REF)/7),2),"A","B"))</f>
        <v>B</v>
      </c>
      <c r="E217" s="20">
        <f>E216</f>
        <v>42767</v>
      </c>
      <c r="F217" s="13" t="str">
        <f>IF(E217="","",IFERROR(INDEX(Tableau1[RAISON],MATCH(E217,Tableau1[JOUR],0)),IF(WEEKDAY(E217,2)&gt;5,"WE","")))</f>
        <v/>
      </c>
      <c r="G217" s="26" t="str">
        <f t="shared" ref="G217:G247" si="73">IF(E217="","",IF(MOD(INT((E217-REF)/7),2),"A","B"))</f>
        <v>A</v>
      </c>
      <c r="H217" s="20">
        <f>H216</f>
        <v>42795</v>
      </c>
      <c r="I217" s="13" t="str">
        <f>IF(H217="","",IFERROR(INDEX(Tableau1[RAISON],MATCH(H217,Tableau1[JOUR],0)),IF(WEEKDAY(H217,2)&gt;5,"WE","")))</f>
        <v/>
      </c>
      <c r="J217" s="26" t="str">
        <f t="shared" ref="J217:J247" si="74">IF(H217="","",IF(MOD(INT((H217-REF)/7),2),"A","B"))</f>
        <v>A</v>
      </c>
      <c r="K217" s="20">
        <f>K216</f>
        <v>42826</v>
      </c>
      <c r="L217" s="13" t="str">
        <f>IF(K217="","",IFERROR(INDEX(Tableau1[RAISON],MATCH(K217,Tableau1[JOUR],0)),IF(WEEKDAY(K217,2)&gt;5,"WE","")))</f>
        <v>WE</v>
      </c>
      <c r="M217" s="26" t="str">
        <f t="shared" ref="M217:M247" si="75">IF(K217="","",IF(MOD(INT((K217-REF)/7),2),"A","B"))</f>
        <v>A</v>
      </c>
      <c r="N217" s="20">
        <f>N216</f>
        <v>42856</v>
      </c>
      <c r="O217" s="13" t="str">
        <f>IF(N217="","",IFERROR(INDEX(Tableau1[RAISON],MATCH(N217,Tableau1[JOUR],0)),IF(WEEKDAY(N217,2)&gt;5,"WE","")))</f>
        <v>Fête du Travail</v>
      </c>
      <c r="P217" s="26" t="str">
        <f t="shared" ref="P217:P247" si="76">IF(N217="","",IF(MOD(INT((N217-REF)/7),2),"A","B"))</f>
        <v>B</v>
      </c>
      <c r="Q217" s="20">
        <f>Q216</f>
        <v>42887</v>
      </c>
      <c r="R217" s="13" t="str">
        <f>IF(Q217="","",IFERROR(INDEX(Tableau1[RAISON],MATCH(Q217,Tableau1[JOUR],0)),IF(WEEKDAY(Q217,2)&gt;5,"WE","")))</f>
        <v/>
      </c>
      <c r="S217" s="26" t="str">
        <f t="shared" ref="S217:S247" si="77">IF(Q217="","",IF(MOD(INT((Q217-REF)/7),2),"A","B"))</f>
        <v>B</v>
      </c>
      <c r="T217" s="12"/>
    </row>
    <row r="218" spans="1:20" x14ac:dyDescent="0.35">
      <c r="A218" s="12"/>
      <c r="B218" s="21">
        <f>B217+1</f>
        <v>42737</v>
      </c>
      <c r="C218" s="13" t="str">
        <f>IF(B218="","",IFERROR(INDEX(Tableau1[RAISON],MATCH(B218,Tableau1[JOUR],0)),IF(WEEKDAY(B218,2)&gt;5,"WE","")))</f>
        <v/>
      </c>
      <c r="D218" s="26" t="str">
        <f t="shared" si="72"/>
        <v>A</v>
      </c>
      <c r="E218" s="21">
        <f>E217+1</f>
        <v>42768</v>
      </c>
      <c r="F218" s="13" t="str">
        <f>IF(E218="","",IFERROR(INDEX(Tableau1[RAISON],MATCH(E218,Tableau1[JOUR],0)),IF(WEEKDAY(E218,2)&gt;5,"WE","")))</f>
        <v/>
      </c>
      <c r="G218" s="26" t="str">
        <f t="shared" si="73"/>
        <v>A</v>
      </c>
      <c r="H218" s="21">
        <f>H217+1</f>
        <v>42796</v>
      </c>
      <c r="I218" s="13" t="str">
        <f>IF(H218="","",IFERROR(INDEX(Tableau1[RAISON],MATCH(H218,Tableau1[JOUR],0)),IF(WEEKDAY(H218,2)&gt;5,"WE","")))</f>
        <v/>
      </c>
      <c r="J218" s="26" t="str">
        <f t="shared" si="74"/>
        <v>A</v>
      </c>
      <c r="K218" s="21">
        <f>K217+1</f>
        <v>42827</v>
      </c>
      <c r="L218" s="13" t="str">
        <f>IF(K218="","",IFERROR(INDEX(Tableau1[RAISON],MATCH(K218,Tableau1[JOUR],0)),IF(WEEKDAY(K218,2)&gt;5,"WE","")))</f>
        <v>WE</v>
      </c>
      <c r="M218" s="26" t="str">
        <f t="shared" si="75"/>
        <v>A</v>
      </c>
      <c r="N218" s="21">
        <f>N217+1</f>
        <v>42857</v>
      </c>
      <c r="O218" s="13" t="str">
        <f>IF(N218="","",IFERROR(INDEX(Tableau1[RAISON],MATCH(N218,Tableau1[JOUR],0)),IF(WEEKDAY(N218,2)&gt;5,"WE","")))</f>
        <v/>
      </c>
      <c r="P218" s="26" t="str">
        <f t="shared" si="76"/>
        <v>B</v>
      </c>
      <c r="Q218" s="21">
        <f>Q217+1</f>
        <v>42888</v>
      </c>
      <c r="R218" s="13" t="str">
        <f>IF(Q218="","",IFERROR(INDEX(Tableau1[RAISON],MATCH(Q218,Tableau1[JOUR],0)),IF(WEEKDAY(Q218,2)&gt;5,"WE","")))</f>
        <v/>
      </c>
      <c r="S218" s="26" t="str">
        <f t="shared" si="77"/>
        <v>B</v>
      </c>
      <c r="T218" s="12"/>
    </row>
    <row r="219" spans="1:20" x14ac:dyDescent="0.35">
      <c r="A219" s="12"/>
      <c r="B219" s="21">
        <f t="shared" ref="B219:B244" si="78">B218+1</f>
        <v>42738</v>
      </c>
      <c r="C219" s="13" t="str">
        <f>IF(B219="","",IFERROR(INDEX(Tableau1[RAISON],MATCH(B219,Tableau1[JOUR],0)),IF(WEEKDAY(B219,2)&gt;5,"WE","")))</f>
        <v/>
      </c>
      <c r="D219" s="26" t="str">
        <f t="shared" si="72"/>
        <v>A</v>
      </c>
      <c r="E219" s="21">
        <f t="shared" ref="E219:E244" si="79">E218+1</f>
        <v>42769</v>
      </c>
      <c r="F219" s="13" t="str">
        <f>IF(E219="","",IFERROR(INDEX(Tableau1[RAISON],MATCH(E219,Tableau1[JOUR],0)),IF(WEEKDAY(E219,2)&gt;5,"WE","")))</f>
        <v/>
      </c>
      <c r="G219" s="26" t="str">
        <f t="shared" si="73"/>
        <v>A</v>
      </c>
      <c r="H219" s="21">
        <f t="shared" ref="H219:H244" si="80">H218+1</f>
        <v>42797</v>
      </c>
      <c r="I219" s="13" t="str">
        <f>IF(H219="","",IFERROR(INDEX(Tableau1[RAISON],MATCH(H219,Tableau1[JOUR],0)),IF(WEEKDAY(H219,2)&gt;5,"WE","")))</f>
        <v/>
      </c>
      <c r="J219" s="26" t="str">
        <f t="shared" si="74"/>
        <v>A</v>
      </c>
      <c r="K219" s="21">
        <f t="shared" ref="K219:K244" si="81">K218+1</f>
        <v>42828</v>
      </c>
      <c r="L219" s="13" t="str">
        <f>IF(K219="","",IFERROR(INDEX(Tableau1[RAISON],MATCH(K219,Tableau1[JOUR],0)),IF(WEEKDAY(K219,2)&gt;5,"WE","")))</f>
        <v/>
      </c>
      <c r="M219" s="26" t="str">
        <f t="shared" si="75"/>
        <v>B</v>
      </c>
      <c r="N219" s="21">
        <f t="shared" ref="N219:N244" si="82">N218+1</f>
        <v>42858</v>
      </c>
      <c r="O219" s="13" t="str">
        <f>IF(N219="","",IFERROR(INDEX(Tableau1[RAISON],MATCH(N219,Tableau1[JOUR],0)),IF(WEEKDAY(N219,2)&gt;5,"WE","")))</f>
        <v/>
      </c>
      <c r="P219" s="26" t="str">
        <f t="shared" si="76"/>
        <v>B</v>
      </c>
      <c r="Q219" s="21">
        <f t="shared" ref="Q219:Q244" si="83">Q218+1</f>
        <v>42889</v>
      </c>
      <c r="R219" s="13" t="str">
        <f>IF(Q219="","",IFERROR(INDEX(Tableau1[RAISON],MATCH(Q219,Tableau1[JOUR],0)),IF(WEEKDAY(Q219,2)&gt;5,"WE","")))</f>
        <v>WE</v>
      </c>
      <c r="S219" s="26" t="str">
        <f t="shared" si="77"/>
        <v>B</v>
      </c>
      <c r="T219" s="12"/>
    </row>
    <row r="220" spans="1:20" x14ac:dyDescent="0.35">
      <c r="A220" s="12"/>
      <c r="B220" s="21">
        <f t="shared" si="78"/>
        <v>42739</v>
      </c>
      <c r="C220" s="13" t="str">
        <f>IF(B220="","",IFERROR(INDEX(Tableau1[RAISON],MATCH(B220,Tableau1[JOUR],0)),IF(WEEKDAY(B220,2)&gt;5,"WE","")))</f>
        <v/>
      </c>
      <c r="D220" s="26" t="str">
        <f t="shared" si="72"/>
        <v>A</v>
      </c>
      <c r="E220" s="21">
        <f t="shared" si="79"/>
        <v>42770</v>
      </c>
      <c r="F220" s="13" t="str">
        <f>IF(E220="","",IFERROR(INDEX(Tableau1[RAISON],MATCH(E220,Tableau1[JOUR],0)),IF(WEEKDAY(E220,2)&gt;5,"WE","")))</f>
        <v>WE</v>
      </c>
      <c r="G220" s="26" t="str">
        <f t="shared" si="73"/>
        <v>A</v>
      </c>
      <c r="H220" s="21">
        <f t="shared" si="80"/>
        <v>42798</v>
      </c>
      <c r="I220" s="13" t="str">
        <f>IF(H220="","",IFERROR(INDEX(Tableau1[RAISON],MATCH(H220,Tableau1[JOUR],0)),IF(WEEKDAY(H220,2)&gt;5,"WE","")))</f>
        <v>WE</v>
      </c>
      <c r="J220" s="26" t="str">
        <f t="shared" si="74"/>
        <v>A</v>
      </c>
      <c r="K220" s="21">
        <f t="shared" si="81"/>
        <v>42829</v>
      </c>
      <c r="L220" s="13" t="str">
        <f>IF(K220="","",IFERROR(INDEX(Tableau1[RAISON],MATCH(K220,Tableau1[JOUR],0)),IF(WEEKDAY(K220,2)&gt;5,"WE","")))</f>
        <v/>
      </c>
      <c r="M220" s="26" t="str">
        <f t="shared" si="75"/>
        <v>B</v>
      </c>
      <c r="N220" s="21">
        <f t="shared" si="82"/>
        <v>42859</v>
      </c>
      <c r="O220" s="13" t="str">
        <f>IF(N220="","",IFERROR(INDEX(Tableau1[RAISON],MATCH(N220,Tableau1[JOUR],0)),IF(WEEKDAY(N220,2)&gt;5,"WE","")))</f>
        <v/>
      </c>
      <c r="P220" s="26" t="str">
        <f t="shared" si="76"/>
        <v>B</v>
      </c>
      <c r="Q220" s="21">
        <f t="shared" si="83"/>
        <v>42890</v>
      </c>
      <c r="R220" s="13" t="str">
        <f>IF(Q220="","",IFERROR(INDEX(Tableau1[RAISON],MATCH(Q220,Tableau1[JOUR],0)),IF(WEEKDAY(Q220,2)&gt;5,"WE","")))</f>
        <v>WE</v>
      </c>
      <c r="S220" s="26" t="str">
        <f t="shared" si="77"/>
        <v>B</v>
      </c>
      <c r="T220" s="12"/>
    </row>
    <row r="221" spans="1:20" x14ac:dyDescent="0.35">
      <c r="A221" s="12"/>
      <c r="B221" s="21">
        <f t="shared" si="78"/>
        <v>42740</v>
      </c>
      <c r="C221" s="13" t="str">
        <f>IF(B221="","",IFERROR(INDEX(Tableau1[RAISON],MATCH(B221,Tableau1[JOUR],0)),IF(WEEKDAY(B221,2)&gt;5,"WE","")))</f>
        <v/>
      </c>
      <c r="D221" s="26" t="str">
        <f t="shared" si="72"/>
        <v>A</v>
      </c>
      <c r="E221" s="21">
        <f t="shared" si="79"/>
        <v>42771</v>
      </c>
      <c r="F221" s="13" t="str">
        <f>IF(E221="","",IFERROR(INDEX(Tableau1[RAISON],MATCH(E221,Tableau1[JOUR],0)),IF(WEEKDAY(E221,2)&gt;5,"WE","")))</f>
        <v>WE</v>
      </c>
      <c r="G221" s="26" t="str">
        <f t="shared" si="73"/>
        <v>A</v>
      </c>
      <c r="H221" s="21">
        <f t="shared" si="80"/>
        <v>42799</v>
      </c>
      <c r="I221" s="13" t="str">
        <f>IF(H221="","",IFERROR(INDEX(Tableau1[RAISON],MATCH(H221,Tableau1[JOUR],0)),IF(WEEKDAY(H221,2)&gt;5,"WE","")))</f>
        <v>WE</v>
      </c>
      <c r="J221" s="26" t="str">
        <f t="shared" si="74"/>
        <v>A</v>
      </c>
      <c r="K221" s="21">
        <f t="shared" si="81"/>
        <v>42830</v>
      </c>
      <c r="L221" s="13" t="str">
        <f>IF(K221="","",IFERROR(INDEX(Tableau1[RAISON],MATCH(K221,Tableau1[JOUR],0)),IF(WEEKDAY(K221,2)&gt;5,"WE","")))</f>
        <v/>
      </c>
      <c r="M221" s="26" t="str">
        <f t="shared" si="75"/>
        <v>B</v>
      </c>
      <c r="N221" s="21">
        <f t="shared" si="82"/>
        <v>42860</v>
      </c>
      <c r="O221" s="13" t="str">
        <f>IF(N221="","",IFERROR(INDEX(Tableau1[RAISON],MATCH(N221,Tableau1[JOUR],0)),IF(WEEKDAY(N221,2)&gt;5,"WE","")))</f>
        <v/>
      </c>
      <c r="P221" s="26" t="str">
        <f t="shared" si="76"/>
        <v>B</v>
      </c>
      <c r="Q221" s="21">
        <f t="shared" si="83"/>
        <v>42891</v>
      </c>
      <c r="R221" s="13" t="str">
        <f>IF(Q221="","",IFERROR(INDEX(Tableau1[RAISON],MATCH(Q221,Tableau1[JOUR],0)),IF(WEEKDAY(Q221,2)&gt;5,"WE","")))</f>
        <v>Lundi de la Pentecôte</v>
      </c>
      <c r="S221" s="26" t="str">
        <f t="shared" si="77"/>
        <v>A</v>
      </c>
      <c r="T221" s="12"/>
    </row>
    <row r="222" spans="1:20" x14ac:dyDescent="0.35">
      <c r="A222" s="12"/>
      <c r="B222" s="21">
        <f t="shared" si="78"/>
        <v>42741</v>
      </c>
      <c r="C222" s="13" t="str">
        <f>IF(B222="","",IFERROR(INDEX(Tableau1[RAISON],MATCH(B222,Tableau1[JOUR],0)),IF(WEEKDAY(B222,2)&gt;5,"WE","")))</f>
        <v/>
      </c>
      <c r="D222" s="26" t="str">
        <f t="shared" si="72"/>
        <v>A</v>
      </c>
      <c r="E222" s="21">
        <f t="shared" si="79"/>
        <v>42772</v>
      </c>
      <c r="F222" s="13" t="str">
        <f>IF(E222="","",IFERROR(INDEX(Tableau1[RAISON],MATCH(E222,Tableau1[JOUR],0)),IF(WEEKDAY(E222,2)&gt;5,"WE","")))</f>
        <v/>
      </c>
      <c r="G222" s="26" t="str">
        <f t="shared" si="73"/>
        <v>B</v>
      </c>
      <c r="H222" s="21">
        <f t="shared" si="80"/>
        <v>42800</v>
      </c>
      <c r="I222" s="13" t="str">
        <f>IF(H222="","",IFERROR(INDEX(Tableau1[RAISON],MATCH(H222,Tableau1[JOUR],0)),IF(WEEKDAY(H222,2)&gt;5,"WE","")))</f>
        <v/>
      </c>
      <c r="J222" s="26" t="str">
        <f t="shared" si="74"/>
        <v>B</v>
      </c>
      <c r="K222" s="21">
        <f t="shared" si="81"/>
        <v>42831</v>
      </c>
      <c r="L222" s="13" t="str">
        <f>IF(K222="","",IFERROR(INDEX(Tableau1[RAISON],MATCH(K222,Tableau1[JOUR],0)),IF(WEEKDAY(K222,2)&gt;5,"WE","")))</f>
        <v/>
      </c>
      <c r="M222" s="26" t="str">
        <f t="shared" si="75"/>
        <v>B</v>
      </c>
      <c r="N222" s="21">
        <f t="shared" si="82"/>
        <v>42861</v>
      </c>
      <c r="O222" s="13" t="str">
        <f>IF(N222="","",IFERROR(INDEX(Tableau1[RAISON],MATCH(N222,Tableau1[JOUR],0)),IF(WEEKDAY(N222,2)&gt;5,"WE","")))</f>
        <v>WE</v>
      </c>
      <c r="P222" s="26" t="str">
        <f t="shared" si="76"/>
        <v>B</v>
      </c>
      <c r="Q222" s="21">
        <f t="shared" si="83"/>
        <v>42892</v>
      </c>
      <c r="R222" s="13" t="str">
        <f>IF(Q222="","",IFERROR(INDEX(Tableau1[RAISON],MATCH(Q222,Tableau1[JOUR],0)),IF(WEEKDAY(Q222,2)&gt;5,"WE","")))</f>
        <v/>
      </c>
      <c r="S222" s="26" t="str">
        <f t="shared" si="77"/>
        <v>A</v>
      </c>
      <c r="T222" s="12"/>
    </row>
    <row r="223" spans="1:20" x14ac:dyDescent="0.35">
      <c r="A223" s="12"/>
      <c r="B223" s="21">
        <f t="shared" si="78"/>
        <v>42742</v>
      </c>
      <c r="C223" s="13" t="str">
        <f>IF(B223="","",IFERROR(INDEX(Tableau1[RAISON],MATCH(B223,Tableau1[JOUR],0)),IF(WEEKDAY(B223,2)&gt;5,"WE","")))</f>
        <v>WE</v>
      </c>
      <c r="D223" s="26" t="str">
        <f t="shared" si="72"/>
        <v>A</v>
      </c>
      <c r="E223" s="21">
        <f t="shared" si="79"/>
        <v>42773</v>
      </c>
      <c r="F223" s="13" t="str">
        <f>IF(E223="","",IFERROR(INDEX(Tableau1[RAISON],MATCH(E223,Tableau1[JOUR],0)),IF(WEEKDAY(E223,2)&gt;5,"WE","")))</f>
        <v/>
      </c>
      <c r="G223" s="26" t="str">
        <f t="shared" si="73"/>
        <v>B</v>
      </c>
      <c r="H223" s="21">
        <f t="shared" si="80"/>
        <v>42801</v>
      </c>
      <c r="I223" s="13" t="str">
        <f>IF(H223="","",IFERROR(INDEX(Tableau1[RAISON],MATCH(H223,Tableau1[JOUR],0)),IF(WEEKDAY(H223,2)&gt;5,"WE","")))</f>
        <v/>
      </c>
      <c r="J223" s="26" t="str">
        <f t="shared" si="74"/>
        <v>B</v>
      </c>
      <c r="K223" s="21">
        <f t="shared" si="81"/>
        <v>42832</v>
      </c>
      <c r="L223" s="13" t="str">
        <f>IF(K223="","",IFERROR(INDEX(Tableau1[RAISON],MATCH(K223,Tableau1[JOUR],0)),IF(WEEKDAY(K223,2)&gt;5,"WE","")))</f>
        <v/>
      </c>
      <c r="M223" s="26" t="str">
        <f t="shared" si="75"/>
        <v>B</v>
      </c>
      <c r="N223" s="21">
        <f t="shared" si="82"/>
        <v>42862</v>
      </c>
      <c r="O223" s="13" t="str">
        <f>IF(N223="","",IFERROR(INDEX(Tableau1[RAISON],MATCH(N223,Tableau1[JOUR],0)),IF(WEEKDAY(N223,2)&gt;5,"WE","")))</f>
        <v>WE</v>
      </c>
      <c r="P223" s="26" t="str">
        <f t="shared" si="76"/>
        <v>B</v>
      </c>
      <c r="Q223" s="21">
        <f t="shared" si="83"/>
        <v>42893</v>
      </c>
      <c r="R223" s="13" t="str">
        <f>IF(Q223="","",IFERROR(INDEX(Tableau1[RAISON],MATCH(Q223,Tableau1[JOUR],0)),IF(WEEKDAY(Q223,2)&gt;5,"WE","")))</f>
        <v/>
      </c>
      <c r="S223" s="26" t="str">
        <f t="shared" si="77"/>
        <v>A</v>
      </c>
      <c r="T223" s="12"/>
    </row>
    <row r="224" spans="1:20" x14ac:dyDescent="0.35">
      <c r="A224" s="12"/>
      <c r="B224" s="21">
        <f t="shared" si="78"/>
        <v>42743</v>
      </c>
      <c r="C224" s="13" t="str">
        <f>IF(B224="","",IFERROR(INDEX(Tableau1[RAISON],MATCH(B224,Tableau1[JOUR],0)),IF(WEEKDAY(B224,2)&gt;5,"WE","")))</f>
        <v>WE</v>
      </c>
      <c r="D224" s="26" t="str">
        <f t="shared" si="72"/>
        <v>A</v>
      </c>
      <c r="E224" s="21">
        <f t="shared" si="79"/>
        <v>42774</v>
      </c>
      <c r="F224" s="13" t="str">
        <f>IF(E224="","",IFERROR(INDEX(Tableau1[RAISON],MATCH(E224,Tableau1[JOUR],0)),IF(WEEKDAY(E224,2)&gt;5,"WE","")))</f>
        <v/>
      </c>
      <c r="G224" s="26" t="str">
        <f t="shared" si="73"/>
        <v>B</v>
      </c>
      <c r="H224" s="21">
        <f t="shared" si="80"/>
        <v>42802</v>
      </c>
      <c r="I224" s="13" t="str">
        <f>IF(H224="","",IFERROR(INDEX(Tableau1[RAISON],MATCH(H224,Tableau1[JOUR],0)),IF(WEEKDAY(H224,2)&gt;5,"WE","")))</f>
        <v/>
      </c>
      <c r="J224" s="26" t="str">
        <f t="shared" si="74"/>
        <v>B</v>
      </c>
      <c r="K224" s="21">
        <f t="shared" si="81"/>
        <v>42833</v>
      </c>
      <c r="L224" s="13" t="str">
        <f>IF(K224="","",IFERROR(INDEX(Tableau1[RAISON],MATCH(K224,Tableau1[JOUR],0)),IF(WEEKDAY(K224,2)&gt;5,"WE","")))</f>
        <v>WE</v>
      </c>
      <c r="M224" s="26" t="str">
        <f t="shared" si="75"/>
        <v>B</v>
      </c>
      <c r="N224" s="21">
        <f t="shared" si="82"/>
        <v>42863</v>
      </c>
      <c r="O224" s="13" t="str">
        <f>IF(N224="","",IFERROR(INDEX(Tableau1[RAISON],MATCH(N224,Tableau1[JOUR],0)),IF(WEEKDAY(N224,2)&gt;5,"WE","")))</f>
        <v/>
      </c>
      <c r="P224" s="26" t="str">
        <f t="shared" si="76"/>
        <v>A</v>
      </c>
      <c r="Q224" s="21">
        <f t="shared" si="83"/>
        <v>42894</v>
      </c>
      <c r="R224" s="13" t="str">
        <f>IF(Q224="","",IFERROR(INDEX(Tableau1[RAISON],MATCH(Q224,Tableau1[JOUR],0)),IF(WEEKDAY(Q224,2)&gt;5,"WE","")))</f>
        <v/>
      </c>
      <c r="S224" s="26" t="str">
        <f t="shared" si="77"/>
        <v>A</v>
      </c>
      <c r="T224" s="12"/>
    </row>
    <row r="225" spans="1:20" x14ac:dyDescent="0.35">
      <c r="A225" s="12"/>
      <c r="B225" s="21">
        <f t="shared" si="78"/>
        <v>42744</v>
      </c>
      <c r="C225" s="13" t="str">
        <f>IF(B225="","",IFERROR(INDEX(Tableau1[RAISON],MATCH(B225,Tableau1[JOUR],0)),IF(WEEKDAY(B225,2)&gt;5,"WE","")))</f>
        <v/>
      </c>
      <c r="D225" s="26" t="str">
        <f t="shared" si="72"/>
        <v>B</v>
      </c>
      <c r="E225" s="21">
        <f t="shared" si="79"/>
        <v>42775</v>
      </c>
      <c r="F225" s="13" t="str">
        <f>IF(E225="","",IFERROR(INDEX(Tableau1[RAISON],MATCH(E225,Tableau1[JOUR],0)),IF(WEEKDAY(E225,2)&gt;5,"WE","")))</f>
        <v/>
      </c>
      <c r="G225" s="26" t="str">
        <f t="shared" si="73"/>
        <v>B</v>
      </c>
      <c r="H225" s="21">
        <f t="shared" si="80"/>
        <v>42803</v>
      </c>
      <c r="I225" s="13" t="str">
        <f>IF(H225="","",IFERROR(INDEX(Tableau1[RAISON],MATCH(H225,Tableau1[JOUR],0)),IF(WEEKDAY(H225,2)&gt;5,"WE","")))</f>
        <v/>
      </c>
      <c r="J225" s="26" t="str">
        <f t="shared" si="74"/>
        <v>B</v>
      </c>
      <c r="K225" s="21">
        <f t="shared" si="81"/>
        <v>42834</v>
      </c>
      <c r="L225" s="13" t="str">
        <f>IF(K225="","",IFERROR(INDEX(Tableau1[RAISON],MATCH(K225,Tableau1[JOUR],0)),IF(WEEKDAY(K225,2)&gt;5,"WE","")))</f>
        <v>WE</v>
      </c>
      <c r="M225" s="26" t="str">
        <f t="shared" si="75"/>
        <v>B</v>
      </c>
      <c r="N225" s="21">
        <f t="shared" si="82"/>
        <v>42864</v>
      </c>
      <c r="O225" s="13" t="str">
        <f>IF(N225="","",IFERROR(INDEX(Tableau1[RAISON],MATCH(N225,Tableau1[JOUR],0)),IF(WEEKDAY(N225,2)&gt;5,"WE","")))</f>
        <v/>
      </c>
      <c r="P225" s="26" t="str">
        <f t="shared" si="76"/>
        <v>A</v>
      </c>
      <c r="Q225" s="21">
        <f t="shared" si="83"/>
        <v>42895</v>
      </c>
      <c r="R225" s="13" t="str">
        <f>IF(Q225="","",IFERROR(INDEX(Tableau1[RAISON],MATCH(Q225,Tableau1[JOUR],0)),IF(WEEKDAY(Q225,2)&gt;5,"WE","")))</f>
        <v/>
      </c>
      <c r="S225" s="26" t="str">
        <f t="shared" si="77"/>
        <v>A</v>
      </c>
      <c r="T225" s="12"/>
    </row>
    <row r="226" spans="1:20" x14ac:dyDescent="0.35">
      <c r="A226" s="12"/>
      <c r="B226" s="21">
        <f t="shared" si="78"/>
        <v>42745</v>
      </c>
      <c r="C226" s="13" t="str">
        <f>IF(B226="","",IFERROR(INDEX(Tableau1[RAISON],MATCH(B226,Tableau1[JOUR],0)),IF(WEEKDAY(B226,2)&gt;5,"WE","")))</f>
        <v/>
      </c>
      <c r="D226" s="26" t="str">
        <f t="shared" si="72"/>
        <v>B</v>
      </c>
      <c r="E226" s="21">
        <f t="shared" si="79"/>
        <v>42776</v>
      </c>
      <c r="F226" s="13" t="str">
        <f>IF(E226="","",IFERROR(INDEX(Tableau1[RAISON],MATCH(E226,Tableau1[JOUR],0)),IF(WEEKDAY(E226,2)&gt;5,"WE","")))</f>
        <v/>
      </c>
      <c r="G226" s="26" t="str">
        <f t="shared" si="73"/>
        <v>B</v>
      </c>
      <c r="H226" s="21">
        <f t="shared" si="80"/>
        <v>42804</v>
      </c>
      <c r="I226" s="13" t="str">
        <f>IF(H226="","",IFERROR(INDEX(Tableau1[RAISON],MATCH(H226,Tableau1[JOUR],0)),IF(WEEKDAY(H226,2)&gt;5,"WE","")))</f>
        <v/>
      </c>
      <c r="J226" s="26" t="str">
        <f t="shared" si="74"/>
        <v>B</v>
      </c>
      <c r="K226" s="21">
        <f t="shared" si="81"/>
        <v>42835</v>
      </c>
      <c r="L226" s="13" t="str">
        <f>IF(K226="","",IFERROR(INDEX(Tableau1[RAISON],MATCH(K226,Tableau1[JOUR],0)),IF(WEEKDAY(K226,2)&gt;5,"WE","")))</f>
        <v/>
      </c>
      <c r="M226" s="26" t="str">
        <f t="shared" si="75"/>
        <v>A</v>
      </c>
      <c r="N226" s="21">
        <f t="shared" si="82"/>
        <v>42865</v>
      </c>
      <c r="O226" s="13" t="str">
        <f>IF(N226="","",IFERROR(INDEX(Tableau1[RAISON],MATCH(N226,Tableau1[JOUR],0)),IF(WEEKDAY(N226,2)&gt;5,"WE","")))</f>
        <v/>
      </c>
      <c r="P226" s="26" t="str">
        <f t="shared" si="76"/>
        <v>A</v>
      </c>
      <c r="Q226" s="21">
        <f t="shared" si="83"/>
        <v>42896</v>
      </c>
      <c r="R226" s="13" t="str">
        <f>IF(Q226="","",IFERROR(INDEX(Tableau1[RAISON],MATCH(Q226,Tableau1[JOUR],0)),IF(WEEKDAY(Q226,2)&gt;5,"WE","")))</f>
        <v>WE</v>
      </c>
      <c r="S226" s="26" t="str">
        <f t="shared" si="77"/>
        <v>A</v>
      </c>
      <c r="T226" s="12"/>
    </row>
    <row r="227" spans="1:20" x14ac:dyDescent="0.35">
      <c r="A227" s="12"/>
      <c r="B227" s="21">
        <f t="shared" si="78"/>
        <v>42746</v>
      </c>
      <c r="C227" s="13" t="str">
        <f>IF(B227="","",IFERROR(INDEX(Tableau1[RAISON],MATCH(B227,Tableau1[JOUR],0)),IF(WEEKDAY(B227,2)&gt;5,"WE","")))</f>
        <v/>
      </c>
      <c r="D227" s="26" t="str">
        <f t="shared" si="72"/>
        <v>B</v>
      </c>
      <c r="E227" s="21">
        <f t="shared" si="79"/>
        <v>42777</v>
      </c>
      <c r="F227" s="13" t="str">
        <f>IF(E227="","",IFERROR(INDEX(Tableau1[RAISON],MATCH(E227,Tableau1[JOUR],0)),IF(WEEKDAY(E227,2)&gt;5,"WE","")))</f>
        <v>WE</v>
      </c>
      <c r="G227" s="26" t="str">
        <f t="shared" si="73"/>
        <v>B</v>
      </c>
      <c r="H227" s="21">
        <f t="shared" si="80"/>
        <v>42805</v>
      </c>
      <c r="I227" s="13" t="str">
        <f>IF(H227="","",IFERROR(INDEX(Tableau1[RAISON],MATCH(H227,Tableau1[JOUR],0)),IF(WEEKDAY(H227,2)&gt;5,"WE","")))</f>
        <v>WE</v>
      </c>
      <c r="J227" s="26" t="str">
        <f t="shared" si="74"/>
        <v>B</v>
      </c>
      <c r="K227" s="21">
        <f t="shared" si="81"/>
        <v>42836</v>
      </c>
      <c r="L227" s="13" t="str">
        <f>IF(K227="","",IFERROR(INDEX(Tableau1[RAISON],MATCH(K227,Tableau1[JOUR],0)),IF(WEEKDAY(K227,2)&gt;5,"WE","")))</f>
        <v/>
      </c>
      <c r="M227" s="26" t="str">
        <f t="shared" si="75"/>
        <v>A</v>
      </c>
      <c r="N227" s="21">
        <f t="shared" si="82"/>
        <v>42866</v>
      </c>
      <c r="O227" s="13" t="str">
        <f>IF(N227="","",IFERROR(INDEX(Tableau1[RAISON],MATCH(N227,Tableau1[JOUR],0)),IF(WEEKDAY(N227,2)&gt;5,"WE","")))</f>
        <v/>
      </c>
      <c r="P227" s="26" t="str">
        <f t="shared" si="76"/>
        <v>A</v>
      </c>
      <c r="Q227" s="21">
        <f t="shared" si="83"/>
        <v>42897</v>
      </c>
      <c r="R227" s="13" t="str">
        <f>IF(Q227="","",IFERROR(INDEX(Tableau1[RAISON],MATCH(Q227,Tableau1[JOUR],0)),IF(WEEKDAY(Q227,2)&gt;5,"WE","")))</f>
        <v>WE</v>
      </c>
      <c r="S227" s="26" t="str">
        <f t="shared" si="77"/>
        <v>A</v>
      </c>
      <c r="T227" s="12"/>
    </row>
    <row r="228" spans="1:20" x14ac:dyDescent="0.35">
      <c r="A228" s="12"/>
      <c r="B228" s="21">
        <f t="shared" si="78"/>
        <v>42747</v>
      </c>
      <c r="C228" s="13" t="str">
        <f>IF(B228="","",IFERROR(INDEX(Tableau1[RAISON],MATCH(B228,Tableau1[JOUR],0)),IF(WEEKDAY(B228,2)&gt;5,"WE","")))</f>
        <v/>
      </c>
      <c r="D228" s="26" t="str">
        <f t="shared" si="72"/>
        <v>B</v>
      </c>
      <c r="E228" s="21">
        <f t="shared" si="79"/>
        <v>42778</v>
      </c>
      <c r="F228" s="13" t="str">
        <f>IF(E228="","",IFERROR(INDEX(Tableau1[RAISON],MATCH(E228,Tableau1[JOUR],0)),IF(WEEKDAY(E228,2)&gt;5,"WE","")))</f>
        <v>WE</v>
      </c>
      <c r="G228" s="26" t="str">
        <f t="shared" si="73"/>
        <v>B</v>
      </c>
      <c r="H228" s="21">
        <f t="shared" si="80"/>
        <v>42806</v>
      </c>
      <c r="I228" s="13" t="str">
        <f>IF(H228="","",IFERROR(INDEX(Tableau1[RAISON],MATCH(H228,Tableau1[JOUR],0)),IF(WEEKDAY(H228,2)&gt;5,"WE","")))</f>
        <v>WE</v>
      </c>
      <c r="J228" s="26" t="str">
        <f t="shared" si="74"/>
        <v>B</v>
      </c>
      <c r="K228" s="21">
        <f t="shared" si="81"/>
        <v>42837</v>
      </c>
      <c r="L228" s="13" t="str">
        <f>IF(K228="","",IFERROR(INDEX(Tableau1[RAISON],MATCH(K228,Tableau1[JOUR],0)),IF(WEEKDAY(K228,2)&gt;5,"WE","")))</f>
        <v/>
      </c>
      <c r="M228" s="26" t="str">
        <f t="shared" si="75"/>
        <v>A</v>
      </c>
      <c r="N228" s="21">
        <f t="shared" si="82"/>
        <v>42867</v>
      </c>
      <c r="O228" s="13" t="str">
        <f>IF(N228="","",IFERROR(INDEX(Tableau1[RAISON],MATCH(N228,Tableau1[JOUR],0)),IF(WEEKDAY(N228,2)&gt;5,"WE","")))</f>
        <v/>
      </c>
      <c r="P228" s="26" t="str">
        <f t="shared" si="76"/>
        <v>A</v>
      </c>
      <c r="Q228" s="21">
        <f t="shared" si="83"/>
        <v>42898</v>
      </c>
      <c r="R228" s="13" t="str">
        <f>IF(Q228="","",IFERROR(INDEX(Tableau1[RAISON],MATCH(Q228,Tableau1[JOUR],0)),IF(WEEKDAY(Q228,2)&gt;5,"WE","")))</f>
        <v/>
      </c>
      <c r="S228" s="26" t="str">
        <f t="shared" si="77"/>
        <v>B</v>
      </c>
      <c r="T228" s="12"/>
    </row>
    <row r="229" spans="1:20" x14ac:dyDescent="0.35">
      <c r="A229" s="12"/>
      <c r="B229" s="21">
        <f t="shared" si="78"/>
        <v>42748</v>
      </c>
      <c r="C229" s="13" t="str">
        <f>IF(B229="","",IFERROR(INDEX(Tableau1[RAISON],MATCH(B229,Tableau1[JOUR],0)),IF(WEEKDAY(B229,2)&gt;5,"WE","")))</f>
        <v/>
      </c>
      <c r="D229" s="26" t="str">
        <f t="shared" si="72"/>
        <v>B</v>
      </c>
      <c r="E229" s="21">
        <f t="shared" si="79"/>
        <v>42779</v>
      </c>
      <c r="F229" s="13" t="str">
        <f>IF(E229="","",IFERROR(INDEX(Tableau1[RAISON],MATCH(E229,Tableau1[JOUR],0)),IF(WEEKDAY(E229,2)&gt;5,"WE","")))</f>
        <v/>
      </c>
      <c r="G229" s="26" t="str">
        <f t="shared" si="73"/>
        <v>A</v>
      </c>
      <c r="H229" s="21">
        <f t="shared" si="80"/>
        <v>42807</v>
      </c>
      <c r="I229" s="13" t="str">
        <f>IF(H229="","",IFERROR(INDEX(Tableau1[RAISON],MATCH(H229,Tableau1[JOUR],0)),IF(WEEKDAY(H229,2)&gt;5,"WE","")))</f>
        <v/>
      </c>
      <c r="J229" s="26" t="str">
        <f t="shared" si="74"/>
        <v>A</v>
      </c>
      <c r="K229" s="21">
        <f t="shared" si="81"/>
        <v>42838</v>
      </c>
      <c r="L229" s="13" t="str">
        <f>IF(K229="","",IFERROR(INDEX(Tableau1[RAISON],MATCH(K229,Tableau1[JOUR],0)),IF(WEEKDAY(K229,2)&gt;5,"WE","")))</f>
        <v/>
      </c>
      <c r="M229" s="26" t="str">
        <f t="shared" si="75"/>
        <v>A</v>
      </c>
      <c r="N229" s="21">
        <f t="shared" si="82"/>
        <v>42868</v>
      </c>
      <c r="O229" s="13" t="str">
        <f>IF(N229="","",IFERROR(INDEX(Tableau1[RAISON],MATCH(N229,Tableau1[JOUR],0)),IF(WEEKDAY(N229,2)&gt;5,"WE","")))</f>
        <v>WE</v>
      </c>
      <c r="P229" s="26" t="str">
        <f t="shared" si="76"/>
        <v>A</v>
      </c>
      <c r="Q229" s="21">
        <f t="shared" si="83"/>
        <v>42899</v>
      </c>
      <c r="R229" s="13" t="str">
        <f>IF(Q229="","",IFERROR(INDEX(Tableau1[RAISON],MATCH(Q229,Tableau1[JOUR],0)),IF(WEEKDAY(Q229,2)&gt;5,"WE","")))</f>
        <v/>
      </c>
      <c r="S229" s="26" t="str">
        <f t="shared" si="77"/>
        <v>B</v>
      </c>
      <c r="T229" s="12"/>
    </row>
    <row r="230" spans="1:20" x14ac:dyDescent="0.35">
      <c r="A230" s="12"/>
      <c r="B230" s="21">
        <f t="shared" si="78"/>
        <v>42749</v>
      </c>
      <c r="C230" s="13" t="str">
        <f>IF(B230="","",IFERROR(INDEX(Tableau1[RAISON],MATCH(B230,Tableau1[JOUR],0)),IF(WEEKDAY(B230,2)&gt;5,"WE","")))</f>
        <v>WE</v>
      </c>
      <c r="D230" s="26" t="str">
        <f t="shared" si="72"/>
        <v>B</v>
      </c>
      <c r="E230" s="21">
        <f t="shared" si="79"/>
        <v>42780</v>
      </c>
      <c r="F230" s="13" t="str">
        <f>IF(E230="","",IFERROR(INDEX(Tableau1[RAISON],MATCH(E230,Tableau1[JOUR],0)),IF(WEEKDAY(E230,2)&gt;5,"WE","")))</f>
        <v/>
      </c>
      <c r="G230" s="26" t="str">
        <f t="shared" si="73"/>
        <v>A</v>
      </c>
      <c r="H230" s="21">
        <f t="shared" si="80"/>
        <v>42808</v>
      </c>
      <c r="I230" s="13" t="str">
        <f>IF(H230="","",IFERROR(INDEX(Tableau1[RAISON],MATCH(H230,Tableau1[JOUR],0)),IF(WEEKDAY(H230,2)&gt;5,"WE","")))</f>
        <v/>
      </c>
      <c r="J230" s="26" t="str">
        <f t="shared" si="74"/>
        <v>A</v>
      </c>
      <c r="K230" s="21">
        <f t="shared" si="81"/>
        <v>42839</v>
      </c>
      <c r="L230" s="13" t="str">
        <f>IF(K230="","",IFERROR(INDEX(Tableau1[RAISON],MATCH(K230,Tableau1[JOUR],0)),IF(WEEKDAY(K230,2)&gt;5,"WE","")))</f>
        <v/>
      </c>
      <c r="M230" s="26" t="str">
        <f t="shared" si="75"/>
        <v>A</v>
      </c>
      <c r="N230" s="21">
        <f t="shared" si="82"/>
        <v>42869</v>
      </c>
      <c r="O230" s="13" t="str">
        <f>IF(N230="","",IFERROR(INDEX(Tableau1[RAISON],MATCH(N230,Tableau1[JOUR],0)),IF(WEEKDAY(N230,2)&gt;5,"WE","")))</f>
        <v>WE</v>
      </c>
      <c r="P230" s="26" t="str">
        <f t="shared" si="76"/>
        <v>A</v>
      </c>
      <c r="Q230" s="21">
        <f t="shared" si="83"/>
        <v>42900</v>
      </c>
      <c r="R230" s="13" t="str">
        <f>IF(Q230="","",IFERROR(INDEX(Tableau1[RAISON],MATCH(Q230,Tableau1[JOUR],0)),IF(WEEKDAY(Q230,2)&gt;5,"WE","")))</f>
        <v/>
      </c>
      <c r="S230" s="26" t="str">
        <f t="shared" si="77"/>
        <v>B</v>
      </c>
      <c r="T230" s="12"/>
    </row>
    <row r="231" spans="1:20" x14ac:dyDescent="0.35">
      <c r="A231" s="12"/>
      <c r="B231" s="21">
        <f t="shared" si="78"/>
        <v>42750</v>
      </c>
      <c r="C231" s="13" t="str">
        <f>IF(B231="","",IFERROR(INDEX(Tableau1[RAISON],MATCH(B231,Tableau1[JOUR],0)),IF(WEEKDAY(B231,2)&gt;5,"WE","")))</f>
        <v>WE</v>
      </c>
      <c r="D231" s="26" t="str">
        <f t="shared" si="72"/>
        <v>B</v>
      </c>
      <c r="E231" s="21">
        <f t="shared" si="79"/>
        <v>42781</v>
      </c>
      <c r="F231" s="13" t="str">
        <f>IF(E231="","",IFERROR(INDEX(Tableau1[RAISON],MATCH(E231,Tableau1[JOUR],0)),IF(WEEKDAY(E231,2)&gt;5,"WE","")))</f>
        <v/>
      </c>
      <c r="G231" s="26" t="str">
        <f t="shared" si="73"/>
        <v>A</v>
      </c>
      <c r="H231" s="21">
        <f t="shared" si="80"/>
        <v>42809</v>
      </c>
      <c r="I231" s="13" t="str">
        <f>IF(H231="","",IFERROR(INDEX(Tableau1[RAISON],MATCH(H231,Tableau1[JOUR],0)),IF(WEEKDAY(H231,2)&gt;5,"WE","")))</f>
        <v/>
      </c>
      <c r="J231" s="26" t="str">
        <f t="shared" si="74"/>
        <v>A</v>
      </c>
      <c r="K231" s="21">
        <f t="shared" si="81"/>
        <v>42840</v>
      </c>
      <c r="L231" s="13" t="str">
        <f>IF(K231="","",IFERROR(INDEX(Tableau1[RAISON],MATCH(K231,Tableau1[JOUR],0)),IF(WEEKDAY(K231,2)&gt;5,"WE","")))</f>
        <v>WE</v>
      </c>
      <c r="M231" s="26" t="str">
        <f t="shared" si="75"/>
        <v>A</v>
      </c>
      <c r="N231" s="21">
        <f t="shared" si="82"/>
        <v>42870</v>
      </c>
      <c r="O231" s="13" t="str">
        <f>IF(N231="","",IFERROR(INDEX(Tableau1[RAISON],MATCH(N231,Tableau1[JOUR],0)),IF(WEEKDAY(N231,2)&gt;5,"WE","")))</f>
        <v/>
      </c>
      <c r="P231" s="26" t="str">
        <f t="shared" si="76"/>
        <v>B</v>
      </c>
      <c r="Q231" s="21">
        <f t="shared" si="83"/>
        <v>42901</v>
      </c>
      <c r="R231" s="13" t="str">
        <f>IF(Q231="","",IFERROR(INDEX(Tableau1[RAISON],MATCH(Q231,Tableau1[JOUR],0)),IF(WEEKDAY(Q231,2)&gt;5,"WE","")))</f>
        <v/>
      </c>
      <c r="S231" s="26" t="str">
        <f t="shared" si="77"/>
        <v>B</v>
      </c>
      <c r="T231" s="12"/>
    </row>
    <row r="232" spans="1:20" x14ac:dyDescent="0.35">
      <c r="A232" s="12"/>
      <c r="B232" s="21">
        <f t="shared" si="78"/>
        <v>42751</v>
      </c>
      <c r="C232" s="13" t="str">
        <f>IF(B232="","",IFERROR(INDEX(Tableau1[RAISON],MATCH(B232,Tableau1[JOUR],0)),IF(WEEKDAY(B232,2)&gt;5,"WE","")))</f>
        <v/>
      </c>
      <c r="D232" s="26" t="str">
        <f t="shared" si="72"/>
        <v>A</v>
      </c>
      <c r="E232" s="21">
        <f t="shared" si="79"/>
        <v>42782</v>
      </c>
      <c r="F232" s="13" t="str">
        <f>IF(E232="","",IFERROR(INDEX(Tableau1[RAISON],MATCH(E232,Tableau1[JOUR],0)),IF(WEEKDAY(E232,2)&gt;5,"WE","")))</f>
        <v/>
      </c>
      <c r="G232" s="26" t="str">
        <f t="shared" si="73"/>
        <v>A</v>
      </c>
      <c r="H232" s="21">
        <f t="shared" si="80"/>
        <v>42810</v>
      </c>
      <c r="I232" s="13" t="str">
        <f>IF(H232="","",IFERROR(INDEX(Tableau1[RAISON],MATCH(H232,Tableau1[JOUR],0)),IF(WEEKDAY(H232,2)&gt;5,"WE","")))</f>
        <v/>
      </c>
      <c r="J232" s="26" t="str">
        <f t="shared" si="74"/>
        <v>A</v>
      </c>
      <c r="K232" s="21">
        <f t="shared" si="81"/>
        <v>42841</v>
      </c>
      <c r="L232" s="13" t="str">
        <f>IF(K232="","",IFERROR(INDEX(Tableau1[RAISON],MATCH(K232,Tableau1[JOUR],0)),IF(WEEKDAY(K232,2)&gt;5,"WE","")))</f>
        <v>Pâques</v>
      </c>
      <c r="M232" s="26" t="str">
        <f t="shared" si="75"/>
        <v>A</v>
      </c>
      <c r="N232" s="21">
        <f t="shared" si="82"/>
        <v>42871</v>
      </c>
      <c r="O232" s="13" t="str">
        <f>IF(N232="","",IFERROR(INDEX(Tableau1[RAISON],MATCH(N232,Tableau1[JOUR],0)),IF(WEEKDAY(N232,2)&gt;5,"WE","")))</f>
        <v/>
      </c>
      <c r="P232" s="26" t="str">
        <f t="shared" si="76"/>
        <v>B</v>
      </c>
      <c r="Q232" s="21">
        <f t="shared" si="83"/>
        <v>42902</v>
      </c>
      <c r="R232" s="13" t="str">
        <f>IF(Q232="","",IFERROR(INDEX(Tableau1[RAISON],MATCH(Q232,Tableau1[JOUR],0)),IF(WEEKDAY(Q232,2)&gt;5,"WE","")))</f>
        <v/>
      </c>
      <c r="S232" s="26" t="str">
        <f t="shared" si="77"/>
        <v>B</v>
      </c>
      <c r="T232" s="12"/>
    </row>
    <row r="233" spans="1:20" x14ac:dyDescent="0.35">
      <c r="A233" s="12"/>
      <c r="B233" s="21">
        <f t="shared" si="78"/>
        <v>42752</v>
      </c>
      <c r="C233" s="13" t="str">
        <f>IF(B233="","",IFERROR(INDEX(Tableau1[RAISON],MATCH(B233,Tableau1[JOUR],0)),IF(WEEKDAY(B233,2)&gt;5,"WE","")))</f>
        <v/>
      </c>
      <c r="D233" s="26" t="str">
        <f t="shared" si="72"/>
        <v>A</v>
      </c>
      <c r="E233" s="21">
        <f t="shared" si="79"/>
        <v>42783</v>
      </c>
      <c r="F233" s="13" t="str">
        <f>IF(E233="","",IFERROR(INDEX(Tableau1[RAISON],MATCH(E233,Tableau1[JOUR],0)),IF(WEEKDAY(E233,2)&gt;5,"WE","")))</f>
        <v/>
      </c>
      <c r="G233" s="26" t="str">
        <f t="shared" si="73"/>
        <v>A</v>
      </c>
      <c r="H233" s="21">
        <f t="shared" si="80"/>
        <v>42811</v>
      </c>
      <c r="I233" s="13" t="str">
        <f>IF(H233="","",IFERROR(INDEX(Tableau1[RAISON],MATCH(H233,Tableau1[JOUR],0)),IF(WEEKDAY(H233,2)&gt;5,"WE","")))</f>
        <v/>
      </c>
      <c r="J233" s="26" t="str">
        <f t="shared" si="74"/>
        <v>A</v>
      </c>
      <c r="K233" s="21">
        <f t="shared" si="81"/>
        <v>42842</v>
      </c>
      <c r="L233" s="13" t="str">
        <f>IF(K233="","",IFERROR(INDEX(Tableau1[RAISON],MATCH(K233,Tableau1[JOUR],0)),IF(WEEKDAY(K233,2)&gt;5,"WE","")))</f>
        <v>Lundi de Pâques</v>
      </c>
      <c r="M233" s="26" t="str">
        <f t="shared" si="75"/>
        <v>B</v>
      </c>
      <c r="N233" s="21">
        <f t="shared" si="82"/>
        <v>42872</v>
      </c>
      <c r="O233" s="13" t="str">
        <f>IF(N233="","",IFERROR(INDEX(Tableau1[RAISON],MATCH(N233,Tableau1[JOUR],0)),IF(WEEKDAY(N233,2)&gt;5,"WE","")))</f>
        <v/>
      </c>
      <c r="P233" s="26" t="str">
        <f t="shared" si="76"/>
        <v>B</v>
      </c>
      <c r="Q233" s="21">
        <f t="shared" si="83"/>
        <v>42903</v>
      </c>
      <c r="R233" s="13" t="str">
        <f>IF(Q233="","",IFERROR(INDEX(Tableau1[RAISON],MATCH(Q233,Tableau1[JOUR],0)),IF(WEEKDAY(Q233,2)&gt;5,"WE","")))</f>
        <v>WE</v>
      </c>
      <c r="S233" s="26" t="str">
        <f t="shared" si="77"/>
        <v>B</v>
      </c>
      <c r="T233" s="12"/>
    </row>
    <row r="234" spans="1:20" x14ac:dyDescent="0.35">
      <c r="A234" s="12"/>
      <c r="B234" s="21">
        <f t="shared" si="78"/>
        <v>42753</v>
      </c>
      <c r="C234" s="13" t="str">
        <f>IF(B234="","",IFERROR(INDEX(Tableau1[RAISON],MATCH(B234,Tableau1[JOUR],0)),IF(WEEKDAY(B234,2)&gt;5,"WE","")))</f>
        <v/>
      </c>
      <c r="D234" s="26" t="str">
        <f t="shared" si="72"/>
        <v>A</v>
      </c>
      <c r="E234" s="21">
        <f t="shared" si="79"/>
        <v>42784</v>
      </c>
      <c r="F234" s="13" t="str">
        <f>IF(E234="","",IFERROR(INDEX(Tableau1[RAISON],MATCH(E234,Tableau1[JOUR],0)),IF(WEEKDAY(E234,2)&gt;5,"WE","")))</f>
        <v>WE</v>
      </c>
      <c r="G234" s="26" t="str">
        <f t="shared" si="73"/>
        <v>A</v>
      </c>
      <c r="H234" s="21">
        <f t="shared" si="80"/>
        <v>42812</v>
      </c>
      <c r="I234" s="13" t="str">
        <f>IF(H234="","",IFERROR(INDEX(Tableau1[RAISON],MATCH(H234,Tableau1[JOUR],0)),IF(WEEKDAY(H234,2)&gt;5,"WE","")))</f>
        <v>WE</v>
      </c>
      <c r="J234" s="26" t="str">
        <f t="shared" si="74"/>
        <v>A</v>
      </c>
      <c r="K234" s="21">
        <f t="shared" si="81"/>
        <v>42843</v>
      </c>
      <c r="L234" s="13" t="str">
        <f>IF(K234="","",IFERROR(INDEX(Tableau1[RAISON],MATCH(K234,Tableau1[JOUR],0)),IF(WEEKDAY(K234,2)&gt;5,"WE","")))</f>
        <v/>
      </c>
      <c r="M234" s="26" t="str">
        <f t="shared" si="75"/>
        <v>B</v>
      </c>
      <c r="N234" s="21">
        <f t="shared" si="82"/>
        <v>42873</v>
      </c>
      <c r="O234" s="13" t="str">
        <f>IF(N234="","",IFERROR(INDEX(Tableau1[RAISON],MATCH(N234,Tableau1[JOUR],0)),IF(WEEKDAY(N234,2)&gt;5,"WE","")))</f>
        <v/>
      </c>
      <c r="P234" s="26" t="str">
        <f t="shared" si="76"/>
        <v>B</v>
      </c>
      <c r="Q234" s="21">
        <f t="shared" si="83"/>
        <v>42904</v>
      </c>
      <c r="R234" s="13" t="str">
        <f>IF(Q234="","",IFERROR(INDEX(Tableau1[RAISON],MATCH(Q234,Tableau1[JOUR],0)),IF(WEEKDAY(Q234,2)&gt;5,"WE","")))</f>
        <v>WE</v>
      </c>
      <c r="S234" s="26" t="str">
        <f t="shared" si="77"/>
        <v>B</v>
      </c>
      <c r="T234" s="12"/>
    </row>
    <row r="235" spans="1:20" x14ac:dyDescent="0.35">
      <c r="A235" s="12"/>
      <c r="B235" s="21">
        <f t="shared" si="78"/>
        <v>42754</v>
      </c>
      <c r="C235" s="13" t="str">
        <f>IF(B235="","",IFERROR(INDEX(Tableau1[RAISON],MATCH(B235,Tableau1[JOUR],0)),IF(WEEKDAY(B235,2)&gt;5,"WE","")))</f>
        <v/>
      </c>
      <c r="D235" s="26" t="str">
        <f t="shared" si="72"/>
        <v>A</v>
      </c>
      <c r="E235" s="21">
        <f t="shared" si="79"/>
        <v>42785</v>
      </c>
      <c r="F235" s="13" t="str">
        <f>IF(E235="","",IFERROR(INDEX(Tableau1[RAISON],MATCH(E235,Tableau1[JOUR],0)),IF(WEEKDAY(E235,2)&gt;5,"WE","")))</f>
        <v>WE</v>
      </c>
      <c r="G235" s="26" t="str">
        <f t="shared" si="73"/>
        <v>A</v>
      </c>
      <c r="H235" s="21">
        <f t="shared" si="80"/>
        <v>42813</v>
      </c>
      <c r="I235" s="13" t="str">
        <f>IF(H235="","",IFERROR(INDEX(Tableau1[RAISON],MATCH(H235,Tableau1[JOUR],0)),IF(WEEKDAY(H235,2)&gt;5,"WE","")))</f>
        <v>WE</v>
      </c>
      <c r="J235" s="26" t="str">
        <f t="shared" si="74"/>
        <v>A</v>
      </c>
      <c r="K235" s="21">
        <f t="shared" si="81"/>
        <v>42844</v>
      </c>
      <c r="L235" s="13" t="str">
        <f>IF(K235="","",IFERROR(INDEX(Tableau1[RAISON],MATCH(K235,Tableau1[JOUR],0)),IF(WEEKDAY(K235,2)&gt;5,"WE","")))</f>
        <v/>
      </c>
      <c r="M235" s="26" t="str">
        <f t="shared" si="75"/>
        <v>B</v>
      </c>
      <c r="N235" s="21">
        <f t="shared" si="82"/>
        <v>42874</v>
      </c>
      <c r="O235" s="13" t="str">
        <f>IF(N235="","",IFERROR(INDEX(Tableau1[RAISON],MATCH(N235,Tableau1[JOUR],0)),IF(WEEKDAY(N235,2)&gt;5,"WE","")))</f>
        <v/>
      </c>
      <c r="P235" s="26" t="str">
        <f t="shared" si="76"/>
        <v>B</v>
      </c>
      <c r="Q235" s="21">
        <f t="shared" si="83"/>
        <v>42905</v>
      </c>
      <c r="R235" s="13" t="str">
        <f>IF(Q235="","",IFERROR(INDEX(Tableau1[RAISON],MATCH(Q235,Tableau1[JOUR],0)),IF(WEEKDAY(Q235,2)&gt;5,"WE","")))</f>
        <v/>
      </c>
      <c r="S235" s="26" t="str">
        <f t="shared" si="77"/>
        <v>A</v>
      </c>
      <c r="T235" s="12"/>
    </row>
    <row r="236" spans="1:20" x14ac:dyDescent="0.35">
      <c r="A236" s="12"/>
      <c r="B236" s="21">
        <f t="shared" si="78"/>
        <v>42755</v>
      </c>
      <c r="C236" s="13" t="str">
        <f>IF(B236="","",IFERROR(INDEX(Tableau1[RAISON],MATCH(B236,Tableau1[JOUR],0)),IF(WEEKDAY(B236,2)&gt;5,"WE","")))</f>
        <v/>
      </c>
      <c r="D236" s="26" t="str">
        <f t="shared" si="72"/>
        <v>A</v>
      </c>
      <c r="E236" s="21">
        <f t="shared" si="79"/>
        <v>42786</v>
      </c>
      <c r="F236" s="13" t="str">
        <f>IF(E236="","",IFERROR(INDEX(Tableau1[RAISON],MATCH(E236,Tableau1[JOUR],0)),IF(WEEKDAY(E236,2)&gt;5,"WE","")))</f>
        <v/>
      </c>
      <c r="G236" s="26" t="str">
        <f t="shared" si="73"/>
        <v>B</v>
      </c>
      <c r="H236" s="21">
        <f t="shared" si="80"/>
        <v>42814</v>
      </c>
      <c r="I236" s="13" t="str">
        <f>IF(H236="","",IFERROR(INDEX(Tableau1[RAISON],MATCH(H236,Tableau1[JOUR],0)),IF(WEEKDAY(H236,2)&gt;5,"WE","")))</f>
        <v/>
      </c>
      <c r="J236" s="26" t="str">
        <f t="shared" si="74"/>
        <v>B</v>
      </c>
      <c r="K236" s="21">
        <f t="shared" si="81"/>
        <v>42845</v>
      </c>
      <c r="L236" s="13" t="str">
        <f>IF(K236="","",IFERROR(INDEX(Tableau1[RAISON],MATCH(K236,Tableau1[JOUR],0)),IF(WEEKDAY(K236,2)&gt;5,"WE","")))</f>
        <v/>
      </c>
      <c r="M236" s="26" t="str">
        <f t="shared" si="75"/>
        <v>B</v>
      </c>
      <c r="N236" s="21">
        <f t="shared" si="82"/>
        <v>42875</v>
      </c>
      <c r="O236" s="13" t="str">
        <f>IF(N236="","",IFERROR(INDEX(Tableau1[RAISON],MATCH(N236,Tableau1[JOUR],0)),IF(WEEKDAY(N236,2)&gt;5,"WE","")))</f>
        <v>WE</v>
      </c>
      <c r="P236" s="26" t="str">
        <f t="shared" si="76"/>
        <v>B</v>
      </c>
      <c r="Q236" s="21">
        <f t="shared" si="83"/>
        <v>42906</v>
      </c>
      <c r="R236" s="13" t="str">
        <f>IF(Q236="","",IFERROR(INDEX(Tableau1[RAISON],MATCH(Q236,Tableau1[JOUR],0)),IF(WEEKDAY(Q236,2)&gt;5,"WE","")))</f>
        <v/>
      </c>
      <c r="S236" s="26" t="str">
        <f t="shared" si="77"/>
        <v>A</v>
      </c>
      <c r="T236" s="12"/>
    </row>
    <row r="237" spans="1:20" x14ac:dyDescent="0.35">
      <c r="A237" s="12"/>
      <c r="B237" s="21">
        <f t="shared" si="78"/>
        <v>42756</v>
      </c>
      <c r="C237" s="13" t="str">
        <f>IF(B237="","",IFERROR(INDEX(Tableau1[RAISON],MATCH(B237,Tableau1[JOUR],0)),IF(WEEKDAY(B237,2)&gt;5,"WE","")))</f>
        <v>WE</v>
      </c>
      <c r="D237" s="26" t="str">
        <f t="shared" si="72"/>
        <v>A</v>
      </c>
      <c r="E237" s="21">
        <f t="shared" si="79"/>
        <v>42787</v>
      </c>
      <c r="F237" s="13" t="str">
        <f>IF(E237="","",IFERROR(INDEX(Tableau1[RAISON],MATCH(E237,Tableau1[JOUR],0)),IF(WEEKDAY(E237,2)&gt;5,"WE","")))</f>
        <v/>
      </c>
      <c r="G237" s="26" t="str">
        <f t="shared" si="73"/>
        <v>B</v>
      </c>
      <c r="H237" s="21">
        <f t="shared" si="80"/>
        <v>42815</v>
      </c>
      <c r="I237" s="13" t="str">
        <f>IF(H237="","",IFERROR(INDEX(Tableau1[RAISON],MATCH(H237,Tableau1[JOUR],0)),IF(WEEKDAY(H237,2)&gt;5,"WE","")))</f>
        <v/>
      </c>
      <c r="J237" s="26" t="str">
        <f t="shared" si="74"/>
        <v>B</v>
      </c>
      <c r="K237" s="21">
        <f t="shared" si="81"/>
        <v>42846</v>
      </c>
      <c r="L237" s="13" t="str">
        <f>IF(K237="","",IFERROR(INDEX(Tableau1[RAISON],MATCH(K237,Tableau1[JOUR],0)),IF(WEEKDAY(K237,2)&gt;5,"WE","")))</f>
        <v/>
      </c>
      <c r="M237" s="26" t="str">
        <f t="shared" si="75"/>
        <v>B</v>
      </c>
      <c r="N237" s="21">
        <f t="shared" si="82"/>
        <v>42876</v>
      </c>
      <c r="O237" s="13" t="str">
        <f>IF(N237="","",IFERROR(INDEX(Tableau1[RAISON],MATCH(N237,Tableau1[JOUR],0)),IF(WEEKDAY(N237,2)&gt;5,"WE","")))</f>
        <v>WE</v>
      </c>
      <c r="P237" s="26" t="str">
        <f t="shared" si="76"/>
        <v>B</v>
      </c>
      <c r="Q237" s="21">
        <f t="shared" si="83"/>
        <v>42907</v>
      </c>
      <c r="R237" s="13" t="str">
        <f>IF(Q237="","",IFERROR(INDEX(Tableau1[RAISON],MATCH(Q237,Tableau1[JOUR],0)),IF(WEEKDAY(Q237,2)&gt;5,"WE","")))</f>
        <v/>
      </c>
      <c r="S237" s="26" t="str">
        <f t="shared" si="77"/>
        <v>A</v>
      </c>
      <c r="T237" s="12"/>
    </row>
    <row r="238" spans="1:20" x14ac:dyDescent="0.35">
      <c r="A238" s="12"/>
      <c r="B238" s="21">
        <f t="shared" si="78"/>
        <v>42757</v>
      </c>
      <c r="C238" s="13" t="str">
        <f>IF(B238="","",IFERROR(INDEX(Tableau1[RAISON],MATCH(B238,Tableau1[JOUR],0)),IF(WEEKDAY(B238,2)&gt;5,"WE","")))</f>
        <v>WE</v>
      </c>
      <c r="D238" s="26" t="str">
        <f t="shared" si="72"/>
        <v>A</v>
      </c>
      <c r="E238" s="21">
        <f t="shared" si="79"/>
        <v>42788</v>
      </c>
      <c r="F238" s="13" t="str">
        <f>IF(E238="","",IFERROR(INDEX(Tableau1[RAISON],MATCH(E238,Tableau1[JOUR],0)),IF(WEEKDAY(E238,2)&gt;5,"WE","")))</f>
        <v/>
      </c>
      <c r="G238" s="26" t="str">
        <f t="shared" si="73"/>
        <v>B</v>
      </c>
      <c r="H238" s="21">
        <f t="shared" si="80"/>
        <v>42816</v>
      </c>
      <c r="I238" s="13" t="str">
        <f>IF(H238="","",IFERROR(INDEX(Tableau1[RAISON],MATCH(H238,Tableau1[JOUR],0)),IF(WEEKDAY(H238,2)&gt;5,"WE","")))</f>
        <v/>
      </c>
      <c r="J238" s="26" t="str">
        <f t="shared" si="74"/>
        <v>B</v>
      </c>
      <c r="K238" s="21">
        <f t="shared" si="81"/>
        <v>42847</v>
      </c>
      <c r="L238" s="13" t="str">
        <f>IF(K238="","",IFERROR(INDEX(Tableau1[RAISON],MATCH(K238,Tableau1[JOUR],0)),IF(WEEKDAY(K238,2)&gt;5,"WE","")))</f>
        <v>WE</v>
      </c>
      <c r="M238" s="26" t="str">
        <f t="shared" si="75"/>
        <v>B</v>
      </c>
      <c r="N238" s="21">
        <f t="shared" si="82"/>
        <v>42877</v>
      </c>
      <c r="O238" s="13" t="str">
        <f>IF(N238="","",IFERROR(INDEX(Tableau1[RAISON],MATCH(N238,Tableau1[JOUR],0)),IF(WEEKDAY(N238,2)&gt;5,"WE","")))</f>
        <v/>
      </c>
      <c r="P238" s="26" t="str">
        <f t="shared" si="76"/>
        <v>A</v>
      </c>
      <c r="Q238" s="21">
        <f t="shared" si="83"/>
        <v>42908</v>
      </c>
      <c r="R238" s="13" t="str">
        <f>IF(Q238="","",IFERROR(INDEX(Tableau1[RAISON],MATCH(Q238,Tableau1[JOUR],0)),IF(WEEKDAY(Q238,2)&gt;5,"WE","")))</f>
        <v/>
      </c>
      <c r="S238" s="26" t="str">
        <f t="shared" si="77"/>
        <v>A</v>
      </c>
      <c r="T238" s="12"/>
    </row>
    <row r="239" spans="1:20" x14ac:dyDescent="0.35">
      <c r="A239" s="12"/>
      <c r="B239" s="21">
        <f t="shared" si="78"/>
        <v>42758</v>
      </c>
      <c r="C239" s="13" t="str">
        <f>IF(B239="","",IFERROR(INDEX(Tableau1[RAISON],MATCH(B239,Tableau1[JOUR],0)),IF(WEEKDAY(B239,2)&gt;5,"WE","")))</f>
        <v/>
      </c>
      <c r="D239" s="26" t="str">
        <f t="shared" si="72"/>
        <v>B</v>
      </c>
      <c r="E239" s="21">
        <f t="shared" si="79"/>
        <v>42789</v>
      </c>
      <c r="F239" s="13" t="str">
        <f>IF(E239="","",IFERROR(INDEX(Tableau1[RAISON],MATCH(E239,Tableau1[JOUR],0)),IF(WEEKDAY(E239,2)&gt;5,"WE","")))</f>
        <v/>
      </c>
      <c r="G239" s="26" t="str">
        <f t="shared" si="73"/>
        <v>B</v>
      </c>
      <c r="H239" s="21">
        <f t="shared" si="80"/>
        <v>42817</v>
      </c>
      <c r="I239" s="13" t="str">
        <f>IF(H239="","",IFERROR(INDEX(Tableau1[RAISON],MATCH(H239,Tableau1[JOUR],0)),IF(WEEKDAY(H239,2)&gt;5,"WE","")))</f>
        <v/>
      </c>
      <c r="J239" s="26" t="str">
        <f t="shared" si="74"/>
        <v>B</v>
      </c>
      <c r="K239" s="21">
        <f t="shared" si="81"/>
        <v>42848</v>
      </c>
      <c r="L239" s="13" t="str">
        <f>IF(K239="","",IFERROR(INDEX(Tableau1[RAISON],MATCH(K239,Tableau1[JOUR],0)),IF(WEEKDAY(K239,2)&gt;5,"WE","")))</f>
        <v>WE</v>
      </c>
      <c r="M239" s="26" t="str">
        <f t="shared" si="75"/>
        <v>B</v>
      </c>
      <c r="N239" s="21">
        <f t="shared" si="82"/>
        <v>42878</v>
      </c>
      <c r="O239" s="13" t="str">
        <f>IF(N239="","",IFERROR(INDEX(Tableau1[RAISON],MATCH(N239,Tableau1[JOUR],0)),IF(WEEKDAY(N239,2)&gt;5,"WE","")))</f>
        <v/>
      </c>
      <c r="P239" s="26" t="str">
        <f t="shared" si="76"/>
        <v>A</v>
      </c>
      <c r="Q239" s="21">
        <f t="shared" si="83"/>
        <v>42909</v>
      </c>
      <c r="R239" s="13" t="str">
        <f>IF(Q239="","",IFERROR(INDEX(Tableau1[RAISON],MATCH(Q239,Tableau1[JOUR],0)),IF(WEEKDAY(Q239,2)&gt;5,"WE","")))</f>
        <v/>
      </c>
      <c r="S239" s="26" t="str">
        <f t="shared" si="77"/>
        <v>A</v>
      </c>
      <c r="T239" s="12"/>
    </row>
    <row r="240" spans="1:20" x14ac:dyDescent="0.35">
      <c r="A240" s="12"/>
      <c r="B240" s="21">
        <f t="shared" si="78"/>
        <v>42759</v>
      </c>
      <c r="C240" s="13" t="str">
        <f>IF(B240="","",IFERROR(INDEX(Tableau1[RAISON],MATCH(B240,Tableau1[JOUR],0)),IF(WEEKDAY(B240,2)&gt;5,"WE","")))</f>
        <v/>
      </c>
      <c r="D240" s="26" t="str">
        <f t="shared" si="72"/>
        <v>B</v>
      </c>
      <c r="E240" s="21">
        <f t="shared" si="79"/>
        <v>42790</v>
      </c>
      <c r="F240" s="13" t="str">
        <f>IF(E240="","",IFERROR(INDEX(Tableau1[RAISON],MATCH(E240,Tableau1[JOUR],0)),IF(WEEKDAY(E240,2)&gt;5,"WE","")))</f>
        <v/>
      </c>
      <c r="G240" s="26" t="str">
        <f t="shared" si="73"/>
        <v>B</v>
      </c>
      <c r="H240" s="21">
        <f t="shared" si="80"/>
        <v>42818</v>
      </c>
      <c r="I240" s="13" t="str">
        <f>IF(H240="","",IFERROR(INDEX(Tableau1[RAISON],MATCH(H240,Tableau1[JOUR],0)),IF(WEEKDAY(H240,2)&gt;5,"WE","")))</f>
        <v/>
      </c>
      <c r="J240" s="26" t="str">
        <f t="shared" si="74"/>
        <v>B</v>
      </c>
      <c r="K240" s="21">
        <f t="shared" si="81"/>
        <v>42849</v>
      </c>
      <c r="L240" s="13" t="str">
        <f>IF(K240="","",IFERROR(INDEX(Tableau1[RAISON],MATCH(K240,Tableau1[JOUR],0)),IF(WEEKDAY(K240,2)&gt;5,"WE","")))</f>
        <v/>
      </c>
      <c r="M240" s="26" t="str">
        <f t="shared" si="75"/>
        <v>A</v>
      </c>
      <c r="N240" s="21">
        <f t="shared" si="82"/>
        <v>42879</v>
      </c>
      <c r="O240" s="13" t="str">
        <f>IF(N240="","",IFERROR(INDEX(Tableau1[RAISON],MATCH(N240,Tableau1[JOUR],0)),IF(WEEKDAY(N240,2)&gt;5,"WE","")))</f>
        <v/>
      </c>
      <c r="P240" s="26" t="str">
        <f t="shared" si="76"/>
        <v>A</v>
      </c>
      <c r="Q240" s="21">
        <f t="shared" si="83"/>
        <v>42910</v>
      </c>
      <c r="R240" s="13" t="str">
        <f>IF(Q240="","",IFERROR(INDEX(Tableau1[RAISON],MATCH(Q240,Tableau1[JOUR],0)),IF(WEEKDAY(Q240,2)&gt;5,"WE","")))</f>
        <v>WE</v>
      </c>
      <c r="S240" s="26" t="str">
        <f t="shared" si="77"/>
        <v>A</v>
      </c>
      <c r="T240" s="12"/>
    </row>
    <row r="241" spans="1:20" x14ac:dyDescent="0.35">
      <c r="A241" s="12"/>
      <c r="B241" s="21">
        <f t="shared" si="78"/>
        <v>42760</v>
      </c>
      <c r="C241" s="13" t="str">
        <f>IF(B241="","",IFERROR(INDEX(Tableau1[RAISON],MATCH(B241,Tableau1[JOUR],0)),IF(WEEKDAY(B241,2)&gt;5,"WE","")))</f>
        <v/>
      </c>
      <c r="D241" s="26" t="str">
        <f t="shared" si="72"/>
        <v>B</v>
      </c>
      <c r="E241" s="21">
        <f t="shared" si="79"/>
        <v>42791</v>
      </c>
      <c r="F241" s="13" t="str">
        <f>IF(E241="","",IFERROR(INDEX(Tableau1[RAISON],MATCH(E241,Tableau1[JOUR],0)),IF(WEEKDAY(E241,2)&gt;5,"WE","")))</f>
        <v>WE</v>
      </c>
      <c r="G241" s="26" t="str">
        <f t="shared" si="73"/>
        <v>B</v>
      </c>
      <c r="H241" s="21">
        <f t="shared" si="80"/>
        <v>42819</v>
      </c>
      <c r="I241" s="13" t="str">
        <f>IF(H241="","",IFERROR(INDEX(Tableau1[RAISON],MATCH(H241,Tableau1[JOUR],0)),IF(WEEKDAY(H241,2)&gt;5,"WE","")))</f>
        <v>WE</v>
      </c>
      <c r="J241" s="26" t="str">
        <f t="shared" si="74"/>
        <v>B</v>
      </c>
      <c r="K241" s="21">
        <f t="shared" si="81"/>
        <v>42850</v>
      </c>
      <c r="L241" s="13" t="str">
        <f>IF(K241="","",IFERROR(INDEX(Tableau1[RAISON],MATCH(K241,Tableau1[JOUR],0)),IF(WEEKDAY(K241,2)&gt;5,"WE","")))</f>
        <v/>
      </c>
      <c r="M241" s="26" t="str">
        <f t="shared" si="75"/>
        <v>A</v>
      </c>
      <c r="N241" s="21">
        <f t="shared" si="82"/>
        <v>42880</v>
      </c>
      <c r="O241" s="13" t="str">
        <f>IF(N241="","",IFERROR(INDEX(Tableau1[RAISON],MATCH(N241,Tableau1[JOUR],0)),IF(WEEKDAY(N241,2)&gt;5,"WE","")))</f>
        <v>Jeudi de l'Ascension</v>
      </c>
      <c r="P241" s="26" t="str">
        <f t="shared" si="76"/>
        <v>A</v>
      </c>
      <c r="Q241" s="21">
        <f t="shared" si="83"/>
        <v>42911</v>
      </c>
      <c r="R241" s="13" t="str">
        <f>IF(Q241="","",IFERROR(INDEX(Tableau1[RAISON],MATCH(Q241,Tableau1[JOUR],0)),IF(WEEKDAY(Q241,2)&gt;5,"WE","")))</f>
        <v>WE</v>
      </c>
      <c r="S241" s="26" t="str">
        <f t="shared" si="77"/>
        <v>A</v>
      </c>
      <c r="T241" s="12"/>
    </row>
    <row r="242" spans="1:20" x14ac:dyDescent="0.35">
      <c r="A242" s="12"/>
      <c r="B242" s="21">
        <f t="shared" si="78"/>
        <v>42761</v>
      </c>
      <c r="C242" s="13" t="str">
        <f>IF(B242="","",IFERROR(INDEX(Tableau1[RAISON],MATCH(B242,Tableau1[JOUR],0)),IF(WEEKDAY(B242,2)&gt;5,"WE","")))</f>
        <v/>
      </c>
      <c r="D242" s="26" t="str">
        <f t="shared" si="72"/>
        <v>B</v>
      </c>
      <c r="E242" s="21">
        <f t="shared" si="79"/>
        <v>42792</v>
      </c>
      <c r="F242" s="13" t="str">
        <f>IF(E242="","",IFERROR(INDEX(Tableau1[RAISON],MATCH(E242,Tableau1[JOUR],0)),IF(WEEKDAY(E242,2)&gt;5,"WE","")))</f>
        <v>WE</v>
      </c>
      <c r="G242" s="26" t="str">
        <f t="shared" si="73"/>
        <v>B</v>
      </c>
      <c r="H242" s="21">
        <f t="shared" si="80"/>
        <v>42820</v>
      </c>
      <c r="I242" s="13" t="str">
        <f>IF(H242="","",IFERROR(INDEX(Tableau1[RAISON],MATCH(H242,Tableau1[JOUR],0)),IF(WEEKDAY(H242,2)&gt;5,"WE","")))</f>
        <v>WE</v>
      </c>
      <c r="J242" s="26" t="str">
        <f t="shared" si="74"/>
        <v>B</v>
      </c>
      <c r="K242" s="21">
        <f t="shared" si="81"/>
        <v>42851</v>
      </c>
      <c r="L242" s="13" t="str">
        <f>IF(K242="","",IFERROR(INDEX(Tableau1[RAISON],MATCH(K242,Tableau1[JOUR],0)),IF(WEEKDAY(K242,2)&gt;5,"WE","")))</f>
        <v/>
      </c>
      <c r="M242" s="26" t="str">
        <f t="shared" si="75"/>
        <v>A</v>
      </c>
      <c r="N242" s="21">
        <f t="shared" si="82"/>
        <v>42881</v>
      </c>
      <c r="O242" s="13" t="str">
        <f>IF(N242="","",IFERROR(INDEX(Tableau1[RAISON],MATCH(N242,Tableau1[JOUR],0)),IF(WEEKDAY(N242,2)&gt;5,"WE","")))</f>
        <v/>
      </c>
      <c r="P242" s="26" t="str">
        <f t="shared" si="76"/>
        <v>A</v>
      </c>
      <c r="Q242" s="21">
        <f t="shared" si="83"/>
        <v>42912</v>
      </c>
      <c r="R242" s="13" t="str">
        <f>IF(Q242="","",IFERROR(INDEX(Tableau1[RAISON],MATCH(Q242,Tableau1[JOUR],0)),IF(WEEKDAY(Q242,2)&gt;5,"WE","")))</f>
        <v/>
      </c>
      <c r="S242" s="26" t="str">
        <f t="shared" si="77"/>
        <v>B</v>
      </c>
      <c r="T242" s="12"/>
    </row>
    <row r="243" spans="1:20" x14ac:dyDescent="0.35">
      <c r="A243" s="12"/>
      <c r="B243" s="21">
        <f t="shared" si="78"/>
        <v>42762</v>
      </c>
      <c r="C243" s="13" t="str">
        <f>IF(B243="","",IFERROR(INDEX(Tableau1[RAISON],MATCH(B243,Tableau1[JOUR],0)),IF(WEEKDAY(B243,2)&gt;5,"WE","")))</f>
        <v/>
      </c>
      <c r="D243" s="26" t="str">
        <f t="shared" si="72"/>
        <v>B</v>
      </c>
      <c r="E243" s="21">
        <f t="shared" si="79"/>
        <v>42793</v>
      </c>
      <c r="F243" s="13" t="str">
        <f>IF(E243="","",IFERROR(INDEX(Tableau1[RAISON],MATCH(E243,Tableau1[JOUR],0)),IF(WEEKDAY(E243,2)&gt;5,"WE","")))</f>
        <v/>
      </c>
      <c r="G243" s="26" t="str">
        <f t="shared" si="73"/>
        <v>A</v>
      </c>
      <c r="H243" s="21">
        <f t="shared" si="80"/>
        <v>42821</v>
      </c>
      <c r="I243" s="13" t="str">
        <f>IF(H243="","",IFERROR(INDEX(Tableau1[RAISON],MATCH(H243,Tableau1[JOUR],0)),IF(WEEKDAY(H243,2)&gt;5,"WE","")))</f>
        <v/>
      </c>
      <c r="J243" s="26" t="str">
        <f t="shared" si="74"/>
        <v>A</v>
      </c>
      <c r="K243" s="21">
        <f t="shared" si="81"/>
        <v>42852</v>
      </c>
      <c r="L243" s="13" t="str">
        <f>IF(K243="","",IFERROR(INDEX(Tableau1[RAISON],MATCH(K243,Tableau1[JOUR],0)),IF(WEEKDAY(K243,2)&gt;5,"WE","")))</f>
        <v/>
      </c>
      <c r="M243" s="26" t="str">
        <f t="shared" si="75"/>
        <v>A</v>
      </c>
      <c r="N243" s="21">
        <f t="shared" si="82"/>
        <v>42882</v>
      </c>
      <c r="O243" s="13" t="str">
        <f>IF(N243="","",IFERROR(INDEX(Tableau1[RAISON],MATCH(N243,Tableau1[JOUR],0)),IF(WEEKDAY(N243,2)&gt;5,"WE","")))</f>
        <v>WE</v>
      </c>
      <c r="P243" s="26" t="str">
        <f t="shared" si="76"/>
        <v>A</v>
      </c>
      <c r="Q243" s="21">
        <f t="shared" si="83"/>
        <v>42913</v>
      </c>
      <c r="R243" s="13" t="str">
        <f>IF(Q243="","",IFERROR(INDEX(Tableau1[RAISON],MATCH(Q243,Tableau1[JOUR],0)),IF(WEEKDAY(Q243,2)&gt;5,"WE","")))</f>
        <v/>
      </c>
      <c r="S243" s="26" t="str">
        <f t="shared" si="77"/>
        <v>B</v>
      </c>
      <c r="T243" s="12"/>
    </row>
    <row r="244" spans="1:20" x14ac:dyDescent="0.35">
      <c r="A244" s="12"/>
      <c r="B244" s="21">
        <f t="shared" si="78"/>
        <v>42763</v>
      </c>
      <c r="C244" s="13" t="str">
        <f>IF(B244="","",IFERROR(INDEX(Tableau1[RAISON],MATCH(B244,Tableau1[JOUR],0)),IF(WEEKDAY(B244,2)&gt;5,"WE","")))</f>
        <v>WE</v>
      </c>
      <c r="D244" s="26" t="str">
        <f t="shared" si="72"/>
        <v>B</v>
      </c>
      <c r="E244" s="21">
        <f t="shared" si="79"/>
        <v>42794</v>
      </c>
      <c r="F244" s="13" t="str">
        <f>IF(E244="","",IFERROR(INDEX(Tableau1[RAISON],MATCH(E244,Tableau1[JOUR],0)),IF(WEEKDAY(E244,2)&gt;5,"WE","")))</f>
        <v/>
      </c>
      <c r="G244" s="26" t="str">
        <f t="shared" si="73"/>
        <v>A</v>
      </c>
      <c r="H244" s="21">
        <f t="shared" si="80"/>
        <v>42822</v>
      </c>
      <c r="I244" s="13" t="str">
        <f>IF(H244="","",IFERROR(INDEX(Tableau1[RAISON],MATCH(H244,Tableau1[JOUR],0)),IF(WEEKDAY(H244,2)&gt;5,"WE","")))</f>
        <v/>
      </c>
      <c r="J244" s="26" t="str">
        <f t="shared" si="74"/>
        <v>A</v>
      </c>
      <c r="K244" s="21">
        <f t="shared" si="81"/>
        <v>42853</v>
      </c>
      <c r="L244" s="13" t="str">
        <f>IF(K244="","",IFERROR(INDEX(Tableau1[RAISON],MATCH(K244,Tableau1[JOUR],0)),IF(WEEKDAY(K244,2)&gt;5,"WE","")))</f>
        <v/>
      </c>
      <c r="M244" s="26" t="str">
        <f t="shared" si="75"/>
        <v>A</v>
      </c>
      <c r="N244" s="21">
        <f t="shared" si="82"/>
        <v>42883</v>
      </c>
      <c r="O244" s="13" t="str">
        <f>IF(N244="","",IFERROR(INDEX(Tableau1[RAISON],MATCH(N244,Tableau1[JOUR],0)),IF(WEEKDAY(N244,2)&gt;5,"WE","")))</f>
        <v>WE</v>
      </c>
      <c r="P244" s="26" t="str">
        <f t="shared" si="76"/>
        <v>A</v>
      </c>
      <c r="Q244" s="21">
        <f t="shared" si="83"/>
        <v>42914</v>
      </c>
      <c r="R244" s="13" t="str">
        <f>IF(Q244="","",IFERROR(INDEX(Tableau1[RAISON],MATCH(Q244,Tableau1[JOUR],0)),IF(WEEKDAY(Q244,2)&gt;5,"WE","")))</f>
        <v/>
      </c>
      <c r="S244" s="26" t="str">
        <f t="shared" si="77"/>
        <v>B</v>
      </c>
      <c r="T244" s="12"/>
    </row>
    <row r="245" spans="1:20" x14ac:dyDescent="0.35">
      <c r="A245" s="12"/>
      <c r="B245" s="21">
        <f>IF(MONTH(B244+1)=MONTH(B216),B244+1,"")</f>
        <v>42764</v>
      </c>
      <c r="C245" s="13" t="str">
        <f>IF(B245="","",IFERROR(INDEX(Tableau1[RAISON],MATCH(B245,Tableau1[JOUR],0)),IF(WEEKDAY(B245,2)&gt;5,"WE","")))</f>
        <v>WE</v>
      </c>
      <c r="D245" s="26" t="str">
        <f t="shared" si="72"/>
        <v>B</v>
      </c>
      <c r="E245" s="21" t="str">
        <f>IF(MONTH(E244+1)=MONTH(E216),E244+1,"")</f>
        <v/>
      </c>
      <c r="F245" s="13" t="str">
        <f>IF(E245="","",IFERROR(INDEX(Tableau1[RAISON],MATCH(E245,Tableau1[JOUR],0)),IF(WEEKDAY(E245,2)&gt;5,"WE","")))</f>
        <v/>
      </c>
      <c r="G245" s="26" t="str">
        <f t="shared" si="73"/>
        <v/>
      </c>
      <c r="H245" s="21">
        <f>IF(MONTH(H244+1)=MONTH(H216),H244+1,"")</f>
        <v>42823</v>
      </c>
      <c r="I245" s="13" t="str">
        <f>IF(H245="","",IFERROR(INDEX(Tableau1[RAISON],MATCH(H245,Tableau1[JOUR],0)),IF(WEEKDAY(H245,2)&gt;5,"WE","")))</f>
        <v/>
      </c>
      <c r="J245" s="26" t="str">
        <f t="shared" si="74"/>
        <v>A</v>
      </c>
      <c r="K245" s="21">
        <f>IF(MONTH(K244+1)=MONTH(K216),K244+1,"")</f>
        <v>42854</v>
      </c>
      <c r="L245" s="13" t="str">
        <f>IF(K245="","",IFERROR(INDEX(Tableau1[RAISON],MATCH(K245,Tableau1[JOUR],0)),IF(WEEKDAY(K245,2)&gt;5,"WE","")))</f>
        <v>WE</v>
      </c>
      <c r="M245" s="26" t="str">
        <f t="shared" si="75"/>
        <v>A</v>
      </c>
      <c r="N245" s="21">
        <f>IF(MONTH(N244+1)=MONTH(N216),N244+1,"")</f>
        <v>42884</v>
      </c>
      <c r="O245" s="13" t="str">
        <f>IF(N245="","",IFERROR(INDEX(Tableau1[RAISON],MATCH(N245,Tableau1[JOUR],0)),IF(WEEKDAY(N245,2)&gt;5,"WE","")))</f>
        <v/>
      </c>
      <c r="P245" s="26" t="str">
        <f t="shared" si="76"/>
        <v>B</v>
      </c>
      <c r="Q245" s="21">
        <f>IF(MONTH(Q244+1)=MONTH(Q216),Q244+1,"")</f>
        <v>42915</v>
      </c>
      <c r="R245" s="13" t="str">
        <f>IF(Q245="","",IFERROR(INDEX(Tableau1[RAISON],MATCH(Q245,Tableau1[JOUR],0)),IF(WEEKDAY(Q245,2)&gt;5,"WE","")))</f>
        <v/>
      </c>
      <c r="S245" s="26" t="str">
        <f t="shared" si="77"/>
        <v>B</v>
      </c>
      <c r="T245" s="12"/>
    </row>
    <row r="246" spans="1:20" x14ac:dyDescent="0.35">
      <c r="A246" s="12"/>
      <c r="B246" s="21">
        <f>IF(MONTH(B244+2)=MONTH(B216),B244+2,"")</f>
        <v>42765</v>
      </c>
      <c r="C246" s="13" t="str">
        <f>IF(B246="","",IFERROR(INDEX(Tableau1[RAISON],MATCH(B246,Tableau1[JOUR],0)),IF(WEEKDAY(B246,2)&gt;5,"WE","")))</f>
        <v/>
      </c>
      <c r="D246" s="26" t="str">
        <f t="shared" si="72"/>
        <v>A</v>
      </c>
      <c r="E246" s="21" t="str">
        <f>IF(MONTH(E244+2)=MONTH(E216),E244+2,"")</f>
        <v/>
      </c>
      <c r="F246" s="13" t="str">
        <f>IF(E246="","",IFERROR(INDEX(Tableau1[RAISON],MATCH(E246,Tableau1[JOUR],0)),IF(WEEKDAY(E246,2)&gt;5,"WE","")))</f>
        <v/>
      </c>
      <c r="G246" s="26" t="str">
        <f t="shared" si="73"/>
        <v/>
      </c>
      <c r="H246" s="21">
        <f>IF(MONTH(H244+2)=MONTH(H216),H244+2,"")</f>
        <v>42824</v>
      </c>
      <c r="I246" s="13" t="str">
        <f>IF(H246="","",IFERROR(INDEX(Tableau1[RAISON],MATCH(H246,Tableau1[JOUR],0)),IF(WEEKDAY(H246,2)&gt;5,"WE","")))</f>
        <v/>
      </c>
      <c r="J246" s="26" t="str">
        <f t="shared" si="74"/>
        <v>A</v>
      </c>
      <c r="K246" s="21">
        <f>IF(MONTH(K244+2)=MONTH(K216),K244+2,"")</f>
        <v>42855</v>
      </c>
      <c r="L246" s="13" t="str">
        <f>IF(K246="","",IFERROR(INDEX(Tableau1[RAISON],MATCH(K246,Tableau1[JOUR],0)),IF(WEEKDAY(K246,2)&gt;5,"WE","")))</f>
        <v>WE</v>
      </c>
      <c r="M246" s="26" t="str">
        <f t="shared" si="75"/>
        <v>A</v>
      </c>
      <c r="N246" s="21">
        <f>IF(MONTH(N244+2)=MONTH(N216),N244+2,"")</f>
        <v>42885</v>
      </c>
      <c r="O246" s="13" t="str">
        <f>IF(N246="","",IFERROR(INDEX(Tableau1[RAISON],MATCH(N246,Tableau1[JOUR],0)),IF(WEEKDAY(N246,2)&gt;5,"WE","")))</f>
        <v/>
      </c>
      <c r="P246" s="26" t="str">
        <f t="shared" si="76"/>
        <v>B</v>
      </c>
      <c r="Q246" s="21">
        <f>IF(MONTH(Q244+2)=MONTH(Q216),Q244+2,"")</f>
        <v>42916</v>
      </c>
      <c r="R246" s="13" t="str">
        <f>IF(Q246="","",IFERROR(INDEX(Tableau1[RAISON],MATCH(Q246,Tableau1[JOUR],0)),IF(WEEKDAY(Q246,2)&gt;5,"WE","")))</f>
        <v/>
      </c>
      <c r="S246" s="26" t="str">
        <f t="shared" si="77"/>
        <v>B</v>
      </c>
      <c r="T246" s="12"/>
    </row>
    <row r="247" spans="1:20" x14ac:dyDescent="0.35">
      <c r="A247" s="12"/>
      <c r="B247" s="22">
        <f>IF(MONTH(B244+3)=MONTH(B216),B244+3,"")</f>
        <v>42766</v>
      </c>
      <c r="C247" s="13" t="str">
        <f>IF(B247="","",IFERROR(INDEX(Tableau1[RAISON],MATCH(B247,Tableau1[JOUR],0)),IF(WEEKDAY(B247,2)&gt;5,"WE","")))</f>
        <v/>
      </c>
      <c r="D247" s="26" t="str">
        <f t="shared" si="72"/>
        <v>A</v>
      </c>
      <c r="E247" s="22" t="str">
        <f>IF(MONTH(E244+3)=MONTH(E216),E244+3,"")</f>
        <v/>
      </c>
      <c r="F247" s="13" t="str">
        <f>IF(E247="","",IFERROR(INDEX(Tableau1[RAISON],MATCH(E247,Tableau1[JOUR],0)),IF(WEEKDAY(E247,2)&gt;5,"WE","")))</f>
        <v/>
      </c>
      <c r="G247" s="26" t="str">
        <f t="shared" si="73"/>
        <v/>
      </c>
      <c r="H247" s="22">
        <f>IF(MONTH(H244+3)=MONTH(H216),H244+3,"")</f>
        <v>42825</v>
      </c>
      <c r="I247" s="13" t="str">
        <f>IF(H247="","",IFERROR(INDEX(Tableau1[RAISON],MATCH(H247,Tableau1[JOUR],0)),IF(WEEKDAY(H247,2)&gt;5,"WE","")))</f>
        <v/>
      </c>
      <c r="J247" s="26" t="str">
        <f t="shared" si="74"/>
        <v>A</v>
      </c>
      <c r="K247" s="22" t="str">
        <f>IF(MONTH(K244+3)=MONTH(K216),K244+3,"")</f>
        <v/>
      </c>
      <c r="L247" s="13" t="str">
        <f>IF(K247="","",IFERROR(INDEX(Tableau1[RAISON],MATCH(K247,Tableau1[JOUR],0)),IF(WEEKDAY(K247,2)&gt;5,"WE","")))</f>
        <v/>
      </c>
      <c r="M247" s="26" t="str">
        <f t="shared" si="75"/>
        <v/>
      </c>
      <c r="N247" s="22">
        <f>IF(MONTH(N244+3)=MONTH(N216),N244+3,"")</f>
        <v>42886</v>
      </c>
      <c r="O247" s="13" t="str">
        <f>IF(N247="","",IFERROR(INDEX(Tableau1[RAISON],MATCH(N247,Tableau1[JOUR],0)),IF(WEEKDAY(N247,2)&gt;5,"WE","")))</f>
        <v/>
      </c>
      <c r="P247" s="26" t="str">
        <f t="shared" si="76"/>
        <v>B</v>
      </c>
      <c r="Q247" s="22" t="str">
        <f>IF(MONTH(Q244+3)=MONTH(Q216),Q244+3,"")</f>
        <v/>
      </c>
      <c r="R247" s="13" t="str">
        <f>IF(Q247="","",IFERROR(INDEX(Tableau1[RAISON],MATCH(Q247,Tableau1[JOUR],0)),IF(WEEKDAY(Q247,2)&gt;5,"WE","")))</f>
        <v/>
      </c>
      <c r="S247" s="26" t="str">
        <f t="shared" si="77"/>
        <v/>
      </c>
      <c r="T247" s="12"/>
    </row>
    <row r="248" spans="1:20" x14ac:dyDescent="0.35">
      <c r="A248" s="12"/>
      <c r="B248" s="14">
        <f>NETWORKDAYS(B217,MAX(B244:B247),Tableau1[JOUR]
)</f>
        <v>22</v>
      </c>
      <c r="C248" s="14"/>
      <c r="D248" s="27"/>
      <c r="E248" s="14">
        <f>NETWORKDAYS(E217,MAX(E244:E247),Tableau1[JOUR]
)</f>
        <v>20</v>
      </c>
      <c r="F248" s="14"/>
      <c r="G248" s="27"/>
      <c r="H248" s="14">
        <f>NETWORKDAYS(H217,MAX(H244:H247),Tableau1[JOUR]
)</f>
        <v>23</v>
      </c>
      <c r="I248" s="14"/>
      <c r="J248" s="27"/>
      <c r="K248" s="14">
        <f>NETWORKDAYS(K217,MAX(K244:K247),Tableau1[JOUR]
)</f>
        <v>19</v>
      </c>
      <c r="L248" s="14"/>
      <c r="M248" s="27"/>
      <c r="N248" s="14">
        <f>NETWORKDAYS(N217,MAX(N244:N247),Tableau1[JOUR]
)</f>
        <v>21</v>
      </c>
      <c r="O248" s="14"/>
      <c r="P248" s="27"/>
      <c r="Q248" s="14">
        <f>NETWORKDAYS(Q217,MAX(Q244:Q247),Tableau1[JOUR]
)</f>
        <v>21</v>
      </c>
      <c r="R248" s="12"/>
      <c r="S248" s="25"/>
      <c r="T248" s="14">
        <f>SUM(B248:Q248)</f>
        <v>126</v>
      </c>
    </row>
    <row r="249" spans="1:20" x14ac:dyDescent="0.35">
      <c r="A249" s="12"/>
      <c r="B249" s="11"/>
      <c r="C249" s="12"/>
      <c r="D249" s="25"/>
      <c r="E249" s="11"/>
      <c r="F249" s="12"/>
      <c r="G249" s="25"/>
      <c r="H249" s="11"/>
      <c r="I249" s="12"/>
      <c r="J249" s="25"/>
      <c r="K249" s="11"/>
      <c r="L249" s="12"/>
      <c r="M249" s="25"/>
      <c r="N249" s="11"/>
      <c r="O249" s="12"/>
      <c r="P249" s="25"/>
      <c r="Q249" s="11"/>
      <c r="R249" s="12"/>
      <c r="S249" s="25"/>
      <c r="T249" s="12"/>
    </row>
    <row r="250" spans="1:20" x14ac:dyDescent="0.35">
      <c r="A250" s="12"/>
      <c r="B250" s="11">
        <v>7</v>
      </c>
      <c r="C250" s="12"/>
      <c r="D250" s="25"/>
      <c r="E250" s="11">
        <v>8</v>
      </c>
      <c r="F250" s="12"/>
      <c r="G250" s="25"/>
      <c r="H250" s="11">
        <v>9</v>
      </c>
      <c r="I250" s="12"/>
      <c r="J250" s="25"/>
      <c r="K250" s="11">
        <v>10</v>
      </c>
      <c r="L250" s="12"/>
      <c r="M250" s="25"/>
      <c r="N250" s="11">
        <v>11</v>
      </c>
      <c r="O250" s="12"/>
      <c r="P250" s="25"/>
      <c r="Q250" s="11">
        <v>12</v>
      </c>
      <c r="R250" s="12"/>
      <c r="S250" s="25"/>
      <c r="T250" s="12"/>
    </row>
    <row r="251" spans="1:20" x14ac:dyDescent="0.35">
      <c r="A251" s="12"/>
      <c r="B251" s="28">
        <f>DATE(A216,B250,1)</f>
        <v>42917</v>
      </c>
      <c r="C251" s="29"/>
      <c r="D251" s="16"/>
      <c r="E251" s="28">
        <f>DATE(A216,E250,1)</f>
        <v>42948</v>
      </c>
      <c r="F251" s="29"/>
      <c r="G251" s="16"/>
      <c r="H251" s="28">
        <f>DATE(A216,H250,1)</f>
        <v>42979</v>
      </c>
      <c r="I251" s="29"/>
      <c r="J251" s="16"/>
      <c r="K251" s="28">
        <f>DATE(A216,K250,1)</f>
        <v>43009</v>
      </c>
      <c r="L251" s="29"/>
      <c r="M251" s="16"/>
      <c r="N251" s="28">
        <f>DATE(A216,N250,1)</f>
        <v>43040</v>
      </c>
      <c r="O251" s="29"/>
      <c r="P251" s="16"/>
      <c r="Q251" s="28">
        <f>DATE(A216,Q250,1)</f>
        <v>43070</v>
      </c>
      <c r="R251" s="29"/>
      <c r="S251" s="23"/>
      <c r="T251" s="12"/>
    </row>
    <row r="252" spans="1:20" x14ac:dyDescent="0.35">
      <c r="A252" s="12"/>
      <c r="B252" s="20">
        <f>B251</f>
        <v>42917</v>
      </c>
      <c r="C252" s="13" t="str">
        <f>IF(B252="","",IFERROR(INDEX(Tableau1[RAISON],MATCH(B252,Tableau1[JOUR],0)),IF(WEEKDAY(B252,2)&gt;5,"WE","")))</f>
        <v>WE</v>
      </c>
      <c r="D252" s="26" t="str">
        <f t="shared" ref="D252:D282" si="84">IF(B252="","",IF(MOD(INT((B252-REF)/7),2),"A","B"))</f>
        <v>B</v>
      </c>
      <c r="E252" s="20">
        <f>E251</f>
        <v>42948</v>
      </c>
      <c r="F252" s="13" t="str">
        <f>IF(E252="","",IFERROR(INDEX(Tableau1[RAISON],MATCH(E252,Tableau1[JOUR],0)),IF(WEEKDAY(E252,2)&gt;5,"WE","")))</f>
        <v/>
      </c>
      <c r="G252" s="26" t="str">
        <f t="shared" ref="G252:G282" si="85">IF(E252="","",IF(MOD(INT((E252-REF)/7),2),"A","B"))</f>
        <v>A</v>
      </c>
      <c r="H252" s="20">
        <f>H251</f>
        <v>42979</v>
      </c>
      <c r="I252" s="13" t="str">
        <f>IF(H252="","",IFERROR(INDEX(Tableau1[RAISON],MATCH(H252,Tableau1[JOUR],0)),IF(WEEKDAY(H252,2)&gt;5,"WE","")))</f>
        <v/>
      </c>
      <c r="J252" s="26" t="str">
        <f t="shared" ref="J252:J282" si="86">IF(H252="","",IF(MOD(INT((H252-REF)/7),2),"A","B"))</f>
        <v>A</v>
      </c>
      <c r="K252" s="20">
        <f>K251</f>
        <v>43009</v>
      </c>
      <c r="L252" s="13" t="str">
        <f>IF(K252="","",IFERROR(INDEX(Tableau1[RAISON],MATCH(K252,Tableau1[JOUR],0)),IF(WEEKDAY(K252,2)&gt;5,"WE","")))</f>
        <v>WE</v>
      </c>
      <c r="M252" s="26" t="str">
        <f t="shared" ref="M252:M282" si="87">IF(K252="","",IF(MOD(INT((K252-REF)/7),2),"A","B"))</f>
        <v>A</v>
      </c>
      <c r="N252" s="20">
        <f>N251</f>
        <v>43040</v>
      </c>
      <c r="O252" s="13" t="str">
        <f>IF(N252="","",IFERROR(INDEX(Tableau1[RAISON],MATCH(N252,Tableau1[JOUR],0)),IF(WEEKDAY(N252,2)&gt;5,"WE","")))</f>
        <v>Toussaint</v>
      </c>
      <c r="P252" s="26" t="str">
        <f t="shared" ref="P252:P282" si="88">IF(N252="","",IF(MOD(INT((N252-REF)/7),2),"A","B"))</f>
        <v>B</v>
      </c>
      <c r="Q252" s="20">
        <f>Q251</f>
        <v>43070</v>
      </c>
      <c r="R252" s="13" t="str">
        <f>IF(Q252="","",IFERROR(INDEX(Tableau1[RAISON],MATCH(Q252,Tableau1[JOUR],0)),IF(WEEKDAY(Q252,2)&gt;5,"WE","")))</f>
        <v/>
      </c>
      <c r="S252" s="26" t="str">
        <f t="shared" ref="S252:S282" si="89">IF(Q252="","",IF(MOD(INT((Q252-REF)/7),2),"A","B"))</f>
        <v>B</v>
      </c>
      <c r="T252" s="12"/>
    </row>
    <row r="253" spans="1:20" x14ac:dyDescent="0.35">
      <c r="A253" s="12"/>
      <c r="B253" s="21">
        <f>B252+1</f>
        <v>42918</v>
      </c>
      <c r="C253" s="13" t="str">
        <f>IF(B253="","",IFERROR(INDEX(Tableau1[RAISON],MATCH(B253,Tableau1[JOUR],0)),IF(WEEKDAY(B253,2)&gt;5,"WE","")))</f>
        <v>WE</v>
      </c>
      <c r="D253" s="26" t="str">
        <f t="shared" si="84"/>
        <v>B</v>
      </c>
      <c r="E253" s="21">
        <f>E252+1</f>
        <v>42949</v>
      </c>
      <c r="F253" s="13" t="str">
        <f>IF(E253="","",IFERROR(INDEX(Tableau1[RAISON],MATCH(E253,Tableau1[JOUR],0)),IF(WEEKDAY(E253,2)&gt;5,"WE","")))</f>
        <v/>
      </c>
      <c r="G253" s="26" t="str">
        <f t="shared" si="85"/>
        <v>A</v>
      </c>
      <c r="H253" s="21">
        <f>H252+1</f>
        <v>42980</v>
      </c>
      <c r="I253" s="13" t="str">
        <f>IF(H253="","",IFERROR(INDEX(Tableau1[RAISON],MATCH(H253,Tableau1[JOUR],0)),IF(WEEKDAY(H253,2)&gt;5,"WE","")))</f>
        <v>WE</v>
      </c>
      <c r="J253" s="26" t="str">
        <f t="shared" si="86"/>
        <v>A</v>
      </c>
      <c r="K253" s="21">
        <f>K252+1</f>
        <v>43010</v>
      </c>
      <c r="L253" s="13" t="str">
        <f>IF(K253="","",IFERROR(INDEX(Tableau1[RAISON],MATCH(K253,Tableau1[JOUR],0)),IF(WEEKDAY(K253,2)&gt;5,"WE","")))</f>
        <v/>
      </c>
      <c r="M253" s="26" t="str">
        <f t="shared" si="87"/>
        <v>B</v>
      </c>
      <c r="N253" s="21">
        <f>N252+1</f>
        <v>43041</v>
      </c>
      <c r="O253" s="13" t="str">
        <f>IF(N253="","",IFERROR(INDEX(Tableau1[RAISON],MATCH(N253,Tableau1[JOUR],0)),IF(WEEKDAY(N253,2)&gt;5,"WE","")))</f>
        <v/>
      </c>
      <c r="P253" s="26" t="str">
        <f t="shared" si="88"/>
        <v>B</v>
      </c>
      <c r="Q253" s="21">
        <f>Q252+1</f>
        <v>43071</v>
      </c>
      <c r="R253" s="13" t="str">
        <f>IF(Q253="","",IFERROR(INDEX(Tableau1[RAISON],MATCH(Q253,Tableau1[JOUR],0)),IF(WEEKDAY(Q253,2)&gt;5,"WE","")))</f>
        <v>WE</v>
      </c>
      <c r="S253" s="26" t="str">
        <f t="shared" si="89"/>
        <v>B</v>
      </c>
      <c r="T253" s="12"/>
    </row>
    <row r="254" spans="1:20" x14ac:dyDescent="0.35">
      <c r="A254" s="12"/>
      <c r="B254" s="21">
        <f t="shared" ref="B254:B279" si="90">B253+1</f>
        <v>42919</v>
      </c>
      <c r="C254" s="13" t="str">
        <f>IF(B254="","",IFERROR(INDEX(Tableau1[RAISON],MATCH(B254,Tableau1[JOUR],0)),IF(WEEKDAY(B254,2)&gt;5,"WE","")))</f>
        <v/>
      </c>
      <c r="D254" s="26" t="str">
        <f t="shared" si="84"/>
        <v>A</v>
      </c>
      <c r="E254" s="21">
        <f t="shared" ref="E254:E279" si="91">E253+1</f>
        <v>42950</v>
      </c>
      <c r="F254" s="13" t="str">
        <f>IF(E254="","",IFERROR(INDEX(Tableau1[RAISON],MATCH(E254,Tableau1[JOUR],0)),IF(WEEKDAY(E254,2)&gt;5,"WE","")))</f>
        <v/>
      </c>
      <c r="G254" s="26" t="str">
        <f t="shared" si="85"/>
        <v>A</v>
      </c>
      <c r="H254" s="21">
        <f t="shared" ref="H254:H279" si="92">H253+1</f>
        <v>42981</v>
      </c>
      <c r="I254" s="13" t="str">
        <f>IF(H254="","",IFERROR(INDEX(Tableau1[RAISON],MATCH(H254,Tableau1[JOUR],0)),IF(WEEKDAY(H254,2)&gt;5,"WE","")))</f>
        <v>WE</v>
      </c>
      <c r="J254" s="26" t="str">
        <f t="shared" si="86"/>
        <v>A</v>
      </c>
      <c r="K254" s="21">
        <f t="shared" ref="K254:K279" si="93">K253+1</f>
        <v>43011</v>
      </c>
      <c r="L254" s="13" t="str">
        <f>IF(K254="","",IFERROR(INDEX(Tableau1[RAISON],MATCH(K254,Tableau1[JOUR],0)),IF(WEEKDAY(K254,2)&gt;5,"WE","")))</f>
        <v/>
      </c>
      <c r="M254" s="26" t="str">
        <f t="shared" si="87"/>
        <v>B</v>
      </c>
      <c r="N254" s="21">
        <f t="shared" ref="N254:N279" si="94">N253+1</f>
        <v>43042</v>
      </c>
      <c r="O254" s="13" t="str">
        <f>IF(N254="","",IFERROR(INDEX(Tableau1[RAISON],MATCH(N254,Tableau1[JOUR],0)),IF(WEEKDAY(N254,2)&gt;5,"WE","")))</f>
        <v/>
      </c>
      <c r="P254" s="26" t="str">
        <f t="shared" si="88"/>
        <v>B</v>
      </c>
      <c r="Q254" s="21">
        <f t="shared" ref="Q254:Q279" si="95">Q253+1</f>
        <v>43072</v>
      </c>
      <c r="R254" s="13" t="str">
        <f>IF(Q254="","",IFERROR(INDEX(Tableau1[RAISON],MATCH(Q254,Tableau1[JOUR],0)),IF(WEEKDAY(Q254,2)&gt;5,"WE","")))</f>
        <v>WE</v>
      </c>
      <c r="S254" s="26" t="str">
        <f t="shared" si="89"/>
        <v>B</v>
      </c>
      <c r="T254" s="12"/>
    </row>
    <row r="255" spans="1:20" x14ac:dyDescent="0.35">
      <c r="A255" s="12"/>
      <c r="B255" s="21">
        <f t="shared" si="90"/>
        <v>42920</v>
      </c>
      <c r="C255" s="13" t="str">
        <f>IF(B255="","",IFERROR(INDEX(Tableau1[RAISON],MATCH(B255,Tableau1[JOUR],0)),IF(WEEKDAY(B255,2)&gt;5,"WE","")))</f>
        <v/>
      </c>
      <c r="D255" s="26" t="str">
        <f t="shared" si="84"/>
        <v>A</v>
      </c>
      <c r="E255" s="21">
        <f t="shared" si="91"/>
        <v>42951</v>
      </c>
      <c r="F255" s="13" t="str">
        <f>IF(E255="","",IFERROR(INDEX(Tableau1[RAISON],MATCH(E255,Tableau1[JOUR],0)),IF(WEEKDAY(E255,2)&gt;5,"WE","")))</f>
        <v/>
      </c>
      <c r="G255" s="26" t="str">
        <f t="shared" si="85"/>
        <v>A</v>
      </c>
      <c r="H255" s="21">
        <f t="shared" si="92"/>
        <v>42982</v>
      </c>
      <c r="I255" s="13" t="str">
        <f>IF(H255="","",IFERROR(INDEX(Tableau1[RAISON],MATCH(H255,Tableau1[JOUR],0)),IF(WEEKDAY(H255,2)&gt;5,"WE","")))</f>
        <v/>
      </c>
      <c r="J255" s="26" t="str">
        <f t="shared" si="86"/>
        <v>B</v>
      </c>
      <c r="K255" s="21">
        <f t="shared" si="93"/>
        <v>43012</v>
      </c>
      <c r="L255" s="13" t="str">
        <f>IF(K255="","",IFERROR(INDEX(Tableau1[RAISON],MATCH(K255,Tableau1[JOUR],0)),IF(WEEKDAY(K255,2)&gt;5,"WE","")))</f>
        <v/>
      </c>
      <c r="M255" s="26" t="str">
        <f t="shared" si="87"/>
        <v>B</v>
      </c>
      <c r="N255" s="21">
        <f t="shared" si="94"/>
        <v>43043</v>
      </c>
      <c r="O255" s="13" t="str">
        <f>IF(N255="","",IFERROR(INDEX(Tableau1[RAISON],MATCH(N255,Tableau1[JOUR],0)),IF(WEEKDAY(N255,2)&gt;5,"WE","")))</f>
        <v>WE</v>
      </c>
      <c r="P255" s="26" t="str">
        <f t="shared" si="88"/>
        <v>B</v>
      </c>
      <c r="Q255" s="21">
        <f t="shared" si="95"/>
        <v>43073</v>
      </c>
      <c r="R255" s="13" t="str">
        <f>IF(Q255="","",IFERROR(INDEX(Tableau1[RAISON],MATCH(Q255,Tableau1[JOUR],0)),IF(WEEKDAY(Q255,2)&gt;5,"WE","")))</f>
        <v/>
      </c>
      <c r="S255" s="26" t="str">
        <f t="shared" si="89"/>
        <v>A</v>
      </c>
      <c r="T255" s="12"/>
    </row>
    <row r="256" spans="1:20" x14ac:dyDescent="0.35">
      <c r="A256" s="12"/>
      <c r="B256" s="21">
        <f t="shared" si="90"/>
        <v>42921</v>
      </c>
      <c r="C256" s="13" t="str">
        <f>IF(B256="","",IFERROR(INDEX(Tableau1[RAISON],MATCH(B256,Tableau1[JOUR],0)),IF(WEEKDAY(B256,2)&gt;5,"WE","")))</f>
        <v/>
      </c>
      <c r="D256" s="26" t="str">
        <f t="shared" si="84"/>
        <v>A</v>
      </c>
      <c r="E256" s="21">
        <f t="shared" si="91"/>
        <v>42952</v>
      </c>
      <c r="F256" s="13" t="str">
        <f>IF(E256="","",IFERROR(INDEX(Tableau1[RAISON],MATCH(E256,Tableau1[JOUR],0)),IF(WEEKDAY(E256,2)&gt;5,"WE","")))</f>
        <v>WE</v>
      </c>
      <c r="G256" s="26" t="str">
        <f t="shared" si="85"/>
        <v>A</v>
      </c>
      <c r="H256" s="21">
        <f t="shared" si="92"/>
        <v>42983</v>
      </c>
      <c r="I256" s="13" t="str">
        <f>IF(H256="","",IFERROR(INDEX(Tableau1[RAISON],MATCH(H256,Tableau1[JOUR],0)),IF(WEEKDAY(H256,2)&gt;5,"WE","")))</f>
        <v/>
      </c>
      <c r="J256" s="26" t="str">
        <f t="shared" si="86"/>
        <v>B</v>
      </c>
      <c r="K256" s="21">
        <f t="shared" si="93"/>
        <v>43013</v>
      </c>
      <c r="L256" s="13" t="str">
        <f>IF(K256="","",IFERROR(INDEX(Tableau1[RAISON],MATCH(K256,Tableau1[JOUR],0)),IF(WEEKDAY(K256,2)&gt;5,"WE","")))</f>
        <v/>
      </c>
      <c r="M256" s="26" t="str">
        <f t="shared" si="87"/>
        <v>B</v>
      </c>
      <c r="N256" s="21">
        <f t="shared" si="94"/>
        <v>43044</v>
      </c>
      <c r="O256" s="13" t="str">
        <f>IF(N256="","",IFERROR(INDEX(Tableau1[RAISON],MATCH(N256,Tableau1[JOUR],0)),IF(WEEKDAY(N256,2)&gt;5,"WE","")))</f>
        <v>WE</v>
      </c>
      <c r="P256" s="26" t="str">
        <f t="shared" si="88"/>
        <v>B</v>
      </c>
      <c r="Q256" s="21">
        <f t="shared" si="95"/>
        <v>43074</v>
      </c>
      <c r="R256" s="13" t="str">
        <f>IF(Q256="","",IFERROR(INDEX(Tableau1[RAISON],MATCH(Q256,Tableau1[JOUR],0)),IF(WEEKDAY(Q256,2)&gt;5,"WE","")))</f>
        <v/>
      </c>
      <c r="S256" s="26" t="str">
        <f t="shared" si="89"/>
        <v>A</v>
      </c>
      <c r="T256" s="12"/>
    </row>
    <row r="257" spans="1:20" x14ac:dyDescent="0.35">
      <c r="A257" s="12"/>
      <c r="B257" s="21">
        <f t="shared" si="90"/>
        <v>42922</v>
      </c>
      <c r="C257" s="13" t="str">
        <f>IF(B257="","",IFERROR(INDEX(Tableau1[RAISON],MATCH(B257,Tableau1[JOUR],0)),IF(WEEKDAY(B257,2)&gt;5,"WE","")))</f>
        <v/>
      </c>
      <c r="D257" s="26" t="str">
        <f t="shared" si="84"/>
        <v>A</v>
      </c>
      <c r="E257" s="21">
        <f t="shared" si="91"/>
        <v>42953</v>
      </c>
      <c r="F257" s="13" t="str">
        <f>IF(E257="","",IFERROR(INDEX(Tableau1[RAISON],MATCH(E257,Tableau1[JOUR],0)),IF(WEEKDAY(E257,2)&gt;5,"WE","")))</f>
        <v>WE</v>
      </c>
      <c r="G257" s="26" t="str">
        <f t="shared" si="85"/>
        <v>A</v>
      </c>
      <c r="H257" s="21">
        <f t="shared" si="92"/>
        <v>42984</v>
      </c>
      <c r="I257" s="13" t="str">
        <f>IF(H257="","",IFERROR(INDEX(Tableau1[RAISON],MATCH(H257,Tableau1[JOUR],0)),IF(WEEKDAY(H257,2)&gt;5,"WE","")))</f>
        <v/>
      </c>
      <c r="J257" s="26" t="str">
        <f t="shared" si="86"/>
        <v>B</v>
      </c>
      <c r="K257" s="21">
        <f t="shared" si="93"/>
        <v>43014</v>
      </c>
      <c r="L257" s="13" t="str">
        <f>IF(K257="","",IFERROR(INDEX(Tableau1[RAISON],MATCH(K257,Tableau1[JOUR],0)),IF(WEEKDAY(K257,2)&gt;5,"WE","")))</f>
        <v/>
      </c>
      <c r="M257" s="26" t="str">
        <f t="shared" si="87"/>
        <v>B</v>
      </c>
      <c r="N257" s="21">
        <f t="shared" si="94"/>
        <v>43045</v>
      </c>
      <c r="O257" s="13" t="str">
        <f>IF(N257="","",IFERROR(INDEX(Tableau1[RAISON],MATCH(N257,Tableau1[JOUR],0)),IF(WEEKDAY(N257,2)&gt;5,"WE","")))</f>
        <v/>
      </c>
      <c r="P257" s="26" t="str">
        <f t="shared" si="88"/>
        <v>A</v>
      </c>
      <c r="Q257" s="21">
        <f t="shared" si="95"/>
        <v>43075</v>
      </c>
      <c r="R257" s="13" t="str">
        <f>IF(Q257="","",IFERROR(INDEX(Tableau1[RAISON],MATCH(Q257,Tableau1[JOUR],0)),IF(WEEKDAY(Q257,2)&gt;5,"WE","")))</f>
        <v/>
      </c>
      <c r="S257" s="26" t="str">
        <f t="shared" si="89"/>
        <v>A</v>
      </c>
      <c r="T257" s="12"/>
    </row>
    <row r="258" spans="1:20" x14ac:dyDescent="0.35">
      <c r="A258" s="12"/>
      <c r="B258" s="21">
        <f t="shared" si="90"/>
        <v>42923</v>
      </c>
      <c r="C258" s="13" t="str">
        <f>IF(B258="","",IFERROR(INDEX(Tableau1[RAISON],MATCH(B258,Tableau1[JOUR],0)),IF(WEEKDAY(B258,2)&gt;5,"WE","")))</f>
        <v/>
      </c>
      <c r="D258" s="26" t="str">
        <f t="shared" si="84"/>
        <v>A</v>
      </c>
      <c r="E258" s="21">
        <f t="shared" si="91"/>
        <v>42954</v>
      </c>
      <c r="F258" s="13" t="str">
        <f>IF(E258="","",IFERROR(INDEX(Tableau1[RAISON],MATCH(E258,Tableau1[JOUR],0)),IF(WEEKDAY(E258,2)&gt;5,"WE","")))</f>
        <v/>
      </c>
      <c r="G258" s="26" t="str">
        <f t="shared" si="85"/>
        <v>B</v>
      </c>
      <c r="H258" s="21">
        <f t="shared" si="92"/>
        <v>42985</v>
      </c>
      <c r="I258" s="13" t="str">
        <f>IF(H258="","",IFERROR(INDEX(Tableau1[RAISON],MATCH(H258,Tableau1[JOUR],0)),IF(WEEKDAY(H258,2)&gt;5,"WE","")))</f>
        <v/>
      </c>
      <c r="J258" s="26" t="str">
        <f t="shared" si="86"/>
        <v>B</v>
      </c>
      <c r="K258" s="21">
        <f t="shared" si="93"/>
        <v>43015</v>
      </c>
      <c r="L258" s="13" t="str">
        <f>IF(K258="","",IFERROR(INDEX(Tableau1[RAISON],MATCH(K258,Tableau1[JOUR],0)),IF(WEEKDAY(K258,2)&gt;5,"WE","")))</f>
        <v>WE</v>
      </c>
      <c r="M258" s="26" t="str">
        <f t="shared" si="87"/>
        <v>B</v>
      </c>
      <c r="N258" s="21">
        <f t="shared" si="94"/>
        <v>43046</v>
      </c>
      <c r="O258" s="13" t="str">
        <f>IF(N258="","",IFERROR(INDEX(Tableau1[RAISON],MATCH(N258,Tableau1[JOUR],0)),IF(WEEKDAY(N258,2)&gt;5,"WE","")))</f>
        <v/>
      </c>
      <c r="P258" s="26" t="str">
        <f t="shared" si="88"/>
        <v>A</v>
      </c>
      <c r="Q258" s="21">
        <f t="shared" si="95"/>
        <v>43076</v>
      </c>
      <c r="R258" s="13" t="str">
        <f>IF(Q258="","",IFERROR(INDEX(Tableau1[RAISON],MATCH(Q258,Tableau1[JOUR],0)),IF(WEEKDAY(Q258,2)&gt;5,"WE","")))</f>
        <v/>
      </c>
      <c r="S258" s="26" t="str">
        <f t="shared" si="89"/>
        <v>A</v>
      </c>
      <c r="T258" s="12"/>
    </row>
    <row r="259" spans="1:20" x14ac:dyDescent="0.35">
      <c r="A259" s="12"/>
      <c r="B259" s="21">
        <f t="shared" si="90"/>
        <v>42924</v>
      </c>
      <c r="C259" s="13" t="str">
        <f>IF(B259="","",IFERROR(INDEX(Tableau1[RAISON],MATCH(B259,Tableau1[JOUR],0)),IF(WEEKDAY(B259,2)&gt;5,"WE","")))</f>
        <v>WE</v>
      </c>
      <c r="D259" s="26" t="str">
        <f t="shared" si="84"/>
        <v>A</v>
      </c>
      <c r="E259" s="21">
        <f t="shared" si="91"/>
        <v>42955</v>
      </c>
      <c r="F259" s="13" t="str">
        <f>IF(E259="","",IFERROR(INDEX(Tableau1[RAISON],MATCH(E259,Tableau1[JOUR],0)),IF(WEEKDAY(E259,2)&gt;5,"WE","")))</f>
        <v/>
      </c>
      <c r="G259" s="26" t="str">
        <f t="shared" si="85"/>
        <v>B</v>
      </c>
      <c r="H259" s="21">
        <f t="shared" si="92"/>
        <v>42986</v>
      </c>
      <c r="I259" s="13" t="str">
        <f>IF(H259="","",IFERROR(INDEX(Tableau1[RAISON],MATCH(H259,Tableau1[JOUR],0)),IF(WEEKDAY(H259,2)&gt;5,"WE","")))</f>
        <v/>
      </c>
      <c r="J259" s="26" t="str">
        <f t="shared" si="86"/>
        <v>B</v>
      </c>
      <c r="K259" s="21">
        <f t="shared" si="93"/>
        <v>43016</v>
      </c>
      <c r="L259" s="13" t="str">
        <f>IF(K259="","",IFERROR(INDEX(Tableau1[RAISON],MATCH(K259,Tableau1[JOUR],0)),IF(WEEKDAY(K259,2)&gt;5,"WE","")))</f>
        <v>WE</v>
      </c>
      <c r="M259" s="26" t="str">
        <f t="shared" si="87"/>
        <v>B</v>
      </c>
      <c r="N259" s="21">
        <f t="shared" si="94"/>
        <v>43047</v>
      </c>
      <c r="O259" s="13" t="str">
        <f>IF(N259="","",IFERROR(INDEX(Tableau1[RAISON],MATCH(N259,Tableau1[JOUR],0)),IF(WEEKDAY(N259,2)&gt;5,"WE","")))</f>
        <v/>
      </c>
      <c r="P259" s="26" t="str">
        <f t="shared" si="88"/>
        <v>A</v>
      </c>
      <c r="Q259" s="21">
        <f t="shared" si="95"/>
        <v>43077</v>
      </c>
      <c r="R259" s="13" t="str">
        <f>IF(Q259="","",IFERROR(INDEX(Tableau1[RAISON],MATCH(Q259,Tableau1[JOUR],0)),IF(WEEKDAY(Q259,2)&gt;5,"WE","")))</f>
        <v/>
      </c>
      <c r="S259" s="26" t="str">
        <f t="shared" si="89"/>
        <v>A</v>
      </c>
      <c r="T259" s="12"/>
    </row>
    <row r="260" spans="1:20" x14ac:dyDescent="0.35">
      <c r="A260" s="12"/>
      <c r="B260" s="21">
        <f t="shared" si="90"/>
        <v>42925</v>
      </c>
      <c r="C260" s="13" t="str">
        <f>IF(B260="","",IFERROR(INDEX(Tableau1[RAISON],MATCH(B260,Tableau1[JOUR],0)),IF(WEEKDAY(B260,2)&gt;5,"WE","")))</f>
        <v>WE</v>
      </c>
      <c r="D260" s="26" t="str">
        <f t="shared" si="84"/>
        <v>A</v>
      </c>
      <c r="E260" s="21">
        <f t="shared" si="91"/>
        <v>42956</v>
      </c>
      <c r="F260" s="13" t="str">
        <f>IF(E260="","",IFERROR(INDEX(Tableau1[RAISON],MATCH(E260,Tableau1[JOUR],0)),IF(WEEKDAY(E260,2)&gt;5,"WE","")))</f>
        <v/>
      </c>
      <c r="G260" s="26" t="str">
        <f t="shared" si="85"/>
        <v>B</v>
      </c>
      <c r="H260" s="21">
        <f t="shared" si="92"/>
        <v>42987</v>
      </c>
      <c r="I260" s="13" t="str">
        <f>IF(H260="","",IFERROR(INDEX(Tableau1[RAISON],MATCH(H260,Tableau1[JOUR],0)),IF(WEEKDAY(H260,2)&gt;5,"WE","")))</f>
        <v>WE</v>
      </c>
      <c r="J260" s="26" t="str">
        <f t="shared" si="86"/>
        <v>B</v>
      </c>
      <c r="K260" s="21">
        <f t="shared" si="93"/>
        <v>43017</v>
      </c>
      <c r="L260" s="13" t="str">
        <f>IF(K260="","",IFERROR(INDEX(Tableau1[RAISON],MATCH(K260,Tableau1[JOUR],0)),IF(WEEKDAY(K260,2)&gt;5,"WE","")))</f>
        <v/>
      </c>
      <c r="M260" s="26" t="str">
        <f t="shared" si="87"/>
        <v>A</v>
      </c>
      <c r="N260" s="21">
        <f t="shared" si="94"/>
        <v>43048</v>
      </c>
      <c r="O260" s="13" t="str">
        <f>IF(N260="","",IFERROR(INDEX(Tableau1[RAISON],MATCH(N260,Tableau1[JOUR],0)),IF(WEEKDAY(N260,2)&gt;5,"WE","")))</f>
        <v/>
      </c>
      <c r="P260" s="26" t="str">
        <f t="shared" si="88"/>
        <v>A</v>
      </c>
      <c r="Q260" s="21">
        <f t="shared" si="95"/>
        <v>43078</v>
      </c>
      <c r="R260" s="13" t="str">
        <f>IF(Q260="","",IFERROR(INDEX(Tableau1[RAISON],MATCH(Q260,Tableau1[JOUR],0)),IF(WEEKDAY(Q260,2)&gt;5,"WE","")))</f>
        <v>WE</v>
      </c>
      <c r="S260" s="26" t="str">
        <f t="shared" si="89"/>
        <v>A</v>
      </c>
      <c r="T260" s="12"/>
    </row>
    <row r="261" spans="1:20" x14ac:dyDescent="0.35">
      <c r="A261" s="12"/>
      <c r="B261" s="21">
        <f t="shared" si="90"/>
        <v>42926</v>
      </c>
      <c r="C261" s="13" t="str">
        <f>IF(B261="","",IFERROR(INDEX(Tableau1[RAISON],MATCH(B261,Tableau1[JOUR],0)),IF(WEEKDAY(B261,2)&gt;5,"WE","")))</f>
        <v/>
      </c>
      <c r="D261" s="26" t="str">
        <f t="shared" si="84"/>
        <v>B</v>
      </c>
      <c r="E261" s="21">
        <f t="shared" si="91"/>
        <v>42957</v>
      </c>
      <c r="F261" s="13" t="str">
        <f>IF(E261="","",IFERROR(INDEX(Tableau1[RAISON],MATCH(E261,Tableau1[JOUR],0)),IF(WEEKDAY(E261,2)&gt;5,"WE","")))</f>
        <v/>
      </c>
      <c r="G261" s="26" t="str">
        <f t="shared" si="85"/>
        <v>B</v>
      </c>
      <c r="H261" s="21">
        <f t="shared" si="92"/>
        <v>42988</v>
      </c>
      <c r="I261" s="13" t="str">
        <f>IF(H261="","",IFERROR(INDEX(Tableau1[RAISON],MATCH(H261,Tableau1[JOUR],0)),IF(WEEKDAY(H261,2)&gt;5,"WE","")))</f>
        <v>WE</v>
      </c>
      <c r="J261" s="26" t="str">
        <f t="shared" si="86"/>
        <v>B</v>
      </c>
      <c r="K261" s="21">
        <f t="shared" si="93"/>
        <v>43018</v>
      </c>
      <c r="L261" s="13" t="str">
        <f>IF(K261="","",IFERROR(INDEX(Tableau1[RAISON],MATCH(K261,Tableau1[JOUR],0)),IF(WEEKDAY(K261,2)&gt;5,"WE","")))</f>
        <v/>
      </c>
      <c r="M261" s="26" t="str">
        <f t="shared" si="87"/>
        <v>A</v>
      </c>
      <c r="N261" s="21">
        <f t="shared" si="94"/>
        <v>43049</v>
      </c>
      <c r="O261" s="13" t="str">
        <f>IF(N261="","",IFERROR(INDEX(Tableau1[RAISON],MATCH(N261,Tableau1[JOUR],0)),IF(WEEKDAY(N261,2)&gt;5,"WE","")))</f>
        <v/>
      </c>
      <c r="P261" s="26" t="str">
        <f t="shared" si="88"/>
        <v>A</v>
      </c>
      <c r="Q261" s="21">
        <f t="shared" si="95"/>
        <v>43079</v>
      </c>
      <c r="R261" s="13" t="str">
        <f>IF(Q261="","",IFERROR(INDEX(Tableau1[RAISON],MATCH(Q261,Tableau1[JOUR],0)),IF(WEEKDAY(Q261,2)&gt;5,"WE","")))</f>
        <v>WE</v>
      </c>
      <c r="S261" s="26" t="str">
        <f t="shared" si="89"/>
        <v>A</v>
      </c>
      <c r="T261" s="12"/>
    </row>
    <row r="262" spans="1:20" x14ac:dyDescent="0.35">
      <c r="A262" s="12"/>
      <c r="B262" s="21">
        <f t="shared" si="90"/>
        <v>42927</v>
      </c>
      <c r="C262" s="13" t="str">
        <f>IF(B262="","",IFERROR(INDEX(Tableau1[RAISON],MATCH(B262,Tableau1[JOUR],0)),IF(WEEKDAY(B262,2)&gt;5,"WE","")))</f>
        <v/>
      </c>
      <c r="D262" s="26" t="str">
        <f t="shared" si="84"/>
        <v>B</v>
      </c>
      <c r="E262" s="21">
        <f t="shared" si="91"/>
        <v>42958</v>
      </c>
      <c r="F262" s="13" t="str">
        <f>IF(E262="","",IFERROR(INDEX(Tableau1[RAISON],MATCH(E262,Tableau1[JOUR],0)),IF(WEEKDAY(E262,2)&gt;5,"WE","")))</f>
        <v/>
      </c>
      <c r="G262" s="26" t="str">
        <f t="shared" si="85"/>
        <v>B</v>
      </c>
      <c r="H262" s="21">
        <f t="shared" si="92"/>
        <v>42989</v>
      </c>
      <c r="I262" s="13" t="str">
        <f>IF(H262="","",IFERROR(INDEX(Tableau1[RAISON],MATCH(H262,Tableau1[JOUR],0)),IF(WEEKDAY(H262,2)&gt;5,"WE","")))</f>
        <v/>
      </c>
      <c r="J262" s="26" t="str">
        <f t="shared" si="86"/>
        <v>A</v>
      </c>
      <c r="K262" s="21">
        <f t="shared" si="93"/>
        <v>43019</v>
      </c>
      <c r="L262" s="13" t="str">
        <f>IF(K262="","",IFERROR(INDEX(Tableau1[RAISON],MATCH(K262,Tableau1[JOUR],0)),IF(WEEKDAY(K262,2)&gt;5,"WE","")))</f>
        <v/>
      </c>
      <c r="M262" s="26" t="str">
        <f t="shared" si="87"/>
        <v>A</v>
      </c>
      <c r="N262" s="21">
        <f t="shared" si="94"/>
        <v>43050</v>
      </c>
      <c r="O262" s="13" t="str">
        <f>IF(N262="","",IFERROR(INDEX(Tableau1[RAISON],MATCH(N262,Tableau1[JOUR],0)),IF(WEEKDAY(N262,2)&gt;5,"WE","")))</f>
        <v>Fête de l'Armistice</v>
      </c>
      <c r="P262" s="26" t="str">
        <f t="shared" si="88"/>
        <v>A</v>
      </c>
      <c r="Q262" s="21">
        <f t="shared" si="95"/>
        <v>43080</v>
      </c>
      <c r="R262" s="13" t="str">
        <f>IF(Q262="","",IFERROR(INDEX(Tableau1[RAISON],MATCH(Q262,Tableau1[JOUR],0)),IF(WEEKDAY(Q262,2)&gt;5,"WE","")))</f>
        <v/>
      </c>
      <c r="S262" s="26" t="str">
        <f t="shared" si="89"/>
        <v>B</v>
      </c>
      <c r="T262" s="12"/>
    </row>
    <row r="263" spans="1:20" x14ac:dyDescent="0.35">
      <c r="A263" s="12"/>
      <c r="B263" s="21">
        <f t="shared" si="90"/>
        <v>42928</v>
      </c>
      <c r="C263" s="13" t="str">
        <f>IF(B263="","",IFERROR(INDEX(Tableau1[RAISON],MATCH(B263,Tableau1[JOUR],0)),IF(WEEKDAY(B263,2)&gt;5,"WE","")))</f>
        <v/>
      </c>
      <c r="D263" s="26" t="str">
        <f t="shared" si="84"/>
        <v>B</v>
      </c>
      <c r="E263" s="21">
        <f t="shared" si="91"/>
        <v>42959</v>
      </c>
      <c r="F263" s="13" t="str">
        <f>IF(E263="","",IFERROR(INDEX(Tableau1[RAISON],MATCH(E263,Tableau1[JOUR],0)),IF(WEEKDAY(E263,2)&gt;5,"WE","")))</f>
        <v>WE</v>
      </c>
      <c r="G263" s="26" t="str">
        <f t="shared" si="85"/>
        <v>B</v>
      </c>
      <c r="H263" s="21">
        <f t="shared" si="92"/>
        <v>42990</v>
      </c>
      <c r="I263" s="13" t="str">
        <f>IF(H263="","",IFERROR(INDEX(Tableau1[RAISON],MATCH(H263,Tableau1[JOUR],0)),IF(WEEKDAY(H263,2)&gt;5,"WE","")))</f>
        <v/>
      </c>
      <c r="J263" s="26" t="str">
        <f t="shared" si="86"/>
        <v>A</v>
      </c>
      <c r="K263" s="21">
        <f t="shared" si="93"/>
        <v>43020</v>
      </c>
      <c r="L263" s="13" t="str">
        <f>IF(K263="","",IFERROR(INDEX(Tableau1[RAISON],MATCH(K263,Tableau1[JOUR],0)),IF(WEEKDAY(K263,2)&gt;5,"WE","")))</f>
        <v/>
      </c>
      <c r="M263" s="26" t="str">
        <f t="shared" si="87"/>
        <v>A</v>
      </c>
      <c r="N263" s="21">
        <f t="shared" si="94"/>
        <v>43051</v>
      </c>
      <c r="O263" s="13" t="str">
        <f>IF(N263="","",IFERROR(INDEX(Tableau1[RAISON],MATCH(N263,Tableau1[JOUR],0)),IF(WEEKDAY(N263,2)&gt;5,"WE","")))</f>
        <v>WE</v>
      </c>
      <c r="P263" s="26" t="str">
        <f t="shared" si="88"/>
        <v>A</v>
      </c>
      <c r="Q263" s="21">
        <f t="shared" si="95"/>
        <v>43081</v>
      </c>
      <c r="R263" s="13" t="str">
        <f>IF(Q263="","",IFERROR(INDEX(Tableau1[RAISON],MATCH(Q263,Tableau1[JOUR],0)),IF(WEEKDAY(Q263,2)&gt;5,"WE","")))</f>
        <v/>
      </c>
      <c r="S263" s="26" t="str">
        <f t="shared" si="89"/>
        <v>B</v>
      </c>
      <c r="T263" s="12"/>
    </row>
    <row r="264" spans="1:20" x14ac:dyDescent="0.35">
      <c r="A264" s="12"/>
      <c r="B264" s="21">
        <f t="shared" si="90"/>
        <v>42929</v>
      </c>
      <c r="C264" s="13" t="str">
        <f>IF(B264="","",IFERROR(INDEX(Tableau1[RAISON],MATCH(B264,Tableau1[JOUR],0)),IF(WEEKDAY(B264,2)&gt;5,"WE","")))</f>
        <v/>
      </c>
      <c r="D264" s="26" t="str">
        <f t="shared" si="84"/>
        <v>B</v>
      </c>
      <c r="E264" s="21">
        <f t="shared" si="91"/>
        <v>42960</v>
      </c>
      <c r="F264" s="13" t="str">
        <f>IF(E264="","",IFERROR(INDEX(Tableau1[RAISON],MATCH(E264,Tableau1[JOUR],0)),IF(WEEKDAY(E264,2)&gt;5,"WE","")))</f>
        <v>WE</v>
      </c>
      <c r="G264" s="26" t="str">
        <f t="shared" si="85"/>
        <v>B</v>
      </c>
      <c r="H264" s="21">
        <f t="shared" si="92"/>
        <v>42991</v>
      </c>
      <c r="I264" s="13" t="str">
        <f>IF(H264="","",IFERROR(INDEX(Tableau1[RAISON],MATCH(H264,Tableau1[JOUR],0)),IF(WEEKDAY(H264,2)&gt;5,"WE","")))</f>
        <v/>
      </c>
      <c r="J264" s="26" t="str">
        <f t="shared" si="86"/>
        <v>A</v>
      </c>
      <c r="K264" s="21">
        <f t="shared" si="93"/>
        <v>43021</v>
      </c>
      <c r="L264" s="13" t="str">
        <f>IF(K264="","",IFERROR(INDEX(Tableau1[RAISON],MATCH(K264,Tableau1[JOUR],0)),IF(WEEKDAY(K264,2)&gt;5,"WE","")))</f>
        <v/>
      </c>
      <c r="M264" s="26" t="str">
        <f t="shared" si="87"/>
        <v>A</v>
      </c>
      <c r="N264" s="21">
        <f t="shared" si="94"/>
        <v>43052</v>
      </c>
      <c r="O264" s="13" t="str">
        <f>IF(N264="","",IFERROR(INDEX(Tableau1[RAISON],MATCH(N264,Tableau1[JOUR],0)),IF(WEEKDAY(N264,2)&gt;5,"WE","")))</f>
        <v/>
      </c>
      <c r="P264" s="26" t="str">
        <f t="shared" si="88"/>
        <v>B</v>
      </c>
      <c r="Q264" s="21">
        <f t="shared" si="95"/>
        <v>43082</v>
      </c>
      <c r="R264" s="13" t="str">
        <f>IF(Q264="","",IFERROR(INDEX(Tableau1[RAISON],MATCH(Q264,Tableau1[JOUR],0)),IF(WEEKDAY(Q264,2)&gt;5,"WE","")))</f>
        <v/>
      </c>
      <c r="S264" s="26" t="str">
        <f t="shared" si="89"/>
        <v>B</v>
      </c>
      <c r="T264" s="12"/>
    </row>
    <row r="265" spans="1:20" x14ac:dyDescent="0.35">
      <c r="A265" s="12"/>
      <c r="B265" s="21">
        <f t="shared" si="90"/>
        <v>42930</v>
      </c>
      <c r="C265" s="13" t="str">
        <f>IF(B265="","",IFERROR(INDEX(Tableau1[RAISON],MATCH(B265,Tableau1[JOUR],0)),IF(WEEKDAY(B265,2)&gt;5,"WE","")))</f>
        <v/>
      </c>
      <c r="D265" s="26" t="str">
        <f t="shared" si="84"/>
        <v>B</v>
      </c>
      <c r="E265" s="21">
        <f t="shared" si="91"/>
        <v>42961</v>
      </c>
      <c r="F265" s="13" t="str">
        <f>IF(E265="","",IFERROR(INDEX(Tableau1[RAISON],MATCH(E265,Tableau1[JOUR],0)),IF(WEEKDAY(E265,2)&gt;5,"WE","")))</f>
        <v/>
      </c>
      <c r="G265" s="26" t="str">
        <f t="shared" si="85"/>
        <v>A</v>
      </c>
      <c r="H265" s="21">
        <f t="shared" si="92"/>
        <v>42992</v>
      </c>
      <c r="I265" s="13" t="str">
        <f>IF(H265="","",IFERROR(INDEX(Tableau1[RAISON],MATCH(H265,Tableau1[JOUR],0)),IF(WEEKDAY(H265,2)&gt;5,"WE","")))</f>
        <v/>
      </c>
      <c r="J265" s="26" t="str">
        <f t="shared" si="86"/>
        <v>A</v>
      </c>
      <c r="K265" s="21">
        <f t="shared" si="93"/>
        <v>43022</v>
      </c>
      <c r="L265" s="13" t="str">
        <f>IF(K265="","",IFERROR(INDEX(Tableau1[RAISON],MATCH(K265,Tableau1[JOUR],0)),IF(WEEKDAY(K265,2)&gt;5,"WE","")))</f>
        <v>WE</v>
      </c>
      <c r="M265" s="26" t="str">
        <f t="shared" si="87"/>
        <v>A</v>
      </c>
      <c r="N265" s="21">
        <f t="shared" si="94"/>
        <v>43053</v>
      </c>
      <c r="O265" s="13" t="str">
        <f>IF(N265="","",IFERROR(INDEX(Tableau1[RAISON],MATCH(N265,Tableau1[JOUR],0)),IF(WEEKDAY(N265,2)&gt;5,"WE","")))</f>
        <v/>
      </c>
      <c r="P265" s="26" t="str">
        <f t="shared" si="88"/>
        <v>B</v>
      </c>
      <c r="Q265" s="21">
        <f t="shared" si="95"/>
        <v>43083</v>
      </c>
      <c r="R265" s="13" t="str">
        <f>IF(Q265="","",IFERROR(INDEX(Tableau1[RAISON],MATCH(Q265,Tableau1[JOUR],0)),IF(WEEKDAY(Q265,2)&gt;5,"WE","")))</f>
        <v/>
      </c>
      <c r="S265" s="26" t="str">
        <f t="shared" si="89"/>
        <v>B</v>
      </c>
      <c r="T265" s="12"/>
    </row>
    <row r="266" spans="1:20" x14ac:dyDescent="0.35">
      <c r="A266" s="12"/>
      <c r="B266" s="21">
        <f t="shared" si="90"/>
        <v>42931</v>
      </c>
      <c r="C266" s="13" t="str">
        <f>IF(B266="","",IFERROR(INDEX(Tableau1[RAISON],MATCH(B266,Tableau1[JOUR],0)),IF(WEEKDAY(B266,2)&gt;5,"WE","")))</f>
        <v>WE</v>
      </c>
      <c r="D266" s="26" t="str">
        <f t="shared" si="84"/>
        <v>B</v>
      </c>
      <c r="E266" s="21">
        <f t="shared" si="91"/>
        <v>42962</v>
      </c>
      <c r="F266" s="13" t="str">
        <f>IF(E266="","",IFERROR(INDEX(Tableau1[RAISON],MATCH(E266,Tableau1[JOUR],0)),IF(WEEKDAY(E266,2)&gt;5,"WE","")))</f>
        <v>Assomption</v>
      </c>
      <c r="G266" s="26" t="str">
        <f t="shared" si="85"/>
        <v>A</v>
      </c>
      <c r="H266" s="21">
        <f t="shared" si="92"/>
        <v>42993</v>
      </c>
      <c r="I266" s="13" t="str">
        <f>IF(H266="","",IFERROR(INDEX(Tableau1[RAISON],MATCH(H266,Tableau1[JOUR],0)),IF(WEEKDAY(H266,2)&gt;5,"WE","")))</f>
        <v/>
      </c>
      <c r="J266" s="26" t="str">
        <f t="shared" si="86"/>
        <v>A</v>
      </c>
      <c r="K266" s="21">
        <f t="shared" si="93"/>
        <v>43023</v>
      </c>
      <c r="L266" s="13" t="str">
        <f>IF(K266="","",IFERROR(INDEX(Tableau1[RAISON],MATCH(K266,Tableau1[JOUR],0)),IF(WEEKDAY(K266,2)&gt;5,"WE","")))</f>
        <v>WE</v>
      </c>
      <c r="M266" s="26" t="str">
        <f t="shared" si="87"/>
        <v>A</v>
      </c>
      <c r="N266" s="21">
        <f t="shared" si="94"/>
        <v>43054</v>
      </c>
      <c r="O266" s="13" t="str">
        <f>IF(N266="","",IFERROR(INDEX(Tableau1[RAISON],MATCH(N266,Tableau1[JOUR],0)),IF(WEEKDAY(N266,2)&gt;5,"WE","")))</f>
        <v>Fête du Roi</v>
      </c>
      <c r="P266" s="26" t="str">
        <f t="shared" si="88"/>
        <v>B</v>
      </c>
      <c r="Q266" s="21">
        <f t="shared" si="95"/>
        <v>43084</v>
      </c>
      <c r="R266" s="13" t="str">
        <f>IF(Q266="","",IFERROR(INDEX(Tableau1[RAISON],MATCH(Q266,Tableau1[JOUR],0)),IF(WEEKDAY(Q266,2)&gt;5,"WE","")))</f>
        <v/>
      </c>
      <c r="S266" s="26" t="str">
        <f t="shared" si="89"/>
        <v>B</v>
      </c>
      <c r="T266" s="12"/>
    </row>
    <row r="267" spans="1:20" x14ac:dyDescent="0.35">
      <c r="A267" s="12"/>
      <c r="B267" s="21">
        <f t="shared" si="90"/>
        <v>42932</v>
      </c>
      <c r="C267" s="13" t="str">
        <f>IF(B267="","",IFERROR(INDEX(Tableau1[RAISON],MATCH(B267,Tableau1[JOUR],0)),IF(WEEKDAY(B267,2)&gt;5,"WE","")))</f>
        <v>WE</v>
      </c>
      <c r="D267" s="26" t="str">
        <f t="shared" si="84"/>
        <v>B</v>
      </c>
      <c r="E267" s="21">
        <f t="shared" si="91"/>
        <v>42963</v>
      </c>
      <c r="F267" s="13" t="str">
        <f>IF(E267="","",IFERROR(INDEX(Tableau1[RAISON],MATCH(E267,Tableau1[JOUR],0)),IF(WEEKDAY(E267,2)&gt;5,"WE","")))</f>
        <v/>
      </c>
      <c r="G267" s="26" t="str">
        <f t="shared" si="85"/>
        <v>A</v>
      </c>
      <c r="H267" s="21">
        <f t="shared" si="92"/>
        <v>42994</v>
      </c>
      <c r="I267" s="13" t="str">
        <f>IF(H267="","",IFERROR(INDEX(Tableau1[RAISON],MATCH(H267,Tableau1[JOUR],0)),IF(WEEKDAY(H267,2)&gt;5,"WE","")))</f>
        <v>WE</v>
      </c>
      <c r="J267" s="26" t="str">
        <f t="shared" si="86"/>
        <v>A</v>
      </c>
      <c r="K267" s="21">
        <f t="shared" si="93"/>
        <v>43024</v>
      </c>
      <c r="L267" s="13" t="str">
        <f>IF(K267="","",IFERROR(INDEX(Tableau1[RAISON],MATCH(K267,Tableau1[JOUR],0)),IF(WEEKDAY(K267,2)&gt;5,"WE","")))</f>
        <v/>
      </c>
      <c r="M267" s="26" t="str">
        <f t="shared" si="87"/>
        <v>B</v>
      </c>
      <c r="N267" s="21">
        <f t="shared" si="94"/>
        <v>43055</v>
      </c>
      <c r="O267" s="13" t="str">
        <f>IF(N267="","",IFERROR(INDEX(Tableau1[RAISON],MATCH(N267,Tableau1[JOUR],0)),IF(WEEKDAY(N267,2)&gt;5,"WE","")))</f>
        <v/>
      </c>
      <c r="P267" s="26" t="str">
        <f t="shared" si="88"/>
        <v>B</v>
      </c>
      <c r="Q267" s="21">
        <f t="shared" si="95"/>
        <v>43085</v>
      </c>
      <c r="R267" s="13" t="str">
        <f>IF(Q267="","",IFERROR(INDEX(Tableau1[RAISON],MATCH(Q267,Tableau1[JOUR],0)),IF(WEEKDAY(Q267,2)&gt;5,"WE","")))</f>
        <v>WE</v>
      </c>
      <c r="S267" s="26" t="str">
        <f t="shared" si="89"/>
        <v>B</v>
      </c>
      <c r="T267" s="12"/>
    </row>
    <row r="268" spans="1:20" x14ac:dyDescent="0.35">
      <c r="A268" s="12"/>
      <c r="B268" s="21">
        <f t="shared" si="90"/>
        <v>42933</v>
      </c>
      <c r="C268" s="13" t="str">
        <f>IF(B268="","",IFERROR(INDEX(Tableau1[RAISON],MATCH(B268,Tableau1[JOUR],0)),IF(WEEKDAY(B268,2)&gt;5,"WE","")))</f>
        <v/>
      </c>
      <c r="D268" s="26" t="str">
        <f t="shared" si="84"/>
        <v>A</v>
      </c>
      <c r="E268" s="21">
        <f t="shared" si="91"/>
        <v>42964</v>
      </c>
      <c r="F268" s="13" t="str">
        <f>IF(E268="","",IFERROR(INDEX(Tableau1[RAISON],MATCH(E268,Tableau1[JOUR],0)),IF(WEEKDAY(E268,2)&gt;5,"WE","")))</f>
        <v/>
      </c>
      <c r="G268" s="26" t="str">
        <f t="shared" si="85"/>
        <v>A</v>
      </c>
      <c r="H268" s="21">
        <f t="shared" si="92"/>
        <v>42995</v>
      </c>
      <c r="I268" s="13" t="str">
        <f>IF(H268="","",IFERROR(INDEX(Tableau1[RAISON],MATCH(H268,Tableau1[JOUR],0)),IF(WEEKDAY(H268,2)&gt;5,"WE","")))</f>
        <v>WE</v>
      </c>
      <c r="J268" s="26" t="str">
        <f t="shared" si="86"/>
        <v>A</v>
      </c>
      <c r="K268" s="21">
        <f t="shared" si="93"/>
        <v>43025</v>
      </c>
      <c r="L268" s="13" t="str">
        <f>IF(K268="","",IFERROR(INDEX(Tableau1[RAISON],MATCH(K268,Tableau1[JOUR],0)),IF(WEEKDAY(K268,2)&gt;5,"WE","")))</f>
        <v/>
      </c>
      <c r="M268" s="26" t="str">
        <f t="shared" si="87"/>
        <v>B</v>
      </c>
      <c r="N268" s="21">
        <f t="shared" si="94"/>
        <v>43056</v>
      </c>
      <c r="O268" s="13" t="str">
        <f>IF(N268="","",IFERROR(INDEX(Tableau1[RAISON],MATCH(N268,Tableau1[JOUR],0)),IF(WEEKDAY(N268,2)&gt;5,"WE","")))</f>
        <v/>
      </c>
      <c r="P268" s="26" t="str">
        <f t="shared" si="88"/>
        <v>B</v>
      </c>
      <c r="Q268" s="21">
        <f t="shared" si="95"/>
        <v>43086</v>
      </c>
      <c r="R268" s="13" t="str">
        <f>IF(Q268="","",IFERROR(INDEX(Tableau1[RAISON],MATCH(Q268,Tableau1[JOUR],0)),IF(WEEKDAY(Q268,2)&gt;5,"WE","")))</f>
        <v>WE</v>
      </c>
      <c r="S268" s="26" t="str">
        <f t="shared" si="89"/>
        <v>B</v>
      </c>
      <c r="T268" s="12"/>
    </row>
    <row r="269" spans="1:20" x14ac:dyDescent="0.35">
      <c r="A269" s="12"/>
      <c r="B269" s="21">
        <f t="shared" si="90"/>
        <v>42934</v>
      </c>
      <c r="C269" s="13" t="str">
        <f>IF(B269="","",IFERROR(INDEX(Tableau1[RAISON],MATCH(B269,Tableau1[JOUR],0)),IF(WEEKDAY(B269,2)&gt;5,"WE","")))</f>
        <v/>
      </c>
      <c r="D269" s="26" t="str">
        <f t="shared" si="84"/>
        <v>A</v>
      </c>
      <c r="E269" s="21">
        <f t="shared" si="91"/>
        <v>42965</v>
      </c>
      <c r="F269" s="13" t="str">
        <f>IF(E269="","",IFERROR(INDEX(Tableau1[RAISON],MATCH(E269,Tableau1[JOUR],0)),IF(WEEKDAY(E269,2)&gt;5,"WE","")))</f>
        <v/>
      </c>
      <c r="G269" s="26" t="str">
        <f t="shared" si="85"/>
        <v>A</v>
      </c>
      <c r="H269" s="21">
        <f t="shared" si="92"/>
        <v>42996</v>
      </c>
      <c r="I269" s="13" t="str">
        <f>IF(H269="","",IFERROR(INDEX(Tableau1[RAISON],MATCH(H269,Tableau1[JOUR],0)),IF(WEEKDAY(H269,2)&gt;5,"WE","")))</f>
        <v/>
      </c>
      <c r="J269" s="26" t="str">
        <f t="shared" si="86"/>
        <v>B</v>
      </c>
      <c r="K269" s="21">
        <f t="shared" si="93"/>
        <v>43026</v>
      </c>
      <c r="L269" s="13" t="str">
        <f>IF(K269="","",IFERROR(INDEX(Tableau1[RAISON],MATCH(K269,Tableau1[JOUR],0)),IF(WEEKDAY(K269,2)&gt;5,"WE","")))</f>
        <v/>
      </c>
      <c r="M269" s="26" t="str">
        <f t="shared" si="87"/>
        <v>B</v>
      </c>
      <c r="N269" s="21">
        <f t="shared" si="94"/>
        <v>43057</v>
      </c>
      <c r="O269" s="13" t="str">
        <f>IF(N269="","",IFERROR(INDEX(Tableau1[RAISON],MATCH(N269,Tableau1[JOUR],0)),IF(WEEKDAY(N269,2)&gt;5,"WE","")))</f>
        <v>WE</v>
      </c>
      <c r="P269" s="26" t="str">
        <f t="shared" si="88"/>
        <v>B</v>
      </c>
      <c r="Q269" s="21">
        <f t="shared" si="95"/>
        <v>43087</v>
      </c>
      <c r="R269" s="13" t="str">
        <f>IF(Q269="","",IFERROR(INDEX(Tableau1[RAISON],MATCH(Q269,Tableau1[JOUR],0)),IF(WEEKDAY(Q269,2)&gt;5,"WE","")))</f>
        <v/>
      </c>
      <c r="S269" s="26" t="str">
        <f t="shared" si="89"/>
        <v>A</v>
      </c>
      <c r="T269" s="12"/>
    </row>
    <row r="270" spans="1:20" x14ac:dyDescent="0.35">
      <c r="A270" s="12"/>
      <c r="B270" s="21">
        <f t="shared" si="90"/>
        <v>42935</v>
      </c>
      <c r="C270" s="13" t="str">
        <f>IF(B270="","",IFERROR(INDEX(Tableau1[RAISON],MATCH(B270,Tableau1[JOUR],0)),IF(WEEKDAY(B270,2)&gt;5,"WE","")))</f>
        <v/>
      </c>
      <c r="D270" s="26" t="str">
        <f t="shared" si="84"/>
        <v>A</v>
      </c>
      <c r="E270" s="21">
        <f t="shared" si="91"/>
        <v>42966</v>
      </c>
      <c r="F270" s="13" t="str">
        <f>IF(E270="","",IFERROR(INDEX(Tableau1[RAISON],MATCH(E270,Tableau1[JOUR],0)),IF(WEEKDAY(E270,2)&gt;5,"WE","")))</f>
        <v>WE</v>
      </c>
      <c r="G270" s="26" t="str">
        <f t="shared" si="85"/>
        <v>A</v>
      </c>
      <c r="H270" s="21">
        <f t="shared" si="92"/>
        <v>42997</v>
      </c>
      <c r="I270" s="13" t="str">
        <f>IF(H270="","",IFERROR(INDEX(Tableau1[RAISON],MATCH(H270,Tableau1[JOUR],0)),IF(WEEKDAY(H270,2)&gt;5,"WE","")))</f>
        <v/>
      </c>
      <c r="J270" s="26" t="str">
        <f t="shared" si="86"/>
        <v>B</v>
      </c>
      <c r="K270" s="21">
        <f t="shared" si="93"/>
        <v>43027</v>
      </c>
      <c r="L270" s="13" t="str">
        <f>IF(K270="","",IFERROR(INDEX(Tableau1[RAISON],MATCH(K270,Tableau1[JOUR],0)),IF(WEEKDAY(K270,2)&gt;5,"WE","")))</f>
        <v/>
      </c>
      <c r="M270" s="26" t="str">
        <f t="shared" si="87"/>
        <v>B</v>
      </c>
      <c r="N270" s="21">
        <f t="shared" si="94"/>
        <v>43058</v>
      </c>
      <c r="O270" s="13" t="str">
        <f>IF(N270="","",IFERROR(INDEX(Tableau1[RAISON],MATCH(N270,Tableau1[JOUR],0)),IF(WEEKDAY(N270,2)&gt;5,"WE","")))</f>
        <v>WE</v>
      </c>
      <c r="P270" s="26" t="str">
        <f t="shared" si="88"/>
        <v>B</v>
      </c>
      <c r="Q270" s="21">
        <f t="shared" si="95"/>
        <v>43088</v>
      </c>
      <c r="R270" s="13" t="str">
        <f>IF(Q270="","",IFERROR(INDEX(Tableau1[RAISON],MATCH(Q270,Tableau1[JOUR],0)),IF(WEEKDAY(Q270,2)&gt;5,"WE","")))</f>
        <v/>
      </c>
      <c r="S270" s="26" t="str">
        <f t="shared" si="89"/>
        <v>A</v>
      </c>
      <c r="T270" s="12"/>
    </row>
    <row r="271" spans="1:20" x14ac:dyDescent="0.35">
      <c r="A271" s="12"/>
      <c r="B271" s="21">
        <f t="shared" si="90"/>
        <v>42936</v>
      </c>
      <c r="C271" s="13" t="str">
        <f>IF(B271="","",IFERROR(INDEX(Tableau1[RAISON],MATCH(B271,Tableau1[JOUR],0)),IF(WEEKDAY(B271,2)&gt;5,"WE","")))</f>
        <v/>
      </c>
      <c r="D271" s="26" t="str">
        <f t="shared" si="84"/>
        <v>A</v>
      </c>
      <c r="E271" s="21">
        <f t="shared" si="91"/>
        <v>42967</v>
      </c>
      <c r="F271" s="13" t="str">
        <f>IF(E271="","",IFERROR(INDEX(Tableau1[RAISON],MATCH(E271,Tableau1[JOUR],0)),IF(WEEKDAY(E271,2)&gt;5,"WE","")))</f>
        <v>WE</v>
      </c>
      <c r="G271" s="26" t="str">
        <f t="shared" si="85"/>
        <v>A</v>
      </c>
      <c r="H271" s="21">
        <f t="shared" si="92"/>
        <v>42998</v>
      </c>
      <c r="I271" s="13" t="str">
        <f>IF(H271="","",IFERROR(INDEX(Tableau1[RAISON],MATCH(H271,Tableau1[JOUR],0)),IF(WEEKDAY(H271,2)&gt;5,"WE","")))</f>
        <v/>
      </c>
      <c r="J271" s="26" t="str">
        <f t="shared" si="86"/>
        <v>B</v>
      </c>
      <c r="K271" s="21">
        <f t="shared" si="93"/>
        <v>43028</v>
      </c>
      <c r="L271" s="13" t="str">
        <f>IF(K271="","",IFERROR(INDEX(Tableau1[RAISON],MATCH(K271,Tableau1[JOUR],0)),IF(WEEKDAY(K271,2)&gt;5,"WE","")))</f>
        <v/>
      </c>
      <c r="M271" s="26" t="str">
        <f t="shared" si="87"/>
        <v>B</v>
      </c>
      <c r="N271" s="21">
        <f t="shared" si="94"/>
        <v>43059</v>
      </c>
      <c r="O271" s="13" t="str">
        <f>IF(N271="","",IFERROR(INDEX(Tableau1[RAISON],MATCH(N271,Tableau1[JOUR],0)),IF(WEEKDAY(N271,2)&gt;5,"WE","")))</f>
        <v/>
      </c>
      <c r="P271" s="26" t="str">
        <f t="shared" si="88"/>
        <v>A</v>
      </c>
      <c r="Q271" s="21">
        <f t="shared" si="95"/>
        <v>43089</v>
      </c>
      <c r="R271" s="13" t="str">
        <f>IF(Q271="","",IFERROR(INDEX(Tableau1[RAISON],MATCH(Q271,Tableau1[JOUR],0)),IF(WEEKDAY(Q271,2)&gt;5,"WE","")))</f>
        <v/>
      </c>
      <c r="S271" s="26" t="str">
        <f t="shared" si="89"/>
        <v>A</v>
      </c>
      <c r="T271" s="12"/>
    </row>
    <row r="272" spans="1:20" x14ac:dyDescent="0.35">
      <c r="A272" s="12"/>
      <c r="B272" s="21">
        <f t="shared" si="90"/>
        <v>42937</v>
      </c>
      <c r="C272" s="13" t="str">
        <f>IF(B272="","",IFERROR(INDEX(Tableau1[RAISON],MATCH(B272,Tableau1[JOUR],0)),IF(WEEKDAY(B272,2)&gt;5,"WE","")))</f>
        <v>Fête Nationale</v>
      </c>
      <c r="D272" s="26" t="str">
        <f t="shared" si="84"/>
        <v>A</v>
      </c>
      <c r="E272" s="21">
        <f t="shared" si="91"/>
        <v>42968</v>
      </c>
      <c r="F272" s="13" t="str">
        <f>IF(E272="","",IFERROR(INDEX(Tableau1[RAISON],MATCH(E272,Tableau1[JOUR],0)),IF(WEEKDAY(E272,2)&gt;5,"WE","")))</f>
        <v/>
      </c>
      <c r="G272" s="26" t="str">
        <f t="shared" si="85"/>
        <v>B</v>
      </c>
      <c r="H272" s="21">
        <f t="shared" si="92"/>
        <v>42999</v>
      </c>
      <c r="I272" s="13" t="str">
        <f>IF(H272="","",IFERROR(INDEX(Tableau1[RAISON],MATCH(H272,Tableau1[JOUR],0)),IF(WEEKDAY(H272,2)&gt;5,"WE","")))</f>
        <v/>
      </c>
      <c r="J272" s="26" t="str">
        <f t="shared" si="86"/>
        <v>B</v>
      </c>
      <c r="K272" s="21">
        <f t="shared" si="93"/>
        <v>43029</v>
      </c>
      <c r="L272" s="13" t="str">
        <f>IF(K272="","",IFERROR(INDEX(Tableau1[RAISON],MATCH(K272,Tableau1[JOUR],0)),IF(WEEKDAY(K272,2)&gt;5,"WE","")))</f>
        <v>WE</v>
      </c>
      <c r="M272" s="26" t="str">
        <f t="shared" si="87"/>
        <v>B</v>
      </c>
      <c r="N272" s="21">
        <f t="shared" si="94"/>
        <v>43060</v>
      </c>
      <c r="O272" s="13" t="str">
        <f>IF(N272="","",IFERROR(INDEX(Tableau1[RAISON],MATCH(N272,Tableau1[JOUR],0)),IF(WEEKDAY(N272,2)&gt;5,"WE","")))</f>
        <v/>
      </c>
      <c r="P272" s="26" t="str">
        <f t="shared" si="88"/>
        <v>A</v>
      </c>
      <c r="Q272" s="21">
        <f t="shared" si="95"/>
        <v>43090</v>
      </c>
      <c r="R272" s="13" t="str">
        <f>IF(Q272="","",IFERROR(INDEX(Tableau1[RAISON],MATCH(Q272,Tableau1[JOUR],0)),IF(WEEKDAY(Q272,2)&gt;5,"WE","")))</f>
        <v/>
      </c>
      <c r="S272" s="26" t="str">
        <f t="shared" si="89"/>
        <v>A</v>
      </c>
      <c r="T272" s="12"/>
    </row>
    <row r="273" spans="1:20" x14ac:dyDescent="0.35">
      <c r="A273" s="12"/>
      <c r="B273" s="21">
        <f t="shared" si="90"/>
        <v>42938</v>
      </c>
      <c r="C273" s="13" t="str">
        <f>IF(B273="","",IFERROR(INDEX(Tableau1[RAISON],MATCH(B273,Tableau1[JOUR],0)),IF(WEEKDAY(B273,2)&gt;5,"WE","")))</f>
        <v>WE</v>
      </c>
      <c r="D273" s="26" t="str">
        <f t="shared" si="84"/>
        <v>A</v>
      </c>
      <c r="E273" s="21">
        <f t="shared" si="91"/>
        <v>42969</v>
      </c>
      <c r="F273" s="13" t="str">
        <f>IF(E273="","",IFERROR(INDEX(Tableau1[RAISON],MATCH(E273,Tableau1[JOUR],0)),IF(WEEKDAY(E273,2)&gt;5,"WE","")))</f>
        <v/>
      </c>
      <c r="G273" s="26" t="str">
        <f t="shared" si="85"/>
        <v>B</v>
      </c>
      <c r="H273" s="21">
        <f t="shared" si="92"/>
        <v>43000</v>
      </c>
      <c r="I273" s="13" t="str">
        <f>IF(H273="","",IFERROR(INDEX(Tableau1[RAISON],MATCH(H273,Tableau1[JOUR],0)),IF(WEEKDAY(H273,2)&gt;5,"WE","")))</f>
        <v/>
      </c>
      <c r="J273" s="26" t="str">
        <f t="shared" si="86"/>
        <v>B</v>
      </c>
      <c r="K273" s="21">
        <f t="shared" si="93"/>
        <v>43030</v>
      </c>
      <c r="L273" s="13" t="str">
        <f>IF(K273="","",IFERROR(INDEX(Tableau1[RAISON],MATCH(K273,Tableau1[JOUR],0)),IF(WEEKDAY(K273,2)&gt;5,"WE","")))</f>
        <v>WE</v>
      </c>
      <c r="M273" s="26" t="str">
        <f t="shared" si="87"/>
        <v>B</v>
      </c>
      <c r="N273" s="21">
        <f t="shared" si="94"/>
        <v>43061</v>
      </c>
      <c r="O273" s="13" t="str">
        <f>IF(N273="","",IFERROR(INDEX(Tableau1[RAISON],MATCH(N273,Tableau1[JOUR],0)),IF(WEEKDAY(N273,2)&gt;5,"WE","")))</f>
        <v/>
      </c>
      <c r="P273" s="26" t="str">
        <f t="shared" si="88"/>
        <v>A</v>
      </c>
      <c r="Q273" s="21">
        <f t="shared" si="95"/>
        <v>43091</v>
      </c>
      <c r="R273" s="13" t="str">
        <f>IF(Q273="","",IFERROR(INDEX(Tableau1[RAISON],MATCH(Q273,Tableau1[JOUR],0)),IF(WEEKDAY(Q273,2)&gt;5,"WE","")))</f>
        <v/>
      </c>
      <c r="S273" s="26" t="str">
        <f t="shared" si="89"/>
        <v>A</v>
      </c>
      <c r="T273" s="12"/>
    </row>
    <row r="274" spans="1:20" x14ac:dyDescent="0.35">
      <c r="A274" s="12"/>
      <c r="B274" s="21">
        <f t="shared" si="90"/>
        <v>42939</v>
      </c>
      <c r="C274" s="13" t="str">
        <f>IF(B274="","",IFERROR(INDEX(Tableau1[RAISON],MATCH(B274,Tableau1[JOUR],0)),IF(WEEKDAY(B274,2)&gt;5,"WE","")))</f>
        <v>WE</v>
      </c>
      <c r="D274" s="26" t="str">
        <f t="shared" si="84"/>
        <v>A</v>
      </c>
      <c r="E274" s="21">
        <f t="shared" si="91"/>
        <v>42970</v>
      </c>
      <c r="F274" s="13" t="str">
        <f>IF(E274="","",IFERROR(INDEX(Tableau1[RAISON],MATCH(E274,Tableau1[JOUR],0)),IF(WEEKDAY(E274,2)&gt;5,"WE","")))</f>
        <v/>
      </c>
      <c r="G274" s="26" t="str">
        <f t="shared" si="85"/>
        <v>B</v>
      </c>
      <c r="H274" s="21">
        <f t="shared" si="92"/>
        <v>43001</v>
      </c>
      <c r="I274" s="13" t="str">
        <f>IF(H274="","",IFERROR(INDEX(Tableau1[RAISON],MATCH(H274,Tableau1[JOUR],0)),IF(WEEKDAY(H274,2)&gt;5,"WE","")))</f>
        <v>WE</v>
      </c>
      <c r="J274" s="26" t="str">
        <f t="shared" si="86"/>
        <v>B</v>
      </c>
      <c r="K274" s="21">
        <f t="shared" si="93"/>
        <v>43031</v>
      </c>
      <c r="L274" s="13" t="str">
        <f>IF(K274="","",IFERROR(INDEX(Tableau1[RAISON],MATCH(K274,Tableau1[JOUR],0)),IF(WEEKDAY(K274,2)&gt;5,"WE","")))</f>
        <v/>
      </c>
      <c r="M274" s="26" t="str">
        <f t="shared" si="87"/>
        <v>A</v>
      </c>
      <c r="N274" s="21">
        <f t="shared" si="94"/>
        <v>43062</v>
      </c>
      <c r="O274" s="13" t="str">
        <f>IF(N274="","",IFERROR(INDEX(Tableau1[RAISON],MATCH(N274,Tableau1[JOUR],0)),IF(WEEKDAY(N274,2)&gt;5,"WE","")))</f>
        <v/>
      </c>
      <c r="P274" s="26" t="str">
        <f t="shared" si="88"/>
        <v>A</v>
      </c>
      <c r="Q274" s="21">
        <f t="shared" si="95"/>
        <v>43092</v>
      </c>
      <c r="R274" s="13" t="str">
        <f>IF(Q274="","",IFERROR(INDEX(Tableau1[RAISON],MATCH(Q274,Tableau1[JOUR],0)),IF(WEEKDAY(Q274,2)&gt;5,"WE","")))</f>
        <v>WE</v>
      </c>
      <c r="S274" s="26" t="str">
        <f t="shared" si="89"/>
        <v>A</v>
      </c>
      <c r="T274" s="12"/>
    </row>
    <row r="275" spans="1:20" x14ac:dyDescent="0.35">
      <c r="A275" s="12"/>
      <c r="B275" s="21">
        <f t="shared" si="90"/>
        <v>42940</v>
      </c>
      <c r="C275" s="13" t="str">
        <f>IF(B275="","",IFERROR(INDEX(Tableau1[RAISON],MATCH(B275,Tableau1[JOUR],0)),IF(WEEKDAY(B275,2)&gt;5,"WE","")))</f>
        <v/>
      </c>
      <c r="D275" s="26" t="str">
        <f t="shared" si="84"/>
        <v>B</v>
      </c>
      <c r="E275" s="21">
        <f t="shared" si="91"/>
        <v>42971</v>
      </c>
      <c r="F275" s="13" t="str">
        <f>IF(E275="","",IFERROR(INDEX(Tableau1[RAISON],MATCH(E275,Tableau1[JOUR],0)),IF(WEEKDAY(E275,2)&gt;5,"WE","")))</f>
        <v/>
      </c>
      <c r="G275" s="26" t="str">
        <f t="shared" si="85"/>
        <v>B</v>
      </c>
      <c r="H275" s="21">
        <f t="shared" si="92"/>
        <v>43002</v>
      </c>
      <c r="I275" s="13" t="str">
        <f>IF(H275="","",IFERROR(INDEX(Tableau1[RAISON],MATCH(H275,Tableau1[JOUR],0)),IF(WEEKDAY(H275,2)&gt;5,"WE","")))</f>
        <v>WE</v>
      </c>
      <c r="J275" s="26" t="str">
        <f t="shared" si="86"/>
        <v>B</v>
      </c>
      <c r="K275" s="21">
        <f t="shared" si="93"/>
        <v>43032</v>
      </c>
      <c r="L275" s="13" t="str">
        <f>IF(K275="","",IFERROR(INDEX(Tableau1[RAISON],MATCH(K275,Tableau1[JOUR],0)),IF(WEEKDAY(K275,2)&gt;5,"WE","")))</f>
        <v/>
      </c>
      <c r="M275" s="26" t="str">
        <f t="shared" si="87"/>
        <v>A</v>
      </c>
      <c r="N275" s="21">
        <f t="shared" si="94"/>
        <v>43063</v>
      </c>
      <c r="O275" s="13" t="str">
        <f>IF(N275="","",IFERROR(INDEX(Tableau1[RAISON],MATCH(N275,Tableau1[JOUR],0)),IF(WEEKDAY(N275,2)&gt;5,"WE","")))</f>
        <v/>
      </c>
      <c r="P275" s="26" t="str">
        <f t="shared" si="88"/>
        <v>A</v>
      </c>
      <c r="Q275" s="21">
        <f t="shared" si="95"/>
        <v>43093</v>
      </c>
      <c r="R275" s="13" t="str">
        <f>IF(Q275="","",IFERROR(INDEX(Tableau1[RAISON],MATCH(Q275,Tableau1[JOUR],0)),IF(WEEKDAY(Q275,2)&gt;5,"WE","")))</f>
        <v>WE</v>
      </c>
      <c r="S275" s="26" t="str">
        <f t="shared" si="89"/>
        <v>A</v>
      </c>
      <c r="T275" s="12"/>
    </row>
    <row r="276" spans="1:20" x14ac:dyDescent="0.35">
      <c r="A276" s="12"/>
      <c r="B276" s="21">
        <f t="shared" si="90"/>
        <v>42941</v>
      </c>
      <c r="C276" s="13" t="str">
        <f>IF(B276="","",IFERROR(INDEX(Tableau1[RAISON],MATCH(B276,Tableau1[JOUR],0)),IF(WEEKDAY(B276,2)&gt;5,"WE","")))</f>
        <v/>
      </c>
      <c r="D276" s="26" t="str">
        <f t="shared" si="84"/>
        <v>B</v>
      </c>
      <c r="E276" s="21">
        <f t="shared" si="91"/>
        <v>42972</v>
      </c>
      <c r="F276" s="13" t="str">
        <f>IF(E276="","",IFERROR(INDEX(Tableau1[RAISON],MATCH(E276,Tableau1[JOUR],0)),IF(WEEKDAY(E276,2)&gt;5,"WE","")))</f>
        <v/>
      </c>
      <c r="G276" s="26" t="str">
        <f t="shared" si="85"/>
        <v>B</v>
      </c>
      <c r="H276" s="21">
        <f t="shared" si="92"/>
        <v>43003</v>
      </c>
      <c r="I276" s="13" t="str">
        <f>IF(H276="","",IFERROR(INDEX(Tableau1[RAISON],MATCH(H276,Tableau1[JOUR],0)),IF(WEEKDAY(H276,2)&gt;5,"WE","")))</f>
        <v/>
      </c>
      <c r="J276" s="26" t="str">
        <f t="shared" si="86"/>
        <v>A</v>
      </c>
      <c r="K276" s="21">
        <f t="shared" si="93"/>
        <v>43033</v>
      </c>
      <c r="L276" s="13" t="str">
        <f>IF(K276="","",IFERROR(INDEX(Tableau1[RAISON],MATCH(K276,Tableau1[JOUR],0)),IF(WEEKDAY(K276,2)&gt;5,"WE","")))</f>
        <v/>
      </c>
      <c r="M276" s="26" t="str">
        <f t="shared" si="87"/>
        <v>A</v>
      </c>
      <c r="N276" s="21">
        <f t="shared" si="94"/>
        <v>43064</v>
      </c>
      <c r="O276" s="13" t="str">
        <f>IF(N276="","",IFERROR(INDEX(Tableau1[RAISON],MATCH(N276,Tableau1[JOUR],0)),IF(WEEKDAY(N276,2)&gt;5,"WE","")))</f>
        <v>WE</v>
      </c>
      <c r="P276" s="26" t="str">
        <f t="shared" si="88"/>
        <v>A</v>
      </c>
      <c r="Q276" s="21">
        <f t="shared" si="95"/>
        <v>43094</v>
      </c>
      <c r="R276" s="13" t="str">
        <f>IF(Q276="","",IFERROR(INDEX(Tableau1[RAISON],MATCH(Q276,Tableau1[JOUR],0)),IF(WEEKDAY(Q276,2)&gt;5,"WE","")))</f>
        <v>Noël</v>
      </c>
      <c r="S276" s="26" t="str">
        <f t="shared" si="89"/>
        <v>B</v>
      </c>
      <c r="T276" s="12"/>
    </row>
    <row r="277" spans="1:20" x14ac:dyDescent="0.35">
      <c r="A277" s="12"/>
      <c r="B277" s="21">
        <f t="shared" si="90"/>
        <v>42942</v>
      </c>
      <c r="C277" s="13" t="str">
        <f>IF(B277="","",IFERROR(INDEX(Tableau1[RAISON],MATCH(B277,Tableau1[JOUR],0)),IF(WEEKDAY(B277,2)&gt;5,"WE","")))</f>
        <v/>
      </c>
      <c r="D277" s="26" t="str">
        <f t="shared" si="84"/>
        <v>B</v>
      </c>
      <c r="E277" s="21">
        <f t="shared" si="91"/>
        <v>42973</v>
      </c>
      <c r="F277" s="13" t="str">
        <f>IF(E277="","",IFERROR(INDEX(Tableau1[RAISON],MATCH(E277,Tableau1[JOUR],0)),IF(WEEKDAY(E277,2)&gt;5,"WE","")))</f>
        <v>WE</v>
      </c>
      <c r="G277" s="26" t="str">
        <f t="shared" si="85"/>
        <v>B</v>
      </c>
      <c r="H277" s="21">
        <f t="shared" si="92"/>
        <v>43004</v>
      </c>
      <c r="I277" s="13" t="str">
        <f>IF(H277="","",IFERROR(INDEX(Tableau1[RAISON],MATCH(H277,Tableau1[JOUR],0)),IF(WEEKDAY(H277,2)&gt;5,"WE","")))</f>
        <v/>
      </c>
      <c r="J277" s="26" t="str">
        <f t="shared" si="86"/>
        <v>A</v>
      </c>
      <c r="K277" s="21">
        <f t="shared" si="93"/>
        <v>43034</v>
      </c>
      <c r="L277" s="13" t="str">
        <f>IF(K277="","",IFERROR(INDEX(Tableau1[RAISON],MATCH(K277,Tableau1[JOUR],0)),IF(WEEKDAY(K277,2)&gt;5,"WE","")))</f>
        <v/>
      </c>
      <c r="M277" s="26" t="str">
        <f t="shared" si="87"/>
        <v>A</v>
      </c>
      <c r="N277" s="21">
        <f t="shared" si="94"/>
        <v>43065</v>
      </c>
      <c r="O277" s="13" t="str">
        <f>IF(N277="","",IFERROR(INDEX(Tableau1[RAISON],MATCH(N277,Tableau1[JOUR],0)),IF(WEEKDAY(N277,2)&gt;5,"WE","")))</f>
        <v>WE</v>
      </c>
      <c r="P277" s="26" t="str">
        <f t="shared" si="88"/>
        <v>A</v>
      </c>
      <c r="Q277" s="21">
        <f t="shared" si="95"/>
        <v>43095</v>
      </c>
      <c r="R277" s="13" t="str">
        <f>IF(Q277="","",IFERROR(INDEX(Tableau1[RAISON],MATCH(Q277,Tableau1[JOUR],0)),IF(WEEKDAY(Q277,2)&gt;5,"WE","")))</f>
        <v/>
      </c>
      <c r="S277" s="26" t="str">
        <f t="shared" si="89"/>
        <v>B</v>
      </c>
      <c r="T277" s="12"/>
    </row>
    <row r="278" spans="1:20" x14ac:dyDescent="0.35">
      <c r="A278" s="12"/>
      <c r="B278" s="21">
        <f t="shared" si="90"/>
        <v>42943</v>
      </c>
      <c r="C278" s="13" t="str">
        <f>IF(B278="","",IFERROR(INDEX(Tableau1[RAISON],MATCH(B278,Tableau1[JOUR],0)),IF(WEEKDAY(B278,2)&gt;5,"WE","")))</f>
        <v/>
      </c>
      <c r="D278" s="26" t="str">
        <f t="shared" si="84"/>
        <v>B</v>
      </c>
      <c r="E278" s="21">
        <f t="shared" si="91"/>
        <v>42974</v>
      </c>
      <c r="F278" s="13" t="str">
        <f>IF(E278="","",IFERROR(INDEX(Tableau1[RAISON],MATCH(E278,Tableau1[JOUR],0)),IF(WEEKDAY(E278,2)&gt;5,"WE","")))</f>
        <v>WE</v>
      </c>
      <c r="G278" s="26" t="str">
        <f t="shared" si="85"/>
        <v>B</v>
      </c>
      <c r="H278" s="21">
        <f t="shared" si="92"/>
        <v>43005</v>
      </c>
      <c r="I278" s="13" t="str">
        <f>IF(H278="","",IFERROR(INDEX(Tableau1[RAISON],MATCH(H278,Tableau1[JOUR],0)),IF(WEEKDAY(H278,2)&gt;5,"WE","")))</f>
        <v/>
      </c>
      <c r="J278" s="26" t="str">
        <f t="shared" si="86"/>
        <v>A</v>
      </c>
      <c r="K278" s="21">
        <f t="shared" si="93"/>
        <v>43035</v>
      </c>
      <c r="L278" s="13" t="str">
        <f>IF(K278="","",IFERROR(INDEX(Tableau1[RAISON],MATCH(K278,Tableau1[JOUR],0)),IF(WEEKDAY(K278,2)&gt;5,"WE","")))</f>
        <v/>
      </c>
      <c r="M278" s="26" t="str">
        <f t="shared" si="87"/>
        <v>A</v>
      </c>
      <c r="N278" s="21">
        <f t="shared" si="94"/>
        <v>43066</v>
      </c>
      <c r="O278" s="13" t="str">
        <f>IF(N278="","",IFERROR(INDEX(Tableau1[RAISON],MATCH(N278,Tableau1[JOUR],0)),IF(WEEKDAY(N278,2)&gt;5,"WE","")))</f>
        <v/>
      </c>
      <c r="P278" s="26" t="str">
        <f t="shared" si="88"/>
        <v>B</v>
      </c>
      <c r="Q278" s="21">
        <f t="shared" si="95"/>
        <v>43096</v>
      </c>
      <c r="R278" s="13" t="str">
        <f>IF(Q278="","",IFERROR(INDEX(Tableau1[RAISON],MATCH(Q278,Tableau1[JOUR],0)),IF(WEEKDAY(Q278,2)&gt;5,"WE","")))</f>
        <v/>
      </c>
      <c r="S278" s="26" t="str">
        <f t="shared" si="89"/>
        <v>B</v>
      </c>
      <c r="T278" s="12"/>
    </row>
    <row r="279" spans="1:20" x14ac:dyDescent="0.35">
      <c r="A279" s="12"/>
      <c r="B279" s="21">
        <f t="shared" si="90"/>
        <v>42944</v>
      </c>
      <c r="C279" s="13" t="str">
        <f>IF(B279="","",IFERROR(INDEX(Tableau1[RAISON],MATCH(B279,Tableau1[JOUR],0)),IF(WEEKDAY(B279,2)&gt;5,"WE","")))</f>
        <v/>
      </c>
      <c r="D279" s="26" t="str">
        <f t="shared" si="84"/>
        <v>B</v>
      </c>
      <c r="E279" s="21">
        <f t="shared" si="91"/>
        <v>42975</v>
      </c>
      <c r="F279" s="13" t="str">
        <f>IF(E279="","",IFERROR(INDEX(Tableau1[RAISON],MATCH(E279,Tableau1[JOUR],0)),IF(WEEKDAY(E279,2)&gt;5,"WE","")))</f>
        <v/>
      </c>
      <c r="G279" s="26" t="str">
        <f t="shared" si="85"/>
        <v>A</v>
      </c>
      <c r="H279" s="21">
        <f t="shared" si="92"/>
        <v>43006</v>
      </c>
      <c r="I279" s="13" t="str">
        <f>IF(H279="","",IFERROR(INDEX(Tableau1[RAISON],MATCH(H279,Tableau1[JOUR],0)),IF(WEEKDAY(H279,2)&gt;5,"WE","")))</f>
        <v/>
      </c>
      <c r="J279" s="26" t="str">
        <f t="shared" si="86"/>
        <v>A</v>
      </c>
      <c r="K279" s="21">
        <f t="shared" si="93"/>
        <v>43036</v>
      </c>
      <c r="L279" s="13" t="str">
        <f>IF(K279="","",IFERROR(INDEX(Tableau1[RAISON],MATCH(K279,Tableau1[JOUR],0)),IF(WEEKDAY(K279,2)&gt;5,"WE","")))</f>
        <v>WE</v>
      </c>
      <c r="M279" s="26" t="str">
        <f t="shared" si="87"/>
        <v>A</v>
      </c>
      <c r="N279" s="21">
        <f t="shared" si="94"/>
        <v>43067</v>
      </c>
      <c r="O279" s="13" t="str">
        <f>IF(N279="","",IFERROR(INDEX(Tableau1[RAISON],MATCH(N279,Tableau1[JOUR],0)),IF(WEEKDAY(N279,2)&gt;5,"WE","")))</f>
        <v/>
      </c>
      <c r="P279" s="26" t="str">
        <f t="shared" si="88"/>
        <v>B</v>
      </c>
      <c r="Q279" s="21">
        <f t="shared" si="95"/>
        <v>43097</v>
      </c>
      <c r="R279" s="13" t="str">
        <f>IF(Q279="","",IFERROR(INDEX(Tableau1[RAISON],MATCH(Q279,Tableau1[JOUR],0)),IF(WEEKDAY(Q279,2)&gt;5,"WE","")))</f>
        <v/>
      </c>
      <c r="S279" s="26" t="str">
        <f t="shared" si="89"/>
        <v>B</v>
      </c>
      <c r="T279" s="12"/>
    </row>
    <row r="280" spans="1:20" x14ac:dyDescent="0.35">
      <c r="A280" s="12"/>
      <c r="B280" s="21">
        <f>IF(MONTH(B279+1)=MONTH(B251),B279+1,"")</f>
        <v>42945</v>
      </c>
      <c r="C280" s="13" t="str">
        <f>IF(B280="","",IFERROR(INDEX(Tableau1[RAISON],MATCH(B280,Tableau1[JOUR],0)),IF(WEEKDAY(B280,2)&gt;5,"WE","")))</f>
        <v>WE</v>
      </c>
      <c r="D280" s="26" t="str">
        <f t="shared" si="84"/>
        <v>B</v>
      </c>
      <c r="E280" s="21">
        <f>IF(MONTH(E279+1)=MONTH(E251),E279+1,"")</f>
        <v>42976</v>
      </c>
      <c r="F280" s="13" t="str">
        <f>IF(E280="","",IFERROR(INDEX(Tableau1[RAISON],MATCH(E280,Tableau1[JOUR],0)),IF(WEEKDAY(E280,2)&gt;5,"WE","")))</f>
        <v/>
      </c>
      <c r="G280" s="26" t="str">
        <f t="shared" si="85"/>
        <v>A</v>
      </c>
      <c r="H280" s="21">
        <f>IF(MONTH(H279+1)=MONTH(H251),H279+1,"")</f>
        <v>43007</v>
      </c>
      <c r="I280" s="13" t="str">
        <f>IF(H280="","",IFERROR(INDEX(Tableau1[RAISON],MATCH(H280,Tableau1[JOUR],0)),IF(WEEKDAY(H280,2)&gt;5,"WE","")))</f>
        <v/>
      </c>
      <c r="J280" s="26" t="str">
        <f t="shared" si="86"/>
        <v>A</v>
      </c>
      <c r="K280" s="21">
        <f>IF(MONTH(K279+1)=MONTH(K251),K279+1,"")</f>
        <v>43037</v>
      </c>
      <c r="L280" s="13" t="str">
        <f>IF(K280="","",IFERROR(INDEX(Tableau1[RAISON],MATCH(K280,Tableau1[JOUR],0)),IF(WEEKDAY(K280,2)&gt;5,"WE","")))</f>
        <v>WE</v>
      </c>
      <c r="M280" s="26" t="str">
        <f t="shared" si="87"/>
        <v>A</v>
      </c>
      <c r="N280" s="21">
        <f>IF(MONTH(N279+1)=MONTH(N251),N279+1,"")</f>
        <v>43068</v>
      </c>
      <c r="O280" s="13" t="str">
        <f>IF(N280="","",IFERROR(INDEX(Tableau1[RAISON],MATCH(N280,Tableau1[JOUR],0)),IF(WEEKDAY(N280,2)&gt;5,"WE","")))</f>
        <v/>
      </c>
      <c r="P280" s="26" t="str">
        <f t="shared" si="88"/>
        <v>B</v>
      </c>
      <c r="Q280" s="21">
        <f>IF(MONTH(Q279+1)=MONTH(Q251),Q279+1,"")</f>
        <v>43098</v>
      </c>
      <c r="R280" s="13" t="str">
        <f>IF(Q280="","",IFERROR(INDEX(Tableau1[RAISON],MATCH(Q280,Tableau1[JOUR],0)),IF(WEEKDAY(Q280,2)&gt;5,"WE","")))</f>
        <v/>
      </c>
      <c r="S280" s="26" t="str">
        <f t="shared" si="89"/>
        <v>B</v>
      </c>
      <c r="T280" s="12"/>
    </row>
    <row r="281" spans="1:20" x14ac:dyDescent="0.35">
      <c r="A281" s="12"/>
      <c r="B281" s="21">
        <f>IF(MONTH(B279+2)=MONTH(B251),B279+2,"")</f>
        <v>42946</v>
      </c>
      <c r="C281" s="13" t="str">
        <f>IF(B281="","",IFERROR(INDEX(Tableau1[RAISON],MATCH(B281,Tableau1[JOUR],0)),IF(WEEKDAY(B281,2)&gt;5,"WE","")))</f>
        <v>WE</v>
      </c>
      <c r="D281" s="26" t="str">
        <f t="shared" si="84"/>
        <v>B</v>
      </c>
      <c r="E281" s="21">
        <f>IF(MONTH(E279+2)=MONTH(E251),E279+2,"")</f>
        <v>42977</v>
      </c>
      <c r="F281" s="13" t="str">
        <f>IF(E281="","",IFERROR(INDEX(Tableau1[RAISON],MATCH(E281,Tableau1[JOUR],0)),IF(WEEKDAY(E281,2)&gt;5,"WE","")))</f>
        <v/>
      </c>
      <c r="G281" s="26" t="str">
        <f t="shared" si="85"/>
        <v>A</v>
      </c>
      <c r="H281" s="21">
        <f>IF(MONTH(H279+2)=MONTH(H251),H279+2,"")</f>
        <v>43008</v>
      </c>
      <c r="I281" s="13" t="str">
        <f>IF(H281="","",IFERROR(INDEX(Tableau1[RAISON],MATCH(H281,Tableau1[JOUR],0)),IF(WEEKDAY(H281,2)&gt;5,"WE","")))</f>
        <v>WE</v>
      </c>
      <c r="J281" s="26" t="str">
        <f t="shared" si="86"/>
        <v>A</v>
      </c>
      <c r="K281" s="21">
        <f>IF(MONTH(K279+2)=MONTH(K251),K279+2,"")</f>
        <v>43038</v>
      </c>
      <c r="L281" s="13" t="str">
        <f>IF(K281="","",IFERROR(INDEX(Tableau1[RAISON],MATCH(K281,Tableau1[JOUR],0)),IF(WEEKDAY(K281,2)&gt;5,"WE","")))</f>
        <v/>
      </c>
      <c r="M281" s="26" t="str">
        <f t="shared" si="87"/>
        <v>B</v>
      </c>
      <c r="N281" s="21">
        <f>IF(MONTH(N279+2)=MONTH(N251),N279+2,"")</f>
        <v>43069</v>
      </c>
      <c r="O281" s="13" t="str">
        <f>IF(N281="","",IFERROR(INDEX(Tableau1[RAISON],MATCH(N281,Tableau1[JOUR],0)),IF(WEEKDAY(N281,2)&gt;5,"WE","")))</f>
        <v/>
      </c>
      <c r="P281" s="26" t="str">
        <f t="shared" si="88"/>
        <v>B</v>
      </c>
      <c r="Q281" s="21">
        <f>IF(MONTH(Q279+2)=MONTH(Q251),Q279+2,"")</f>
        <v>43099</v>
      </c>
      <c r="R281" s="13" t="str">
        <f>IF(Q281="","",IFERROR(INDEX(Tableau1[RAISON],MATCH(Q281,Tableau1[JOUR],0)),IF(WEEKDAY(Q281,2)&gt;5,"WE","")))</f>
        <v>WE</v>
      </c>
      <c r="S281" s="26" t="str">
        <f t="shared" si="89"/>
        <v>B</v>
      </c>
      <c r="T281" s="12"/>
    </row>
    <row r="282" spans="1:20" x14ac:dyDescent="0.35">
      <c r="A282" s="12"/>
      <c r="B282" s="22">
        <f>IF(MONTH(B279+3)=MONTH(B251),B279+3,"")</f>
        <v>42947</v>
      </c>
      <c r="C282" s="13" t="str">
        <f>IF(B282="","",IFERROR(INDEX(Tableau1[RAISON],MATCH(B282,Tableau1[JOUR],0)),IF(WEEKDAY(B282,2)&gt;5,"WE","")))</f>
        <v/>
      </c>
      <c r="D282" s="26" t="str">
        <f t="shared" si="84"/>
        <v>A</v>
      </c>
      <c r="E282" s="22">
        <f>IF(MONTH(E279+3)=MONTH(E251),E279+3,"")</f>
        <v>42978</v>
      </c>
      <c r="F282" s="13" t="str">
        <f>IF(E282="","",IFERROR(INDEX(Tableau1[RAISON],MATCH(E282,Tableau1[JOUR],0)),IF(WEEKDAY(E282,2)&gt;5,"WE","")))</f>
        <v/>
      </c>
      <c r="G282" s="26" t="str">
        <f t="shared" si="85"/>
        <v>A</v>
      </c>
      <c r="H282" s="22" t="str">
        <f>IF(MONTH(H279+3)=MONTH(H251),H279+3,"")</f>
        <v/>
      </c>
      <c r="I282" s="13" t="str">
        <f>IF(H282="","",IFERROR(INDEX(Tableau1[RAISON],MATCH(H282,Tableau1[JOUR],0)),IF(WEEKDAY(H282,2)&gt;5,"WE","")))</f>
        <v/>
      </c>
      <c r="J282" s="26" t="str">
        <f t="shared" si="86"/>
        <v/>
      </c>
      <c r="K282" s="22">
        <f>IF(MONTH(K279+3)=MONTH(K251),K279+3,"")</f>
        <v>43039</v>
      </c>
      <c r="L282" s="13" t="str">
        <f>IF(K282="","",IFERROR(INDEX(Tableau1[RAISON],MATCH(K282,Tableau1[JOUR],0)),IF(WEEKDAY(K282,2)&gt;5,"WE","")))</f>
        <v/>
      </c>
      <c r="M282" s="26" t="str">
        <f t="shared" si="87"/>
        <v>B</v>
      </c>
      <c r="N282" s="22" t="str">
        <f>IF(MONTH(N279+3)=MONTH(N251),N279+3,"")</f>
        <v/>
      </c>
      <c r="O282" s="13" t="str">
        <f>IF(N282="","",IFERROR(INDEX(Tableau1[RAISON],MATCH(N282,Tableau1[JOUR],0)),IF(WEEKDAY(N282,2)&gt;5,"WE","")))</f>
        <v/>
      </c>
      <c r="P282" s="26" t="str">
        <f t="shared" si="88"/>
        <v/>
      </c>
      <c r="Q282" s="22">
        <f>IF(MONTH(Q279+3)=MONTH(Q251),Q279+3,"")</f>
        <v>43100</v>
      </c>
      <c r="R282" s="13" t="str">
        <f>IF(Q282="","",IFERROR(INDEX(Tableau1[RAISON],MATCH(Q282,Tableau1[JOUR],0)),IF(WEEKDAY(Q282,2)&gt;5,"WE","")))</f>
        <v>WE</v>
      </c>
      <c r="S282" s="26" t="str">
        <f t="shared" si="89"/>
        <v>B</v>
      </c>
      <c r="T282" s="12"/>
    </row>
    <row r="283" spans="1:20" x14ac:dyDescent="0.35">
      <c r="A283" s="12"/>
      <c r="B283" s="14">
        <f>NETWORKDAYS(B252,MAX(B279:B282),Tableau1[JOUR]
)</f>
        <v>20</v>
      </c>
      <c r="C283" s="14"/>
      <c r="D283" s="27"/>
      <c r="E283" s="14">
        <f>NETWORKDAYS(E252,MAX(E279:E282),Tableau1[JOUR]
)</f>
        <v>22</v>
      </c>
      <c r="F283" s="14"/>
      <c r="G283" s="27"/>
      <c r="H283" s="14">
        <f>NETWORKDAYS(H252,MAX(H279:H282),Tableau1[JOUR]
)</f>
        <v>21</v>
      </c>
      <c r="I283" s="14"/>
      <c r="J283" s="27"/>
      <c r="K283" s="14">
        <f>NETWORKDAYS(K252,MAX(K279:K282),Tableau1[JOUR]
)</f>
        <v>22</v>
      </c>
      <c r="L283" s="14"/>
      <c r="M283" s="27"/>
      <c r="N283" s="14">
        <f>NETWORKDAYS(N252,MAX(N279:N282),Tableau1[JOUR]
)</f>
        <v>20</v>
      </c>
      <c r="O283" s="14"/>
      <c r="P283" s="27"/>
      <c r="Q283" s="14">
        <f>NETWORKDAYS(Q252,MAX(Q279:Q282),Tableau1[JOUR]
)</f>
        <v>20</v>
      </c>
      <c r="R283" s="12"/>
      <c r="S283" s="25"/>
      <c r="T283" s="14">
        <f>SUM(B283:Q283)</f>
        <v>125</v>
      </c>
    </row>
    <row r="285" spans="1:20" x14ac:dyDescent="0.35">
      <c r="A285" s="12"/>
      <c r="B285" s="11">
        <v>1</v>
      </c>
      <c r="C285" s="12"/>
      <c r="D285" s="25"/>
      <c r="E285" s="11">
        <v>2</v>
      </c>
      <c r="F285" s="12"/>
      <c r="G285" s="25"/>
      <c r="H285" s="11">
        <v>3</v>
      </c>
      <c r="I285" s="12"/>
      <c r="J285" s="25"/>
      <c r="K285" s="11">
        <v>4</v>
      </c>
      <c r="L285" s="12"/>
      <c r="M285" s="25"/>
      <c r="N285" s="11">
        <v>5</v>
      </c>
      <c r="O285" s="12"/>
      <c r="P285" s="25"/>
      <c r="Q285" s="11">
        <v>6</v>
      </c>
      <c r="R285" s="12"/>
      <c r="S285" s="25"/>
      <c r="T285" s="12"/>
    </row>
    <row r="286" spans="1:20" x14ac:dyDescent="0.35">
      <c r="A286" s="10">
        <f>A216+1</f>
        <v>2018</v>
      </c>
      <c r="B286" s="28">
        <f>DATE(A286,B285,1)</f>
        <v>43101</v>
      </c>
      <c r="C286" s="29"/>
      <c r="D286" s="16"/>
      <c r="E286" s="28">
        <f>DATE(A286,E285,1)</f>
        <v>43132</v>
      </c>
      <c r="F286" s="29"/>
      <c r="G286" s="16"/>
      <c r="H286" s="28">
        <f>DATE(A286,H285,1)</f>
        <v>43160</v>
      </c>
      <c r="I286" s="29"/>
      <c r="J286" s="16"/>
      <c r="K286" s="28">
        <f>DATE(A286,K285,1)</f>
        <v>43191</v>
      </c>
      <c r="L286" s="29"/>
      <c r="M286" s="16"/>
      <c r="N286" s="28">
        <f>DATE(A286,N285,1)</f>
        <v>43221</v>
      </c>
      <c r="O286" s="29"/>
      <c r="P286" s="16"/>
      <c r="Q286" s="28">
        <f>DATE(A286,Q285,1)</f>
        <v>43252</v>
      </c>
      <c r="R286" s="29"/>
      <c r="S286" s="23"/>
      <c r="T286" s="11"/>
    </row>
    <row r="287" spans="1:20" x14ac:dyDescent="0.35">
      <c r="A287" s="12"/>
      <c r="B287" s="20">
        <f>B286</f>
        <v>43101</v>
      </c>
      <c r="C287" s="13" t="str">
        <f>IF(B287="","",IFERROR(INDEX(Tableau1[RAISON],MATCH(B287,Tableau1[JOUR],0)),IF(WEEKDAY(B287,2)&gt;5,"WE","")))</f>
        <v>Jour de l'An</v>
      </c>
      <c r="D287" s="26" t="str">
        <f t="shared" ref="D287:D317" si="96">IF(B287="","",IF(MOD(INT((B287-REF)/7),2),"A","B"))</f>
        <v>A</v>
      </c>
      <c r="E287" s="20">
        <f>E286</f>
        <v>43132</v>
      </c>
      <c r="F287" s="13" t="str">
        <f>IF(E287="","",IFERROR(INDEX(Tableau1[RAISON],MATCH(E287,Tableau1[JOUR],0)),IF(WEEKDAY(E287,2)&gt;5,"WE","")))</f>
        <v/>
      </c>
      <c r="G287" s="26" t="str">
        <f t="shared" ref="G287:G317" si="97">IF(E287="","",IF(MOD(INT((E287-REF)/7),2),"A","B"))</f>
        <v>A</v>
      </c>
      <c r="H287" s="20">
        <f>H286</f>
        <v>43160</v>
      </c>
      <c r="I287" s="13" t="str">
        <f>IF(H287="","",IFERROR(INDEX(Tableau1[RAISON],MATCH(H287,Tableau1[JOUR],0)),IF(WEEKDAY(H287,2)&gt;5,"WE","")))</f>
        <v/>
      </c>
      <c r="J287" s="26" t="str">
        <f t="shared" ref="J287:J317" si="98">IF(H287="","",IF(MOD(INT((H287-REF)/7),2),"A","B"))</f>
        <v>A</v>
      </c>
      <c r="K287" s="20">
        <f>K286</f>
        <v>43191</v>
      </c>
      <c r="L287" s="13" t="str">
        <f>IF(K287="","",IFERROR(INDEX(Tableau1[RAISON],MATCH(K287,Tableau1[JOUR],0)),IF(WEEKDAY(K287,2)&gt;5,"WE","")))</f>
        <v>Pâques</v>
      </c>
      <c r="M287" s="26" t="str">
        <f t="shared" ref="M287:M317" si="99">IF(K287="","",IF(MOD(INT((K287-REF)/7),2),"A","B"))</f>
        <v>A</v>
      </c>
      <c r="N287" s="20">
        <f>N286</f>
        <v>43221</v>
      </c>
      <c r="O287" s="13" t="str">
        <f>IF(N287="","",IFERROR(INDEX(Tableau1[RAISON],MATCH(N287,Tableau1[JOUR],0)),IF(WEEKDAY(N287,2)&gt;5,"WE","")))</f>
        <v>Fête du Travail</v>
      </c>
      <c r="P287" s="26" t="str">
        <f t="shared" ref="P287:P317" si="100">IF(N287="","",IF(MOD(INT((N287-REF)/7),2),"A","B"))</f>
        <v>B</v>
      </c>
      <c r="Q287" s="20">
        <f>Q286</f>
        <v>43252</v>
      </c>
      <c r="R287" s="13" t="str">
        <f>IF(Q287="","",IFERROR(INDEX(Tableau1[RAISON],MATCH(Q287,Tableau1[JOUR],0)),IF(WEEKDAY(Q287,2)&gt;5,"WE","")))</f>
        <v/>
      </c>
      <c r="S287" s="26" t="str">
        <f t="shared" ref="S287:S317" si="101">IF(Q287="","",IF(MOD(INT((Q287-REF)/7),2),"A","B"))</f>
        <v>B</v>
      </c>
      <c r="T287" s="12"/>
    </row>
    <row r="288" spans="1:20" x14ac:dyDescent="0.35">
      <c r="A288" s="12"/>
      <c r="B288" s="21">
        <f>B287+1</f>
        <v>43102</v>
      </c>
      <c r="C288" s="13" t="str">
        <f>IF(B288="","",IFERROR(INDEX(Tableau1[RAISON],MATCH(B288,Tableau1[JOUR],0)),IF(WEEKDAY(B288,2)&gt;5,"WE","")))</f>
        <v/>
      </c>
      <c r="D288" s="26" t="str">
        <f t="shared" si="96"/>
        <v>A</v>
      </c>
      <c r="E288" s="21">
        <f>E287+1</f>
        <v>43133</v>
      </c>
      <c r="F288" s="13" t="str">
        <f>IF(E288="","",IFERROR(INDEX(Tableau1[RAISON],MATCH(E288,Tableau1[JOUR],0)),IF(WEEKDAY(E288,2)&gt;5,"WE","")))</f>
        <v/>
      </c>
      <c r="G288" s="26" t="str">
        <f t="shared" si="97"/>
        <v>A</v>
      </c>
      <c r="H288" s="21">
        <f>H287+1</f>
        <v>43161</v>
      </c>
      <c r="I288" s="13" t="str">
        <f>IF(H288="","",IFERROR(INDEX(Tableau1[RAISON],MATCH(H288,Tableau1[JOUR],0)),IF(WEEKDAY(H288,2)&gt;5,"WE","")))</f>
        <v/>
      </c>
      <c r="J288" s="26" t="str">
        <f t="shared" si="98"/>
        <v>A</v>
      </c>
      <c r="K288" s="21">
        <f>K287+1</f>
        <v>43192</v>
      </c>
      <c r="L288" s="13" t="str">
        <f>IF(K288="","",IFERROR(INDEX(Tableau1[RAISON],MATCH(K288,Tableau1[JOUR],0)),IF(WEEKDAY(K288,2)&gt;5,"WE","")))</f>
        <v>Lundi de Pâques</v>
      </c>
      <c r="M288" s="26" t="str">
        <f t="shared" si="99"/>
        <v>B</v>
      </c>
      <c r="N288" s="21">
        <f>N287+1</f>
        <v>43222</v>
      </c>
      <c r="O288" s="13" t="str">
        <f>IF(N288="","",IFERROR(INDEX(Tableau1[RAISON],MATCH(N288,Tableau1[JOUR],0)),IF(WEEKDAY(N288,2)&gt;5,"WE","")))</f>
        <v/>
      </c>
      <c r="P288" s="26" t="str">
        <f t="shared" si="100"/>
        <v>B</v>
      </c>
      <c r="Q288" s="21">
        <f>Q287+1</f>
        <v>43253</v>
      </c>
      <c r="R288" s="13" t="str">
        <f>IF(Q288="","",IFERROR(INDEX(Tableau1[RAISON],MATCH(Q288,Tableau1[JOUR],0)),IF(WEEKDAY(Q288,2)&gt;5,"WE","")))</f>
        <v>WE</v>
      </c>
      <c r="S288" s="26" t="str">
        <f t="shared" si="101"/>
        <v>B</v>
      </c>
      <c r="T288" s="12"/>
    </row>
    <row r="289" spans="1:20" x14ac:dyDescent="0.35">
      <c r="A289" s="12"/>
      <c r="B289" s="21">
        <f t="shared" ref="B289:B314" si="102">B288+1</f>
        <v>43103</v>
      </c>
      <c r="C289" s="13" t="str">
        <f>IF(B289="","",IFERROR(INDEX(Tableau1[RAISON],MATCH(B289,Tableau1[JOUR],0)),IF(WEEKDAY(B289,2)&gt;5,"WE","")))</f>
        <v/>
      </c>
      <c r="D289" s="26" t="str">
        <f t="shared" si="96"/>
        <v>A</v>
      </c>
      <c r="E289" s="21">
        <f t="shared" ref="E289:E314" si="103">E288+1</f>
        <v>43134</v>
      </c>
      <c r="F289" s="13" t="str">
        <f>IF(E289="","",IFERROR(INDEX(Tableau1[RAISON],MATCH(E289,Tableau1[JOUR],0)),IF(WEEKDAY(E289,2)&gt;5,"WE","")))</f>
        <v>WE</v>
      </c>
      <c r="G289" s="26" t="str">
        <f t="shared" si="97"/>
        <v>A</v>
      </c>
      <c r="H289" s="21">
        <f t="shared" ref="H289:H314" si="104">H288+1</f>
        <v>43162</v>
      </c>
      <c r="I289" s="13" t="str">
        <f>IF(H289="","",IFERROR(INDEX(Tableau1[RAISON],MATCH(H289,Tableau1[JOUR],0)),IF(WEEKDAY(H289,2)&gt;5,"WE","")))</f>
        <v>WE</v>
      </c>
      <c r="J289" s="26" t="str">
        <f t="shared" si="98"/>
        <v>A</v>
      </c>
      <c r="K289" s="21">
        <f t="shared" ref="K289:K314" si="105">K288+1</f>
        <v>43193</v>
      </c>
      <c r="L289" s="13" t="str">
        <f>IF(K289="","",IFERROR(INDEX(Tableau1[RAISON],MATCH(K289,Tableau1[JOUR],0)),IF(WEEKDAY(K289,2)&gt;5,"WE","")))</f>
        <v/>
      </c>
      <c r="M289" s="26" t="str">
        <f t="shared" si="99"/>
        <v>B</v>
      </c>
      <c r="N289" s="21">
        <f t="shared" ref="N289:N314" si="106">N288+1</f>
        <v>43223</v>
      </c>
      <c r="O289" s="13" t="str">
        <f>IF(N289="","",IFERROR(INDEX(Tableau1[RAISON],MATCH(N289,Tableau1[JOUR],0)),IF(WEEKDAY(N289,2)&gt;5,"WE","")))</f>
        <v/>
      </c>
      <c r="P289" s="26" t="str">
        <f t="shared" si="100"/>
        <v>B</v>
      </c>
      <c r="Q289" s="21">
        <f t="shared" ref="Q289:Q314" si="107">Q288+1</f>
        <v>43254</v>
      </c>
      <c r="R289" s="13" t="str">
        <f>IF(Q289="","",IFERROR(INDEX(Tableau1[RAISON],MATCH(Q289,Tableau1[JOUR],0)),IF(WEEKDAY(Q289,2)&gt;5,"WE","")))</f>
        <v>WE</v>
      </c>
      <c r="S289" s="26" t="str">
        <f t="shared" si="101"/>
        <v>B</v>
      </c>
      <c r="T289" s="12"/>
    </row>
    <row r="290" spans="1:20" x14ac:dyDescent="0.35">
      <c r="A290" s="12"/>
      <c r="B290" s="21">
        <f t="shared" si="102"/>
        <v>43104</v>
      </c>
      <c r="C290" s="13" t="str">
        <f>IF(B290="","",IFERROR(INDEX(Tableau1[RAISON],MATCH(B290,Tableau1[JOUR],0)),IF(WEEKDAY(B290,2)&gt;5,"WE","")))</f>
        <v/>
      </c>
      <c r="D290" s="26" t="str">
        <f t="shared" si="96"/>
        <v>A</v>
      </c>
      <c r="E290" s="21">
        <f t="shared" si="103"/>
        <v>43135</v>
      </c>
      <c r="F290" s="13" t="str">
        <f>IF(E290="","",IFERROR(INDEX(Tableau1[RAISON],MATCH(E290,Tableau1[JOUR],0)),IF(WEEKDAY(E290,2)&gt;5,"WE","")))</f>
        <v>WE</v>
      </c>
      <c r="G290" s="26" t="str">
        <f t="shared" si="97"/>
        <v>A</v>
      </c>
      <c r="H290" s="21">
        <f t="shared" si="104"/>
        <v>43163</v>
      </c>
      <c r="I290" s="13" t="str">
        <f>IF(H290="","",IFERROR(INDEX(Tableau1[RAISON],MATCH(H290,Tableau1[JOUR],0)),IF(WEEKDAY(H290,2)&gt;5,"WE","")))</f>
        <v>WE</v>
      </c>
      <c r="J290" s="26" t="str">
        <f t="shared" si="98"/>
        <v>A</v>
      </c>
      <c r="K290" s="21">
        <f t="shared" si="105"/>
        <v>43194</v>
      </c>
      <c r="L290" s="13" t="str">
        <f>IF(K290="","",IFERROR(INDEX(Tableau1[RAISON],MATCH(K290,Tableau1[JOUR],0)),IF(WEEKDAY(K290,2)&gt;5,"WE","")))</f>
        <v/>
      </c>
      <c r="M290" s="26" t="str">
        <f t="shared" si="99"/>
        <v>B</v>
      </c>
      <c r="N290" s="21">
        <f t="shared" si="106"/>
        <v>43224</v>
      </c>
      <c r="O290" s="13" t="str">
        <f>IF(N290="","",IFERROR(INDEX(Tableau1[RAISON],MATCH(N290,Tableau1[JOUR],0)),IF(WEEKDAY(N290,2)&gt;5,"WE","")))</f>
        <v/>
      </c>
      <c r="P290" s="26" t="str">
        <f t="shared" si="100"/>
        <v>B</v>
      </c>
      <c r="Q290" s="21">
        <f t="shared" si="107"/>
        <v>43255</v>
      </c>
      <c r="R290" s="13" t="str">
        <f>IF(Q290="","",IFERROR(INDEX(Tableau1[RAISON],MATCH(Q290,Tableau1[JOUR],0)),IF(WEEKDAY(Q290,2)&gt;5,"WE","")))</f>
        <v/>
      </c>
      <c r="S290" s="26" t="str">
        <f t="shared" si="101"/>
        <v>A</v>
      </c>
      <c r="T290" s="12"/>
    </row>
    <row r="291" spans="1:20" x14ac:dyDescent="0.35">
      <c r="A291" s="12"/>
      <c r="B291" s="21">
        <f t="shared" si="102"/>
        <v>43105</v>
      </c>
      <c r="C291" s="13" t="str">
        <f>IF(B291="","",IFERROR(INDEX(Tableau1[RAISON],MATCH(B291,Tableau1[JOUR],0)),IF(WEEKDAY(B291,2)&gt;5,"WE","")))</f>
        <v/>
      </c>
      <c r="D291" s="26" t="str">
        <f t="shared" si="96"/>
        <v>A</v>
      </c>
      <c r="E291" s="21">
        <f t="shared" si="103"/>
        <v>43136</v>
      </c>
      <c r="F291" s="13" t="str">
        <f>IF(E291="","",IFERROR(INDEX(Tableau1[RAISON],MATCH(E291,Tableau1[JOUR],0)),IF(WEEKDAY(E291,2)&gt;5,"WE","")))</f>
        <v/>
      </c>
      <c r="G291" s="26" t="str">
        <f t="shared" si="97"/>
        <v>B</v>
      </c>
      <c r="H291" s="21">
        <f t="shared" si="104"/>
        <v>43164</v>
      </c>
      <c r="I291" s="13" t="str">
        <f>IF(H291="","",IFERROR(INDEX(Tableau1[RAISON],MATCH(H291,Tableau1[JOUR],0)),IF(WEEKDAY(H291,2)&gt;5,"WE","")))</f>
        <v/>
      </c>
      <c r="J291" s="26" t="str">
        <f t="shared" si="98"/>
        <v>B</v>
      </c>
      <c r="K291" s="21">
        <f t="shared" si="105"/>
        <v>43195</v>
      </c>
      <c r="L291" s="13" t="str">
        <f>IF(K291="","",IFERROR(INDEX(Tableau1[RAISON],MATCH(K291,Tableau1[JOUR],0)),IF(WEEKDAY(K291,2)&gt;5,"WE","")))</f>
        <v/>
      </c>
      <c r="M291" s="26" t="str">
        <f t="shared" si="99"/>
        <v>B</v>
      </c>
      <c r="N291" s="21">
        <f t="shared" si="106"/>
        <v>43225</v>
      </c>
      <c r="O291" s="13" t="str">
        <f>IF(N291="","",IFERROR(INDEX(Tableau1[RAISON],MATCH(N291,Tableau1[JOUR],0)),IF(WEEKDAY(N291,2)&gt;5,"WE","")))</f>
        <v>WE</v>
      </c>
      <c r="P291" s="26" t="str">
        <f t="shared" si="100"/>
        <v>B</v>
      </c>
      <c r="Q291" s="21">
        <f t="shared" si="107"/>
        <v>43256</v>
      </c>
      <c r="R291" s="13" t="str">
        <f>IF(Q291="","",IFERROR(INDEX(Tableau1[RAISON],MATCH(Q291,Tableau1[JOUR],0)),IF(WEEKDAY(Q291,2)&gt;5,"WE","")))</f>
        <v/>
      </c>
      <c r="S291" s="26" t="str">
        <f t="shared" si="101"/>
        <v>A</v>
      </c>
      <c r="T291" s="12"/>
    </row>
    <row r="292" spans="1:20" x14ac:dyDescent="0.35">
      <c r="A292" s="12"/>
      <c r="B292" s="21">
        <f t="shared" si="102"/>
        <v>43106</v>
      </c>
      <c r="C292" s="13" t="str">
        <f>IF(B292="","",IFERROR(INDEX(Tableau1[RAISON],MATCH(B292,Tableau1[JOUR],0)),IF(WEEKDAY(B292,2)&gt;5,"WE","")))</f>
        <v>WE</v>
      </c>
      <c r="D292" s="26" t="str">
        <f t="shared" si="96"/>
        <v>A</v>
      </c>
      <c r="E292" s="21">
        <f t="shared" si="103"/>
        <v>43137</v>
      </c>
      <c r="F292" s="13" t="str">
        <f>IF(E292="","",IFERROR(INDEX(Tableau1[RAISON],MATCH(E292,Tableau1[JOUR],0)),IF(WEEKDAY(E292,2)&gt;5,"WE","")))</f>
        <v/>
      </c>
      <c r="G292" s="26" t="str">
        <f t="shared" si="97"/>
        <v>B</v>
      </c>
      <c r="H292" s="21">
        <f t="shared" si="104"/>
        <v>43165</v>
      </c>
      <c r="I292" s="13" t="str">
        <f>IF(H292="","",IFERROR(INDEX(Tableau1[RAISON],MATCH(H292,Tableau1[JOUR],0)),IF(WEEKDAY(H292,2)&gt;5,"WE","")))</f>
        <v/>
      </c>
      <c r="J292" s="26" t="str">
        <f t="shared" si="98"/>
        <v>B</v>
      </c>
      <c r="K292" s="21">
        <f t="shared" si="105"/>
        <v>43196</v>
      </c>
      <c r="L292" s="13" t="str">
        <f>IF(K292="","",IFERROR(INDEX(Tableau1[RAISON],MATCH(K292,Tableau1[JOUR],0)),IF(WEEKDAY(K292,2)&gt;5,"WE","")))</f>
        <v/>
      </c>
      <c r="M292" s="26" t="str">
        <f t="shared" si="99"/>
        <v>B</v>
      </c>
      <c r="N292" s="21">
        <f t="shared" si="106"/>
        <v>43226</v>
      </c>
      <c r="O292" s="13" t="str">
        <f>IF(N292="","",IFERROR(INDEX(Tableau1[RAISON],MATCH(N292,Tableau1[JOUR],0)),IF(WEEKDAY(N292,2)&gt;5,"WE","")))</f>
        <v>WE</v>
      </c>
      <c r="P292" s="26" t="str">
        <f t="shared" si="100"/>
        <v>B</v>
      </c>
      <c r="Q292" s="21">
        <f t="shared" si="107"/>
        <v>43257</v>
      </c>
      <c r="R292" s="13" t="str">
        <f>IF(Q292="","",IFERROR(INDEX(Tableau1[RAISON],MATCH(Q292,Tableau1[JOUR],0)),IF(WEEKDAY(Q292,2)&gt;5,"WE","")))</f>
        <v/>
      </c>
      <c r="S292" s="26" t="str">
        <f t="shared" si="101"/>
        <v>A</v>
      </c>
      <c r="T292" s="12"/>
    </row>
    <row r="293" spans="1:20" x14ac:dyDescent="0.35">
      <c r="A293" s="12"/>
      <c r="B293" s="21">
        <f t="shared" si="102"/>
        <v>43107</v>
      </c>
      <c r="C293" s="13" t="str">
        <f>IF(B293="","",IFERROR(INDEX(Tableau1[RAISON],MATCH(B293,Tableau1[JOUR],0)),IF(WEEKDAY(B293,2)&gt;5,"WE","")))</f>
        <v>WE</v>
      </c>
      <c r="D293" s="26" t="str">
        <f t="shared" si="96"/>
        <v>A</v>
      </c>
      <c r="E293" s="21">
        <f t="shared" si="103"/>
        <v>43138</v>
      </c>
      <c r="F293" s="13" t="str">
        <f>IF(E293="","",IFERROR(INDEX(Tableau1[RAISON],MATCH(E293,Tableau1[JOUR],0)),IF(WEEKDAY(E293,2)&gt;5,"WE","")))</f>
        <v/>
      </c>
      <c r="G293" s="26" t="str">
        <f t="shared" si="97"/>
        <v>B</v>
      </c>
      <c r="H293" s="21">
        <f t="shared" si="104"/>
        <v>43166</v>
      </c>
      <c r="I293" s="13" t="str">
        <f>IF(H293="","",IFERROR(INDEX(Tableau1[RAISON],MATCH(H293,Tableau1[JOUR],0)),IF(WEEKDAY(H293,2)&gt;5,"WE","")))</f>
        <v/>
      </c>
      <c r="J293" s="26" t="str">
        <f t="shared" si="98"/>
        <v>B</v>
      </c>
      <c r="K293" s="21">
        <f t="shared" si="105"/>
        <v>43197</v>
      </c>
      <c r="L293" s="13" t="str">
        <f>IF(K293="","",IFERROR(INDEX(Tableau1[RAISON],MATCH(K293,Tableau1[JOUR],0)),IF(WEEKDAY(K293,2)&gt;5,"WE","")))</f>
        <v>WE</v>
      </c>
      <c r="M293" s="26" t="str">
        <f t="shared" si="99"/>
        <v>B</v>
      </c>
      <c r="N293" s="21">
        <f t="shared" si="106"/>
        <v>43227</v>
      </c>
      <c r="O293" s="13" t="str">
        <f>IF(N293="","",IFERROR(INDEX(Tableau1[RAISON],MATCH(N293,Tableau1[JOUR],0)),IF(WEEKDAY(N293,2)&gt;5,"WE","")))</f>
        <v/>
      </c>
      <c r="P293" s="26" t="str">
        <f t="shared" si="100"/>
        <v>A</v>
      </c>
      <c r="Q293" s="21">
        <f t="shared" si="107"/>
        <v>43258</v>
      </c>
      <c r="R293" s="13" t="str">
        <f>IF(Q293="","",IFERROR(INDEX(Tableau1[RAISON],MATCH(Q293,Tableau1[JOUR],0)),IF(WEEKDAY(Q293,2)&gt;5,"WE","")))</f>
        <v/>
      </c>
      <c r="S293" s="26" t="str">
        <f t="shared" si="101"/>
        <v>A</v>
      </c>
      <c r="T293" s="12"/>
    </row>
    <row r="294" spans="1:20" x14ac:dyDescent="0.35">
      <c r="A294" s="12"/>
      <c r="B294" s="21">
        <f t="shared" si="102"/>
        <v>43108</v>
      </c>
      <c r="C294" s="13" t="str">
        <f>IF(B294="","",IFERROR(INDEX(Tableau1[RAISON],MATCH(B294,Tableau1[JOUR],0)),IF(WEEKDAY(B294,2)&gt;5,"WE","")))</f>
        <v/>
      </c>
      <c r="D294" s="26" t="str">
        <f t="shared" si="96"/>
        <v>B</v>
      </c>
      <c r="E294" s="21">
        <f t="shared" si="103"/>
        <v>43139</v>
      </c>
      <c r="F294" s="13" t="str">
        <f>IF(E294="","",IFERROR(INDEX(Tableau1[RAISON],MATCH(E294,Tableau1[JOUR],0)),IF(WEEKDAY(E294,2)&gt;5,"WE","")))</f>
        <v/>
      </c>
      <c r="G294" s="26" t="str">
        <f t="shared" si="97"/>
        <v>B</v>
      </c>
      <c r="H294" s="21">
        <f t="shared" si="104"/>
        <v>43167</v>
      </c>
      <c r="I294" s="13" t="str">
        <f>IF(H294="","",IFERROR(INDEX(Tableau1[RAISON],MATCH(H294,Tableau1[JOUR],0)),IF(WEEKDAY(H294,2)&gt;5,"WE","")))</f>
        <v/>
      </c>
      <c r="J294" s="26" t="str">
        <f t="shared" si="98"/>
        <v>B</v>
      </c>
      <c r="K294" s="21">
        <f t="shared" si="105"/>
        <v>43198</v>
      </c>
      <c r="L294" s="13" t="str">
        <f>IF(K294="","",IFERROR(INDEX(Tableau1[RAISON],MATCH(K294,Tableau1[JOUR],0)),IF(WEEKDAY(K294,2)&gt;5,"WE","")))</f>
        <v>WE</v>
      </c>
      <c r="M294" s="26" t="str">
        <f t="shared" si="99"/>
        <v>B</v>
      </c>
      <c r="N294" s="21">
        <f t="shared" si="106"/>
        <v>43228</v>
      </c>
      <c r="O294" s="13" t="str">
        <f>IF(N294="","",IFERROR(INDEX(Tableau1[RAISON],MATCH(N294,Tableau1[JOUR],0)),IF(WEEKDAY(N294,2)&gt;5,"WE","")))</f>
        <v/>
      </c>
      <c r="P294" s="26" t="str">
        <f t="shared" si="100"/>
        <v>A</v>
      </c>
      <c r="Q294" s="21">
        <f t="shared" si="107"/>
        <v>43259</v>
      </c>
      <c r="R294" s="13" t="str">
        <f>IF(Q294="","",IFERROR(INDEX(Tableau1[RAISON],MATCH(Q294,Tableau1[JOUR],0)),IF(WEEKDAY(Q294,2)&gt;5,"WE","")))</f>
        <v/>
      </c>
      <c r="S294" s="26" t="str">
        <f t="shared" si="101"/>
        <v>A</v>
      </c>
      <c r="T294" s="12"/>
    </row>
    <row r="295" spans="1:20" x14ac:dyDescent="0.35">
      <c r="A295" s="12"/>
      <c r="B295" s="21">
        <f t="shared" si="102"/>
        <v>43109</v>
      </c>
      <c r="C295" s="13" t="str">
        <f>IF(B295="","",IFERROR(INDEX(Tableau1[RAISON],MATCH(B295,Tableau1[JOUR],0)),IF(WEEKDAY(B295,2)&gt;5,"WE","")))</f>
        <v/>
      </c>
      <c r="D295" s="26" t="str">
        <f t="shared" si="96"/>
        <v>B</v>
      </c>
      <c r="E295" s="21">
        <f t="shared" si="103"/>
        <v>43140</v>
      </c>
      <c r="F295" s="13" t="str">
        <f>IF(E295="","",IFERROR(INDEX(Tableau1[RAISON],MATCH(E295,Tableau1[JOUR],0)),IF(WEEKDAY(E295,2)&gt;5,"WE","")))</f>
        <v/>
      </c>
      <c r="G295" s="26" t="str">
        <f t="shared" si="97"/>
        <v>B</v>
      </c>
      <c r="H295" s="21">
        <f t="shared" si="104"/>
        <v>43168</v>
      </c>
      <c r="I295" s="13" t="str">
        <f>IF(H295="","",IFERROR(INDEX(Tableau1[RAISON],MATCH(H295,Tableau1[JOUR],0)),IF(WEEKDAY(H295,2)&gt;5,"WE","")))</f>
        <v/>
      </c>
      <c r="J295" s="26" t="str">
        <f t="shared" si="98"/>
        <v>B</v>
      </c>
      <c r="K295" s="21">
        <f t="shared" si="105"/>
        <v>43199</v>
      </c>
      <c r="L295" s="13" t="str">
        <f>IF(K295="","",IFERROR(INDEX(Tableau1[RAISON],MATCH(K295,Tableau1[JOUR],0)),IF(WEEKDAY(K295,2)&gt;5,"WE","")))</f>
        <v/>
      </c>
      <c r="M295" s="26" t="str">
        <f t="shared" si="99"/>
        <v>A</v>
      </c>
      <c r="N295" s="21">
        <f t="shared" si="106"/>
        <v>43229</v>
      </c>
      <c r="O295" s="13" t="str">
        <f>IF(N295="","",IFERROR(INDEX(Tableau1[RAISON],MATCH(N295,Tableau1[JOUR],0)),IF(WEEKDAY(N295,2)&gt;5,"WE","")))</f>
        <v/>
      </c>
      <c r="P295" s="26" t="str">
        <f t="shared" si="100"/>
        <v>A</v>
      </c>
      <c r="Q295" s="21">
        <f t="shared" si="107"/>
        <v>43260</v>
      </c>
      <c r="R295" s="13" t="str">
        <f>IF(Q295="","",IFERROR(INDEX(Tableau1[RAISON],MATCH(Q295,Tableau1[JOUR],0)),IF(WEEKDAY(Q295,2)&gt;5,"WE","")))</f>
        <v>WE</v>
      </c>
      <c r="S295" s="26" t="str">
        <f t="shared" si="101"/>
        <v>A</v>
      </c>
      <c r="T295" s="12"/>
    </row>
    <row r="296" spans="1:20" x14ac:dyDescent="0.35">
      <c r="A296" s="12"/>
      <c r="B296" s="21">
        <f t="shared" si="102"/>
        <v>43110</v>
      </c>
      <c r="C296" s="13" t="str">
        <f>IF(B296="","",IFERROR(INDEX(Tableau1[RAISON],MATCH(B296,Tableau1[JOUR],0)),IF(WEEKDAY(B296,2)&gt;5,"WE","")))</f>
        <v/>
      </c>
      <c r="D296" s="26" t="str">
        <f t="shared" si="96"/>
        <v>B</v>
      </c>
      <c r="E296" s="21">
        <f t="shared" si="103"/>
        <v>43141</v>
      </c>
      <c r="F296" s="13" t="str">
        <f>IF(E296="","",IFERROR(INDEX(Tableau1[RAISON],MATCH(E296,Tableau1[JOUR],0)),IF(WEEKDAY(E296,2)&gt;5,"WE","")))</f>
        <v>WE</v>
      </c>
      <c r="G296" s="26" t="str">
        <f t="shared" si="97"/>
        <v>B</v>
      </c>
      <c r="H296" s="21">
        <f t="shared" si="104"/>
        <v>43169</v>
      </c>
      <c r="I296" s="13" t="str">
        <f>IF(H296="","",IFERROR(INDEX(Tableau1[RAISON],MATCH(H296,Tableau1[JOUR],0)),IF(WEEKDAY(H296,2)&gt;5,"WE","")))</f>
        <v>WE</v>
      </c>
      <c r="J296" s="26" t="str">
        <f t="shared" si="98"/>
        <v>B</v>
      </c>
      <c r="K296" s="21">
        <f t="shared" si="105"/>
        <v>43200</v>
      </c>
      <c r="L296" s="13" t="str">
        <f>IF(K296="","",IFERROR(INDEX(Tableau1[RAISON],MATCH(K296,Tableau1[JOUR],0)),IF(WEEKDAY(K296,2)&gt;5,"WE","")))</f>
        <v/>
      </c>
      <c r="M296" s="26" t="str">
        <f t="shared" si="99"/>
        <v>A</v>
      </c>
      <c r="N296" s="21">
        <f t="shared" si="106"/>
        <v>43230</v>
      </c>
      <c r="O296" s="13" t="str">
        <f>IF(N296="","",IFERROR(INDEX(Tableau1[RAISON],MATCH(N296,Tableau1[JOUR],0)),IF(WEEKDAY(N296,2)&gt;5,"WE","")))</f>
        <v>Jeudi de l'Ascension</v>
      </c>
      <c r="P296" s="26" t="str">
        <f t="shared" si="100"/>
        <v>A</v>
      </c>
      <c r="Q296" s="21">
        <f t="shared" si="107"/>
        <v>43261</v>
      </c>
      <c r="R296" s="13" t="str">
        <f>IF(Q296="","",IFERROR(INDEX(Tableau1[RAISON],MATCH(Q296,Tableau1[JOUR],0)),IF(WEEKDAY(Q296,2)&gt;5,"WE","")))</f>
        <v>WE</v>
      </c>
      <c r="S296" s="26" t="str">
        <f t="shared" si="101"/>
        <v>A</v>
      </c>
      <c r="T296" s="12"/>
    </row>
    <row r="297" spans="1:20" x14ac:dyDescent="0.35">
      <c r="A297" s="12"/>
      <c r="B297" s="21">
        <f t="shared" si="102"/>
        <v>43111</v>
      </c>
      <c r="C297" s="13" t="str">
        <f>IF(B297="","",IFERROR(INDEX(Tableau1[RAISON],MATCH(B297,Tableau1[JOUR],0)),IF(WEEKDAY(B297,2)&gt;5,"WE","")))</f>
        <v/>
      </c>
      <c r="D297" s="26" t="str">
        <f t="shared" si="96"/>
        <v>B</v>
      </c>
      <c r="E297" s="21">
        <f t="shared" si="103"/>
        <v>43142</v>
      </c>
      <c r="F297" s="13" t="str">
        <f>IF(E297="","",IFERROR(INDEX(Tableau1[RAISON],MATCH(E297,Tableau1[JOUR],0)),IF(WEEKDAY(E297,2)&gt;5,"WE","")))</f>
        <v>WE</v>
      </c>
      <c r="G297" s="26" t="str">
        <f t="shared" si="97"/>
        <v>B</v>
      </c>
      <c r="H297" s="21">
        <f t="shared" si="104"/>
        <v>43170</v>
      </c>
      <c r="I297" s="13" t="str">
        <f>IF(H297="","",IFERROR(INDEX(Tableau1[RAISON],MATCH(H297,Tableau1[JOUR],0)),IF(WEEKDAY(H297,2)&gt;5,"WE","")))</f>
        <v>WE</v>
      </c>
      <c r="J297" s="26" t="str">
        <f t="shared" si="98"/>
        <v>B</v>
      </c>
      <c r="K297" s="21">
        <f t="shared" si="105"/>
        <v>43201</v>
      </c>
      <c r="L297" s="13" t="str">
        <f>IF(K297="","",IFERROR(INDEX(Tableau1[RAISON],MATCH(K297,Tableau1[JOUR],0)),IF(WEEKDAY(K297,2)&gt;5,"WE","")))</f>
        <v/>
      </c>
      <c r="M297" s="26" t="str">
        <f t="shared" si="99"/>
        <v>A</v>
      </c>
      <c r="N297" s="21">
        <f t="shared" si="106"/>
        <v>43231</v>
      </c>
      <c r="O297" s="13" t="str">
        <f>IF(N297="","",IFERROR(INDEX(Tableau1[RAISON],MATCH(N297,Tableau1[JOUR],0)),IF(WEEKDAY(N297,2)&gt;5,"WE","")))</f>
        <v/>
      </c>
      <c r="P297" s="26" t="str">
        <f t="shared" si="100"/>
        <v>A</v>
      </c>
      <c r="Q297" s="21">
        <f t="shared" si="107"/>
        <v>43262</v>
      </c>
      <c r="R297" s="13" t="str">
        <f>IF(Q297="","",IFERROR(INDEX(Tableau1[RAISON],MATCH(Q297,Tableau1[JOUR],0)),IF(WEEKDAY(Q297,2)&gt;5,"WE","")))</f>
        <v/>
      </c>
      <c r="S297" s="26" t="str">
        <f t="shared" si="101"/>
        <v>B</v>
      </c>
      <c r="T297" s="12"/>
    </row>
    <row r="298" spans="1:20" x14ac:dyDescent="0.35">
      <c r="A298" s="12"/>
      <c r="B298" s="21">
        <f t="shared" si="102"/>
        <v>43112</v>
      </c>
      <c r="C298" s="13" t="str">
        <f>IF(B298="","",IFERROR(INDEX(Tableau1[RAISON],MATCH(B298,Tableau1[JOUR],0)),IF(WEEKDAY(B298,2)&gt;5,"WE","")))</f>
        <v/>
      </c>
      <c r="D298" s="26" t="str">
        <f t="shared" si="96"/>
        <v>B</v>
      </c>
      <c r="E298" s="21">
        <f t="shared" si="103"/>
        <v>43143</v>
      </c>
      <c r="F298" s="13" t="str">
        <f>IF(E298="","",IFERROR(INDEX(Tableau1[RAISON],MATCH(E298,Tableau1[JOUR],0)),IF(WEEKDAY(E298,2)&gt;5,"WE","")))</f>
        <v/>
      </c>
      <c r="G298" s="26" t="str">
        <f t="shared" si="97"/>
        <v>A</v>
      </c>
      <c r="H298" s="21">
        <f t="shared" si="104"/>
        <v>43171</v>
      </c>
      <c r="I298" s="13" t="str">
        <f>IF(H298="","",IFERROR(INDEX(Tableau1[RAISON],MATCH(H298,Tableau1[JOUR],0)),IF(WEEKDAY(H298,2)&gt;5,"WE","")))</f>
        <v/>
      </c>
      <c r="J298" s="26" t="str">
        <f t="shared" si="98"/>
        <v>A</v>
      </c>
      <c r="K298" s="21">
        <f t="shared" si="105"/>
        <v>43202</v>
      </c>
      <c r="L298" s="13" t="str">
        <f>IF(K298="","",IFERROR(INDEX(Tableau1[RAISON],MATCH(K298,Tableau1[JOUR],0)),IF(WEEKDAY(K298,2)&gt;5,"WE","")))</f>
        <v/>
      </c>
      <c r="M298" s="26" t="str">
        <f t="shared" si="99"/>
        <v>A</v>
      </c>
      <c r="N298" s="21">
        <f t="shared" si="106"/>
        <v>43232</v>
      </c>
      <c r="O298" s="13" t="str">
        <f>IF(N298="","",IFERROR(INDEX(Tableau1[RAISON],MATCH(N298,Tableau1[JOUR],0)),IF(WEEKDAY(N298,2)&gt;5,"WE","")))</f>
        <v>WE</v>
      </c>
      <c r="P298" s="26" t="str">
        <f t="shared" si="100"/>
        <v>A</v>
      </c>
      <c r="Q298" s="21">
        <f t="shared" si="107"/>
        <v>43263</v>
      </c>
      <c r="R298" s="13" t="str">
        <f>IF(Q298="","",IFERROR(INDEX(Tableau1[RAISON],MATCH(Q298,Tableau1[JOUR],0)),IF(WEEKDAY(Q298,2)&gt;5,"WE","")))</f>
        <v/>
      </c>
      <c r="S298" s="26" t="str">
        <f t="shared" si="101"/>
        <v>B</v>
      </c>
      <c r="T298" s="12"/>
    </row>
    <row r="299" spans="1:20" x14ac:dyDescent="0.35">
      <c r="A299" s="12"/>
      <c r="B299" s="21">
        <f t="shared" si="102"/>
        <v>43113</v>
      </c>
      <c r="C299" s="13" t="str">
        <f>IF(B299="","",IFERROR(INDEX(Tableau1[RAISON],MATCH(B299,Tableau1[JOUR],0)),IF(WEEKDAY(B299,2)&gt;5,"WE","")))</f>
        <v>WE</v>
      </c>
      <c r="D299" s="26" t="str">
        <f t="shared" si="96"/>
        <v>B</v>
      </c>
      <c r="E299" s="21">
        <f t="shared" si="103"/>
        <v>43144</v>
      </c>
      <c r="F299" s="13" t="str">
        <f>IF(E299="","",IFERROR(INDEX(Tableau1[RAISON],MATCH(E299,Tableau1[JOUR],0)),IF(WEEKDAY(E299,2)&gt;5,"WE","")))</f>
        <v/>
      </c>
      <c r="G299" s="26" t="str">
        <f t="shared" si="97"/>
        <v>A</v>
      </c>
      <c r="H299" s="21">
        <f t="shared" si="104"/>
        <v>43172</v>
      </c>
      <c r="I299" s="13" t="str">
        <f>IF(H299="","",IFERROR(INDEX(Tableau1[RAISON],MATCH(H299,Tableau1[JOUR],0)),IF(WEEKDAY(H299,2)&gt;5,"WE","")))</f>
        <v/>
      </c>
      <c r="J299" s="26" t="str">
        <f t="shared" si="98"/>
        <v>A</v>
      </c>
      <c r="K299" s="21">
        <f t="shared" si="105"/>
        <v>43203</v>
      </c>
      <c r="L299" s="13" t="str">
        <f>IF(K299="","",IFERROR(INDEX(Tableau1[RAISON],MATCH(K299,Tableau1[JOUR],0)),IF(WEEKDAY(K299,2)&gt;5,"WE","")))</f>
        <v/>
      </c>
      <c r="M299" s="26" t="str">
        <f t="shared" si="99"/>
        <v>A</v>
      </c>
      <c r="N299" s="21">
        <f t="shared" si="106"/>
        <v>43233</v>
      </c>
      <c r="O299" s="13" t="str">
        <f>IF(N299="","",IFERROR(INDEX(Tableau1[RAISON],MATCH(N299,Tableau1[JOUR],0)),IF(WEEKDAY(N299,2)&gt;5,"WE","")))</f>
        <v>WE</v>
      </c>
      <c r="P299" s="26" t="str">
        <f t="shared" si="100"/>
        <v>A</v>
      </c>
      <c r="Q299" s="21">
        <f t="shared" si="107"/>
        <v>43264</v>
      </c>
      <c r="R299" s="13" t="str">
        <f>IF(Q299="","",IFERROR(INDEX(Tableau1[RAISON],MATCH(Q299,Tableau1[JOUR],0)),IF(WEEKDAY(Q299,2)&gt;5,"WE","")))</f>
        <v/>
      </c>
      <c r="S299" s="26" t="str">
        <f t="shared" si="101"/>
        <v>B</v>
      </c>
      <c r="T299" s="12"/>
    </row>
    <row r="300" spans="1:20" x14ac:dyDescent="0.35">
      <c r="A300" s="12"/>
      <c r="B300" s="21">
        <f t="shared" si="102"/>
        <v>43114</v>
      </c>
      <c r="C300" s="13" t="str">
        <f>IF(B300="","",IFERROR(INDEX(Tableau1[RAISON],MATCH(B300,Tableau1[JOUR],0)),IF(WEEKDAY(B300,2)&gt;5,"WE","")))</f>
        <v>WE</v>
      </c>
      <c r="D300" s="26" t="str">
        <f t="shared" si="96"/>
        <v>B</v>
      </c>
      <c r="E300" s="21">
        <f t="shared" si="103"/>
        <v>43145</v>
      </c>
      <c r="F300" s="13" t="str">
        <f>IF(E300="","",IFERROR(INDEX(Tableau1[RAISON],MATCH(E300,Tableau1[JOUR],0)),IF(WEEKDAY(E300,2)&gt;5,"WE","")))</f>
        <v/>
      </c>
      <c r="G300" s="26" t="str">
        <f t="shared" si="97"/>
        <v>A</v>
      </c>
      <c r="H300" s="21">
        <f t="shared" si="104"/>
        <v>43173</v>
      </c>
      <c r="I300" s="13" t="str">
        <f>IF(H300="","",IFERROR(INDEX(Tableau1[RAISON],MATCH(H300,Tableau1[JOUR],0)),IF(WEEKDAY(H300,2)&gt;5,"WE","")))</f>
        <v/>
      </c>
      <c r="J300" s="26" t="str">
        <f t="shared" si="98"/>
        <v>A</v>
      </c>
      <c r="K300" s="21">
        <f t="shared" si="105"/>
        <v>43204</v>
      </c>
      <c r="L300" s="13" t="str">
        <f>IF(K300="","",IFERROR(INDEX(Tableau1[RAISON],MATCH(K300,Tableau1[JOUR],0)),IF(WEEKDAY(K300,2)&gt;5,"WE","")))</f>
        <v>WE</v>
      </c>
      <c r="M300" s="26" t="str">
        <f t="shared" si="99"/>
        <v>A</v>
      </c>
      <c r="N300" s="21">
        <f t="shared" si="106"/>
        <v>43234</v>
      </c>
      <c r="O300" s="13" t="str">
        <f>IF(N300="","",IFERROR(INDEX(Tableau1[RAISON],MATCH(N300,Tableau1[JOUR],0)),IF(WEEKDAY(N300,2)&gt;5,"WE","")))</f>
        <v/>
      </c>
      <c r="P300" s="26" t="str">
        <f t="shared" si="100"/>
        <v>B</v>
      </c>
      <c r="Q300" s="21">
        <f t="shared" si="107"/>
        <v>43265</v>
      </c>
      <c r="R300" s="13" t="str">
        <f>IF(Q300="","",IFERROR(INDEX(Tableau1[RAISON],MATCH(Q300,Tableau1[JOUR],0)),IF(WEEKDAY(Q300,2)&gt;5,"WE","")))</f>
        <v/>
      </c>
      <c r="S300" s="26" t="str">
        <f t="shared" si="101"/>
        <v>B</v>
      </c>
      <c r="T300" s="12"/>
    </row>
    <row r="301" spans="1:20" x14ac:dyDescent="0.35">
      <c r="A301" s="12"/>
      <c r="B301" s="21">
        <f t="shared" si="102"/>
        <v>43115</v>
      </c>
      <c r="C301" s="13" t="str">
        <f>IF(B301="","",IFERROR(INDEX(Tableau1[RAISON],MATCH(B301,Tableau1[JOUR],0)),IF(WEEKDAY(B301,2)&gt;5,"WE","")))</f>
        <v/>
      </c>
      <c r="D301" s="26" t="str">
        <f t="shared" si="96"/>
        <v>A</v>
      </c>
      <c r="E301" s="21">
        <f t="shared" si="103"/>
        <v>43146</v>
      </c>
      <c r="F301" s="13" t="str">
        <f>IF(E301="","",IFERROR(INDEX(Tableau1[RAISON],MATCH(E301,Tableau1[JOUR],0)),IF(WEEKDAY(E301,2)&gt;5,"WE","")))</f>
        <v/>
      </c>
      <c r="G301" s="26" t="str">
        <f t="shared" si="97"/>
        <v>A</v>
      </c>
      <c r="H301" s="21">
        <f t="shared" si="104"/>
        <v>43174</v>
      </c>
      <c r="I301" s="13" t="str">
        <f>IF(H301="","",IFERROR(INDEX(Tableau1[RAISON],MATCH(H301,Tableau1[JOUR],0)),IF(WEEKDAY(H301,2)&gt;5,"WE","")))</f>
        <v/>
      </c>
      <c r="J301" s="26" t="str">
        <f t="shared" si="98"/>
        <v>A</v>
      </c>
      <c r="K301" s="21">
        <f t="shared" si="105"/>
        <v>43205</v>
      </c>
      <c r="L301" s="13" t="str">
        <f>IF(K301="","",IFERROR(INDEX(Tableau1[RAISON],MATCH(K301,Tableau1[JOUR],0)),IF(WEEKDAY(K301,2)&gt;5,"WE","")))</f>
        <v>WE</v>
      </c>
      <c r="M301" s="26" t="str">
        <f t="shared" si="99"/>
        <v>A</v>
      </c>
      <c r="N301" s="21">
        <f t="shared" si="106"/>
        <v>43235</v>
      </c>
      <c r="O301" s="13" t="str">
        <f>IF(N301="","",IFERROR(INDEX(Tableau1[RAISON],MATCH(N301,Tableau1[JOUR],0)),IF(WEEKDAY(N301,2)&gt;5,"WE","")))</f>
        <v/>
      </c>
      <c r="P301" s="26" t="str">
        <f t="shared" si="100"/>
        <v>B</v>
      </c>
      <c r="Q301" s="21">
        <f t="shared" si="107"/>
        <v>43266</v>
      </c>
      <c r="R301" s="13" t="str">
        <f>IF(Q301="","",IFERROR(INDEX(Tableau1[RAISON],MATCH(Q301,Tableau1[JOUR],0)),IF(WEEKDAY(Q301,2)&gt;5,"WE","")))</f>
        <v/>
      </c>
      <c r="S301" s="26" t="str">
        <f t="shared" si="101"/>
        <v>B</v>
      </c>
      <c r="T301" s="12"/>
    </row>
    <row r="302" spans="1:20" x14ac:dyDescent="0.35">
      <c r="A302" s="12"/>
      <c r="B302" s="21">
        <f t="shared" si="102"/>
        <v>43116</v>
      </c>
      <c r="C302" s="13" t="str">
        <f>IF(B302="","",IFERROR(INDEX(Tableau1[RAISON],MATCH(B302,Tableau1[JOUR],0)),IF(WEEKDAY(B302,2)&gt;5,"WE","")))</f>
        <v/>
      </c>
      <c r="D302" s="26" t="str">
        <f t="shared" si="96"/>
        <v>A</v>
      </c>
      <c r="E302" s="21">
        <f t="shared" si="103"/>
        <v>43147</v>
      </c>
      <c r="F302" s="13" t="str">
        <f>IF(E302="","",IFERROR(INDEX(Tableau1[RAISON],MATCH(E302,Tableau1[JOUR],0)),IF(WEEKDAY(E302,2)&gt;5,"WE","")))</f>
        <v/>
      </c>
      <c r="G302" s="26" t="str">
        <f t="shared" si="97"/>
        <v>A</v>
      </c>
      <c r="H302" s="21">
        <f t="shared" si="104"/>
        <v>43175</v>
      </c>
      <c r="I302" s="13" t="str">
        <f>IF(H302="","",IFERROR(INDEX(Tableau1[RAISON],MATCH(H302,Tableau1[JOUR],0)),IF(WEEKDAY(H302,2)&gt;5,"WE","")))</f>
        <v/>
      </c>
      <c r="J302" s="26" t="str">
        <f t="shared" si="98"/>
        <v>A</v>
      </c>
      <c r="K302" s="21">
        <f t="shared" si="105"/>
        <v>43206</v>
      </c>
      <c r="L302" s="13" t="str">
        <f>IF(K302="","",IFERROR(INDEX(Tableau1[RAISON],MATCH(K302,Tableau1[JOUR],0)),IF(WEEKDAY(K302,2)&gt;5,"WE","")))</f>
        <v/>
      </c>
      <c r="M302" s="26" t="str">
        <f t="shared" si="99"/>
        <v>B</v>
      </c>
      <c r="N302" s="21">
        <f t="shared" si="106"/>
        <v>43236</v>
      </c>
      <c r="O302" s="13" t="str">
        <f>IF(N302="","",IFERROR(INDEX(Tableau1[RAISON],MATCH(N302,Tableau1[JOUR],0)),IF(WEEKDAY(N302,2)&gt;5,"WE","")))</f>
        <v/>
      </c>
      <c r="P302" s="26" t="str">
        <f t="shared" si="100"/>
        <v>B</v>
      </c>
      <c r="Q302" s="21">
        <f t="shared" si="107"/>
        <v>43267</v>
      </c>
      <c r="R302" s="13" t="str">
        <f>IF(Q302="","",IFERROR(INDEX(Tableau1[RAISON],MATCH(Q302,Tableau1[JOUR],0)),IF(WEEKDAY(Q302,2)&gt;5,"WE","")))</f>
        <v>WE</v>
      </c>
      <c r="S302" s="26" t="str">
        <f t="shared" si="101"/>
        <v>B</v>
      </c>
      <c r="T302" s="12"/>
    </row>
    <row r="303" spans="1:20" x14ac:dyDescent="0.35">
      <c r="A303" s="12"/>
      <c r="B303" s="21">
        <f t="shared" si="102"/>
        <v>43117</v>
      </c>
      <c r="C303" s="13" t="str">
        <f>IF(B303="","",IFERROR(INDEX(Tableau1[RAISON],MATCH(B303,Tableau1[JOUR],0)),IF(WEEKDAY(B303,2)&gt;5,"WE","")))</f>
        <v/>
      </c>
      <c r="D303" s="26" t="str">
        <f t="shared" si="96"/>
        <v>A</v>
      </c>
      <c r="E303" s="21">
        <f t="shared" si="103"/>
        <v>43148</v>
      </c>
      <c r="F303" s="13" t="str">
        <f>IF(E303="","",IFERROR(INDEX(Tableau1[RAISON],MATCH(E303,Tableau1[JOUR],0)),IF(WEEKDAY(E303,2)&gt;5,"WE","")))</f>
        <v>WE</v>
      </c>
      <c r="G303" s="26" t="str">
        <f t="shared" si="97"/>
        <v>A</v>
      </c>
      <c r="H303" s="21">
        <f t="shared" si="104"/>
        <v>43176</v>
      </c>
      <c r="I303" s="13" t="str">
        <f>IF(H303="","",IFERROR(INDEX(Tableau1[RAISON],MATCH(H303,Tableau1[JOUR],0)),IF(WEEKDAY(H303,2)&gt;5,"WE","")))</f>
        <v>WE</v>
      </c>
      <c r="J303" s="26" t="str">
        <f t="shared" si="98"/>
        <v>A</v>
      </c>
      <c r="K303" s="21">
        <f t="shared" si="105"/>
        <v>43207</v>
      </c>
      <c r="L303" s="13" t="str">
        <f>IF(K303="","",IFERROR(INDEX(Tableau1[RAISON],MATCH(K303,Tableau1[JOUR],0)),IF(WEEKDAY(K303,2)&gt;5,"WE","")))</f>
        <v/>
      </c>
      <c r="M303" s="26" t="str">
        <f t="shared" si="99"/>
        <v>B</v>
      </c>
      <c r="N303" s="21">
        <f t="shared" si="106"/>
        <v>43237</v>
      </c>
      <c r="O303" s="13" t="str">
        <f>IF(N303="","",IFERROR(INDEX(Tableau1[RAISON],MATCH(N303,Tableau1[JOUR],0)),IF(WEEKDAY(N303,2)&gt;5,"WE","")))</f>
        <v/>
      </c>
      <c r="P303" s="26" t="str">
        <f t="shared" si="100"/>
        <v>B</v>
      </c>
      <c r="Q303" s="21">
        <f t="shared" si="107"/>
        <v>43268</v>
      </c>
      <c r="R303" s="13" t="str">
        <f>IF(Q303="","",IFERROR(INDEX(Tableau1[RAISON],MATCH(Q303,Tableau1[JOUR],0)),IF(WEEKDAY(Q303,2)&gt;5,"WE","")))</f>
        <v>WE</v>
      </c>
      <c r="S303" s="26" t="str">
        <f t="shared" si="101"/>
        <v>B</v>
      </c>
      <c r="T303" s="12"/>
    </row>
    <row r="304" spans="1:20" x14ac:dyDescent="0.35">
      <c r="A304" s="12"/>
      <c r="B304" s="21">
        <f t="shared" si="102"/>
        <v>43118</v>
      </c>
      <c r="C304" s="13" t="str">
        <f>IF(B304="","",IFERROR(INDEX(Tableau1[RAISON],MATCH(B304,Tableau1[JOUR],0)),IF(WEEKDAY(B304,2)&gt;5,"WE","")))</f>
        <v/>
      </c>
      <c r="D304" s="26" t="str">
        <f t="shared" si="96"/>
        <v>A</v>
      </c>
      <c r="E304" s="21">
        <f t="shared" si="103"/>
        <v>43149</v>
      </c>
      <c r="F304" s="13" t="str">
        <f>IF(E304="","",IFERROR(INDEX(Tableau1[RAISON],MATCH(E304,Tableau1[JOUR],0)),IF(WEEKDAY(E304,2)&gt;5,"WE","")))</f>
        <v>WE</v>
      </c>
      <c r="G304" s="26" t="str">
        <f t="shared" si="97"/>
        <v>A</v>
      </c>
      <c r="H304" s="21">
        <f t="shared" si="104"/>
        <v>43177</v>
      </c>
      <c r="I304" s="13" t="str">
        <f>IF(H304="","",IFERROR(INDEX(Tableau1[RAISON],MATCH(H304,Tableau1[JOUR],0)),IF(WEEKDAY(H304,2)&gt;5,"WE","")))</f>
        <v>WE</v>
      </c>
      <c r="J304" s="26" t="str">
        <f t="shared" si="98"/>
        <v>A</v>
      </c>
      <c r="K304" s="21">
        <f t="shared" si="105"/>
        <v>43208</v>
      </c>
      <c r="L304" s="13" t="str">
        <f>IF(K304="","",IFERROR(INDEX(Tableau1[RAISON],MATCH(K304,Tableau1[JOUR],0)),IF(WEEKDAY(K304,2)&gt;5,"WE","")))</f>
        <v/>
      </c>
      <c r="M304" s="26" t="str">
        <f t="shared" si="99"/>
        <v>B</v>
      </c>
      <c r="N304" s="21">
        <f t="shared" si="106"/>
        <v>43238</v>
      </c>
      <c r="O304" s="13" t="str">
        <f>IF(N304="","",IFERROR(INDEX(Tableau1[RAISON],MATCH(N304,Tableau1[JOUR],0)),IF(WEEKDAY(N304,2)&gt;5,"WE","")))</f>
        <v/>
      </c>
      <c r="P304" s="26" t="str">
        <f t="shared" si="100"/>
        <v>B</v>
      </c>
      <c r="Q304" s="21">
        <f t="shared" si="107"/>
        <v>43269</v>
      </c>
      <c r="R304" s="13" t="str">
        <f>IF(Q304="","",IFERROR(INDEX(Tableau1[RAISON],MATCH(Q304,Tableau1[JOUR],0)),IF(WEEKDAY(Q304,2)&gt;5,"WE","")))</f>
        <v/>
      </c>
      <c r="S304" s="26" t="str">
        <f t="shared" si="101"/>
        <v>A</v>
      </c>
      <c r="T304" s="12"/>
    </row>
    <row r="305" spans="1:20" x14ac:dyDescent="0.35">
      <c r="A305" s="12"/>
      <c r="B305" s="21">
        <f t="shared" si="102"/>
        <v>43119</v>
      </c>
      <c r="C305" s="13" t="str">
        <f>IF(B305="","",IFERROR(INDEX(Tableau1[RAISON],MATCH(B305,Tableau1[JOUR],0)),IF(WEEKDAY(B305,2)&gt;5,"WE","")))</f>
        <v/>
      </c>
      <c r="D305" s="26" t="str">
        <f t="shared" si="96"/>
        <v>A</v>
      </c>
      <c r="E305" s="21">
        <f t="shared" si="103"/>
        <v>43150</v>
      </c>
      <c r="F305" s="13" t="str">
        <f>IF(E305="","",IFERROR(INDEX(Tableau1[RAISON],MATCH(E305,Tableau1[JOUR],0)),IF(WEEKDAY(E305,2)&gt;5,"WE","")))</f>
        <v/>
      </c>
      <c r="G305" s="26" t="str">
        <f t="shared" si="97"/>
        <v>B</v>
      </c>
      <c r="H305" s="21">
        <f t="shared" si="104"/>
        <v>43178</v>
      </c>
      <c r="I305" s="13" t="str">
        <f>IF(H305="","",IFERROR(INDEX(Tableau1[RAISON],MATCH(H305,Tableau1[JOUR],0)),IF(WEEKDAY(H305,2)&gt;5,"WE","")))</f>
        <v/>
      </c>
      <c r="J305" s="26" t="str">
        <f t="shared" si="98"/>
        <v>B</v>
      </c>
      <c r="K305" s="21">
        <f t="shared" si="105"/>
        <v>43209</v>
      </c>
      <c r="L305" s="13" t="str">
        <f>IF(K305="","",IFERROR(INDEX(Tableau1[RAISON],MATCH(K305,Tableau1[JOUR],0)),IF(WEEKDAY(K305,2)&gt;5,"WE","")))</f>
        <v/>
      </c>
      <c r="M305" s="26" t="str">
        <f t="shared" si="99"/>
        <v>B</v>
      </c>
      <c r="N305" s="21">
        <f t="shared" si="106"/>
        <v>43239</v>
      </c>
      <c r="O305" s="13" t="str">
        <f>IF(N305="","",IFERROR(INDEX(Tableau1[RAISON],MATCH(N305,Tableau1[JOUR],0)),IF(WEEKDAY(N305,2)&gt;5,"WE","")))</f>
        <v>WE</v>
      </c>
      <c r="P305" s="26" t="str">
        <f t="shared" si="100"/>
        <v>B</v>
      </c>
      <c r="Q305" s="21">
        <f t="shared" si="107"/>
        <v>43270</v>
      </c>
      <c r="R305" s="13" t="str">
        <f>IF(Q305="","",IFERROR(INDEX(Tableau1[RAISON],MATCH(Q305,Tableau1[JOUR],0)),IF(WEEKDAY(Q305,2)&gt;5,"WE","")))</f>
        <v/>
      </c>
      <c r="S305" s="26" t="str">
        <f t="shared" si="101"/>
        <v>A</v>
      </c>
      <c r="T305" s="12"/>
    </row>
    <row r="306" spans="1:20" x14ac:dyDescent="0.35">
      <c r="A306" s="12"/>
      <c r="B306" s="21">
        <f t="shared" si="102"/>
        <v>43120</v>
      </c>
      <c r="C306" s="13" t="str">
        <f>IF(B306="","",IFERROR(INDEX(Tableau1[RAISON],MATCH(B306,Tableau1[JOUR],0)),IF(WEEKDAY(B306,2)&gt;5,"WE","")))</f>
        <v>WE</v>
      </c>
      <c r="D306" s="26" t="str">
        <f t="shared" si="96"/>
        <v>A</v>
      </c>
      <c r="E306" s="21">
        <f t="shared" si="103"/>
        <v>43151</v>
      </c>
      <c r="F306" s="13" t="str">
        <f>IF(E306="","",IFERROR(INDEX(Tableau1[RAISON],MATCH(E306,Tableau1[JOUR],0)),IF(WEEKDAY(E306,2)&gt;5,"WE","")))</f>
        <v/>
      </c>
      <c r="G306" s="26" t="str">
        <f t="shared" si="97"/>
        <v>B</v>
      </c>
      <c r="H306" s="21">
        <f t="shared" si="104"/>
        <v>43179</v>
      </c>
      <c r="I306" s="13" t="str">
        <f>IF(H306="","",IFERROR(INDEX(Tableau1[RAISON],MATCH(H306,Tableau1[JOUR],0)),IF(WEEKDAY(H306,2)&gt;5,"WE","")))</f>
        <v/>
      </c>
      <c r="J306" s="26" t="str">
        <f t="shared" si="98"/>
        <v>B</v>
      </c>
      <c r="K306" s="21">
        <f t="shared" si="105"/>
        <v>43210</v>
      </c>
      <c r="L306" s="13" t="str">
        <f>IF(K306="","",IFERROR(INDEX(Tableau1[RAISON],MATCH(K306,Tableau1[JOUR],0)),IF(WEEKDAY(K306,2)&gt;5,"WE","")))</f>
        <v/>
      </c>
      <c r="M306" s="26" t="str">
        <f t="shared" si="99"/>
        <v>B</v>
      </c>
      <c r="N306" s="21">
        <f t="shared" si="106"/>
        <v>43240</v>
      </c>
      <c r="O306" s="13" t="str">
        <f>IF(N306="","",IFERROR(INDEX(Tableau1[RAISON],MATCH(N306,Tableau1[JOUR],0)),IF(WEEKDAY(N306,2)&gt;5,"WE","")))</f>
        <v>WE</v>
      </c>
      <c r="P306" s="26" t="str">
        <f t="shared" si="100"/>
        <v>B</v>
      </c>
      <c r="Q306" s="21">
        <f t="shared" si="107"/>
        <v>43271</v>
      </c>
      <c r="R306" s="13" t="str">
        <f>IF(Q306="","",IFERROR(INDEX(Tableau1[RAISON],MATCH(Q306,Tableau1[JOUR],0)),IF(WEEKDAY(Q306,2)&gt;5,"WE","")))</f>
        <v/>
      </c>
      <c r="S306" s="26" t="str">
        <f t="shared" si="101"/>
        <v>A</v>
      </c>
      <c r="T306" s="12"/>
    </row>
    <row r="307" spans="1:20" x14ac:dyDescent="0.35">
      <c r="A307" s="12"/>
      <c r="B307" s="21">
        <f t="shared" si="102"/>
        <v>43121</v>
      </c>
      <c r="C307" s="13" t="str">
        <f>IF(B307="","",IFERROR(INDEX(Tableau1[RAISON],MATCH(B307,Tableau1[JOUR],0)),IF(WEEKDAY(B307,2)&gt;5,"WE","")))</f>
        <v>WE</v>
      </c>
      <c r="D307" s="26" t="str">
        <f t="shared" si="96"/>
        <v>A</v>
      </c>
      <c r="E307" s="21">
        <f t="shared" si="103"/>
        <v>43152</v>
      </c>
      <c r="F307" s="13" t="str">
        <f>IF(E307="","",IFERROR(INDEX(Tableau1[RAISON],MATCH(E307,Tableau1[JOUR],0)),IF(WEEKDAY(E307,2)&gt;5,"WE","")))</f>
        <v/>
      </c>
      <c r="G307" s="26" t="str">
        <f t="shared" si="97"/>
        <v>B</v>
      </c>
      <c r="H307" s="21">
        <f t="shared" si="104"/>
        <v>43180</v>
      </c>
      <c r="I307" s="13" t="str">
        <f>IF(H307="","",IFERROR(INDEX(Tableau1[RAISON],MATCH(H307,Tableau1[JOUR],0)),IF(WEEKDAY(H307,2)&gt;5,"WE","")))</f>
        <v/>
      </c>
      <c r="J307" s="26" t="str">
        <f t="shared" si="98"/>
        <v>B</v>
      </c>
      <c r="K307" s="21">
        <f t="shared" si="105"/>
        <v>43211</v>
      </c>
      <c r="L307" s="13" t="str">
        <f>IF(K307="","",IFERROR(INDEX(Tableau1[RAISON],MATCH(K307,Tableau1[JOUR],0)),IF(WEEKDAY(K307,2)&gt;5,"WE","")))</f>
        <v>WE</v>
      </c>
      <c r="M307" s="26" t="str">
        <f t="shared" si="99"/>
        <v>B</v>
      </c>
      <c r="N307" s="21">
        <f t="shared" si="106"/>
        <v>43241</v>
      </c>
      <c r="O307" s="13" t="str">
        <f>IF(N307="","",IFERROR(INDEX(Tableau1[RAISON],MATCH(N307,Tableau1[JOUR],0)),IF(WEEKDAY(N307,2)&gt;5,"WE","")))</f>
        <v>Lundi de la Pentecôte</v>
      </c>
      <c r="P307" s="26" t="str">
        <f t="shared" si="100"/>
        <v>A</v>
      </c>
      <c r="Q307" s="21">
        <f t="shared" si="107"/>
        <v>43272</v>
      </c>
      <c r="R307" s="13" t="str">
        <f>IF(Q307="","",IFERROR(INDEX(Tableau1[RAISON],MATCH(Q307,Tableau1[JOUR],0)),IF(WEEKDAY(Q307,2)&gt;5,"WE","")))</f>
        <v/>
      </c>
      <c r="S307" s="26" t="str">
        <f t="shared" si="101"/>
        <v>A</v>
      </c>
      <c r="T307" s="12"/>
    </row>
    <row r="308" spans="1:20" x14ac:dyDescent="0.35">
      <c r="A308" s="12"/>
      <c r="B308" s="21">
        <f t="shared" si="102"/>
        <v>43122</v>
      </c>
      <c r="C308" s="13" t="str">
        <f>IF(B308="","",IFERROR(INDEX(Tableau1[RAISON],MATCH(B308,Tableau1[JOUR],0)),IF(WEEKDAY(B308,2)&gt;5,"WE","")))</f>
        <v/>
      </c>
      <c r="D308" s="26" t="str">
        <f t="shared" si="96"/>
        <v>B</v>
      </c>
      <c r="E308" s="21">
        <f t="shared" si="103"/>
        <v>43153</v>
      </c>
      <c r="F308" s="13" t="str">
        <f>IF(E308="","",IFERROR(INDEX(Tableau1[RAISON],MATCH(E308,Tableau1[JOUR],0)),IF(WEEKDAY(E308,2)&gt;5,"WE","")))</f>
        <v/>
      </c>
      <c r="G308" s="26" t="str">
        <f t="shared" si="97"/>
        <v>B</v>
      </c>
      <c r="H308" s="21">
        <f t="shared" si="104"/>
        <v>43181</v>
      </c>
      <c r="I308" s="13" t="str">
        <f>IF(H308="","",IFERROR(INDEX(Tableau1[RAISON],MATCH(H308,Tableau1[JOUR],0)),IF(WEEKDAY(H308,2)&gt;5,"WE","")))</f>
        <v/>
      </c>
      <c r="J308" s="26" t="str">
        <f t="shared" si="98"/>
        <v>B</v>
      </c>
      <c r="K308" s="21">
        <f t="shared" si="105"/>
        <v>43212</v>
      </c>
      <c r="L308" s="13" t="str">
        <f>IF(K308="","",IFERROR(INDEX(Tableau1[RAISON],MATCH(K308,Tableau1[JOUR],0)),IF(WEEKDAY(K308,2)&gt;5,"WE","")))</f>
        <v>WE</v>
      </c>
      <c r="M308" s="26" t="str">
        <f t="shared" si="99"/>
        <v>B</v>
      </c>
      <c r="N308" s="21">
        <f t="shared" si="106"/>
        <v>43242</v>
      </c>
      <c r="O308" s="13" t="str">
        <f>IF(N308="","",IFERROR(INDEX(Tableau1[RAISON],MATCH(N308,Tableau1[JOUR],0)),IF(WEEKDAY(N308,2)&gt;5,"WE","")))</f>
        <v/>
      </c>
      <c r="P308" s="26" t="str">
        <f t="shared" si="100"/>
        <v>A</v>
      </c>
      <c r="Q308" s="21">
        <f t="shared" si="107"/>
        <v>43273</v>
      </c>
      <c r="R308" s="13" t="str">
        <f>IF(Q308="","",IFERROR(INDEX(Tableau1[RAISON],MATCH(Q308,Tableau1[JOUR],0)),IF(WEEKDAY(Q308,2)&gt;5,"WE","")))</f>
        <v/>
      </c>
      <c r="S308" s="26" t="str">
        <f t="shared" si="101"/>
        <v>A</v>
      </c>
      <c r="T308" s="12"/>
    </row>
    <row r="309" spans="1:20" x14ac:dyDescent="0.35">
      <c r="A309" s="12"/>
      <c r="B309" s="21">
        <f t="shared" si="102"/>
        <v>43123</v>
      </c>
      <c r="C309" s="13" t="str">
        <f>IF(B309="","",IFERROR(INDEX(Tableau1[RAISON],MATCH(B309,Tableau1[JOUR],0)),IF(WEEKDAY(B309,2)&gt;5,"WE","")))</f>
        <v/>
      </c>
      <c r="D309" s="26" t="str">
        <f t="shared" si="96"/>
        <v>B</v>
      </c>
      <c r="E309" s="21">
        <f t="shared" si="103"/>
        <v>43154</v>
      </c>
      <c r="F309" s="13" t="str">
        <f>IF(E309="","",IFERROR(INDEX(Tableau1[RAISON],MATCH(E309,Tableau1[JOUR],0)),IF(WEEKDAY(E309,2)&gt;5,"WE","")))</f>
        <v/>
      </c>
      <c r="G309" s="26" t="str">
        <f t="shared" si="97"/>
        <v>B</v>
      </c>
      <c r="H309" s="21">
        <f t="shared" si="104"/>
        <v>43182</v>
      </c>
      <c r="I309" s="13" t="str">
        <f>IF(H309="","",IFERROR(INDEX(Tableau1[RAISON],MATCH(H309,Tableau1[JOUR],0)),IF(WEEKDAY(H309,2)&gt;5,"WE","")))</f>
        <v/>
      </c>
      <c r="J309" s="26" t="str">
        <f t="shared" si="98"/>
        <v>B</v>
      </c>
      <c r="K309" s="21">
        <f t="shared" si="105"/>
        <v>43213</v>
      </c>
      <c r="L309" s="13" t="str">
        <f>IF(K309="","",IFERROR(INDEX(Tableau1[RAISON],MATCH(K309,Tableau1[JOUR],0)),IF(WEEKDAY(K309,2)&gt;5,"WE","")))</f>
        <v/>
      </c>
      <c r="M309" s="26" t="str">
        <f t="shared" si="99"/>
        <v>A</v>
      </c>
      <c r="N309" s="21">
        <f t="shared" si="106"/>
        <v>43243</v>
      </c>
      <c r="O309" s="13" t="str">
        <f>IF(N309="","",IFERROR(INDEX(Tableau1[RAISON],MATCH(N309,Tableau1[JOUR],0)),IF(WEEKDAY(N309,2)&gt;5,"WE","")))</f>
        <v/>
      </c>
      <c r="P309" s="26" t="str">
        <f t="shared" si="100"/>
        <v>A</v>
      </c>
      <c r="Q309" s="21">
        <f t="shared" si="107"/>
        <v>43274</v>
      </c>
      <c r="R309" s="13" t="str">
        <f>IF(Q309="","",IFERROR(INDEX(Tableau1[RAISON],MATCH(Q309,Tableau1[JOUR],0)),IF(WEEKDAY(Q309,2)&gt;5,"WE","")))</f>
        <v>WE</v>
      </c>
      <c r="S309" s="26" t="str">
        <f t="shared" si="101"/>
        <v>A</v>
      </c>
      <c r="T309" s="12"/>
    </row>
    <row r="310" spans="1:20" x14ac:dyDescent="0.35">
      <c r="A310" s="12"/>
      <c r="B310" s="21">
        <f t="shared" si="102"/>
        <v>43124</v>
      </c>
      <c r="C310" s="13" t="str">
        <f>IF(B310="","",IFERROR(INDEX(Tableau1[RAISON],MATCH(B310,Tableau1[JOUR],0)),IF(WEEKDAY(B310,2)&gt;5,"WE","")))</f>
        <v/>
      </c>
      <c r="D310" s="26" t="str">
        <f t="shared" si="96"/>
        <v>B</v>
      </c>
      <c r="E310" s="21">
        <f t="shared" si="103"/>
        <v>43155</v>
      </c>
      <c r="F310" s="13" t="str">
        <f>IF(E310="","",IFERROR(INDEX(Tableau1[RAISON],MATCH(E310,Tableau1[JOUR],0)),IF(WEEKDAY(E310,2)&gt;5,"WE","")))</f>
        <v>WE</v>
      </c>
      <c r="G310" s="26" t="str">
        <f t="shared" si="97"/>
        <v>B</v>
      </c>
      <c r="H310" s="21">
        <f t="shared" si="104"/>
        <v>43183</v>
      </c>
      <c r="I310" s="13" t="str">
        <f>IF(H310="","",IFERROR(INDEX(Tableau1[RAISON],MATCH(H310,Tableau1[JOUR],0)),IF(WEEKDAY(H310,2)&gt;5,"WE","")))</f>
        <v>WE</v>
      </c>
      <c r="J310" s="26" t="str">
        <f t="shared" si="98"/>
        <v>B</v>
      </c>
      <c r="K310" s="21">
        <f t="shared" si="105"/>
        <v>43214</v>
      </c>
      <c r="L310" s="13" t="str">
        <f>IF(K310="","",IFERROR(INDEX(Tableau1[RAISON],MATCH(K310,Tableau1[JOUR],0)),IF(WEEKDAY(K310,2)&gt;5,"WE","")))</f>
        <v/>
      </c>
      <c r="M310" s="26" t="str">
        <f t="shared" si="99"/>
        <v>A</v>
      </c>
      <c r="N310" s="21">
        <f t="shared" si="106"/>
        <v>43244</v>
      </c>
      <c r="O310" s="13" t="str">
        <f>IF(N310="","",IFERROR(INDEX(Tableau1[RAISON],MATCH(N310,Tableau1[JOUR],0)),IF(WEEKDAY(N310,2)&gt;5,"WE","")))</f>
        <v/>
      </c>
      <c r="P310" s="26" t="str">
        <f t="shared" si="100"/>
        <v>A</v>
      </c>
      <c r="Q310" s="21">
        <f t="shared" si="107"/>
        <v>43275</v>
      </c>
      <c r="R310" s="13" t="str">
        <f>IF(Q310="","",IFERROR(INDEX(Tableau1[RAISON],MATCH(Q310,Tableau1[JOUR],0)),IF(WEEKDAY(Q310,2)&gt;5,"WE","")))</f>
        <v>WE</v>
      </c>
      <c r="S310" s="26" t="str">
        <f t="shared" si="101"/>
        <v>A</v>
      </c>
      <c r="T310" s="12"/>
    </row>
    <row r="311" spans="1:20" x14ac:dyDescent="0.35">
      <c r="A311" s="12"/>
      <c r="B311" s="21">
        <f t="shared" si="102"/>
        <v>43125</v>
      </c>
      <c r="C311" s="13" t="str">
        <f>IF(B311="","",IFERROR(INDEX(Tableau1[RAISON],MATCH(B311,Tableau1[JOUR],0)),IF(WEEKDAY(B311,2)&gt;5,"WE","")))</f>
        <v/>
      </c>
      <c r="D311" s="26" t="str">
        <f t="shared" si="96"/>
        <v>B</v>
      </c>
      <c r="E311" s="21">
        <f t="shared" si="103"/>
        <v>43156</v>
      </c>
      <c r="F311" s="13" t="str">
        <f>IF(E311="","",IFERROR(INDEX(Tableau1[RAISON],MATCH(E311,Tableau1[JOUR],0)),IF(WEEKDAY(E311,2)&gt;5,"WE","")))</f>
        <v>WE</v>
      </c>
      <c r="G311" s="26" t="str">
        <f t="shared" si="97"/>
        <v>B</v>
      </c>
      <c r="H311" s="21">
        <f t="shared" si="104"/>
        <v>43184</v>
      </c>
      <c r="I311" s="13" t="str">
        <f>IF(H311="","",IFERROR(INDEX(Tableau1[RAISON],MATCH(H311,Tableau1[JOUR],0)),IF(WEEKDAY(H311,2)&gt;5,"WE","")))</f>
        <v>WE</v>
      </c>
      <c r="J311" s="26" t="str">
        <f t="shared" si="98"/>
        <v>B</v>
      </c>
      <c r="K311" s="21">
        <f t="shared" si="105"/>
        <v>43215</v>
      </c>
      <c r="L311" s="13" t="str">
        <f>IF(K311="","",IFERROR(INDEX(Tableau1[RAISON],MATCH(K311,Tableau1[JOUR],0)),IF(WEEKDAY(K311,2)&gt;5,"WE","")))</f>
        <v/>
      </c>
      <c r="M311" s="26" t="str">
        <f t="shared" si="99"/>
        <v>A</v>
      </c>
      <c r="N311" s="21">
        <f t="shared" si="106"/>
        <v>43245</v>
      </c>
      <c r="O311" s="13" t="str">
        <f>IF(N311="","",IFERROR(INDEX(Tableau1[RAISON],MATCH(N311,Tableau1[JOUR],0)),IF(WEEKDAY(N311,2)&gt;5,"WE","")))</f>
        <v/>
      </c>
      <c r="P311" s="26" t="str">
        <f t="shared" si="100"/>
        <v>A</v>
      </c>
      <c r="Q311" s="21">
        <f t="shared" si="107"/>
        <v>43276</v>
      </c>
      <c r="R311" s="13" t="str">
        <f>IF(Q311="","",IFERROR(INDEX(Tableau1[RAISON],MATCH(Q311,Tableau1[JOUR],0)),IF(WEEKDAY(Q311,2)&gt;5,"WE","")))</f>
        <v/>
      </c>
      <c r="S311" s="26" t="str">
        <f t="shared" si="101"/>
        <v>B</v>
      </c>
      <c r="T311" s="12"/>
    </row>
    <row r="312" spans="1:20" x14ac:dyDescent="0.35">
      <c r="A312" s="12"/>
      <c r="B312" s="21">
        <f t="shared" si="102"/>
        <v>43126</v>
      </c>
      <c r="C312" s="13" t="str">
        <f>IF(B312="","",IFERROR(INDEX(Tableau1[RAISON],MATCH(B312,Tableau1[JOUR],0)),IF(WEEKDAY(B312,2)&gt;5,"WE","")))</f>
        <v/>
      </c>
      <c r="D312" s="26" t="str">
        <f t="shared" si="96"/>
        <v>B</v>
      </c>
      <c r="E312" s="21">
        <f t="shared" si="103"/>
        <v>43157</v>
      </c>
      <c r="F312" s="13" t="str">
        <f>IF(E312="","",IFERROR(INDEX(Tableau1[RAISON],MATCH(E312,Tableau1[JOUR],0)),IF(WEEKDAY(E312,2)&gt;5,"WE","")))</f>
        <v/>
      </c>
      <c r="G312" s="26" t="str">
        <f t="shared" si="97"/>
        <v>A</v>
      </c>
      <c r="H312" s="21">
        <f t="shared" si="104"/>
        <v>43185</v>
      </c>
      <c r="I312" s="13" t="str">
        <f>IF(H312="","",IFERROR(INDEX(Tableau1[RAISON],MATCH(H312,Tableau1[JOUR],0)),IF(WEEKDAY(H312,2)&gt;5,"WE","")))</f>
        <v/>
      </c>
      <c r="J312" s="26" t="str">
        <f t="shared" si="98"/>
        <v>A</v>
      </c>
      <c r="K312" s="21">
        <f t="shared" si="105"/>
        <v>43216</v>
      </c>
      <c r="L312" s="13" t="str">
        <f>IF(K312="","",IFERROR(INDEX(Tableau1[RAISON],MATCH(K312,Tableau1[JOUR],0)),IF(WEEKDAY(K312,2)&gt;5,"WE","")))</f>
        <v/>
      </c>
      <c r="M312" s="26" t="str">
        <f t="shared" si="99"/>
        <v>A</v>
      </c>
      <c r="N312" s="21">
        <f t="shared" si="106"/>
        <v>43246</v>
      </c>
      <c r="O312" s="13" t="str">
        <f>IF(N312="","",IFERROR(INDEX(Tableau1[RAISON],MATCH(N312,Tableau1[JOUR],0)),IF(WEEKDAY(N312,2)&gt;5,"WE","")))</f>
        <v>WE</v>
      </c>
      <c r="P312" s="26" t="str">
        <f t="shared" si="100"/>
        <v>A</v>
      </c>
      <c r="Q312" s="21">
        <f t="shared" si="107"/>
        <v>43277</v>
      </c>
      <c r="R312" s="13" t="str">
        <f>IF(Q312="","",IFERROR(INDEX(Tableau1[RAISON],MATCH(Q312,Tableau1[JOUR],0)),IF(WEEKDAY(Q312,2)&gt;5,"WE","")))</f>
        <v/>
      </c>
      <c r="S312" s="26" t="str">
        <f t="shared" si="101"/>
        <v>B</v>
      </c>
      <c r="T312" s="12"/>
    </row>
    <row r="313" spans="1:20" x14ac:dyDescent="0.35">
      <c r="A313" s="12"/>
      <c r="B313" s="21">
        <f t="shared" si="102"/>
        <v>43127</v>
      </c>
      <c r="C313" s="13" t="str">
        <f>IF(B313="","",IFERROR(INDEX(Tableau1[RAISON],MATCH(B313,Tableau1[JOUR],0)),IF(WEEKDAY(B313,2)&gt;5,"WE","")))</f>
        <v>WE</v>
      </c>
      <c r="D313" s="26" t="str">
        <f t="shared" si="96"/>
        <v>B</v>
      </c>
      <c r="E313" s="21">
        <f t="shared" si="103"/>
        <v>43158</v>
      </c>
      <c r="F313" s="13" t="str">
        <f>IF(E313="","",IFERROR(INDEX(Tableau1[RAISON],MATCH(E313,Tableau1[JOUR],0)),IF(WEEKDAY(E313,2)&gt;5,"WE","")))</f>
        <v/>
      </c>
      <c r="G313" s="26" t="str">
        <f t="shared" si="97"/>
        <v>A</v>
      </c>
      <c r="H313" s="21">
        <f t="shared" si="104"/>
        <v>43186</v>
      </c>
      <c r="I313" s="13" t="str">
        <f>IF(H313="","",IFERROR(INDEX(Tableau1[RAISON],MATCH(H313,Tableau1[JOUR],0)),IF(WEEKDAY(H313,2)&gt;5,"WE","")))</f>
        <v/>
      </c>
      <c r="J313" s="26" t="str">
        <f t="shared" si="98"/>
        <v>A</v>
      </c>
      <c r="K313" s="21">
        <f t="shared" si="105"/>
        <v>43217</v>
      </c>
      <c r="L313" s="13" t="str">
        <f>IF(K313="","",IFERROR(INDEX(Tableau1[RAISON],MATCH(K313,Tableau1[JOUR],0)),IF(WEEKDAY(K313,2)&gt;5,"WE","")))</f>
        <v/>
      </c>
      <c r="M313" s="26" t="str">
        <f t="shared" si="99"/>
        <v>A</v>
      </c>
      <c r="N313" s="21">
        <f t="shared" si="106"/>
        <v>43247</v>
      </c>
      <c r="O313" s="13" t="str">
        <f>IF(N313="","",IFERROR(INDEX(Tableau1[RAISON],MATCH(N313,Tableau1[JOUR],0)),IF(WEEKDAY(N313,2)&gt;5,"WE","")))</f>
        <v>WE</v>
      </c>
      <c r="P313" s="26" t="str">
        <f t="shared" si="100"/>
        <v>A</v>
      </c>
      <c r="Q313" s="21">
        <f t="shared" si="107"/>
        <v>43278</v>
      </c>
      <c r="R313" s="13" t="str">
        <f>IF(Q313="","",IFERROR(INDEX(Tableau1[RAISON],MATCH(Q313,Tableau1[JOUR],0)),IF(WEEKDAY(Q313,2)&gt;5,"WE","")))</f>
        <v/>
      </c>
      <c r="S313" s="26" t="str">
        <f t="shared" si="101"/>
        <v>B</v>
      </c>
      <c r="T313" s="12"/>
    </row>
    <row r="314" spans="1:20" x14ac:dyDescent="0.35">
      <c r="A314" s="12"/>
      <c r="B314" s="21">
        <f t="shared" si="102"/>
        <v>43128</v>
      </c>
      <c r="C314" s="13" t="str">
        <f>IF(B314="","",IFERROR(INDEX(Tableau1[RAISON],MATCH(B314,Tableau1[JOUR],0)),IF(WEEKDAY(B314,2)&gt;5,"WE","")))</f>
        <v>WE</v>
      </c>
      <c r="D314" s="26" t="str">
        <f t="shared" si="96"/>
        <v>B</v>
      </c>
      <c r="E314" s="21">
        <f t="shared" si="103"/>
        <v>43159</v>
      </c>
      <c r="F314" s="13" t="str">
        <f>IF(E314="","",IFERROR(INDEX(Tableau1[RAISON],MATCH(E314,Tableau1[JOUR],0)),IF(WEEKDAY(E314,2)&gt;5,"WE","")))</f>
        <v/>
      </c>
      <c r="G314" s="26" t="str">
        <f t="shared" si="97"/>
        <v>A</v>
      </c>
      <c r="H314" s="21">
        <f t="shared" si="104"/>
        <v>43187</v>
      </c>
      <c r="I314" s="13" t="str">
        <f>IF(H314="","",IFERROR(INDEX(Tableau1[RAISON],MATCH(H314,Tableau1[JOUR],0)),IF(WEEKDAY(H314,2)&gt;5,"WE","")))</f>
        <v/>
      </c>
      <c r="J314" s="26" t="str">
        <f t="shared" si="98"/>
        <v>A</v>
      </c>
      <c r="K314" s="21">
        <f t="shared" si="105"/>
        <v>43218</v>
      </c>
      <c r="L314" s="13" t="str">
        <f>IF(K314="","",IFERROR(INDEX(Tableau1[RAISON],MATCH(K314,Tableau1[JOUR],0)),IF(WEEKDAY(K314,2)&gt;5,"WE","")))</f>
        <v>WE</v>
      </c>
      <c r="M314" s="26" t="str">
        <f t="shared" si="99"/>
        <v>A</v>
      </c>
      <c r="N314" s="21">
        <f t="shared" si="106"/>
        <v>43248</v>
      </c>
      <c r="O314" s="13" t="str">
        <f>IF(N314="","",IFERROR(INDEX(Tableau1[RAISON],MATCH(N314,Tableau1[JOUR],0)),IF(WEEKDAY(N314,2)&gt;5,"WE","")))</f>
        <v/>
      </c>
      <c r="P314" s="26" t="str">
        <f t="shared" si="100"/>
        <v>B</v>
      </c>
      <c r="Q314" s="21">
        <f t="shared" si="107"/>
        <v>43279</v>
      </c>
      <c r="R314" s="13" t="str">
        <f>IF(Q314="","",IFERROR(INDEX(Tableau1[RAISON],MATCH(Q314,Tableau1[JOUR],0)),IF(WEEKDAY(Q314,2)&gt;5,"WE","")))</f>
        <v/>
      </c>
      <c r="S314" s="26" t="str">
        <f t="shared" si="101"/>
        <v>B</v>
      </c>
      <c r="T314" s="12"/>
    </row>
    <row r="315" spans="1:20" x14ac:dyDescent="0.35">
      <c r="A315" s="12"/>
      <c r="B315" s="21">
        <f>IF(MONTH(B314+1)=MONTH(B286),B314+1,"")</f>
        <v>43129</v>
      </c>
      <c r="C315" s="13" t="str">
        <f>IF(B315="","",IFERROR(INDEX(Tableau1[RAISON],MATCH(B315,Tableau1[JOUR],0)),IF(WEEKDAY(B315,2)&gt;5,"WE","")))</f>
        <v/>
      </c>
      <c r="D315" s="26" t="str">
        <f t="shared" si="96"/>
        <v>A</v>
      </c>
      <c r="E315" s="21" t="str">
        <f>IF(MONTH(E314+1)=MONTH(E286),E314+1,"")</f>
        <v/>
      </c>
      <c r="F315" s="13" t="str">
        <f>IF(E315="","",IFERROR(INDEX(Tableau1[RAISON],MATCH(E315,Tableau1[JOUR],0)),IF(WEEKDAY(E315,2)&gt;5,"WE","")))</f>
        <v/>
      </c>
      <c r="G315" s="26" t="str">
        <f t="shared" si="97"/>
        <v/>
      </c>
      <c r="H315" s="21">
        <f>IF(MONTH(H314+1)=MONTH(H286),H314+1,"")</f>
        <v>43188</v>
      </c>
      <c r="I315" s="13" t="str">
        <f>IF(H315="","",IFERROR(INDEX(Tableau1[RAISON],MATCH(H315,Tableau1[JOUR],0)),IF(WEEKDAY(H315,2)&gt;5,"WE","")))</f>
        <v/>
      </c>
      <c r="J315" s="26" t="str">
        <f t="shared" si="98"/>
        <v>A</v>
      </c>
      <c r="K315" s="21">
        <f>IF(MONTH(K314+1)=MONTH(K286),K314+1,"")</f>
        <v>43219</v>
      </c>
      <c r="L315" s="13" t="str">
        <f>IF(K315="","",IFERROR(INDEX(Tableau1[RAISON],MATCH(K315,Tableau1[JOUR],0)),IF(WEEKDAY(K315,2)&gt;5,"WE","")))</f>
        <v>WE</v>
      </c>
      <c r="M315" s="26" t="str">
        <f t="shared" si="99"/>
        <v>A</v>
      </c>
      <c r="N315" s="21">
        <f>IF(MONTH(N314+1)=MONTH(N286),N314+1,"")</f>
        <v>43249</v>
      </c>
      <c r="O315" s="13" t="str">
        <f>IF(N315="","",IFERROR(INDEX(Tableau1[RAISON],MATCH(N315,Tableau1[JOUR],0)),IF(WEEKDAY(N315,2)&gt;5,"WE","")))</f>
        <v/>
      </c>
      <c r="P315" s="26" t="str">
        <f t="shared" si="100"/>
        <v>B</v>
      </c>
      <c r="Q315" s="21">
        <f>IF(MONTH(Q314+1)=MONTH(Q286),Q314+1,"")</f>
        <v>43280</v>
      </c>
      <c r="R315" s="13" t="str">
        <f>IF(Q315="","",IFERROR(INDEX(Tableau1[RAISON],MATCH(Q315,Tableau1[JOUR],0)),IF(WEEKDAY(Q315,2)&gt;5,"WE","")))</f>
        <v/>
      </c>
      <c r="S315" s="26" t="str">
        <f t="shared" si="101"/>
        <v>B</v>
      </c>
      <c r="T315" s="12"/>
    </row>
    <row r="316" spans="1:20" x14ac:dyDescent="0.35">
      <c r="A316" s="12"/>
      <c r="B316" s="21">
        <f>IF(MONTH(B314+2)=MONTH(B286),B314+2,"")</f>
        <v>43130</v>
      </c>
      <c r="C316" s="13" t="str">
        <f>IF(B316="","",IFERROR(INDEX(Tableau1[RAISON],MATCH(B316,Tableau1[JOUR],0)),IF(WEEKDAY(B316,2)&gt;5,"WE","")))</f>
        <v/>
      </c>
      <c r="D316" s="26" t="str">
        <f t="shared" si="96"/>
        <v>A</v>
      </c>
      <c r="E316" s="21" t="str">
        <f>IF(MONTH(E314+2)=MONTH(E286),E314+2,"")</f>
        <v/>
      </c>
      <c r="F316" s="13" t="str">
        <f>IF(E316="","",IFERROR(INDEX(Tableau1[RAISON],MATCH(E316,Tableau1[JOUR],0)),IF(WEEKDAY(E316,2)&gt;5,"WE","")))</f>
        <v/>
      </c>
      <c r="G316" s="26" t="str">
        <f t="shared" si="97"/>
        <v/>
      </c>
      <c r="H316" s="21">
        <f>IF(MONTH(H314+2)=MONTH(H286),H314+2,"")</f>
        <v>43189</v>
      </c>
      <c r="I316" s="13" t="str">
        <f>IF(H316="","",IFERROR(INDEX(Tableau1[RAISON],MATCH(H316,Tableau1[JOUR],0)),IF(WEEKDAY(H316,2)&gt;5,"WE","")))</f>
        <v/>
      </c>
      <c r="J316" s="26" t="str">
        <f t="shared" si="98"/>
        <v>A</v>
      </c>
      <c r="K316" s="21">
        <f>IF(MONTH(K314+2)=MONTH(K286),K314+2,"")</f>
        <v>43220</v>
      </c>
      <c r="L316" s="13" t="str">
        <f>IF(K316="","",IFERROR(INDEX(Tableau1[RAISON],MATCH(K316,Tableau1[JOUR],0)),IF(WEEKDAY(K316,2)&gt;5,"WE","")))</f>
        <v/>
      </c>
      <c r="M316" s="26" t="str">
        <f t="shared" si="99"/>
        <v>B</v>
      </c>
      <c r="N316" s="21">
        <f>IF(MONTH(N314+2)=MONTH(N286),N314+2,"")</f>
        <v>43250</v>
      </c>
      <c r="O316" s="13" t="str">
        <f>IF(N316="","",IFERROR(INDEX(Tableau1[RAISON],MATCH(N316,Tableau1[JOUR],0)),IF(WEEKDAY(N316,2)&gt;5,"WE","")))</f>
        <v/>
      </c>
      <c r="P316" s="26" t="str">
        <f t="shared" si="100"/>
        <v>B</v>
      </c>
      <c r="Q316" s="21">
        <f>IF(MONTH(Q314+2)=MONTH(Q286),Q314+2,"")</f>
        <v>43281</v>
      </c>
      <c r="R316" s="13" t="str">
        <f>IF(Q316="","",IFERROR(INDEX(Tableau1[RAISON],MATCH(Q316,Tableau1[JOUR],0)),IF(WEEKDAY(Q316,2)&gt;5,"WE","")))</f>
        <v>WE</v>
      </c>
      <c r="S316" s="26" t="str">
        <f t="shared" si="101"/>
        <v>B</v>
      </c>
      <c r="T316" s="12"/>
    </row>
    <row r="317" spans="1:20" x14ac:dyDescent="0.35">
      <c r="A317" s="12"/>
      <c r="B317" s="22">
        <f>IF(MONTH(B314+3)=MONTH(B286),B314+3,"")</f>
        <v>43131</v>
      </c>
      <c r="C317" s="13" t="str">
        <f>IF(B317="","",IFERROR(INDEX(Tableau1[RAISON],MATCH(B317,Tableau1[JOUR],0)),IF(WEEKDAY(B317,2)&gt;5,"WE","")))</f>
        <v/>
      </c>
      <c r="D317" s="26" t="str">
        <f t="shared" si="96"/>
        <v>A</v>
      </c>
      <c r="E317" s="22" t="str">
        <f>IF(MONTH(E314+3)=MONTH(E286),E314+3,"")</f>
        <v/>
      </c>
      <c r="F317" s="13" t="str">
        <f>IF(E317="","",IFERROR(INDEX(Tableau1[RAISON],MATCH(E317,Tableau1[JOUR],0)),IF(WEEKDAY(E317,2)&gt;5,"WE","")))</f>
        <v/>
      </c>
      <c r="G317" s="26" t="str">
        <f t="shared" si="97"/>
        <v/>
      </c>
      <c r="H317" s="22">
        <f>IF(MONTH(H314+3)=MONTH(H286),H314+3,"")</f>
        <v>43190</v>
      </c>
      <c r="I317" s="13" t="str">
        <f>IF(H317="","",IFERROR(INDEX(Tableau1[RAISON],MATCH(H317,Tableau1[JOUR],0)),IF(WEEKDAY(H317,2)&gt;5,"WE","")))</f>
        <v>WE</v>
      </c>
      <c r="J317" s="26" t="str">
        <f t="shared" si="98"/>
        <v>A</v>
      </c>
      <c r="K317" s="22" t="str">
        <f>IF(MONTH(K314+3)=MONTH(K286),K314+3,"")</f>
        <v/>
      </c>
      <c r="L317" s="13" t="str">
        <f>IF(K317="","",IFERROR(INDEX(Tableau1[RAISON],MATCH(K317,Tableau1[JOUR],0)),IF(WEEKDAY(K317,2)&gt;5,"WE","")))</f>
        <v/>
      </c>
      <c r="M317" s="26" t="str">
        <f t="shared" si="99"/>
        <v/>
      </c>
      <c r="N317" s="22">
        <f>IF(MONTH(N314+3)=MONTH(N286),N314+3,"")</f>
        <v>43251</v>
      </c>
      <c r="O317" s="13" t="str">
        <f>IF(N317="","",IFERROR(INDEX(Tableau1[RAISON],MATCH(N317,Tableau1[JOUR],0)),IF(WEEKDAY(N317,2)&gt;5,"WE","")))</f>
        <v/>
      </c>
      <c r="P317" s="26" t="str">
        <f t="shared" si="100"/>
        <v>B</v>
      </c>
      <c r="Q317" s="22" t="str">
        <f>IF(MONTH(Q314+3)=MONTH(Q286),Q314+3,"")</f>
        <v/>
      </c>
      <c r="R317" s="13" t="str">
        <f>IF(Q317="","",IFERROR(INDEX(Tableau1[RAISON],MATCH(Q317,Tableau1[JOUR],0)),IF(WEEKDAY(Q317,2)&gt;5,"WE","")))</f>
        <v/>
      </c>
      <c r="S317" s="26" t="str">
        <f t="shared" si="101"/>
        <v/>
      </c>
      <c r="T317" s="12"/>
    </row>
    <row r="318" spans="1:20" x14ac:dyDescent="0.35">
      <c r="A318" s="12"/>
      <c r="B318" s="14">
        <f>NETWORKDAYS(B287,MAX(B314:B317),Tableau1[JOUR]
)</f>
        <v>22</v>
      </c>
      <c r="C318" s="14"/>
      <c r="D318" s="27"/>
      <c r="E318" s="14">
        <f>NETWORKDAYS(E287,MAX(E314:E317),Tableau1[JOUR]
)</f>
        <v>20</v>
      </c>
      <c r="F318" s="14"/>
      <c r="G318" s="27"/>
      <c r="H318" s="14">
        <f>NETWORKDAYS(H287,MAX(H314:H317),Tableau1[JOUR]
)</f>
        <v>22</v>
      </c>
      <c r="I318" s="14"/>
      <c r="J318" s="27"/>
      <c r="K318" s="14">
        <f>NETWORKDAYS(K287,MAX(K314:K317),Tableau1[JOUR]
)</f>
        <v>20</v>
      </c>
      <c r="L318" s="14"/>
      <c r="M318" s="27"/>
      <c r="N318" s="14">
        <f>NETWORKDAYS(N287,MAX(N314:N317),Tableau1[JOUR]
)</f>
        <v>20</v>
      </c>
      <c r="O318" s="14"/>
      <c r="P318" s="27"/>
      <c r="Q318" s="14">
        <f>NETWORKDAYS(Q287,MAX(Q314:Q317),Tableau1[JOUR]
)</f>
        <v>21</v>
      </c>
      <c r="R318" s="12"/>
      <c r="S318" s="25"/>
      <c r="T318" s="14">
        <f>SUM(B318:Q318)</f>
        <v>125</v>
      </c>
    </row>
    <row r="319" spans="1:20" x14ac:dyDescent="0.35">
      <c r="A319" s="12"/>
      <c r="B319" s="11"/>
      <c r="C319" s="12"/>
      <c r="D319" s="25"/>
      <c r="E319" s="11"/>
      <c r="F319" s="12"/>
      <c r="G319" s="25"/>
      <c r="H319" s="11"/>
      <c r="I319" s="12"/>
      <c r="J319" s="25"/>
      <c r="K319" s="11"/>
      <c r="L319" s="12"/>
      <c r="M319" s="25"/>
      <c r="N319" s="11"/>
      <c r="O319" s="12"/>
      <c r="P319" s="25"/>
      <c r="Q319" s="11"/>
      <c r="R319" s="12"/>
      <c r="S319" s="25"/>
      <c r="T319" s="12"/>
    </row>
    <row r="320" spans="1:20" x14ac:dyDescent="0.35">
      <c r="A320" s="12"/>
      <c r="B320" s="11">
        <v>7</v>
      </c>
      <c r="C320" s="12"/>
      <c r="D320" s="25"/>
      <c r="E320" s="11">
        <v>8</v>
      </c>
      <c r="F320" s="12"/>
      <c r="G320" s="25"/>
      <c r="H320" s="11">
        <v>9</v>
      </c>
      <c r="I320" s="12"/>
      <c r="J320" s="25"/>
      <c r="K320" s="11">
        <v>10</v>
      </c>
      <c r="L320" s="12"/>
      <c r="M320" s="25"/>
      <c r="N320" s="11">
        <v>11</v>
      </c>
      <c r="O320" s="12"/>
      <c r="P320" s="25"/>
      <c r="Q320" s="11">
        <v>12</v>
      </c>
      <c r="R320" s="12"/>
      <c r="S320" s="25"/>
      <c r="T320" s="12"/>
    </row>
    <row r="321" spans="1:20" x14ac:dyDescent="0.35">
      <c r="A321" s="12"/>
      <c r="B321" s="28">
        <f>DATE(A286,B320,1)</f>
        <v>43282</v>
      </c>
      <c r="C321" s="29"/>
      <c r="D321" s="16"/>
      <c r="E321" s="28">
        <f>DATE(A286,E320,1)</f>
        <v>43313</v>
      </c>
      <c r="F321" s="29"/>
      <c r="G321" s="16"/>
      <c r="H321" s="28">
        <f>DATE(A286,H320,1)</f>
        <v>43344</v>
      </c>
      <c r="I321" s="29"/>
      <c r="J321" s="16"/>
      <c r="K321" s="28">
        <f>DATE(A286,K320,1)</f>
        <v>43374</v>
      </c>
      <c r="L321" s="29"/>
      <c r="M321" s="16"/>
      <c r="N321" s="28">
        <f>DATE(A286,N320,1)</f>
        <v>43405</v>
      </c>
      <c r="O321" s="29"/>
      <c r="P321" s="16"/>
      <c r="Q321" s="28">
        <f>DATE(A286,Q320,1)</f>
        <v>43435</v>
      </c>
      <c r="R321" s="29"/>
      <c r="S321" s="23"/>
      <c r="T321" s="12"/>
    </row>
    <row r="322" spans="1:20" x14ac:dyDescent="0.35">
      <c r="A322" s="12"/>
      <c r="B322" s="20">
        <f>B321</f>
        <v>43282</v>
      </c>
      <c r="C322" s="13" t="str">
        <f>IF(B322="","",IFERROR(INDEX(Tableau1[RAISON],MATCH(B322,Tableau1[JOUR],0)),IF(WEEKDAY(B322,2)&gt;5,"WE","")))</f>
        <v>WE</v>
      </c>
      <c r="D322" s="26" t="str">
        <f t="shared" ref="D322:D352" si="108">IF(B322="","",IF(MOD(INT((B322-REF)/7),2),"A","B"))</f>
        <v>B</v>
      </c>
      <c r="E322" s="20">
        <f>E321</f>
        <v>43313</v>
      </c>
      <c r="F322" s="13" t="str">
        <f>IF(E322="","",IFERROR(INDEX(Tableau1[RAISON],MATCH(E322,Tableau1[JOUR],0)),IF(WEEKDAY(E322,2)&gt;5,"WE","")))</f>
        <v/>
      </c>
      <c r="G322" s="26" t="str">
        <f t="shared" ref="G322:G352" si="109">IF(E322="","",IF(MOD(INT((E322-REF)/7),2),"A","B"))</f>
        <v>A</v>
      </c>
      <c r="H322" s="20">
        <f>H321</f>
        <v>43344</v>
      </c>
      <c r="I322" s="13" t="str">
        <f>IF(H322="","",IFERROR(INDEX(Tableau1[RAISON],MATCH(H322,Tableau1[JOUR],0)),IF(WEEKDAY(H322,2)&gt;5,"WE","")))</f>
        <v>WE</v>
      </c>
      <c r="J322" s="26" t="str">
        <f t="shared" ref="J322:J352" si="110">IF(H322="","",IF(MOD(INT((H322-REF)/7),2),"A","B"))</f>
        <v>A</v>
      </c>
      <c r="K322" s="20">
        <f>K321</f>
        <v>43374</v>
      </c>
      <c r="L322" s="13" t="str">
        <f>IF(K322="","",IFERROR(INDEX(Tableau1[RAISON],MATCH(K322,Tableau1[JOUR],0)),IF(WEEKDAY(K322,2)&gt;5,"WE","")))</f>
        <v/>
      </c>
      <c r="M322" s="26" t="str">
        <f t="shared" ref="M322:M352" si="111">IF(K322="","",IF(MOD(INT((K322-REF)/7),2),"A","B"))</f>
        <v>B</v>
      </c>
      <c r="N322" s="20">
        <f>N321</f>
        <v>43405</v>
      </c>
      <c r="O322" s="13" t="str">
        <f>IF(N322="","",IFERROR(INDEX(Tableau1[RAISON],MATCH(N322,Tableau1[JOUR],0)),IF(WEEKDAY(N322,2)&gt;5,"WE","")))</f>
        <v>Toussaint</v>
      </c>
      <c r="P322" s="26" t="str">
        <f t="shared" ref="P322:P352" si="112">IF(N322="","",IF(MOD(INT((N322-REF)/7),2),"A","B"))</f>
        <v>B</v>
      </c>
      <c r="Q322" s="20">
        <f>Q321</f>
        <v>43435</v>
      </c>
      <c r="R322" s="13" t="str">
        <f>IF(Q322="","",IFERROR(INDEX(Tableau1[RAISON],MATCH(Q322,Tableau1[JOUR],0)),IF(WEEKDAY(Q322,2)&gt;5,"WE","")))</f>
        <v>WE</v>
      </c>
      <c r="S322" s="26" t="str">
        <f t="shared" ref="S322:S352" si="113">IF(Q322="","",IF(MOD(INT((Q322-REF)/7),2),"A","B"))</f>
        <v>B</v>
      </c>
      <c r="T322" s="12"/>
    </row>
    <row r="323" spans="1:20" x14ac:dyDescent="0.35">
      <c r="A323" s="12"/>
      <c r="B323" s="21">
        <f>B322+1</f>
        <v>43283</v>
      </c>
      <c r="C323" s="13" t="str">
        <f>IF(B323="","",IFERROR(INDEX(Tableau1[RAISON],MATCH(B323,Tableau1[JOUR],0)),IF(WEEKDAY(B323,2)&gt;5,"WE","")))</f>
        <v/>
      </c>
      <c r="D323" s="26" t="str">
        <f t="shared" si="108"/>
        <v>A</v>
      </c>
      <c r="E323" s="21">
        <f>E322+1</f>
        <v>43314</v>
      </c>
      <c r="F323" s="13" t="str">
        <f>IF(E323="","",IFERROR(INDEX(Tableau1[RAISON],MATCH(E323,Tableau1[JOUR],0)),IF(WEEKDAY(E323,2)&gt;5,"WE","")))</f>
        <v/>
      </c>
      <c r="G323" s="26" t="str">
        <f t="shared" si="109"/>
        <v>A</v>
      </c>
      <c r="H323" s="21">
        <f>H322+1</f>
        <v>43345</v>
      </c>
      <c r="I323" s="13" t="str">
        <f>IF(H323="","",IFERROR(INDEX(Tableau1[RAISON],MATCH(H323,Tableau1[JOUR],0)),IF(WEEKDAY(H323,2)&gt;5,"WE","")))</f>
        <v>WE</v>
      </c>
      <c r="J323" s="26" t="str">
        <f t="shared" si="110"/>
        <v>A</v>
      </c>
      <c r="K323" s="21">
        <f>K322+1</f>
        <v>43375</v>
      </c>
      <c r="L323" s="13" t="str">
        <f>IF(K323="","",IFERROR(INDEX(Tableau1[RAISON],MATCH(K323,Tableau1[JOUR],0)),IF(WEEKDAY(K323,2)&gt;5,"WE","")))</f>
        <v/>
      </c>
      <c r="M323" s="26" t="str">
        <f t="shared" si="111"/>
        <v>B</v>
      </c>
      <c r="N323" s="21">
        <f>N322+1</f>
        <v>43406</v>
      </c>
      <c r="O323" s="13" t="str">
        <f>IF(N323="","",IFERROR(INDEX(Tableau1[RAISON],MATCH(N323,Tableau1[JOUR],0)),IF(WEEKDAY(N323,2)&gt;5,"WE","")))</f>
        <v/>
      </c>
      <c r="P323" s="26" t="str">
        <f t="shared" si="112"/>
        <v>B</v>
      </c>
      <c r="Q323" s="21">
        <f>Q322+1</f>
        <v>43436</v>
      </c>
      <c r="R323" s="13" t="str">
        <f>IF(Q323="","",IFERROR(INDEX(Tableau1[RAISON],MATCH(Q323,Tableau1[JOUR],0)),IF(WEEKDAY(Q323,2)&gt;5,"WE","")))</f>
        <v>WE</v>
      </c>
      <c r="S323" s="26" t="str">
        <f t="shared" si="113"/>
        <v>B</v>
      </c>
      <c r="T323" s="12"/>
    </row>
    <row r="324" spans="1:20" x14ac:dyDescent="0.35">
      <c r="A324" s="12"/>
      <c r="B324" s="21">
        <f t="shared" ref="B324:B349" si="114">B323+1</f>
        <v>43284</v>
      </c>
      <c r="C324" s="13" t="str">
        <f>IF(B324="","",IFERROR(INDEX(Tableau1[RAISON],MATCH(B324,Tableau1[JOUR],0)),IF(WEEKDAY(B324,2)&gt;5,"WE","")))</f>
        <v/>
      </c>
      <c r="D324" s="26" t="str">
        <f t="shared" si="108"/>
        <v>A</v>
      </c>
      <c r="E324" s="21">
        <f t="shared" ref="E324:E349" si="115">E323+1</f>
        <v>43315</v>
      </c>
      <c r="F324" s="13" t="str">
        <f>IF(E324="","",IFERROR(INDEX(Tableau1[RAISON],MATCH(E324,Tableau1[JOUR],0)),IF(WEEKDAY(E324,2)&gt;5,"WE","")))</f>
        <v/>
      </c>
      <c r="G324" s="26" t="str">
        <f t="shared" si="109"/>
        <v>A</v>
      </c>
      <c r="H324" s="21">
        <f t="shared" ref="H324:H349" si="116">H323+1</f>
        <v>43346</v>
      </c>
      <c r="I324" s="13" t="str">
        <f>IF(H324="","",IFERROR(INDEX(Tableau1[RAISON],MATCH(H324,Tableau1[JOUR],0)),IF(WEEKDAY(H324,2)&gt;5,"WE","")))</f>
        <v/>
      </c>
      <c r="J324" s="26" t="str">
        <f t="shared" si="110"/>
        <v>B</v>
      </c>
      <c r="K324" s="21">
        <f t="shared" ref="K324:K349" si="117">K323+1</f>
        <v>43376</v>
      </c>
      <c r="L324" s="13" t="str">
        <f>IF(K324="","",IFERROR(INDEX(Tableau1[RAISON],MATCH(K324,Tableau1[JOUR],0)),IF(WEEKDAY(K324,2)&gt;5,"WE","")))</f>
        <v/>
      </c>
      <c r="M324" s="26" t="str">
        <f t="shared" si="111"/>
        <v>B</v>
      </c>
      <c r="N324" s="21">
        <f t="shared" ref="N324:N349" si="118">N323+1</f>
        <v>43407</v>
      </c>
      <c r="O324" s="13" t="str">
        <f>IF(N324="","",IFERROR(INDEX(Tableau1[RAISON],MATCH(N324,Tableau1[JOUR],0)),IF(WEEKDAY(N324,2)&gt;5,"WE","")))</f>
        <v>WE</v>
      </c>
      <c r="P324" s="26" t="str">
        <f t="shared" si="112"/>
        <v>B</v>
      </c>
      <c r="Q324" s="21">
        <f t="shared" ref="Q324:Q349" si="119">Q323+1</f>
        <v>43437</v>
      </c>
      <c r="R324" s="13" t="str">
        <f>IF(Q324="","",IFERROR(INDEX(Tableau1[RAISON],MATCH(Q324,Tableau1[JOUR],0)),IF(WEEKDAY(Q324,2)&gt;5,"WE","")))</f>
        <v/>
      </c>
      <c r="S324" s="26" t="str">
        <f t="shared" si="113"/>
        <v>A</v>
      </c>
      <c r="T324" s="12"/>
    </row>
    <row r="325" spans="1:20" x14ac:dyDescent="0.35">
      <c r="A325" s="12"/>
      <c r="B325" s="21">
        <f t="shared" si="114"/>
        <v>43285</v>
      </c>
      <c r="C325" s="13" t="str">
        <f>IF(B325="","",IFERROR(INDEX(Tableau1[RAISON],MATCH(B325,Tableau1[JOUR],0)),IF(WEEKDAY(B325,2)&gt;5,"WE","")))</f>
        <v/>
      </c>
      <c r="D325" s="26" t="str">
        <f t="shared" si="108"/>
        <v>A</v>
      </c>
      <c r="E325" s="21">
        <f t="shared" si="115"/>
        <v>43316</v>
      </c>
      <c r="F325" s="13" t="str">
        <f>IF(E325="","",IFERROR(INDEX(Tableau1[RAISON],MATCH(E325,Tableau1[JOUR],0)),IF(WEEKDAY(E325,2)&gt;5,"WE","")))</f>
        <v>WE</v>
      </c>
      <c r="G325" s="26" t="str">
        <f t="shared" si="109"/>
        <v>A</v>
      </c>
      <c r="H325" s="21">
        <f t="shared" si="116"/>
        <v>43347</v>
      </c>
      <c r="I325" s="13" t="str">
        <f>IF(H325="","",IFERROR(INDEX(Tableau1[RAISON],MATCH(H325,Tableau1[JOUR],0)),IF(WEEKDAY(H325,2)&gt;5,"WE","")))</f>
        <v/>
      </c>
      <c r="J325" s="26" t="str">
        <f t="shared" si="110"/>
        <v>B</v>
      </c>
      <c r="K325" s="21">
        <f t="shared" si="117"/>
        <v>43377</v>
      </c>
      <c r="L325" s="13" t="str">
        <f>IF(K325="","",IFERROR(INDEX(Tableau1[RAISON],MATCH(K325,Tableau1[JOUR],0)),IF(WEEKDAY(K325,2)&gt;5,"WE","")))</f>
        <v/>
      </c>
      <c r="M325" s="26" t="str">
        <f t="shared" si="111"/>
        <v>B</v>
      </c>
      <c r="N325" s="21">
        <f t="shared" si="118"/>
        <v>43408</v>
      </c>
      <c r="O325" s="13" t="str">
        <f>IF(N325="","",IFERROR(INDEX(Tableau1[RAISON],MATCH(N325,Tableau1[JOUR],0)),IF(WEEKDAY(N325,2)&gt;5,"WE","")))</f>
        <v>WE</v>
      </c>
      <c r="P325" s="26" t="str">
        <f t="shared" si="112"/>
        <v>B</v>
      </c>
      <c r="Q325" s="21">
        <f t="shared" si="119"/>
        <v>43438</v>
      </c>
      <c r="R325" s="13" t="str">
        <f>IF(Q325="","",IFERROR(INDEX(Tableau1[RAISON],MATCH(Q325,Tableau1[JOUR],0)),IF(WEEKDAY(Q325,2)&gt;5,"WE","")))</f>
        <v/>
      </c>
      <c r="S325" s="26" t="str">
        <f t="shared" si="113"/>
        <v>A</v>
      </c>
      <c r="T325" s="12"/>
    </row>
    <row r="326" spans="1:20" x14ac:dyDescent="0.35">
      <c r="A326" s="12"/>
      <c r="B326" s="21">
        <f t="shared" si="114"/>
        <v>43286</v>
      </c>
      <c r="C326" s="13" t="str">
        <f>IF(B326="","",IFERROR(INDEX(Tableau1[RAISON],MATCH(B326,Tableau1[JOUR],0)),IF(WEEKDAY(B326,2)&gt;5,"WE","")))</f>
        <v/>
      </c>
      <c r="D326" s="26" t="str">
        <f t="shared" si="108"/>
        <v>A</v>
      </c>
      <c r="E326" s="21">
        <f t="shared" si="115"/>
        <v>43317</v>
      </c>
      <c r="F326" s="13" t="str">
        <f>IF(E326="","",IFERROR(INDEX(Tableau1[RAISON],MATCH(E326,Tableau1[JOUR],0)),IF(WEEKDAY(E326,2)&gt;5,"WE","")))</f>
        <v>WE</v>
      </c>
      <c r="G326" s="26" t="str">
        <f t="shared" si="109"/>
        <v>A</v>
      </c>
      <c r="H326" s="21">
        <f t="shared" si="116"/>
        <v>43348</v>
      </c>
      <c r="I326" s="13" t="str">
        <f>IF(H326="","",IFERROR(INDEX(Tableau1[RAISON],MATCH(H326,Tableau1[JOUR],0)),IF(WEEKDAY(H326,2)&gt;5,"WE","")))</f>
        <v/>
      </c>
      <c r="J326" s="26" t="str">
        <f t="shared" si="110"/>
        <v>B</v>
      </c>
      <c r="K326" s="21">
        <f t="shared" si="117"/>
        <v>43378</v>
      </c>
      <c r="L326" s="13" t="str">
        <f>IF(K326="","",IFERROR(INDEX(Tableau1[RAISON],MATCH(K326,Tableau1[JOUR],0)),IF(WEEKDAY(K326,2)&gt;5,"WE","")))</f>
        <v/>
      </c>
      <c r="M326" s="26" t="str">
        <f t="shared" si="111"/>
        <v>B</v>
      </c>
      <c r="N326" s="21">
        <f t="shared" si="118"/>
        <v>43409</v>
      </c>
      <c r="O326" s="13" t="str">
        <f>IF(N326="","",IFERROR(INDEX(Tableau1[RAISON],MATCH(N326,Tableau1[JOUR],0)),IF(WEEKDAY(N326,2)&gt;5,"WE","")))</f>
        <v/>
      </c>
      <c r="P326" s="26" t="str">
        <f t="shared" si="112"/>
        <v>A</v>
      </c>
      <c r="Q326" s="21">
        <f t="shared" si="119"/>
        <v>43439</v>
      </c>
      <c r="R326" s="13" t="str">
        <f>IF(Q326="","",IFERROR(INDEX(Tableau1[RAISON],MATCH(Q326,Tableau1[JOUR],0)),IF(WEEKDAY(Q326,2)&gt;5,"WE","")))</f>
        <v/>
      </c>
      <c r="S326" s="26" t="str">
        <f t="shared" si="113"/>
        <v>A</v>
      </c>
      <c r="T326" s="12"/>
    </row>
    <row r="327" spans="1:20" x14ac:dyDescent="0.35">
      <c r="A327" s="12"/>
      <c r="B327" s="21">
        <f t="shared" si="114"/>
        <v>43287</v>
      </c>
      <c r="C327" s="13" t="str">
        <f>IF(B327="","",IFERROR(INDEX(Tableau1[RAISON],MATCH(B327,Tableau1[JOUR],0)),IF(WEEKDAY(B327,2)&gt;5,"WE","")))</f>
        <v/>
      </c>
      <c r="D327" s="26" t="str">
        <f t="shared" si="108"/>
        <v>A</v>
      </c>
      <c r="E327" s="21">
        <f t="shared" si="115"/>
        <v>43318</v>
      </c>
      <c r="F327" s="13" t="str">
        <f>IF(E327="","",IFERROR(INDEX(Tableau1[RAISON],MATCH(E327,Tableau1[JOUR],0)),IF(WEEKDAY(E327,2)&gt;5,"WE","")))</f>
        <v/>
      </c>
      <c r="G327" s="26" t="str">
        <f t="shared" si="109"/>
        <v>B</v>
      </c>
      <c r="H327" s="21">
        <f t="shared" si="116"/>
        <v>43349</v>
      </c>
      <c r="I327" s="13" t="str">
        <f>IF(H327="","",IFERROR(INDEX(Tableau1[RAISON],MATCH(H327,Tableau1[JOUR],0)),IF(WEEKDAY(H327,2)&gt;5,"WE","")))</f>
        <v/>
      </c>
      <c r="J327" s="26" t="str">
        <f t="shared" si="110"/>
        <v>B</v>
      </c>
      <c r="K327" s="21">
        <f t="shared" si="117"/>
        <v>43379</v>
      </c>
      <c r="L327" s="13" t="str">
        <f>IF(K327="","",IFERROR(INDEX(Tableau1[RAISON],MATCH(K327,Tableau1[JOUR],0)),IF(WEEKDAY(K327,2)&gt;5,"WE","")))</f>
        <v>WE</v>
      </c>
      <c r="M327" s="26" t="str">
        <f t="shared" si="111"/>
        <v>B</v>
      </c>
      <c r="N327" s="21">
        <f t="shared" si="118"/>
        <v>43410</v>
      </c>
      <c r="O327" s="13" t="str">
        <f>IF(N327="","",IFERROR(INDEX(Tableau1[RAISON],MATCH(N327,Tableau1[JOUR],0)),IF(WEEKDAY(N327,2)&gt;5,"WE","")))</f>
        <v/>
      </c>
      <c r="P327" s="26" t="str">
        <f t="shared" si="112"/>
        <v>A</v>
      </c>
      <c r="Q327" s="21">
        <f t="shared" si="119"/>
        <v>43440</v>
      </c>
      <c r="R327" s="13" t="str">
        <f>IF(Q327="","",IFERROR(INDEX(Tableau1[RAISON],MATCH(Q327,Tableau1[JOUR],0)),IF(WEEKDAY(Q327,2)&gt;5,"WE","")))</f>
        <v/>
      </c>
      <c r="S327" s="26" t="str">
        <f t="shared" si="113"/>
        <v>A</v>
      </c>
      <c r="T327" s="12"/>
    </row>
    <row r="328" spans="1:20" x14ac:dyDescent="0.35">
      <c r="A328" s="12"/>
      <c r="B328" s="21">
        <f t="shared" si="114"/>
        <v>43288</v>
      </c>
      <c r="C328" s="13" t="str">
        <f>IF(B328="","",IFERROR(INDEX(Tableau1[RAISON],MATCH(B328,Tableau1[JOUR],0)),IF(WEEKDAY(B328,2)&gt;5,"WE","")))</f>
        <v>WE</v>
      </c>
      <c r="D328" s="26" t="str">
        <f t="shared" si="108"/>
        <v>A</v>
      </c>
      <c r="E328" s="21">
        <f t="shared" si="115"/>
        <v>43319</v>
      </c>
      <c r="F328" s="13" t="str">
        <f>IF(E328="","",IFERROR(INDEX(Tableau1[RAISON],MATCH(E328,Tableau1[JOUR],0)),IF(WEEKDAY(E328,2)&gt;5,"WE","")))</f>
        <v/>
      </c>
      <c r="G328" s="26" t="str">
        <f t="shared" si="109"/>
        <v>B</v>
      </c>
      <c r="H328" s="21">
        <f t="shared" si="116"/>
        <v>43350</v>
      </c>
      <c r="I328" s="13" t="str">
        <f>IF(H328="","",IFERROR(INDEX(Tableau1[RAISON],MATCH(H328,Tableau1[JOUR],0)),IF(WEEKDAY(H328,2)&gt;5,"WE","")))</f>
        <v/>
      </c>
      <c r="J328" s="26" t="str">
        <f t="shared" si="110"/>
        <v>B</v>
      </c>
      <c r="K328" s="21">
        <f t="shared" si="117"/>
        <v>43380</v>
      </c>
      <c r="L328" s="13" t="str">
        <f>IF(K328="","",IFERROR(INDEX(Tableau1[RAISON],MATCH(K328,Tableau1[JOUR],0)),IF(WEEKDAY(K328,2)&gt;5,"WE","")))</f>
        <v>WE</v>
      </c>
      <c r="M328" s="26" t="str">
        <f t="shared" si="111"/>
        <v>B</v>
      </c>
      <c r="N328" s="21">
        <f t="shared" si="118"/>
        <v>43411</v>
      </c>
      <c r="O328" s="13" t="str">
        <f>IF(N328="","",IFERROR(INDEX(Tableau1[RAISON],MATCH(N328,Tableau1[JOUR],0)),IF(WEEKDAY(N328,2)&gt;5,"WE","")))</f>
        <v/>
      </c>
      <c r="P328" s="26" t="str">
        <f t="shared" si="112"/>
        <v>A</v>
      </c>
      <c r="Q328" s="21">
        <f t="shared" si="119"/>
        <v>43441</v>
      </c>
      <c r="R328" s="13" t="str">
        <f>IF(Q328="","",IFERROR(INDEX(Tableau1[RAISON],MATCH(Q328,Tableau1[JOUR],0)),IF(WEEKDAY(Q328,2)&gt;5,"WE","")))</f>
        <v/>
      </c>
      <c r="S328" s="26" t="str">
        <f t="shared" si="113"/>
        <v>A</v>
      </c>
      <c r="T328" s="12"/>
    </row>
    <row r="329" spans="1:20" x14ac:dyDescent="0.35">
      <c r="A329" s="12"/>
      <c r="B329" s="21">
        <f t="shared" si="114"/>
        <v>43289</v>
      </c>
      <c r="C329" s="13" t="str">
        <f>IF(B329="","",IFERROR(INDEX(Tableau1[RAISON],MATCH(B329,Tableau1[JOUR],0)),IF(WEEKDAY(B329,2)&gt;5,"WE","")))</f>
        <v>WE</v>
      </c>
      <c r="D329" s="26" t="str">
        <f t="shared" si="108"/>
        <v>A</v>
      </c>
      <c r="E329" s="21">
        <f t="shared" si="115"/>
        <v>43320</v>
      </c>
      <c r="F329" s="13" t="str">
        <f>IF(E329="","",IFERROR(INDEX(Tableau1[RAISON],MATCH(E329,Tableau1[JOUR],0)),IF(WEEKDAY(E329,2)&gt;5,"WE","")))</f>
        <v/>
      </c>
      <c r="G329" s="26" t="str">
        <f t="shared" si="109"/>
        <v>B</v>
      </c>
      <c r="H329" s="21">
        <f t="shared" si="116"/>
        <v>43351</v>
      </c>
      <c r="I329" s="13" t="str">
        <f>IF(H329="","",IFERROR(INDEX(Tableau1[RAISON],MATCH(H329,Tableau1[JOUR],0)),IF(WEEKDAY(H329,2)&gt;5,"WE","")))</f>
        <v>WE</v>
      </c>
      <c r="J329" s="26" t="str">
        <f t="shared" si="110"/>
        <v>B</v>
      </c>
      <c r="K329" s="21">
        <f t="shared" si="117"/>
        <v>43381</v>
      </c>
      <c r="L329" s="13" t="str">
        <f>IF(K329="","",IFERROR(INDEX(Tableau1[RAISON],MATCH(K329,Tableau1[JOUR],0)),IF(WEEKDAY(K329,2)&gt;5,"WE","")))</f>
        <v/>
      </c>
      <c r="M329" s="26" t="str">
        <f t="shared" si="111"/>
        <v>A</v>
      </c>
      <c r="N329" s="21">
        <f t="shared" si="118"/>
        <v>43412</v>
      </c>
      <c r="O329" s="13" t="str">
        <f>IF(N329="","",IFERROR(INDEX(Tableau1[RAISON],MATCH(N329,Tableau1[JOUR],0)),IF(WEEKDAY(N329,2)&gt;5,"WE","")))</f>
        <v/>
      </c>
      <c r="P329" s="26" t="str">
        <f t="shared" si="112"/>
        <v>A</v>
      </c>
      <c r="Q329" s="21">
        <f t="shared" si="119"/>
        <v>43442</v>
      </c>
      <c r="R329" s="13" t="str">
        <f>IF(Q329="","",IFERROR(INDEX(Tableau1[RAISON],MATCH(Q329,Tableau1[JOUR],0)),IF(WEEKDAY(Q329,2)&gt;5,"WE","")))</f>
        <v>WE</v>
      </c>
      <c r="S329" s="26" t="str">
        <f t="shared" si="113"/>
        <v>A</v>
      </c>
      <c r="T329" s="12"/>
    </row>
    <row r="330" spans="1:20" x14ac:dyDescent="0.35">
      <c r="A330" s="12"/>
      <c r="B330" s="21">
        <f t="shared" si="114"/>
        <v>43290</v>
      </c>
      <c r="C330" s="13" t="str">
        <f>IF(B330="","",IFERROR(INDEX(Tableau1[RAISON],MATCH(B330,Tableau1[JOUR],0)),IF(WEEKDAY(B330,2)&gt;5,"WE","")))</f>
        <v/>
      </c>
      <c r="D330" s="26" t="str">
        <f t="shared" si="108"/>
        <v>B</v>
      </c>
      <c r="E330" s="21">
        <f t="shared" si="115"/>
        <v>43321</v>
      </c>
      <c r="F330" s="13" t="str">
        <f>IF(E330="","",IFERROR(INDEX(Tableau1[RAISON],MATCH(E330,Tableau1[JOUR],0)),IF(WEEKDAY(E330,2)&gt;5,"WE","")))</f>
        <v/>
      </c>
      <c r="G330" s="26" t="str">
        <f t="shared" si="109"/>
        <v>B</v>
      </c>
      <c r="H330" s="21">
        <f t="shared" si="116"/>
        <v>43352</v>
      </c>
      <c r="I330" s="13" t="str">
        <f>IF(H330="","",IFERROR(INDEX(Tableau1[RAISON],MATCH(H330,Tableau1[JOUR],0)),IF(WEEKDAY(H330,2)&gt;5,"WE","")))</f>
        <v>WE</v>
      </c>
      <c r="J330" s="26" t="str">
        <f t="shared" si="110"/>
        <v>B</v>
      </c>
      <c r="K330" s="21">
        <f t="shared" si="117"/>
        <v>43382</v>
      </c>
      <c r="L330" s="13" t="str">
        <f>IF(K330="","",IFERROR(INDEX(Tableau1[RAISON],MATCH(K330,Tableau1[JOUR],0)),IF(WEEKDAY(K330,2)&gt;5,"WE","")))</f>
        <v/>
      </c>
      <c r="M330" s="26" t="str">
        <f t="shared" si="111"/>
        <v>A</v>
      </c>
      <c r="N330" s="21">
        <f t="shared" si="118"/>
        <v>43413</v>
      </c>
      <c r="O330" s="13" t="str">
        <f>IF(N330="","",IFERROR(INDEX(Tableau1[RAISON],MATCH(N330,Tableau1[JOUR],0)),IF(WEEKDAY(N330,2)&gt;5,"WE","")))</f>
        <v/>
      </c>
      <c r="P330" s="26" t="str">
        <f t="shared" si="112"/>
        <v>A</v>
      </c>
      <c r="Q330" s="21">
        <f t="shared" si="119"/>
        <v>43443</v>
      </c>
      <c r="R330" s="13" t="str">
        <f>IF(Q330="","",IFERROR(INDEX(Tableau1[RAISON],MATCH(Q330,Tableau1[JOUR],0)),IF(WEEKDAY(Q330,2)&gt;5,"WE","")))</f>
        <v>WE</v>
      </c>
      <c r="S330" s="26" t="str">
        <f t="shared" si="113"/>
        <v>A</v>
      </c>
      <c r="T330" s="12"/>
    </row>
    <row r="331" spans="1:20" x14ac:dyDescent="0.35">
      <c r="A331" s="12"/>
      <c r="B331" s="21">
        <f t="shared" si="114"/>
        <v>43291</v>
      </c>
      <c r="C331" s="13" t="str">
        <f>IF(B331="","",IFERROR(INDEX(Tableau1[RAISON],MATCH(B331,Tableau1[JOUR],0)),IF(WEEKDAY(B331,2)&gt;5,"WE","")))</f>
        <v/>
      </c>
      <c r="D331" s="26" t="str">
        <f t="shared" si="108"/>
        <v>B</v>
      </c>
      <c r="E331" s="21">
        <f t="shared" si="115"/>
        <v>43322</v>
      </c>
      <c r="F331" s="13" t="str">
        <f>IF(E331="","",IFERROR(INDEX(Tableau1[RAISON],MATCH(E331,Tableau1[JOUR],0)),IF(WEEKDAY(E331,2)&gt;5,"WE","")))</f>
        <v/>
      </c>
      <c r="G331" s="26" t="str">
        <f t="shared" si="109"/>
        <v>B</v>
      </c>
      <c r="H331" s="21">
        <f t="shared" si="116"/>
        <v>43353</v>
      </c>
      <c r="I331" s="13" t="str">
        <f>IF(H331="","",IFERROR(INDEX(Tableau1[RAISON],MATCH(H331,Tableau1[JOUR],0)),IF(WEEKDAY(H331,2)&gt;5,"WE","")))</f>
        <v/>
      </c>
      <c r="J331" s="26" t="str">
        <f t="shared" si="110"/>
        <v>A</v>
      </c>
      <c r="K331" s="21">
        <f t="shared" si="117"/>
        <v>43383</v>
      </c>
      <c r="L331" s="13" t="str">
        <f>IF(K331="","",IFERROR(INDEX(Tableau1[RAISON],MATCH(K331,Tableau1[JOUR],0)),IF(WEEKDAY(K331,2)&gt;5,"WE","")))</f>
        <v/>
      </c>
      <c r="M331" s="26" t="str">
        <f t="shared" si="111"/>
        <v>A</v>
      </c>
      <c r="N331" s="21">
        <f t="shared" si="118"/>
        <v>43414</v>
      </c>
      <c r="O331" s="13" t="str">
        <f>IF(N331="","",IFERROR(INDEX(Tableau1[RAISON],MATCH(N331,Tableau1[JOUR],0)),IF(WEEKDAY(N331,2)&gt;5,"WE","")))</f>
        <v>WE</v>
      </c>
      <c r="P331" s="26" t="str">
        <f t="shared" si="112"/>
        <v>A</v>
      </c>
      <c r="Q331" s="21">
        <f t="shared" si="119"/>
        <v>43444</v>
      </c>
      <c r="R331" s="13" t="str">
        <f>IF(Q331="","",IFERROR(INDEX(Tableau1[RAISON],MATCH(Q331,Tableau1[JOUR],0)),IF(WEEKDAY(Q331,2)&gt;5,"WE","")))</f>
        <v/>
      </c>
      <c r="S331" s="26" t="str">
        <f t="shared" si="113"/>
        <v>B</v>
      </c>
      <c r="T331" s="12"/>
    </row>
    <row r="332" spans="1:20" x14ac:dyDescent="0.35">
      <c r="A332" s="12"/>
      <c r="B332" s="21">
        <f t="shared" si="114"/>
        <v>43292</v>
      </c>
      <c r="C332" s="13" t="str">
        <f>IF(B332="","",IFERROR(INDEX(Tableau1[RAISON],MATCH(B332,Tableau1[JOUR],0)),IF(WEEKDAY(B332,2)&gt;5,"WE","")))</f>
        <v/>
      </c>
      <c r="D332" s="26" t="str">
        <f t="shared" si="108"/>
        <v>B</v>
      </c>
      <c r="E332" s="21">
        <f t="shared" si="115"/>
        <v>43323</v>
      </c>
      <c r="F332" s="13" t="str">
        <f>IF(E332="","",IFERROR(INDEX(Tableau1[RAISON],MATCH(E332,Tableau1[JOUR],0)),IF(WEEKDAY(E332,2)&gt;5,"WE","")))</f>
        <v>WE</v>
      </c>
      <c r="G332" s="26" t="str">
        <f t="shared" si="109"/>
        <v>B</v>
      </c>
      <c r="H332" s="21">
        <f t="shared" si="116"/>
        <v>43354</v>
      </c>
      <c r="I332" s="13" t="str">
        <f>IF(H332="","",IFERROR(INDEX(Tableau1[RAISON],MATCH(H332,Tableau1[JOUR],0)),IF(WEEKDAY(H332,2)&gt;5,"WE","")))</f>
        <v/>
      </c>
      <c r="J332" s="26" t="str">
        <f t="shared" si="110"/>
        <v>A</v>
      </c>
      <c r="K332" s="21">
        <f t="shared" si="117"/>
        <v>43384</v>
      </c>
      <c r="L332" s="13" t="str">
        <f>IF(K332="","",IFERROR(INDEX(Tableau1[RAISON],MATCH(K332,Tableau1[JOUR],0)),IF(WEEKDAY(K332,2)&gt;5,"WE","")))</f>
        <v/>
      </c>
      <c r="M332" s="26" t="str">
        <f t="shared" si="111"/>
        <v>A</v>
      </c>
      <c r="N332" s="21">
        <f t="shared" si="118"/>
        <v>43415</v>
      </c>
      <c r="O332" s="13" t="str">
        <f>IF(N332="","",IFERROR(INDEX(Tableau1[RAISON],MATCH(N332,Tableau1[JOUR],0)),IF(WEEKDAY(N332,2)&gt;5,"WE","")))</f>
        <v>Fête de l'Armistice</v>
      </c>
      <c r="P332" s="26" t="str">
        <f t="shared" si="112"/>
        <v>A</v>
      </c>
      <c r="Q332" s="21">
        <f t="shared" si="119"/>
        <v>43445</v>
      </c>
      <c r="R332" s="13" t="str">
        <f>IF(Q332="","",IFERROR(INDEX(Tableau1[RAISON],MATCH(Q332,Tableau1[JOUR],0)),IF(WEEKDAY(Q332,2)&gt;5,"WE","")))</f>
        <v/>
      </c>
      <c r="S332" s="26" t="str">
        <f t="shared" si="113"/>
        <v>B</v>
      </c>
      <c r="T332" s="12"/>
    </row>
    <row r="333" spans="1:20" x14ac:dyDescent="0.35">
      <c r="A333" s="12"/>
      <c r="B333" s="21">
        <f t="shared" si="114"/>
        <v>43293</v>
      </c>
      <c r="C333" s="13" t="str">
        <f>IF(B333="","",IFERROR(INDEX(Tableau1[RAISON],MATCH(B333,Tableau1[JOUR],0)),IF(WEEKDAY(B333,2)&gt;5,"WE","")))</f>
        <v/>
      </c>
      <c r="D333" s="26" t="str">
        <f t="shared" si="108"/>
        <v>B</v>
      </c>
      <c r="E333" s="21">
        <f t="shared" si="115"/>
        <v>43324</v>
      </c>
      <c r="F333" s="13" t="str">
        <f>IF(E333="","",IFERROR(INDEX(Tableau1[RAISON],MATCH(E333,Tableau1[JOUR],0)),IF(WEEKDAY(E333,2)&gt;5,"WE","")))</f>
        <v>WE</v>
      </c>
      <c r="G333" s="26" t="str">
        <f t="shared" si="109"/>
        <v>B</v>
      </c>
      <c r="H333" s="21">
        <f t="shared" si="116"/>
        <v>43355</v>
      </c>
      <c r="I333" s="13" t="str">
        <f>IF(H333="","",IFERROR(INDEX(Tableau1[RAISON],MATCH(H333,Tableau1[JOUR],0)),IF(WEEKDAY(H333,2)&gt;5,"WE","")))</f>
        <v/>
      </c>
      <c r="J333" s="26" t="str">
        <f t="shared" si="110"/>
        <v>A</v>
      </c>
      <c r="K333" s="21">
        <f t="shared" si="117"/>
        <v>43385</v>
      </c>
      <c r="L333" s="13" t="str">
        <f>IF(K333="","",IFERROR(INDEX(Tableau1[RAISON],MATCH(K333,Tableau1[JOUR],0)),IF(WEEKDAY(K333,2)&gt;5,"WE","")))</f>
        <v/>
      </c>
      <c r="M333" s="26" t="str">
        <f t="shared" si="111"/>
        <v>A</v>
      </c>
      <c r="N333" s="21">
        <f t="shared" si="118"/>
        <v>43416</v>
      </c>
      <c r="O333" s="13" t="str">
        <f>IF(N333="","",IFERROR(INDEX(Tableau1[RAISON],MATCH(N333,Tableau1[JOUR],0)),IF(WEEKDAY(N333,2)&gt;5,"WE","")))</f>
        <v/>
      </c>
      <c r="P333" s="26" t="str">
        <f t="shared" si="112"/>
        <v>B</v>
      </c>
      <c r="Q333" s="21">
        <f t="shared" si="119"/>
        <v>43446</v>
      </c>
      <c r="R333" s="13" t="str">
        <f>IF(Q333="","",IFERROR(INDEX(Tableau1[RAISON],MATCH(Q333,Tableau1[JOUR],0)),IF(WEEKDAY(Q333,2)&gt;5,"WE","")))</f>
        <v/>
      </c>
      <c r="S333" s="26" t="str">
        <f t="shared" si="113"/>
        <v>B</v>
      </c>
      <c r="T333" s="12"/>
    </row>
    <row r="334" spans="1:20" x14ac:dyDescent="0.35">
      <c r="A334" s="12"/>
      <c r="B334" s="21">
        <f t="shared" si="114"/>
        <v>43294</v>
      </c>
      <c r="C334" s="13" t="str">
        <f>IF(B334="","",IFERROR(INDEX(Tableau1[RAISON],MATCH(B334,Tableau1[JOUR],0)),IF(WEEKDAY(B334,2)&gt;5,"WE","")))</f>
        <v/>
      </c>
      <c r="D334" s="26" t="str">
        <f t="shared" si="108"/>
        <v>B</v>
      </c>
      <c r="E334" s="21">
        <f t="shared" si="115"/>
        <v>43325</v>
      </c>
      <c r="F334" s="13" t="str">
        <f>IF(E334="","",IFERROR(INDEX(Tableau1[RAISON],MATCH(E334,Tableau1[JOUR],0)),IF(WEEKDAY(E334,2)&gt;5,"WE","")))</f>
        <v/>
      </c>
      <c r="G334" s="26" t="str">
        <f t="shared" si="109"/>
        <v>A</v>
      </c>
      <c r="H334" s="21">
        <f t="shared" si="116"/>
        <v>43356</v>
      </c>
      <c r="I334" s="13" t="str">
        <f>IF(H334="","",IFERROR(INDEX(Tableau1[RAISON],MATCH(H334,Tableau1[JOUR],0)),IF(WEEKDAY(H334,2)&gt;5,"WE","")))</f>
        <v/>
      </c>
      <c r="J334" s="26" t="str">
        <f t="shared" si="110"/>
        <v>A</v>
      </c>
      <c r="K334" s="21">
        <f t="shared" si="117"/>
        <v>43386</v>
      </c>
      <c r="L334" s="13" t="str">
        <f>IF(K334="","",IFERROR(INDEX(Tableau1[RAISON],MATCH(K334,Tableau1[JOUR],0)),IF(WEEKDAY(K334,2)&gt;5,"WE","")))</f>
        <v>WE</v>
      </c>
      <c r="M334" s="26" t="str">
        <f t="shared" si="111"/>
        <v>A</v>
      </c>
      <c r="N334" s="21">
        <f t="shared" si="118"/>
        <v>43417</v>
      </c>
      <c r="O334" s="13" t="str">
        <f>IF(N334="","",IFERROR(INDEX(Tableau1[RAISON],MATCH(N334,Tableau1[JOUR],0)),IF(WEEKDAY(N334,2)&gt;5,"WE","")))</f>
        <v/>
      </c>
      <c r="P334" s="26" t="str">
        <f t="shared" si="112"/>
        <v>B</v>
      </c>
      <c r="Q334" s="21">
        <f t="shared" si="119"/>
        <v>43447</v>
      </c>
      <c r="R334" s="13" t="str">
        <f>IF(Q334="","",IFERROR(INDEX(Tableau1[RAISON],MATCH(Q334,Tableau1[JOUR],0)),IF(WEEKDAY(Q334,2)&gt;5,"WE","")))</f>
        <v/>
      </c>
      <c r="S334" s="26" t="str">
        <f t="shared" si="113"/>
        <v>B</v>
      </c>
      <c r="T334" s="12"/>
    </row>
    <row r="335" spans="1:20" x14ac:dyDescent="0.35">
      <c r="A335" s="12"/>
      <c r="B335" s="21">
        <f t="shared" si="114"/>
        <v>43295</v>
      </c>
      <c r="C335" s="13" t="str">
        <f>IF(B335="","",IFERROR(INDEX(Tableau1[RAISON],MATCH(B335,Tableau1[JOUR],0)),IF(WEEKDAY(B335,2)&gt;5,"WE","")))</f>
        <v>WE</v>
      </c>
      <c r="D335" s="26" t="str">
        <f t="shared" si="108"/>
        <v>B</v>
      </c>
      <c r="E335" s="21">
        <f t="shared" si="115"/>
        <v>43326</v>
      </c>
      <c r="F335" s="13" t="str">
        <f>IF(E335="","",IFERROR(INDEX(Tableau1[RAISON],MATCH(E335,Tableau1[JOUR],0)),IF(WEEKDAY(E335,2)&gt;5,"WE","")))</f>
        <v/>
      </c>
      <c r="G335" s="26" t="str">
        <f t="shared" si="109"/>
        <v>A</v>
      </c>
      <c r="H335" s="21">
        <f t="shared" si="116"/>
        <v>43357</v>
      </c>
      <c r="I335" s="13" t="str">
        <f>IF(H335="","",IFERROR(INDEX(Tableau1[RAISON],MATCH(H335,Tableau1[JOUR],0)),IF(WEEKDAY(H335,2)&gt;5,"WE","")))</f>
        <v/>
      </c>
      <c r="J335" s="26" t="str">
        <f t="shared" si="110"/>
        <v>A</v>
      </c>
      <c r="K335" s="21">
        <f t="shared" si="117"/>
        <v>43387</v>
      </c>
      <c r="L335" s="13" t="str">
        <f>IF(K335="","",IFERROR(INDEX(Tableau1[RAISON],MATCH(K335,Tableau1[JOUR],0)),IF(WEEKDAY(K335,2)&gt;5,"WE","")))</f>
        <v>WE</v>
      </c>
      <c r="M335" s="26" t="str">
        <f t="shared" si="111"/>
        <v>A</v>
      </c>
      <c r="N335" s="21">
        <f t="shared" si="118"/>
        <v>43418</v>
      </c>
      <c r="O335" s="13" t="str">
        <f>IF(N335="","",IFERROR(INDEX(Tableau1[RAISON],MATCH(N335,Tableau1[JOUR],0)),IF(WEEKDAY(N335,2)&gt;5,"WE","")))</f>
        <v/>
      </c>
      <c r="P335" s="26" t="str">
        <f t="shared" si="112"/>
        <v>B</v>
      </c>
      <c r="Q335" s="21">
        <f t="shared" si="119"/>
        <v>43448</v>
      </c>
      <c r="R335" s="13" t="str">
        <f>IF(Q335="","",IFERROR(INDEX(Tableau1[RAISON],MATCH(Q335,Tableau1[JOUR],0)),IF(WEEKDAY(Q335,2)&gt;5,"WE","")))</f>
        <v/>
      </c>
      <c r="S335" s="26" t="str">
        <f t="shared" si="113"/>
        <v>B</v>
      </c>
      <c r="T335" s="12"/>
    </row>
    <row r="336" spans="1:20" x14ac:dyDescent="0.35">
      <c r="A336" s="12"/>
      <c r="B336" s="21">
        <f t="shared" si="114"/>
        <v>43296</v>
      </c>
      <c r="C336" s="13" t="str">
        <f>IF(B336="","",IFERROR(INDEX(Tableau1[RAISON],MATCH(B336,Tableau1[JOUR],0)),IF(WEEKDAY(B336,2)&gt;5,"WE","")))</f>
        <v>WE</v>
      </c>
      <c r="D336" s="26" t="str">
        <f t="shared" si="108"/>
        <v>B</v>
      </c>
      <c r="E336" s="21">
        <f t="shared" si="115"/>
        <v>43327</v>
      </c>
      <c r="F336" s="13" t="str">
        <f>IF(E336="","",IFERROR(INDEX(Tableau1[RAISON],MATCH(E336,Tableau1[JOUR],0)),IF(WEEKDAY(E336,2)&gt;5,"WE","")))</f>
        <v>Assomption</v>
      </c>
      <c r="G336" s="26" t="str">
        <f t="shared" si="109"/>
        <v>A</v>
      </c>
      <c r="H336" s="21">
        <f t="shared" si="116"/>
        <v>43358</v>
      </c>
      <c r="I336" s="13" t="str">
        <f>IF(H336="","",IFERROR(INDEX(Tableau1[RAISON],MATCH(H336,Tableau1[JOUR],0)),IF(WEEKDAY(H336,2)&gt;5,"WE","")))</f>
        <v>WE</v>
      </c>
      <c r="J336" s="26" t="str">
        <f t="shared" si="110"/>
        <v>A</v>
      </c>
      <c r="K336" s="21">
        <f t="shared" si="117"/>
        <v>43388</v>
      </c>
      <c r="L336" s="13" t="str">
        <f>IF(K336="","",IFERROR(INDEX(Tableau1[RAISON],MATCH(K336,Tableau1[JOUR],0)),IF(WEEKDAY(K336,2)&gt;5,"WE","")))</f>
        <v/>
      </c>
      <c r="M336" s="26" t="str">
        <f t="shared" si="111"/>
        <v>B</v>
      </c>
      <c r="N336" s="21">
        <f t="shared" si="118"/>
        <v>43419</v>
      </c>
      <c r="O336" s="13" t="str">
        <f>IF(N336="","",IFERROR(INDEX(Tableau1[RAISON],MATCH(N336,Tableau1[JOUR],0)),IF(WEEKDAY(N336,2)&gt;5,"WE","")))</f>
        <v>Fête du Roi</v>
      </c>
      <c r="P336" s="26" t="str">
        <f t="shared" si="112"/>
        <v>B</v>
      </c>
      <c r="Q336" s="21">
        <f t="shared" si="119"/>
        <v>43449</v>
      </c>
      <c r="R336" s="13" t="str">
        <f>IF(Q336="","",IFERROR(INDEX(Tableau1[RAISON],MATCH(Q336,Tableau1[JOUR],0)),IF(WEEKDAY(Q336,2)&gt;5,"WE","")))</f>
        <v>WE</v>
      </c>
      <c r="S336" s="26" t="str">
        <f t="shared" si="113"/>
        <v>B</v>
      </c>
      <c r="T336" s="12"/>
    </row>
    <row r="337" spans="1:20" x14ac:dyDescent="0.35">
      <c r="A337" s="12"/>
      <c r="B337" s="21">
        <f t="shared" si="114"/>
        <v>43297</v>
      </c>
      <c r="C337" s="13" t="str">
        <f>IF(B337="","",IFERROR(INDEX(Tableau1[RAISON],MATCH(B337,Tableau1[JOUR],0)),IF(WEEKDAY(B337,2)&gt;5,"WE","")))</f>
        <v/>
      </c>
      <c r="D337" s="26" t="str">
        <f t="shared" si="108"/>
        <v>A</v>
      </c>
      <c r="E337" s="21">
        <f t="shared" si="115"/>
        <v>43328</v>
      </c>
      <c r="F337" s="13" t="str">
        <f>IF(E337="","",IFERROR(INDEX(Tableau1[RAISON],MATCH(E337,Tableau1[JOUR],0)),IF(WEEKDAY(E337,2)&gt;5,"WE","")))</f>
        <v/>
      </c>
      <c r="G337" s="26" t="str">
        <f t="shared" si="109"/>
        <v>A</v>
      </c>
      <c r="H337" s="21">
        <f t="shared" si="116"/>
        <v>43359</v>
      </c>
      <c r="I337" s="13" t="str">
        <f>IF(H337="","",IFERROR(INDEX(Tableau1[RAISON],MATCH(H337,Tableau1[JOUR],0)),IF(WEEKDAY(H337,2)&gt;5,"WE","")))</f>
        <v>WE</v>
      </c>
      <c r="J337" s="26" t="str">
        <f t="shared" si="110"/>
        <v>A</v>
      </c>
      <c r="K337" s="21">
        <f t="shared" si="117"/>
        <v>43389</v>
      </c>
      <c r="L337" s="13" t="str">
        <f>IF(K337="","",IFERROR(INDEX(Tableau1[RAISON],MATCH(K337,Tableau1[JOUR],0)),IF(WEEKDAY(K337,2)&gt;5,"WE","")))</f>
        <v/>
      </c>
      <c r="M337" s="26" t="str">
        <f t="shared" si="111"/>
        <v>B</v>
      </c>
      <c r="N337" s="21">
        <f t="shared" si="118"/>
        <v>43420</v>
      </c>
      <c r="O337" s="13" t="str">
        <f>IF(N337="","",IFERROR(INDEX(Tableau1[RAISON],MATCH(N337,Tableau1[JOUR],0)),IF(WEEKDAY(N337,2)&gt;5,"WE","")))</f>
        <v/>
      </c>
      <c r="P337" s="26" t="str">
        <f t="shared" si="112"/>
        <v>B</v>
      </c>
      <c r="Q337" s="21">
        <f t="shared" si="119"/>
        <v>43450</v>
      </c>
      <c r="R337" s="13" t="str">
        <f>IF(Q337="","",IFERROR(INDEX(Tableau1[RAISON],MATCH(Q337,Tableau1[JOUR],0)),IF(WEEKDAY(Q337,2)&gt;5,"WE","")))</f>
        <v>WE</v>
      </c>
      <c r="S337" s="26" t="str">
        <f t="shared" si="113"/>
        <v>B</v>
      </c>
      <c r="T337" s="12"/>
    </row>
    <row r="338" spans="1:20" x14ac:dyDescent="0.35">
      <c r="A338" s="12"/>
      <c r="B338" s="21">
        <f t="shared" si="114"/>
        <v>43298</v>
      </c>
      <c r="C338" s="13" t="str">
        <f>IF(B338="","",IFERROR(INDEX(Tableau1[RAISON],MATCH(B338,Tableau1[JOUR],0)),IF(WEEKDAY(B338,2)&gt;5,"WE","")))</f>
        <v/>
      </c>
      <c r="D338" s="26" t="str">
        <f t="shared" si="108"/>
        <v>A</v>
      </c>
      <c r="E338" s="21">
        <f t="shared" si="115"/>
        <v>43329</v>
      </c>
      <c r="F338" s="13" t="str">
        <f>IF(E338="","",IFERROR(INDEX(Tableau1[RAISON],MATCH(E338,Tableau1[JOUR],0)),IF(WEEKDAY(E338,2)&gt;5,"WE","")))</f>
        <v/>
      </c>
      <c r="G338" s="26" t="str">
        <f t="shared" si="109"/>
        <v>A</v>
      </c>
      <c r="H338" s="21">
        <f t="shared" si="116"/>
        <v>43360</v>
      </c>
      <c r="I338" s="13" t="str">
        <f>IF(H338="","",IFERROR(INDEX(Tableau1[RAISON],MATCH(H338,Tableau1[JOUR],0)),IF(WEEKDAY(H338,2)&gt;5,"WE","")))</f>
        <v/>
      </c>
      <c r="J338" s="26" t="str">
        <f t="shared" si="110"/>
        <v>B</v>
      </c>
      <c r="K338" s="21">
        <f t="shared" si="117"/>
        <v>43390</v>
      </c>
      <c r="L338" s="13" t="str">
        <f>IF(K338="","",IFERROR(INDEX(Tableau1[RAISON],MATCH(K338,Tableau1[JOUR],0)),IF(WEEKDAY(K338,2)&gt;5,"WE","")))</f>
        <v/>
      </c>
      <c r="M338" s="26" t="str">
        <f t="shared" si="111"/>
        <v>B</v>
      </c>
      <c r="N338" s="21">
        <f t="shared" si="118"/>
        <v>43421</v>
      </c>
      <c r="O338" s="13" t="str">
        <f>IF(N338="","",IFERROR(INDEX(Tableau1[RAISON],MATCH(N338,Tableau1[JOUR],0)),IF(WEEKDAY(N338,2)&gt;5,"WE","")))</f>
        <v>WE</v>
      </c>
      <c r="P338" s="26" t="str">
        <f t="shared" si="112"/>
        <v>B</v>
      </c>
      <c r="Q338" s="21">
        <f t="shared" si="119"/>
        <v>43451</v>
      </c>
      <c r="R338" s="13" t="str">
        <f>IF(Q338="","",IFERROR(INDEX(Tableau1[RAISON],MATCH(Q338,Tableau1[JOUR],0)),IF(WEEKDAY(Q338,2)&gt;5,"WE","")))</f>
        <v/>
      </c>
      <c r="S338" s="26" t="str">
        <f t="shared" si="113"/>
        <v>A</v>
      </c>
      <c r="T338" s="12"/>
    </row>
    <row r="339" spans="1:20" x14ac:dyDescent="0.35">
      <c r="A339" s="12"/>
      <c r="B339" s="21">
        <f t="shared" si="114"/>
        <v>43299</v>
      </c>
      <c r="C339" s="13" t="str">
        <f>IF(B339="","",IFERROR(INDEX(Tableau1[RAISON],MATCH(B339,Tableau1[JOUR],0)),IF(WEEKDAY(B339,2)&gt;5,"WE","")))</f>
        <v/>
      </c>
      <c r="D339" s="26" t="str">
        <f t="shared" si="108"/>
        <v>A</v>
      </c>
      <c r="E339" s="21">
        <f t="shared" si="115"/>
        <v>43330</v>
      </c>
      <c r="F339" s="13" t="str">
        <f>IF(E339="","",IFERROR(INDEX(Tableau1[RAISON],MATCH(E339,Tableau1[JOUR],0)),IF(WEEKDAY(E339,2)&gt;5,"WE","")))</f>
        <v>WE</v>
      </c>
      <c r="G339" s="26" t="str">
        <f t="shared" si="109"/>
        <v>A</v>
      </c>
      <c r="H339" s="21">
        <f t="shared" si="116"/>
        <v>43361</v>
      </c>
      <c r="I339" s="13" t="str">
        <f>IF(H339="","",IFERROR(INDEX(Tableau1[RAISON],MATCH(H339,Tableau1[JOUR],0)),IF(WEEKDAY(H339,2)&gt;5,"WE","")))</f>
        <v/>
      </c>
      <c r="J339" s="26" t="str">
        <f t="shared" si="110"/>
        <v>B</v>
      </c>
      <c r="K339" s="21">
        <f t="shared" si="117"/>
        <v>43391</v>
      </c>
      <c r="L339" s="13" t="str">
        <f>IF(K339="","",IFERROR(INDEX(Tableau1[RAISON],MATCH(K339,Tableau1[JOUR],0)),IF(WEEKDAY(K339,2)&gt;5,"WE","")))</f>
        <v/>
      </c>
      <c r="M339" s="26" t="str">
        <f t="shared" si="111"/>
        <v>B</v>
      </c>
      <c r="N339" s="21">
        <f t="shared" si="118"/>
        <v>43422</v>
      </c>
      <c r="O339" s="13" t="str">
        <f>IF(N339="","",IFERROR(INDEX(Tableau1[RAISON],MATCH(N339,Tableau1[JOUR],0)),IF(WEEKDAY(N339,2)&gt;5,"WE","")))</f>
        <v>WE</v>
      </c>
      <c r="P339" s="26" t="str">
        <f t="shared" si="112"/>
        <v>B</v>
      </c>
      <c r="Q339" s="21">
        <f t="shared" si="119"/>
        <v>43452</v>
      </c>
      <c r="R339" s="13" t="str">
        <f>IF(Q339="","",IFERROR(INDEX(Tableau1[RAISON],MATCH(Q339,Tableau1[JOUR],0)),IF(WEEKDAY(Q339,2)&gt;5,"WE","")))</f>
        <v/>
      </c>
      <c r="S339" s="26" t="str">
        <f t="shared" si="113"/>
        <v>A</v>
      </c>
      <c r="T339" s="12"/>
    </row>
    <row r="340" spans="1:20" x14ac:dyDescent="0.35">
      <c r="A340" s="12"/>
      <c r="B340" s="21">
        <f t="shared" si="114"/>
        <v>43300</v>
      </c>
      <c r="C340" s="13" t="str">
        <f>IF(B340="","",IFERROR(INDEX(Tableau1[RAISON],MATCH(B340,Tableau1[JOUR],0)),IF(WEEKDAY(B340,2)&gt;5,"WE","")))</f>
        <v/>
      </c>
      <c r="D340" s="26" t="str">
        <f t="shared" si="108"/>
        <v>A</v>
      </c>
      <c r="E340" s="21">
        <f t="shared" si="115"/>
        <v>43331</v>
      </c>
      <c r="F340" s="13" t="str">
        <f>IF(E340="","",IFERROR(INDEX(Tableau1[RAISON],MATCH(E340,Tableau1[JOUR],0)),IF(WEEKDAY(E340,2)&gt;5,"WE","")))</f>
        <v>WE</v>
      </c>
      <c r="G340" s="26" t="str">
        <f t="shared" si="109"/>
        <v>A</v>
      </c>
      <c r="H340" s="21">
        <f t="shared" si="116"/>
        <v>43362</v>
      </c>
      <c r="I340" s="13" t="str">
        <f>IF(H340="","",IFERROR(INDEX(Tableau1[RAISON],MATCH(H340,Tableau1[JOUR],0)),IF(WEEKDAY(H340,2)&gt;5,"WE","")))</f>
        <v/>
      </c>
      <c r="J340" s="26" t="str">
        <f t="shared" si="110"/>
        <v>B</v>
      </c>
      <c r="K340" s="21">
        <f t="shared" si="117"/>
        <v>43392</v>
      </c>
      <c r="L340" s="13" t="str">
        <f>IF(K340="","",IFERROR(INDEX(Tableau1[RAISON],MATCH(K340,Tableau1[JOUR],0)),IF(WEEKDAY(K340,2)&gt;5,"WE","")))</f>
        <v/>
      </c>
      <c r="M340" s="26" t="str">
        <f t="shared" si="111"/>
        <v>B</v>
      </c>
      <c r="N340" s="21">
        <f t="shared" si="118"/>
        <v>43423</v>
      </c>
      <c r="O340" s="13" t="str">
        <f>IF(N340="","",IFERROR(INDEX(Tableau1[RAISON],MATCH(N340,Tableau1[JOUR],0)),IF(WEEKDAY(N340,2)&gt;5,"WE","")))</f>
        <v/>
      </c>
      <c r="P340" s="26" t="str">
        <f t="shared" si="112"/>
        <v>A</v>
      </c>
      <c r="Q340" s="21">
        <f t="shared" si="119"/>
        <v>43453</v>
      </c>
      <c r="R340" s="13" t="str">
        <f>IF(Q340="","",IFERROR(INDEX(Tableau1[RAISON],MATCH(Q340,Tableau1[JOUR],0)),IF(WEEKDAY(Q340,2)&gt;5,"WE","")))</f>
        <v/>
      </c>
      <c r="S340" s="26" t="str">
        <f t="shared" si="113"/>
        <v>A</v>
      </c>
      <c r="T340" s="12"/>
    </row>
    <row r="341" spans="1:20" x14ac:dyDescent="0.35">
      <c r="A341" s="12"/>
      <c r="B341" s="21">
        <f t="shared" si="114"/>
        <v>43301</v>
      </c>
      <c r="C341" s="13" t="str">
        <f>IF(B341="","",IFERROR(INDEX(Tableau1[RAISON],MATCH(B341,Tableau1[JOUR],0)),IF(WEEKDAY(B341,2)&gt;5,"WE","")))</f>
        <v/>
      </c>
      <c r="D341" s="26" t="str">
        <f t="shared" si="108"/>
        <v>A</v>
      </c>
      <c r="E341" s="21">
        <f t="shared" si="115"/>
        <v>43332</v>
      </c>
      <c r="F341" s="13" t="str">
        <f>IF(E341="","",IFERROR(INDEX(Tableau1[RAISON],MATCH(E341,Tableau1[JOUR],0)),IF(WEEKDAY(E341,2)&gt;5,"WE","")))</f>
        <v/>
      </c>
      <c r="G341" s="26" t="str">
        <f t="shared" si="109"/>
        <v>B</v>
      </c>
      <c r="H341" s="21">
        <f t="shared" si="116"/>
        <v>43363</v>
      </c>
      <c r="I341" s="13" t="str">
        <f>IF(H341="","",IFERROR(INDEX(Tableau1[RAISON],MATCH(H341,Tableau1[JOUR],0)),IF(WEEKDAY(H341,2)&gt;5,"WE","")))</f>
        <v/>
      </c>
      <c r="J341" s="26" t="str">
        <f t="shared" si="110"/>
        <v>B</v>
      </c>
      <c r="K341" s="21">
        <f t="shared" si="117"/>
        <v>43393</v>
      </c>
      <c r="L341" s="13" t="str">
        <f>IF(K341="","",IFERROR(INDEX(Tableau1[RAISON],MATCH(K341,Tableau1[JOUR],0)),IF(WEEKDAY(K341,2)&gt;5,"WE","")))</f>
        <v>WE</v>
      </c>
      <c r="M341" s="26" t="str">
        <f t="shared" si="111"/>
        <v>B</v>
      </c>
      <c r="N341" s="21">
        <f t="shared" si="118"/>
        <v>43424</v>
      </c>
      <c r="O341" s="13" t="str">
        <f>IF(N341="","",IFERROR(INDEX(Tableau1[RAISON],MATCH(N341,Tableau1[JOUR],0)),IF(WEEKDAY(N341,2)&gt;5,"WE","")))</f>
        <v/>
      </c>
      <c r="P341" s="26" t="str">
        <f t="shared" si="112"/>
        <v>A</v>
      </c>
      <c r="Q341" s="21">
        <f t="shared" si="119"/>
        <v>43454</v>
      </c>
      <c r="R341" s="13" t="str">
        <f>IF(Q341="","",IFERROR(INDEX(Tableau1[RAISON],MATCH(Q341,Tableau1[JOUR],0)),IF(WEEKDAY(Q341,2)&gt;5,"WE","")))</f>
        <v/>
      </c>
      <c r="S341" s="26" t="str">
        <f t="shared" si="113"/>
        <v>A</v>
      </c>
      <c r="T341" s="12"/>
    </row>
    <row r="342" spans="1:20" x14ac:dyDescent="0.35">
      <c r="A342" s="12"/>
      <c r="B342" s="21">
        <f t="shared" si="114"/>
        <v>43302</v>
      </c>
      <c r="C342" s="13" t="str">
        <f>IF(B342="","",IFERROR(INDEX(Tableau1[RAISON],MATCH(B342,Tableau1[JOUR],0)),IF(WEEKDAY(B342,2)&gt;5,"WE","")))</f>
        <v>Fête Nationale</v>
      </c>
      <c r="D342" s="26" t="str">
        <f t="shared" si="108"/>
        <v>A</v>
      </c>
      <c r="E342" s="21">
        <f t="shared" si="115"/>
        <v>43333</v>
      </c>
      <c r="F342" s="13" t="str">
        <f>IF(E342="","",IFERROR(INDEX(Tableau1[RAISON],MATCH(E342,Tableau1[JOUR],0)),IF(WEEKDAY(E342,2)&gt;5,"WE","")))</f>
        <v/>
      </c>
      <c r="G342" s="26" t="str">
        <f t="shared" si="109"/>
        <v>B</v>
      </c>
      <c r="H342" s="21">
        <f t="shared" si="116"/>
        <v>43364</v>
      </c>
      <c r="I342" s="13" t="str">
        <f>IF(H342="","",IFERROR(INDEX(Tableau1[RAISON],MATCH(H342,Tableau1[JOUR],0)),IF(WEEKDAY(H342,2)&gt;5,"WE","")))</f>
        <v/>
      </c>
      <c r="J342" s="26" t="str">
        <f t="shared" si="110"/>
        <v>B</v>
      </c>
      <c r="K342" s="21">
        <f t="shared" si="117"/>
        <v>43394</v>
      </c>
      <c r="L342" s="13" t="str">
        <f>IF(K342="","",IFERROR(INDEX(Tableau1[RAISON],MATCH(K342,Tableau1[JOUR],0)),IF(WEEKDAY(K342,2)&gt;5,"WE","")))</f>
        <v>WE</v>
      </c>
      <c r="M342" s="26" t="str">
        <f t="shared" si="111"/>
        <v>B</v>
      </c>
      <c r="N342" s="21">
        <f t="shared" si="118"/>
        <v>43425</v>
      </c>
      <c r="O342" s="13" t="str">
        <f>IF(N342="","",IFERROR(INDEX(Tableau1[RAISON],MATCH(N342,Tableau1[JOUR],0)),IF(WEEKDAY(N342,2)&gt;5,"WE","")))</f>
        <v/>
      </c>
      <c r="P342" s="26" t="str">
        <f t="shared" si="112"/>
        <v>A</v>
      </c>
      <c r="Q342" s="21">
        <f t="shared" si="119"/>
        <v>43455</v>
      </c>
      <c r="R342" s="13" t="str">
        <f>IF(Q342="","",IFERROR(INDEX(Tableau1[RAISON],MATCH(Q342,Tableau1[JOUR],0)),IF(WEEKDAY(Q342,2)&gt;5,"WE","")))</f>
        <v/>
      </c>
      <c r="S342" s="26" t="str">
        <f t="shared" si="113"/>
        <v>A</v>
      </c>
      <c r="T342" s="12"/>
    </row>
    <row r="343" spans="1:20" x14ac:dyDescent="0.35">
      <c r="A343" s="12"/>
      <c r="B343" s="21">
        <f t="shared" si="114"/>
        <v>43303</v>
      </c>
      <c r="C343" s="13" t="str">
        <f>IF(B343="","",IFERROR(INDEX(Tableau1[RAISON],MATCH(B343,Tableau1[JOUR],0)),IF(WEEKDAY(B343,2)&gt;5,"WE","")))</f>
        <v>WE</v>
      </c>
      <c r="D343" s="26" t="str">
        <f t="shared" si="108"/>
        <v>A</v>
      </c>
      <c r="E343" s="21">
        <f t="shared" si="115"/>
        <v>43334</v>
      </c>
      <c r="F343" s="13" t="str">
        <f>IF(E343="","",IFERROR(INDEX(Tableau1[RAISON],MATCH(E343,Tableau1[JOUR],0)),IF(WEEKDAY(E343,2)&gt;5,"WE","")))</f>
        <v/>
      </c>
      <c r="G343" s="26" t="str">
        <f t="shared" si="109"/>
        <v>B</v>
      </c>
      <c r="H343" s="21">
        <f t="shared" si="116"/>
        <v>43365</v>
      </c>
      <c r="I343" s="13" t="str">
        <f>IF(H343="","",IFERROR(INDEX(Tableau1[RAISON],MATCH(H343,Tableau1[JOUR],0)),IF(WEEKDAY(H343,2)&gt;5,"WE","")))</f>
        <v>WE</v>
      </c>
      <c r="J343" s="26" t="str">
        <f t="shared" si="110"/>
        <v>B</v>
      </c>
      <c r="K343" s="21">
        <f t="shared" si="117"/>
        <v>43395</v>
      </c>
      <c r="L343" s="13" t="str">
        <f>IF(K343="","",IFERROR(INDEX(Tableau1[RAISON],MATCH(K343,Tableau1[JOUR],0)),IF(WEEKDAY(K343,2)&gt;5,"WE","")))</f>
        <v/>
      </c>
      <c r="M343" s="26" t="str">
        <f t="shared" si="111"/>
        <v>A</v>
      </c>
      <c r="N343" s="21">
        <f t="shared" si="118"/>
        <v>43426</v>
      </c>
      <c r="O343" s="13" t="str">
        <f>IF(N343="","",IFERROR(INDEX(Tableau1[RAISON],MATCH(N343,Tableau1[JOUR],0)),IF(WEEKDAY(N343,2)&gt;5,"WE","")))</f>
        <v/>
      </c>
      <c r="P343" s="26" t="str">
        <f t="shared" si="112"/>
        <v>A</v>
      </c>
      <c r="Q343" s="21">
        <f t="shared" si="119"/>
        <v>43456</v>
      </c>
      <c r="R343" s="13" t="str">
        <f>IF(Q343="","",IFERROR(INDEX(Tableau1[RAISON],MATCH(Q343,Tableau1[JOUR],0)),IF(WEEKDAY(Q343,2)&gt;5,"WE","")))</f>
        <v>WE</v>
      </c>
      <c r="S343" s="26" t="str">
        <f t="shared" si="113"/>
        <v>A</v>
      </c>
      <c r="T343" s="12"/>
    </row>
    <row r="344" spans="1:20" x14ac:dyDescent="0.35">
      <c r="A344" s="12"/>
      <c r="B344" s="21">
        <f t="shared" si="114"/>
        <v>43304</v>
      </c>
      <c r="C344" s="13" t="str">
        <f>IF(B344="","",IFERROR(INDEX(Tableau1[RAISON],MATCH(B344,Tableau1[JOUR],0)),IF(WEEKDAY(B344,2)&gt;5,"WE","")))</f>
        <v/>
      </c>
      <c r="D344" s="26" t="str">
        <f t="shared" si="108"/>
        <v>B</v>
      </c>
      <c r="E344" s="21">
        <f t="shared" si="115"/>
        <v>43335</v>
      </c>
      <c r="F344" s="13" t="str">
        <f>IF(E344="","",IFERROR(INDEX(Tableau1[RAISON],MATCH(E344,Tableau1[JOUR],0)),IF(WEEKDAY(E344,2)&gt;5,"WE","")))</f>
        <v/>
      </c>
      <c r="G344" s="26" t="str">
        <f t="shared" si="109"/>
        <v>B</v>
      </c>
      <c r="H344" s="21">
        <f t="shared" si="116"/>
        <v>43366</v>
      </c>
      <c r="I344" s="13" t="str">
        <f>IF(H344="","",IFERROR(INDEX(Tableau1[RAISON],MATCH(H344,Tableau1[JOUR],0)),IF(WEEKDAY(H344,2)&gt;5,"WE","")))</f>
        <v>WE</v>
      </c>
      <c r="J344" s="26" t="str">
        <f t="shared" si="110"/>
        <v>B</v>
      </c>
      <c r="K344" s="21">
        <f t="shared" si="117"/>
        <v>43396</v>
      </c>
      <c r="L344" s="13" t="str">
        <f>IF(K344="","",IFERROR(INDEX(Tableau1[RAISON],MATCH(K344,Tableau1[JOUR],0)),IF(WEEKDAY(K344,2)&gt;5,"WE","")))</f>
        <v/>
      </c>
      <c r="M344" s="26" t="str">
        <f t="shared" si="111"/>
        <v>A</v>
      </c>
      <c r="N344" s="21">
        <f t="shared" si="118"/>
        <v>43427</v>
      </c>
      <c r="O344" s="13" t="str">
        <f>IF(N344="","",IFERROR(INDEX(Tableau1[RAISON],MATCH(N344,Tableau1[JOUR],0)),IF(WEEKDAY(N344,2)&gt;5,"WE","")))</f>
        <v/>
      </c>
      <c r="P344" s="26" t="str">
        <f t="shared" si="112"/>
        <v>A</v>
      </c>
      <c r="Q344" s="21">
        <f t="shared" si="119"/>
        <v>43457</v>
      </c>
      <c r="R344" s="13" t="str">
        <f>IF(Q344="","",IFERROR(INDEX(Tableau1[RAISON],MATCH(Q344,Tableau1[JOUR],0)),IF(WEEKDAY(Q344,2)&gt;5,"WE","")))</f>
        <v>WE</v>
      </c>
      <c r="S344" s="26" t="str">
        <f t="shared" si="113"/>
        <v>A</v>
      </c>
      <c r="T344" s="12"/>
    </row>
    <row r="345" spans="1:20" x14ac:dyDescent="0.35">
      <c r="A345" s="12"/>
      <c r="B345" s="21">
        <f t="shared" si="114"/>
        <v>43305</v>
      </c>
      <c r="C345" s="13" t="str">
        <f>IF(B345="","",IFERROR(INDEX(Tableau1[RAISON],MATCH(B345,Tableau1[JOUR],0)),IF(WEEKDAY(B345,2)&gt;5,"WE","")))</f>
        <v/>
      </c>
      <c r="D345" s="26" t="str">
        <f t="shared" si="108"/>
        <v>B</v>
      </c>
      <c r="E345" s="21">
        <f t="shared" si="115"/>
        <v>43336</v>
      </c>
      <c r="F345" s="13" t="str">
        <f>IF(E345="","",IFERROR(INDEX(Tableau1[RAISON],MATCH(E345,Tableau1[JOUR],0)),IF(WEEKDAY(E345,2)&gt;5,"WE","")))</f>
        <v/>
      </c>
      <c r="G345" s="26" t="str">
        <f t="shared" si="109"/>
        <v>B</v>
      </c>
      <c r="H345" s="21">
        <f t="shared" si="116"/>
        <v>43367</v>
      </c>
      <c r="I345" s="13" t="str">
        <f>IF(H345="","",IFERROR(INDEX(Tableau1[RAISON],MATCH(H345,Tableau1[JOUR],0)),IF(WEEKDAY(H345,2)&gt;5,"WE","")))</f>
        <v/>
      </c>
      <c r="J345" s="26" t="str">
        <f t="shared" si="110"/>
        <v>A</v>
      </c>
      <c r="K345" s="21">
        <f t="shared" si="117"/>
        <v>43397</v>
      </c>
      <c r="L345" s="13" t="str">
        <f>IF(K345="","",IFERROR(INDEX(Tableau1[RAISON],MATCH(K345,Tableau1[JOUR],0)),IF(WEEKDAY(K345,2)&gt;5,"WE","")))</f>
        <v/>
      </c>
      <c r="M345" s="26" t="str">
        <f t="shared" si="111"/>
        <v>A</v>
      </c>
      <c r="N345" s="21">
        <f t="shared" si="118"/>
        <v>43428</v>
      </c>
      <c r="O345" s="13" t="str">
        <f>IF(N345="","",IFERROR(INDEX(Tableau1[RAISON],MATCH(N345,Tableau1[JOUR],0)),IF(WEEKDAY(N345,2)&gt;5,"WE","")))</f>
        <v>WE</v>
      </c>
      <c r="P345" s="26" t="str">
        <f t="shared" si="112"/>
        <v>A</v>
      </c>
      <c r="Q345" s="21">
        <f t="shared" si="119"/>
        <v>43458</v>
      </c>
      <c r="R345" s="13" t="str">
        <f>IF(Q345="","",IFERROR(INDEX(Tableau1[RAISON],MATCH(Q345,Tableau1[JOUR],0)),IF(WEEKDAY(Q345,2)&gt;5,"WE","")))</f>
        <v/>
      </c>
      <c r="S345" s="26" t="str">
        <f t="shared" si="113"/>
        <v>B</v>
      </c>
      <c r="T345" s="12"/>
    </row>
    <row r="346" spans="1:20" x14ac:dyDescent="0.35">
      <c r="A346" s="12"/>
      <c r="B346" s="21">
        <f t="shared" si="114"/>
        <v>43306</v>
      </c>
      <c r="C346" s="13" t="str">
        <f>IF(B346="","",IFERROR(INDEX(Tableau1[RAISON],MATCH(B346,Tableau1[JOUR],0)),IF(WEEKDAY(B346,2)&gt;5,"WE","")))</f>
        <v/>
      </c>
      <c r="D346" s="26" t="str">
        <f t="shared" si="108"/>
        <v>B</v>
      </c>
      <c r="E346" s="21">
        <f t="shared" si="115"/>
        <v>43337</v>
      </c>
      <c r="F346" s="13" t="str">
        <f>IF(E346="","",IFERROR(INDEX(Tableau1[RAISON],MATCH(E346,Tableau1[JOUR],0)),IF(WEEKDAY(E346,2)&gt;5,"WE","")))</f>
        <v>WE</v>
      </c>
      <c r="G346" s="26" t="str">
        <f t="shared" si="109"/>
        <v>B</v>
      </c>
      <c r="H346" s="21">
        <f t="shared" si="116"/>
        <v>43368</v>
      </c>
      <c r="I346" s="13" t="str">
        <f>IF(H346="","",IFERROR(INDEX(Tableau1[RAISON],MATCH(H346,Tableau1[JOUR],0)),IF(WEEKDAY(H346,2)&gt;5,"WE","")))</f>
        <v/>
      </c>
      <c r="J346" s="26" t="str">
        <f t="shared" si="110"/>
        <v>A</v>
      </c>
      <c r="K346" s="21">
        <f t="shared" si="117"/>
        <v>43398</v>
      </c>
      <c r="L346" s="13" t="str">
        <f>IF(K346="","",IFERROR(INDEX(Tableau1[RAISON],MATCH(K346,Tableau1[JOUR],0)),IF(WEEKDAY(K346,2)&gt;5,"WE","")))</f>
        <v/>
      </c>
      <c r="M346" s="26" t="str">
        <f t="shared" si="111"/>
        <v>A</v>
      </c>
      <c r="N346" s="21">
        <f t="shared" si="118"/>
        <v>43429</v>
      </c>
      <c r="O346" s="13" t="str">
        <f>IF(N346="","",IFERROR(INDEX(Tableau1[RAISON],MATCH(N346,Tableau1[JOUR],0)),IF(WEEKDAY(N346,2)&gt;5,"WE","")))</f>
        <v>WE</v>
      </c>
      <c r="P346" s="26" t="str">
        <f t="shared" si="112"/>
        <v>A</v>
      </c>
      <c r="Q346" s="21">
        <f t="shared" si="119"/>
        <v>43459</v>
      </c>
      <c r="R346" s="13" t="str">
        <f>IF(Q346="","",IFERROR(INDEX(Tableau1[RAISON],MATCH(Q346,Tableau1[JOUR],0)),IF(WEEKDAY(Q346,2)&gt;5,"WE","")))</f>
        <v>Noël</v>
      </c>
      <c r="S346" s="26" t="str">
        <f t="shared" si="113"/>
        <v>B</v>
      </c>
      <c r="T346" s="12"/>
    </row>
    <row r="347" spans="1:20" x14ac:dyDescent="0.35">
      <c r="A347" s="12"/>
      <c r="B347" s="21">
        <f t="shared" si="114"/>
        <v>43307</v>
      </c>
      <c r="C347" s="13" t="str">
        <f>IF(B347="","",IFERROR(INDEX(Tableau1[RAISON],MATCH(B347,Tableau1[JOUR],0)),IF(WEEKDAY(B347,2)&gt;5,"WE","")))</f>
        <v/>
      </c>
      <c r="D347" s="26" t="str">
        <f t="shared" si="108"/>
        <v>B</v>
      </c>
      <c r="E347" s="21">
        <f t="shared" si="115"/>
        <v>43338</v>
      </c>
      <c r="F347" s="13" t="str">
        <f>IF(E347="","",IFERROR(INDEX(Tableau1[RAISON],MATCH(E347,Tableau1[JOUR],0)),IF(WEEKDAY(E347,2)&gt;5,"WE","")))</f>
        <v>WE</v>
      </c>
      <c r="G347" s="26" t="str">
        <f t="shared" si="109"/>
        <v>B</v>
      </c>
      <c r="H347" s="21">
        <f t="shared" si="116"/>
        <v>43369</v>
      </c>
      <c r="I347" s="13" t="str">
        <f>IF(H347="","",IFERROR(INDEX(Tableau1[RAISON],MATCH(H347,Tableau1[JOUR],0)),IF(WEEKDAY(H347,2)&gt;5,"WE","")))</f>
        <v/>
      </c>
      <c r="J347" s="26" t="str">
        <f t="shared" si="110"/>
        <v>A</v>
      </c>
      <c r="K347" s="21">
        <f t="shared" si="117"/>
        <v>43399</v>
      </c>
      <c r="L347" s="13" t="str">
        <f>IF(K347="","",IFERROR(INDEX(Tableau1[RAISON],MATCH(K347,Tableau1[JOUR],0)),IF(WEEKDAY(K347,2)&gt;5,"WE","")))</f>
        <v/>
      </c>
      <c r="M347" s="26" t="str">
        <f t="shared" si="111"/>
        <v>A</v>
      </c>
      <c r="N347" s="21">
        <f t="shared" si="118"/>
        <v>43430</v>
      </c>
      <c r="O347" s="13" t="str">
        <f>IF(N347="","",IFERROR(INDEX(Tableau1[RAISON],MATCH(N347,Tableau1[JOUR],0)),IF(WEEKDAY(N347,2)&gt;5,"WE","")))</f>
        <v/>
      </c>
      <c r="P347" s="26" t="str">
        <f t="shared" si="112"/>
        <v>B</v>
      </c>
      <c r="Q347" s="21">
        <f t="shared" si="119"/>
        <v>43460</v>
      </c>
      <c r="R347" s="13" t="str">
        <f>IF(Q347="","",IFERROR(INDEX(Tableau1[RAISON],MATCH(Q347,Tableau1[JOUR],0)),IF(WEEKDAY(Q347,2)&gt;5,"WE","")))</f>
        <v/>
      </c>
      <c r="S347" s="26" t="str">
        <f t="shared" si="113"/>
        <v>B</v>
      </c>
      <c r="T347" s="12"/>
    </row>
    <row r="348" spans="1:20" x14ac:dyDescent="0.35">
      <c r="A348" s="12"/>
      <c r="B348" s="21">
        <f t="shared" si="114"/>
        <v>43308</v>
      </c>
      <c r="C348" s="13" t="str">
        <f>IF(B348="","",IFERROR(INDEX(Tableau1[RAISON],MATCH(B348,Tableau1[JOUR],0)),IF(WEEKDAY(B348,2)&gt;5,"WE","")))</f>
        <v/>
      </c>
      <c r="D348" s="26" t="str">
        <f t="shared" si="108"/>
        <v>B</v>
      </c>
      <c r="E348" s="21">
        <f t="shared" si="115"/>
        <v>43339</v>
      </c>
      <c r="F348" s="13" t="str">
        <f>IF(E348="","",IFERROR(INDEX(Tableau1[RAISON],MATCH(E348,Tableau1[JOUR],0)),IF(WEEKDAY(E348,2)&gt;5,"WE","")))</f>
        <v/>
      </c>
      <c r="G348" s="26" t="str">
        <f t="shared" si="109"/>
        <v>A</v>
      </c>
      <c r="H348" s="21">
        <f t="shared" si="116"/>
        <v>43370</v>
      </c>
      <c r="I348" s="13" t="str">
        <f>IF(H348="","",IFERROR(INDEX(Tableau1[RAISON],MATCH(H348,Tableau1[JOUR],0)),IF(WEEKDAY(H348,2)&gt;5,"WE","")))</f>
        <v/>
      </c>
      <c r="J348" s="26" t="str">
        <f t="shared" si="110"/>
        <v>A</v>
      </c>
      <c r="K348" s="21">
        <f t="shared" si="117"/>
        <v>43400</v>
      </c>
      <c r="L348" s="13" t="str">
        <f>IF(K348="","",IFERROR(INDEX(Tableau1[RAISON],MATCH(K348,Tableau1[JOUR],0)),IF(WEEKDAY(K348,2)&gt;5,"WE","")))</f>
        <v>WE</v>
      </c>
      <c r="M348" s="26" t="str">
        <f t="shared" si="111"/>
        <v>A</v>
      </c>
      <c r="N348" s="21">
        <f t="shared" si="118"/>
        <v>43431</v>
      </c>
      <c r="O348" s="13" t="str">
        <f>IF(N348="","",IFERROR(INDEX(Tableau1[RAISON],MATCH(N348,Tableau1[JOUR],0)),IF(WEEKDAY(N348,2)&gt;5,"WE","")))</f>
        <v/>
      </c>
      <c r="P348" s="26" t="str">
        <f t="shared" si="112"/>
        <v>B</v>
      </c>
      <c r="Q348" s="21">
        <f t="shared" si="119"/>
        <v>43461</v>
      </c>
      <c r="R348" s="13" t="str">
        <f>IF(Q348="","",IFERROR(INDEX(Tableau1[RAISON],MATCH(Q348,Tableau1[JOUR],0)),IF(WEEKDAY(Q348,2)&gt;5,"WE","")))</f>
        <v/>
      </c>
      <c r="S348" s="26" t="str">
        <f t="shared" si="113"/>
        <v>B</v>
      </c>
      <c r="T348" s="12"/>
    </row>
    <row r="349" spans="1:20" x14ac:dyDescent="0.35">
      <c r="A349" s="12"/>
      <c r="B349" s="21">
        <f t="shared" si="114"/>
        <v>43309</v>
      </c>
      <c r="C349" s="13" t="str">
        <f>IF(B349="","",IFERROR(INDEX(Tableau1[RAISON],MATCH(B349,Tableau1[JOUR],0)),IF(WEEKDAY(B349,2)&gt;5,"WE","")))</f>
        <v>WE</v>
      </c>
      <c r="D349" s="26" t="str">
        <f t="shared" si="108"/>
        <v>B</v>
      </c>
      <c r="E349" s="21">
        <f t="shared" si="115"/>
        <v>43340</v>
      </c>
      <c r="F349" s="13" t="str">
        <f>IF(E349="","",IFERROR(INDEX(Tableau1[RAISON],MATCH(E349,Tableau1[JOUR],0)),IF(WEEKDAY(E349,2)&gt;5,"WE","")))</f>
        <v/>
      </c>
      <c r="G349" s="26" t="str">
        <f t="shared" si="109"/>
        <v>A</v>
      </c>
      <c r="H349" s="21">
        <f t="shared" si="116"/>
        <v>43371</v>
      </c>
      <c r="I349" s="13" t="str">
        <f>IF(H349="","",IFERROR(INDEX(Tableau1[RAISON],MATCH(H349,Tableau1[JOUR],0)),IF(WEEKDAY(H349,2)&gt;5,"WE","")))</f>
        <v/>
      </c>
      <c r="J349" s="26" t="str">
        <f t="shared" si="110"/>
        <v>A</v>
      </c>
      <c r="K349" s="21">
        <f t="shared" si="117"/>
        <v>43401</v>
      </c>
      <c r="L349" s="13" t="str">
        <f>IF(K349="","",IFERROR(INDEX(Tableau1[RAISON],MATCH(K349,Tableau1[JOUR],0)),IF(WEEKDAY(K349,2)&gt;5,"WE","")))</f>
        <v>WE</v>
      </c>
      <c r="M349" s="26" t="str">
        <f t="shared" si="111"/>
        <v>A</v>
      </c>
      <c r="N349" s="21">
        <f t="shared" si="118"/>
        <v>43432</v>
      </c>
      <c r="O349" s="13" t="str">
        <f>IF(N349="","",IFERROR(INDEX(Tableau1[RAISON],MATCH(N349,Tableau1[JOUR],0)),IF(WEEKDAY(N349,2)&gt;5,"WE","")))</f>
        <v/>
      </c>
      <c r="P349" s="26" t="str">
        <f t="shared" si="112"/>
        <v>B</v>
      </c>
      <c r="Q349" s="21">
        <f t="shared" si="119"/>
        <v>43462</v>
      </c>
      <c r="R349" s="13" t="str">
        <f>IF(Q349="","",IFERROR(INDEX(Tableau1[RAISON],MATCH(Q349,Tableau1[JOUR],0)),IF(WEEKDAY(Q349,2)&gt;5,"WE","")))</f>
        <v/>
      </c>
      <c r="S349" s="26" t="str">
        <f t="shared" si="113"/>
        <v>B</v>
      </c>
      <c r="T349" s="12"/>
    </row>
    <row r="350" spans="1:20" x14ac:dyDescent="0.35">
      <c r="A350" s="12"/>
      <c r="B350" s="21">
        <f>IF(MONTH(B349+1)=MONTH(B321),B349+1,"")</f>
        <v>43310</v>
      </c>
      <c r="C350" s="13" t="str">
        <f>IF(B350="","",IFERROR(INDEX(Tableau1[RAISON],MATCH(B350,Tableau1[JOUR],0)),IF(WEEKDAY(B350,2)&gt;5,"WE","")))</f>
        <v>WE</v>
      </c>
      <c r="D350" s="26" t="str">
        <f t="shared" si="108"/>
        <v>B</v>
      </c>
      <c r="E350" s="21">
        <f>IF(MONTH(E349+1)=MONTH(E321),E349+1,"")</f>
        <v>43341</v>
      </c>
      <c r="F350" s="13" t="str">
        <f>IF(E350="","",IFERROR(INDEX(Tableau1[RAISON],MATCH(E350,Tableau1[JOUR],0)),IF(WEEKDAY(E350,2)&gt;5,"WE","")))</f>
        <v/>
      </c>
      <c r="G350" s="26" t="str">
        <f t="shared" si="109"/>
        <v>A</v>
      </c>
      <c r="H350" s="21">
        <f>IF(MONTH(H349+1)=MONTH(H321),H349+1,"")</f>
        <v>43372</v>
      </c>
      <c r="I350" s="13" t="str">
        <f>IF(H350="","",IFERROR(INDEX(Tableau1[RAISON],MATCH(H350,Tableau1[JOUR],0)),IF(WEEKDAY(H350,2)&gt;5,"WE","")))</f>
        <v>WE</v>
      </c>
      <c r="J350" s="26" t="str">
        <f t="shared" si="110"/>
        <v>A</v>
      </c>
      <c r="K350" s="21">
        <f>IF(MONTH(K349+1)=MONTH(K321),K349+1,"")</f>
        <v>43402</v>
      </c>
      <c r="L350" s="13" t="str">
        <f>IF(K350="","",IFERROR(INDEX(Tableau1[RAISON],MATCH(K350,Tableau1[JOUR],0)),IF(WEEKDAY(K350,2)&gt;5,"WE","")))</f>
        <v/>
      </c>
      <c r="M350" s="26" t="str">
        <f t="shared" si="111"/>
        <v>B</v>
      </c>
      <c r="N350" s="21">
        <f>IF(MONTH(N349+1)=MONTH(N321),N349+1,"")</f>
        <v>43433</v>
      </c>
      <c r="O350" s="13" t="str">
        <f>IF(N350="","",IFERROR(INDEX(Tableau1[RAISON],MATCH(N350,Tableau1[JOUR],0)),IF(WEEKDAY(N350,2)&gt;5,"WE","")))</f>
        <v/>
      </c>
      <c r="P350" s="26" t="str">
        <f t="shared" si="112"/>
        <v>B</v>
      </c>
      <c r="Q350" s="21">
        <f>IF(MONTH(Q349+1)=MONTH(Q321),Q349+1,"")</f>
        <v>43463</v>
      </c>
      <c r="R350" s="13" t="str">
        <f>IF(Q350="","",IFERROR(INDEX(Tableau1[RAISON],MATCH(Q350,Tableau1[JOUR],0)),IF(WEEKDAY(Q350,2)&gt;5,"WE","")))</f>
        <v>WE</v>
      </c>
      <c r="S350" s="26" t="str">
        <f t="shared" si="113"/>
        <v>B</v>
      </c>
      <c r="T350" s="12"/>
    </row>
    <row r="351" spans="1:20" x14ac:dyDescent="0.35">
      <c r="A351" s="12"/>
      <c r="B351" s="21">
        <f>IF(MONTH(B349+2)=MONTH(B321),B349+2,"")</f>
        <v>43311</v>
      </c>
      <c r="C351" s="13" t="str">
        <f>IF(B351="","",IFERROR(INDEX(Tableau1[RAISON],MATCH(B351,Tableau1[JOUR],0)),IF(WEEKDAY(B351,2)&gt;5,"WE","")))</f>
        <v/>
      </c>
      <c r="D351" s="26" t="str">
        <f t="shared" si="108"/>
        <v>A</v>
      </c>
      <c r="E351" s="21">
        <f>IF(MONTH(E349+2)=MONTH(E321),E349+2,"")</f>
        <v>43342</v>
      </c>
      <c r="F351" s="13" t="str">
        <f>IF(E351="","",IFERROR(INDEX(Tableau1[RAISON],MATCH(E351,Tableau1[JOUR],0)),IF(WEEKDAY(E351,2)&gt;5,"WE","")))</f>
        <v/>
      </c>
      <c r="G351" s="26" t="str">
        <f t="shared" si="109"/>
        <v>A</v>
      </c>
      <c r="H351" s="21">
        <f>IF(MONTH(H349+2)=MONTH(H321),H349+2,"")</f>
        <v>43373</v>
      </c>
      <c r="I351" s="13" t="str">
        <f>IF(H351="","",IFERROR(INDEX(Tableau1[RAISON],MATCH(H351,Tableau1[JOUR],0)),IF(WEEKDAY(H351,2)&gt;5,"WE","")))</f>
        <v>WE</v>
      </c>
      <c r="J351" s="26" t="str">
        <f t="shared" si="110"/>
        <v>A</v>
      </c>
      <c r="K351" s="21">
        <f>IF(MONTH(K349+2)=MONTH(K321),K349+2,"")</f>
        <v>43403</v>
      </c>
      <c r="L351" s="13" t="str">
        <f>IF(K351="","",IFERROR(INDEX(Tableau1[RAISON],MATCH(K351,Tableau1[JOUR],0)),IF(WEEKDAY(K351,2)&gt;5,"WE","")))</f>
        <v/>
      </c>
      <c r="M351" s="26" t="str">
        <f t="shared" si="111"/>
        <v>B</v>
      </c>
      <c r="N351" s="21">
        <f>IF(MONTH(N349+2)=MONTH(N321),N349+2,"")</f>
        <v>43434</v>
      </c>
      <c r="O351" s="13" t="str">
        <f>IF(N351="","",IFERROR(INDEX(Tableau1[RAISON],MATCH(N351,Tableau1[JOUR],0)),IF(WEEKDAY(N351,2)&gt;5,"WE","")))</f>
        <v/>
      </c>
      <c r="P351" s="26" t="str">
        <f t="shared" si="112"/>
        <v>B</v>
      </c>
      <c r="Q351" s="21">
        <f>IF(MONTH(Q349+2)=MONTH(Q321),Q349+2,"")</f>
        <v>43464</v>
      </c>
      <c r="R351" s="13" t="str">
        <f>IF(Q351="","",IFERROR(INDEX(Tableau1[RAISON],MATCH(Q351,Tableau1[JOUR],0)),IF(WEEKDAY(Q351,2)&gt;5,"WE","")))</f>
        <v>WE</v>
      </c>
      <c r="S351" s="26" t="str">
        <f t="shared" si="113"/>
        <v>B</v>
      </c>
      <c r="T351" s="12"/>
    </row>
    <row r="352" spans="1:20" x14ac:dyDescent="0.35">
      <c r="A352" s="12"/>
      <c r="B352" s="22">
        <f>IF(MONTH(B349+3)=MONTH(B321),B349+3,"")</f>
        <v>43312</v>
      </c>
      <c r="C352" s="13" t="str">
        <f>IF(B352="","",IFERROR(INDEX(Tableau1[RAISON],MATCH(B352,Tableau1[JOUR],0)),IF(WEEKDAY(B352,2)&gt;5,"WE","")))</f>
        <v/>
      </c>
      <c r="D352" s="26" t="str">
        <f t="shared" si="108"/>
        <v>A</v>
      </c>
      <c r="E352" s="22">
        <f>IF(MONTH(E349+3)=MONTH(E321),E349+3,"")</f>
        <v>43343</v>
      </c>
      <c r="F352" s="13" t="str">
        <f>IF(E352="","",IFERROR(INDEX(Tableau1[RAISON],MATCH(E352,Tableau1[JOUR],0)),IF(WEEKDAY(E352,2)&gt;5,"WE","")))</f>
        <v/>
      </c>
      <c r="G352" s="26" t="str">
        <f t="shared" si="109"/>
        <v>A</v>
      </c>
      <c r="H352" s="22" t="str">
        <f>IF(MONTH(H349+3)=MONTH(H321),H349+3,"")</f>
        <v/>
      </c>
      <c r="I352" s="13" t="str">
        <f>IF(H352="","",IFERROR(INDEX(Tableau1[RAISON],MATCH(H352,Tableau1[JOUR],0)),IF(WEEKDAY(H352,2)&gt;5,"WE","")))</f>
        <v/>
      </c>
      <c r="J352" s="26" t="str">
        <f t="shared" si="110"/>
        <v/>
      </c>
      <c r="K352" s="22">
        <f>IF(MONTH(K349+3)=MONTH(K321),K349+3,"")</f>
        <v>43404</v>
      </c>
      <c r="L352" s="13" t="str">
        <f>IF(K352="","",IFERROR(INDEX(Tableau1[RAISON],MATCH(K352,Tableau1[JOUR],0)),IF(WEEKDAY(K352,2)&gt;5,"WE","")))</f>
        <v/>
      </c>
      <c r="M352" s="26" t="str">
        <f t="shared" si="111"/>
        <v>B</v>
      </c>
      <c r="N352" s="22" t="str">
        <f>IF(MONTH(N349+3)=MONTH(N321),N349+3,"")</f>
        <v/>
      </c>
      <c r="O352" s="13" t="str">
        <f>IF(N352="","",IFERROR(INDEX(Tableau1[RAISON],MATCH(N352,Tableau1[JOUR],0)),IF(WEEKDAY(N352,2)&gt;5,"WE","")))</f>
        <v/>
      </c>
      <c r="P352" s="26" t="str">
        <f t="shared" si="112"/>
        <v/>
      </c>
      <c r="Q352" s="22">
        <f>IF(MONTH(Q349+3)=MONTH(Q321),Q349+3,"")</f>
        <v>43465</v>
      </c>
      <c r="R352" s="13" t="str">
        <f>IF(Q352="","",IFERROR(INDEX(Tableau1[RAISON],MATCH(Q352,Tableau1[JOUR],0)),IF(WEEKDAY(Q352,2)&gt;5,"WE","")))</f>
        <v/>
      </c>
      <c r="S352" s="26" t="str">
        <f t="shared" si="113"/>
        <v>A</v>
      </c>
      <c r="T352" s="12"/>
    </row>
    <row r="353" spans="1:20" x14ac:dyDescent="0.35">
      <c r="A353" s="12"/>
      <c r="B353" s="14">
        <f>NETWORKDAYS(B322,MAX(B349:B352),Tableau1[JOUR]
)</f>
        <v>22</v>
      </c>
      <c r="C353" s="14"/>
      <c r="D353" s="27"/>
      <c r="E353" s="14">
        <f>NETWORKDAYS(E322,MAX(E349:E352),Tableau1[JOUR]
)</f>
        <v>22</v>
      </c>
      <c r="F353" s="14"/>
      <c r="G353" s="27"/>
      <c r="H353" s="14">
        <f>NETWORKDAYS(H322,MAX(H349:H352),Tableau1[JOUR]
)</f>
        <v>20</v>
      </c>
      <c r="I353" s="14"/>
      <c r="J353" s="27"/>
      <c r="K353" s="14">
        <f>NETWORKDAYS(K322,MAX(K349:K352),Tableau1[JOUR]
)</f>
        <v>23</v>
      </c>
      <c r="L353" s="14"/>
      <c r="M353" s="27"/>
      <c r="N353" s="14">
        <f>NETWORKDAYS(N322,MAX(N349:N352),Tableau1[JOUR]
)</f>
        <v>20</v>
      </c>
      <c r="O353" s="14"/>
      <c r="P353" s="27"/>
      <c r="Q353" s="14">
        <f>NETWORKDAYS(Q322,MAX(Q349:Q352),Tableau1[JOUR]
)</f>
        <v>20</v>
      </c>
      <c r="R353" s="12"/>
      <c r="S353" s="25"/>
      <c r="T353" s="14">
        <f>SUM(B353:Q353)</f>
        <v>127</v>
      </c>
    </row>
    <row r="355" spans="1:20" x14ac:dyDescent="0.35">
      <c r="A355" s="12"/>
      <c r="B355" s="11">
        <v>1</v>
      </c>
      <c r="C355" s="12"/>
      <c r="D355" s="25"/>
      <c r="E355" s="11">
        <v>2</v>
      </c>
      <c r="F355" s="12"/>
      <c r="G355" s="25"/>
      <c r="H355" s="11">
        <v>3</v>
      </c>
      <c r="I355" s="12"/>
      <c r="J355" s="25"/>
      <c r="K355" s="11">
        <v>4</v>
      </c>
      <c r="L355" s="12"/>
      <c r="M355" s="25"/>
      <c r="N355" s="11">
        <v>5</v>
      </c>
      <c r="O355" s="12"/>
      <c r="P355" s="25"/>
      <c r="Q355" s="11">
        <v>6</v>
      </c>
      <c r="R355" s="12"/>
      <c r="S355" s="25"/>
      <c r="T355" s="12"/>
    </row>
    <row r="356" spans="1:20" x14ac:dyDescent="0.35">
      <c r="A356" s="10">
        <f>A286+1</f>
        <v>2019</v>
      </c>
      <c r="B356" s="28">
        <f>DATE(A356,B355,1)</f>
        <v>43466</v>
      </c>
      <c r="C356" s="29"/>
      <c r="D356" s="16"/>
      <c r="E356" s="28">
        <f>DATE(A356,E355,1)</f>
        <v>43497</v>
      </c>
      <c r="F356" s="29"/>
      <c r="G356" s="16"/>
      <c r="H356" s="28">
        <f>DATE(A356,H355,1)</f>
        <v>43525</v>
      </c>
      <c r="I356" s="29"/>
      <c r="J356" s="16"/>
      <c r="K356" s="28">
        <f>DATE(A356,K355,1)</f>
        <v>43556</v>
      </c>
      <c r="L356" s="29"/>
      <c r="M356" s="16"/>
      <c r="N356" s="28">
        <f>DATE(A356,N355,1)</f>
        <v>43586</v>
      </c>
      <c r="O356" s="29"/>
      <c r="P356" s="16"/>
      <c r="Q356" s="28">
        <f>DATE(A356,Q355,1)</f>
        <v>43617</v>
      </c>
      <c r="R356" s="29"/>
      <c r="S356" s="23"/>
      <c r="T356" s="11"/>
    </row>
    <row r="357" spans="1:20" x14ac:dyDescent="0.35">
      <c r="A357" s="12"/>
      <c r="B357" s="20">
        <f>B356</f>
        <v>43466</v>
      </c>
      <c r="C357" s="13" t="str">
        <f>IF(B357="","",IFERROR(INDEX(Tableau1[RAISON],MATCH(B357,Tableau1[JOUR],0)),IF(WEEKDAY(B357,2)&gt;5,"WE","")))</f>
        <v>Jour de l'An</v>
      </c>
      <c r="D357" s="26" t="str">
        <f t="shared" ref="D357:D387" si="120">IF(B357="","",IF(MOD(INT((B357-REF)/7),2),"A","B"))</f>
        <v>A</v>
      </c>
      <c r="E357" s="20">
        <f>E356</f>
        <v>43497</v>
      </c>
      <c r="F357" s="13" t="str">
        <f>IF(E357="","",IFERROR(INDEX(Tableau1[RAISON],MATCH(E357,Tableau1[JOUR],0)),IF(WEEKDAY(E357,2)&gt;5,"WE","")))</f>
        <v/>
      </c>
      <c r="G357" s="26" t="str">
        <f t="shared" ref="G357:G387" si="121">IF(E357="","",IF(MOD(INT((E357-REF)/7),2),"A","B"))</f>
        <v>A</v>
      </c>
      <c r="H357" s="20">
        <f>H356</f>
        <v>43525</v>
      </c>
      <c r="I357" s="13" t="str">
        <f>IF(H357="","",IFERROR(INDEX(Tableau1[RAISON],MATCH(H357,Tableau1[JOUR],0)),IF(WEEKDAY(H357,2)&gt;5,"WE","")))</f>
        <v/>
      </c>
      <c r="J357" s="26" t="str">
        <f t="shared" ref="J357:J387" si="122">IF(H357="","",IF(MOD(INT((H357-REF)/7),2),"A","B"))</f>
        <v>A</v>
      </c>
      <c r="K357" s="20">
        <f>K356</f>
        <v>43556</v>
      </c>
      <c r="L357" s="13" t="str">
        <f>IF(K357="","",IFERROR(INDEX(Tableau1[RAISON],MATCH(K357,Tableau1[JOUR],0)),IF(WEEKDAY(K357,2)&gt;5,"WE","")))</f>
        <v/>
      </c>
      <c r="M357" s="26" t="str">
        <f t="shared" ref="M357:M387" si="123">IF(K357="","",IF(MOD(INT((K357-REF)/7),2),"A","B"))</f>
        <v>B</v>
      </c>
      <c r="N357" s="20">
        <f>N356</f>
        <v>43586</v>
      </c>
      <c r="O357" s="13" t="str">
        <f>IF(N357="","",IFERROR(INDEX(Tableau1[RAISON],MATCH(N357,Tableau1[JOUR],0)),IF(WEEKDAY(N357,2)&gt;5,"WE","")))</f>
        <v>Fête du Travail</v>
      </c>
      <c r="P357" s="26" t="str">
        <f t="shared" ref="P357:P387" si="124">IF(N357="","",IF(MOD(INT((N357-REF)/7),2),"A","B"))</f>
        <v>B</v>
      </c>
      <c r="Q357" s="20">
        <f>Q356</f>
        <v>43617</v>
      </c>
      <c r="R357" s="13" t="str">
        <f>IF(Q357="","",IFERROR(INDEX(Tableau1[RAISON],MATCH(Q357,Tableau1[JOUR],0)),IF(WEEKDAY(Q357,2)&gt;5,"WE","")))</f>
        <v>WE</v>
      </c>
      <c r="S357" s="26" t="str">
        <f t="shared" ref="S357:S387" si="125">IF(Q357="","",IF(MOD(INT((Q357-REF)/7),2),"A","B"))</f>
        <v>B</v>
      </c>
      <c r="T357" s="12"/>
    </row>
    <row r="358" spans="1:20" x14ac:dyDescent="0.35">
      <c r="A358" s="12"/>
      <c r="B358" s="21">
        <f>B357+1</f>
        <v>43467</v>
      </c>
      <c r="C358" s="13" t="str">
        <f>IF(B358="","",IFERROR(INDEX(Tableau1[RAISON],MATCH(B358,Tableau1[JOUR],0)),IF(WEEKDAY(B358,2)&gt;5,"WE","")))</f>
        <v/>
      </c>
      <c r="D358" s="26" t="str">
        <f t="shared" si="120"/>
        <v>A</v>
      </c>
      <c r="E358" s="21">
        <f>E357+1</f>
        <v>43498</v>
      </c>
      <c r="F358" s="13" t="str">
        <f>IF(E358="","",IFERROR(INDEX(Tableau1[RAISON],MATCH(E358,Tableau1[JOUR],0)),IF(WEEKDAY(E358,2)&gt;5,"WE","")))</f>
        <v>WE</v>
      </c>
      <c r="G358" s="26" t="str">
        <f t="shared" si="121"/>
        <v>A</v>
      </c>
      <c r="H358" s="21">
        <f>H357+1</f>
        <v>43526</v>
      </c>
      <c r="I358" s="13" t="str">
        <f>IF(H358="","",IFERROR(INDEX(Tableau1[RAISON],MATCH(H358,Tableau1[JOUR],0)),IF(WEEKDAY(H358,2)&gt;5,"WE","")))</f>
        <v>WE</v>
      </c>
      <c r="J358" s="26" t="str">
        <f t="shared" si="122"/>
        <v>A</v>
      </c>
      <c r="K358" s="21">
        <f>K357+1</f>
        <v>43557</v>
      </c>
      <c r="L358" s="13" t="str">
        <f>IF(K358="","",IFERROR(INDEX(Tableau1[RAISON],MATCH(K358,Tableau1[JOUR],0)),IF(WEEKDAY(K358,2)&gt;5,"WE","")))</f>
        <v/>
      </c>
      <c r="M358" s="26" t="str">
        <f t="shared" si="123"/>
        <v>B</v>
      </c>
      <c r="N358" s="21">
        <f>N357+1</f>
        <v>43587</v>
      </c>
      <c r="O358" s="13" t="str">
        <f>IF(N358="","",IFERROR(INDEX(Tableau1[RAISON],MATCH(N358,Tableau1[JOUR],0)),IF(WEEKDAY(N358,2)&gt;5,"WE","")))</f>
        <v/>
      </c>
      <c r="P358" s="26" t="str">
        <f t="shared" si="124"/>
        <v>B</v>
      </c>
      <c r="Q358" s="21">
        <f>Q357+1</f>
        <v>43618</v>
      </c>
      <c r="R358" s="13" t="str">
        <f>IF(Q358="","",IFERROR(INDEX(Tableau1[RAISON],MATCH(Q358,Tableau1[JOUR],0)),IF(WEEKDAY(Q358,2)&gt;5,"WE","")))</f>
        <v>WE</v>
      </c>
      <c r="S358" s="26" t="str">
        <f t="shared" si="125"/>
        <v>B</v>
      </c>
      <c r="T358" s="12"/>
    </row>
    <row r="359" spans="1:20" x14ac:dyDescent="0.35">
      <c r="A359" s="12"/>
      <c r="B359" s="21">
        <f t="shared" ref="B359:B384" si="126">B358+1</f>
        <v>43468</v>
      </c>
      <c r="C359" s="13" t="str">
        <f>IF(B359="","",IFERROR(INDEX(Tableau1[RAISON],MATCH(B359,Tableau1[JOUR],0)),IF(WEEKDAY(B359,2)&gt;5,"WE","")))</f>
        <v/>
      </c>
      <c r="D359" s="26" t="str">
        <f t="shared" si="120"/>
        <v>A</v>
      </c>
      <c r="E359" s="21">
        <f t="shared" ref="E359:E384" si="127">E358+1</f>
        <v>43499</v>
      </c>
      <c r="F359" s="13" t="str">
        <f>IF(E359="","",IFERROR(INDEX(Tableau1[RAISON],MATCH(E359,Tableau1[JOUR],0)),IF(WEEKDAY(E359,2)&gt;5,"WE","")))</f>
        <v>WE</v>
      </c>
      <c r="G359" s="26" t="str">
        <f t="shared" si="121"/>
        <v>A</v>
      </c>
      <c r="H359" s="21">
        <f t="shared" ref="H359:H384" si="128">H358+1</f>
        <v>43527</v>
      </c>
      <c r="I359" s="13" t="str">
        <f>IF(H359="","",IFERROR(INDEX(Tableau1[RAISON],MATCH(H359,Tableau1[JOUR],0)),IF(WEEKDAY(H359,2)&gt;5,"WE","")))</f>
        <v>WE</v>
      </c>
      <c r="J359" s="26" t="str">
        <f t="shared" si="122"/>
        <v>A</v>
      </c>
      <c r="K359" s="21">
        <f t="shared" ref="K359:K384" si="129">K358+1</f>
        <v>43558</v>
      </c>
      <c r="L359" s="13" t="str">
        <f>IF(K359="","",IFERROR(INDEX(Tableau1[RAISON],MATCH(K359,Tableau1[JOUR],0)),IF(WEEKDAY(K359,2)&gt;5,"WE","")))</f>
        <v/>
      </c>
      <c r="M359" s="26" t="str">
        <f t="shared" si="123"/>
        <v>B</v>
      </c>
      <c r="N359" s="21">
        <f t="shared" ref="N359:N384" si="130">N358+1</f>
        <v>43588</v>
      </c>
      <c r="O359" s="13" t="str">
        <f>IF(N359="","",IFERROR(INDEX(Tableau1[RAISON],MATCH(N359,Tableau1[JOUR],0)),IF(WEEKDAY(N359,2)&gt;5,"WE","")))</f>
        <v/>
      </c>
      <c r="P359" s="26" t="str">
        <f t="shared" si="124"/>
        <v>B</v>
      </c>
      <c r="Q359" s="21">
        <f t="shared" ref="Q359:Q384" si="131">Q358+1</f>
        <v>43619</v>
      </c>
      <c r="R359" s="13" t="str">
        <f>IF(Q359="","",IFERROR(INDEX(Tableau1[RAISON],MATCH(Q359,Tableau1[JOUR],0)),IF(WEEKDAY(Q359,2)&gt;5,"WE","")))</f>
        <v/>
      </c>
      <c r="S359" s="26" t="str">
        <f t="shared" si="125"/>
        <v>A</v>
      </c>
      <c r="T359" s="12"/>
    </row>
    <row r="360" spans="1:20" x14ac:dyDescent="0.35">
      <c r="A360" s="12"/>
      <c r="B360" s="21">
        <f t="shared" si="126"/>
        <v>43469</v>
      </c>
      <c r="C360" s="13" t="str">
        <f>IF(B360="","",IFERROR(INDEX(Tableau1[RAISON],MATCH(B360,Tableau1[JOUR],0)),IF(WEEKDAY(B360,2)&gt;5,"WE","")))</f>
        <v/>
      </c>
      <c r="D360" s="26" t="str">
        <f t="shared" si="120"/>
        <v>A</v>
      </c>
      <c r="E360" s="21">
        <f t="shared" si="127"/>
        <v>43500</v>
      </c>
      <c r="F360" s="13" t="str">
        <f>IF(E360="","",IFERROR(INDEX(Tableau1[RAISON],MATCH(E360,Tableau1[JOUR],0)),IF(WEEKDAY(E360,2)&gt;5,"WE","")))</f>
        <v/>
      </c>
      <c r="G360" s="26" t="str">
        <f t="shared" si="121"/>
        <v>B</v>
      </c>
      <c r="H360" s="21">
        <f t="shared" si="128"/>
        <v>43528</v>
      </c>
      <c r="I360" s="13" t="str">
        <f>IF(H360="","",IFERROR(INDEX(Tableau1[RAISON],MATCH(H360,Tableau1[JOUR],0)),IF(WEEKDAY(H360,2)&gt;5,"WE","")))</f>
        <v/>
      </c>
      <c r="J360" s="26" t="str">
        <f t="shared" si="122"/>
        <v>B</v>
      </c>
      <c r="K360" s="21">
        <f t="shared" si="129"/>
        <v>43559</v>
      </c>
      <c r="L360" s="13" t="str">
        <f>IF(K360="","",IFERROR(INDEX(Tableau1[RAISON],MATCH(K360,Tableau1[JOUR],0)),IF(WEEKDAY(K360,2)&gt;5,"WE","")))</f>
        <v/>
      </c>
      <c r="M360" s="26" t="str">
        <f t="shared" si="123"/>
        <v>B</v>
      </c>
      <c r="N360" s="21">
        <f t="shared" si="130"/>
        <v>43589</v>
      </c>
      <c r="O360" s="13" t="str">
        <f>IF(N360="","",IFERROR(INDEX(Tableau1[RAISON],MATCH(N360,Tableau1[JOUR],0)),IF(WEEKDAY(N360,2)&gt;5,"WE","")))</f>
        <v>WE</v>
      </c>
      <c r="P360" s="26" t="str">
        <f t="shared" si="124"/>
        <v>B</v>
      </c>
      <c r="Q360" s="21">
        <f t="shared" si="131"/>
        <v>43620</v>
      </c>
      <c r="R360" s="13" t="str">
        <f>IF(Q360="","",IFERROR(INDEX(Tableau1[RAISON],MATCH(Q360,Tableau1[JOUR],0)),IF(WEEKDAY(Q360,2)&gt;5,"WE","")))</f>
        <v/>
      </c>
      <c r="S360" s="26" t="str">
        <f t="shared" si="125"/>
        <v>A</v>
      </c>
      <c r="T360" s="12"/>
    </row>
    <row r="361" spans="1:20" x14ac:dyDescent="0.35">
      <c r="A361" s="12"/>
      <c r="B361" s="21">
        <f t="shared" si="126"/>
        <v>43470</v>
      </c>
      <c r="C361" s="13" t="str">
        <f>IF(B361="","",IFERROR(INDEX(Tableau1[RAISON],MATCH(B361,Tableau1[JOUR],0)),IF(WEEKDAY(B361,2)&gt;5,"WE","")))</f>
        <v>WE</v>
      </c>
      <c r="D361" s="26" t="str">
        <f t="shared" si="120"/>
        <v>A</v>
      </c>
      <c r="E361" s="21">
        <f t="shared" si="127"/>
        <v>43501</v>
      </c>
      <c r="F361" s="13" t="str">
        <f>IF(E361="","",IFERROR(INDEX(Tableau1[RAISON],MATCH(E361,Tableau1[JOUR],0)),IF(WEEKDAY(E361,2)&gt;5,"WE","")))</f>
        <v/>
      </c>
      <c r="G361" s="26" t="str">
        <f t="shared" si="121"/>
        <v>B</v>
      </c>
      <c r="H361" s="21">
        <f t="shared" si="128"/>
        <v>43529</v>
      </c>
      <c r="I361" s="13" t="str">
        <f>IF(H361="","",IFERROR(INDEX(Tableau1[RAISON],MATCH(H361,Tableau1[JOUR],0)),IF(WEEKDAY(H361,2)&gt;5,"WE","")))</f>
        <v/>
      </c>
      <c r="J361" s="26" t="str">
        <f t="shared" si="122"/>
        <v>B</v>
      </c>
      <c r="K361" s="21">
        <f t="shared" si="129"/>
        <v>43560</v>
      </c>
      <c r="L361" s="13" t="str">
        <f>IF(K361="","",IFERROR(INDEX(Tableau1[RAISON],MATCH(K361,Tableau1[JOUR],0)),IF(WEEKDAY(K361,2)&gt;5,"WE","")))</f>
        <v/>
      </c>
      <c r="M361" s="26" t="str">
        <f t="shared" si="123"/>
        <v>B</v>
      </c>
      <c r="N361" s="21">
        <f t="shared" si="130"/>
        <v>43590</v>
      </c>
      <c r="O361" s="13" t="str">
        <f>IF(N361="","",IFERROR(INDEX(Tableau1[RAISON],MATCH(N361,Tableau1[JOUR],0)),IF(WEEKDAY(N361,2)&gt;5,"WE","")))</f>
        <v>WE</v>
      </c>
      <c r="P361" s="26" t="str">
        <f t="shared" si="124"/>
        <v>B</v>
      </c>
      <c r="Q361" s="21">
        <f t="shared" si="131"/>
        <v>43621</v>
      </c>
      <c r="R361" s="13" t="str">
        <f>IF(Q361="","",IFERROR(INDEX(Tableau1[RAISON],MATCH(Q361,Tableau1[JOUR],0)),IF(WEEKDAY(Q361,2)&gt;5,"WE","")))</f>
        <v/>
      </c>
      <c r="S361" s="26" t="str">
        <f t="shared" si="125"/>
        <v>A</v>
      </c>
      <c r="T361" s="12"/>
    </row>
    <row r="362" spans="1:20" x14ac:dyDescent="0.35">
      <c r="A362" s="12"/>
      <c r="B362" s="21">
        <f t="shared" si="126"/>
        <v>43471</v>
      </c>
      <c r="C362" s="13" t="str">
        <f>IF(B362="","",IFERROR(INDEX(Tableau1[RAISON],MATCH(B362,Tableau1[JOUR],0)),IF(WEEKDAY(B362,2)&gt;5,"WE","")))</f>
        <v>WE</v>
      </c>
      <c r="D362" s="26" t="str">
        <f t="shared" si="120"/>
        <v>A</v>
      </c>
      <c r="E362" s="21">
        <f t="shared" si="127"/>
        <v>43502</v>
      </c>
      <c r="F362" s="13" t="str">
        <f>IF(E362="","",IFERROR(INDEX(Tableau1[RAISON],MATCH(E362,Tableau1[JOUR],0)),IF(WEEKDAY(E362,2)&gt;5,"WE","")))</f>
        <v/>
      </c>
      <c r="G362" s="26" t="str">
        <f t="shared" si="121"/>
        <v>B</v>
      </c>
      <c r="H362" s="21">
        <f t="shared" si="128"/>
        <v>43530</v>
      </c>
      <c r="I362" s="13" t="str">
        <f>IF(H362="","",IFERROR(INDEX(Tableau1[RAISON],MATCH(H362,Tableau1[JOUR],0)),IF(WEEKDAY(H362,2)&gt;5,"WE","")))</f>
        <v/>
      </c>
      <c r="J362" s="26" t="str">
        <f t="shared" si="122"/>
        <v>B</v>
      </c>
      <c r="K362" s="21">
        <f t="shared" si="129"/>
        <v>43561</v>
      </c>
      <c r="L362" s="13" t="str">
        <f>IF(K362="","",IFERROR(INDEX(Tableau1[RAISON],MATCH(K362,Tableau1[JOUR],0)),IF(WEEKDAY(K362,2)&gt;5,"WE","")))</f>
        <v>WE</v>
      </c>
      <c r="M362" s="26" t="str">
        <f t="shared" si="123"/>
        <v>B</v>
      </c>
      <c r="N362" s="21">
        <f t="shared" si="130"/>
        <v>43591</v>
      </c>
      <c r="O362" s="13" t="str">
        <f>IF(N362="","",IFERROR(INDEX(Tableau1[RAISON],MATCH(N362,Tableau1[JOUR],0)),IF(WEEKDAY(N362,2)&gt;5,"WE","")))</f>
        <v/>
      </c>
      <c r="P362" s="26" t="str">
        <f t="shared" si="124"/>
        <v>A</v>
      </c>
      <c r="Q362" s="21">
        <f t="shared" si="131"/>
        <v>43622</v>
      </c>
      <c r="R362" s="13" t="str">
        <f>IF(Q362="","",IFERROR(INDEX(Tableau1[RAISON],MATCH(Q362,Tableau1[JOUR],0)),IF(WEEKDAY(Q362,2)&gt;5,"WE","")))</f>
        <v/>
      </c>
      <c r="S362" s="26" t="str">
        <f t="shared" si="125"/>
        <v>A</v>
      </c>
      <c r="T362" s="12"/>
    </row>
    <row r="363" spans="1:20" x14ac:dyDescent="0.35">
      <c r="A363" s="12"/>
      <c r="B363" s="21">
        <f t="shared" si="126"/>
        <v>43472</v>
      </c>
      <c r="C363" s="13" t="str">
        <f>IF(B363="","",IFERROR(INDEX(Tableau1[RAISON],MATCH(B363,Tableau1[JOUR],0)),IF(WEEKDAY(B363,2)&gt;5,"WE","")))</f>
        <v/>
      </c>
      <c r="D363" s="26" t="str">
        <f t="shared" si="120"/>
        <v>B</v>
      </c>
      <c r="E363" s="21">
        <f t="shared" si="127"/>
        <v>43503</v>
      </c>
      <c r="F363" s="13" t="str">
        <f>IF(E363="","",IFERROR(INDEX(Tableau1[RAISON],MATCH(E363,Tableau1[JOUR],0)),IF(WEEKDAY(E363,2)&gt;5,"WE","")))</f>
        <v/>
      </c>
      <c r="G363" s="26" t="str">
        <f t="shared" si="121"/>
        <v>B</v>
      </c>
      <c r="H363" s="21">
        <f t="shared" si="128"/>
        <v>43531</v>
      </c>
      <c r="I363" s="13" t="str">
        <f>IF(H363="","",IFERROR(INDEX(Tableau1[RAISON],MATCH(H363,Tableau1[JOUR],0)),IF(WEEKDAY(H363,2)&gt;5,"WE","")))</f>
        <v/>
      </c>
      <c r="J363" s="26" t="str">
        <f t="shared" si="122"/>
        <v>B</v>
      </c>
      <c r="K363" s="21">
        <f t="shared" si="129"/>
        <v>43562</v>
      </c>
      <c r="L363" s="13" t="str">
        <f>IF(K363="","",IFERROR(INDEX(Tableau1[RAISON],MATCH(K363,Tableau1[JOUR],0)),IF(WEEKDAY(K363,2)&gt;5,"WE","")))</f>
        <v>WE</v>
      </c>
      <c r="M363" s="26" t="str">
        <f t="shared" si="123"/>
        <v>B</v>
      </c>
      <c r="N363" s="21">
        <f t="shared" si="130"/>
        <v>43592</v>
      </c>
      <c r="O363" s="13" t="str">
        <f>IF(N363="","",IFERROR(INDEX(Tableau1[RAISON],MATCH(N363,Tableau1[JOUR],0)),IF(WEEKDAY(N363,2)&gt;5,"WE","")))</f>
        <v/>
      </c>
      <c r="P363" s="26" t="str">
        <f t="shared" si="124"/>
        <v>A</v>
      </c>
      <c r="Q363" s="21">
        <f t="shared" si="131"/>
        <v>43623</v>
      </c>
      <c r="R363" s="13" t="str">
        <f>IF(Q363="","",IFERROR(INDEX(Tableau1[RAISON],MATCH(Q363,Tableau1[JOUR],0)),IF(WEEKDAY(Q363,2)&gt;5,"WE","")))</f>
        <v/>
      </c>
      <c r="S363" s="26" t="str">
        <f t="shared" si="125"/>
        <v>A</v>
      </c>
      <c r="T363" s="12"/>
    </row>
    <row r="364" spans="1:20" x14ac:dyDescent="0.35">
      <c r="A364" s="12"/>
      <c r="B364" s="21">
        <f t="shared" si="126"/>
        <v>43473</v>
      </c>
      <c r="C364" s="13" t="str">
        <f>IF(B364="","",IFERROR(INDEX(Tableau1[RAISON],MATCH(B364,Tableau1[JOUR],0)),IF(WEEKDAY(B364,2)&gt;5,"WE","")))</f>
        <v/>
      </c>
      <c r="D364" s="26" t="str">
        <f t="shared" si="120"/>
        <v>B</v>
      </c>
      <c r="E364" s="21">
        <f t="shared" si="127"/>
        <v>43504</v>
      </c>
      <c r="F364" s="13" t="str">
        <f>IF(E364="","",IFERROR(INDEX(Tableau1[RAISON],MATCH(E364,Tableau1[JOUR],0)),IF(WEEKDAY(E364,2)&gt;5,"WE","")))</f>
        <v/>
      </c>
      <c r="G364" s="26" t="str">
        <f t="shared" si="121"/>
        <v>B</v>
      </c>
      <c r="H364" s="21">
        <f t="shared" si="128"/>
        <v>43532</v>
      </c>
      <c r="I364" s="13" t="str">
        <f>IF(H364="","",IFERROR(INDEX(Tableau1[RAISON],MATCH(H364,Tableau1[JOUR],0)),IF(WEEKDAY(H364,2)&gt;5,"WE","")))</f>
        <v/>
      </c>
      <c r="J364" s="26" t="str">
        <f t="shared" si="122"/>
        <v>B</v>
      </c>
      <c r="K364" s="21">
        <f t="shared" si="129"/>
        <v>43563</v>
      </c>
      <c r="L364" s="13" t="str">
        <f>IF(K364="","",IFERROR(INDEX(Tableau1[RAISON],MATCH(K364,Tableau1[JOUR],0)),IF(WEEKDAY(K364,2)&gt;5,"WE","")))</f>
        <v/>
      </c>
      <c r="M364" s="26" t="str">
        <f t="shared" si="123"/>
        <v>A</v>
      </c>
      <c r="N364" s="21">
        <f t="shared" si="130"/>
        <v>43593</v>
      </c>
      <c r="O364" s="13" t="str">
        <f>IF(N364="","",IFERROR(INDEX(Tableau1[RAISON],MATCH(N364,Tableau1[JOUR],0)),IF(WEEKDAY(N364,2)&gt;5,"WE","")))</f>
        <v/>
      </c>
      <c r="P364" s="26" t="str">
        <f t="shared" si="124"/>
        <v>A</v>
      </c>
      <c r="Q364" s="21">
        <f t="shared" si="131"/>
        <v>43624</v>
      </c>
      <c r="R364" s="13" t="str">
        <f>IF(Q364="","",IFERROR(INDEX(Tableau1[RAISON],MATCH(Q364,Tableau1[JOUR],0)),IF(WEEKDAY(Q364,2)&gt;5,"WE","")))</f>
        <v>WE</v>
      </c>
      <c r="S364" s="26" t="str">
        <f t="shared" si="125"/>
        <v>A</v>
      </c>
      <c r="T364" s="12"/>
    </row>
    <row r="365" spans="1:20" x14ac:dyDescent="0.35">
      <c r="A365" s="12"/>
      <c r="B365" s="21">
        <f t="shared" si="126"/>
        <v>43474</v>
      </c>
      <c r="C365" s="13" t="str">
        <f>IF(B365="","",IFERROR(INDEX(Tableau1[RAISON],MATCH(B365,Tableau1[JOUR],0)),IF(WEEKDAY(B365,2)&gt;5,"WE","")))</f>
        <v/>
      </c>
      <c r="D365" s="26" t="str">
        <f t="shared" si="120"/>
        <v>B</v>
      </c>
      <c r="E365" s="21">
        <f t="shared" si="127"/>
        <v>43505</v>
      </c>
      <c r="F365" s="13" t="str">
        <f>IF(E365="","",IFERROR(INDEX(Tableau1[RAISON],MATCH(E365,Tableau1[JOUR],0)),IF(WEEKDAY(E365,2)&gt;5,"WE","")))</f>
        <v>WE</v>
      </c>
      <c r="G365" s="26" t="str">
        <f t="shared" si="121"/>
        <v>B</v>
      </c>
      <c r="H365" s="21">
        <f t="shared" si="128"/>
        <v>43533</v>
      </c>
      <c r="I365" s="13" t="str">
        <f>IF(H365="","",IFERROR(INDEX(Tableau1[RAISON],MATCH(H365,Tableau1[JOUR],0)),IF(WEEKDAY(H365,2)&gt;5,"WE","")))</f>
        <v>WE</v>
      </c>
      <c r="J365" s="26" t="str">
        <f t="shared" si="122"/>
        <v>B</v>
      </c>
      <c r="K365" s="21">
        <f t="shared" si="129"/>
        <v>43564</v>
      </c>
      <c r="L365" s="13" t="str">
        <f>IF(K365="","",IFERROR(INDEX(Tableau1[RAISON],MATCH(K365,Tableau1[JOUR],0)),IF(WEEKDAY(K365,2)&gt;5,"WE","")))</f>
        <v/>
      </c>
      <c r="M365" s="26" t="str">
        <f t="shared" si="123"/>
        <v>A</v>
      </c>
      <c r="N365" s="21">
        <f t="shared" si="130"/>
        <v>43594</v>
      </c>
      <c r="O365" s="13" t="str">
        <f>IF(N365="","",IFERROR(INDEX(Tableau1[RAISON],MATCH(N365,Tableau1[JOUR],0)),IF(WEEKDAY(N365,2)&gt;5,"WE","")))</f>
        <v/>
      </c>
      <c r="P365" s="26" t="str">
        <f t="shared" si="124"/>
        <v>A</v>
      </c>
      <c r="Q365" s="21">
        <f t="shared" si="131"/>
        <v>43625</v>
      </c>
      <c r="R365" s="13" t="str">
        <f>IF(Q365="","",IFERROR(INDEX(Tableau1[RAISON],MATCH(Q365,Tableau1[JOUR],0)),IF(WEEKDAY(Q365,2)&gt;5,"WE","")))</f>
        <v>WE</v>
      </c>
      <c r="S365" s="26" t="str">
        <f t="shared" si="125"/>
        <v>A</v>
      </c>
      <c r="T365" s="12"/>
    </row>
    <row r="366" spans="1:20" x14ac:dyDescent="0.35">
      <c r="A366" s="12"/>
      <c r="B366" s="21">
        <f t="shared" si="126"/>
        <v>43475</v>
      </c>
      <c r="C366" s="13" t="str">
        <f>IF(B366="","",IFERROR(INDEX(Tableau1[RAISON],MATCH(B366,Tableau1[JOUR],0)),IF(WEEKDAY(B366,2)&gt;5,"WE","")))</f>
        <v/>
      </c>
      <c r="D366" s="26" t="str">
        <f t="shared" si="120"/>
        <v>B</v>
      </c>
      <c r="E366" s="21">
        <f t="shared" si="127"/>
        <v>43506</v>
      </c>
      <c r="F366" s="13" t="str">
        <f>IF(E366="","",IFERROR(INDEX(Tableau1[RAISON],MATCH(E366,Tableau1[JOUR],0)),IF(WEEKDAY(E366,2)&gt;5,"WE","")))</f>
        <v>WE</v>
      </c>
      <c r="G366" s="26" t="str">
        <f t="shared" si="121"/>
        <v>B</v>
      </c>
      <c r="H366" s="21">
        <f t="shared" si="128"/>
        <v>43534</v>
      </c>
      <c r="I366" s="13" t="str">
        <f>IF(H366="","",IFERROR(INDEX(Tableau1[RAISON],MATCH(H366,Tableau1[JOUR],0)),IF(WEEKDAY(H366,2)&gt;5,"WE","")))</f>
        <v>WE</v>
      </c>
      <c r="J366" s="26" t="str">
        <f t="shared" si="122"/>
        <v>B</v>
      </c>
      <c r="K366" s="21">
        <f t="shared" si="129"/>
        <v>43565</v>
      </c>
      <c r="L366" s="13" t="str">
        <f>IF(K366="","",IFERROR(INDEX(Tableau1[RAISON],MATCH(K366,Tableau1[JOUR],0)),IF(WEEKDAY(K366,2)&gt;5,"WE","")))</f>
        <v/>
      </c>
      <c r="M366" s="26" t="str">
        <f t="shared" si="123"/>
        <v>A</v>
      </c>
      <c r="N366" s="21">
        <f t="shared" si="130"/>
        <v>43595</v>
      </c>
      <c r="O366" s="13" t="str">
        <f>IF(N366="","",IFERROR(INDEX(Tableau1[RAISON],MATCH(N366,Tableau1[JOUR],0)),IF(WEEKDAY(N366,2)&gt;5,"WE","")))</f>
        <v/>
      </c>
      <c r="P366" s="26" t="str">
        <f t="shared" si="124"/>
        <v>A</v>
      </c>
      <c r="Q366" s="21">
        <f t="shared" si="131"/>
        <v>43626</v>
      </c>
      <c r="R366" s="13" t="str">
        <f>IF(Q366="","",IFERROR(INDEX(Tableau1[RAISON],MATCH(Q366,Tableau1[JOUR],0)),IF(WEEKDAY(Q366,2)&gt;5,"WE","")))</f>
        <v>Lundi de la Pentecôte</v>
      </c>
      <c r="S366" s="26" t="str">
        <f t="shared" si="125"/>
        <v>B</v>
      </c>
      <c r="T366" s="12"/>
    </row>
    <row r="367" spans="1:20" x14ac:dyDescent="0.35">
      <c r="A367" s="12"/>
      <c r="B367" s="21">
        <f t="shared" si="126"/>
        <v>43476</v>
      </c>
      <c r="C367" s="13" t="str">
        <f>IF(B367="","",IFERROR(INDEX(Tableau1[RAISON],MATCH(B367,Tableau1[JOUR],0)),IF(WEEKDAY(B367,2)&gt;5,"WE","")))</f>
        <v/>
      </c>
      <c r="D367" s="26" t="str">
        <f t="shared" si="120"/>
        <v>B</v>
      </c>
      <c r="E367" s="21">
        <f t="shared" si="127"/>
        <v>43507</v>
      </c>
      <c r="F367" s="13" t="str">
        <f>IF(E367="","",IFERROR(INDEX(Tableau1[RAISON],MATCH(E367,Tableau1[JOUR],0)),IF(WEEKDAY(E367,2)&gt;5,"WE","")))</f>
        <v/>
      </c>
      <c r="G367" s="26" t="str">
        <f t="shared" si="121"/>
        <v>A</v>
      </c>
      <c r="H367" s="21">
        <f t="shared" si="128"/>
        <v>43535</v>
      </c>
      <c r="I367" s="13" t="str">
        <f>IF(H367="","",IFERROR(INDEX(Tableau1[RAISON],MATCH(H367,Tableau1[JOUR],0)),IF(WEEKDAY(H367,2)&gt;5,"WE","")))</f>
        <v/>
      </c>
      <c r="J367" s="26" t="str">
        <f t="shared" si="122"/>
        <v>A</v>
      </c>
      <c r="K367" s="21">
        <f t="shared" si="129"/>
        <v>43566</v>
      </c>
      <c r="L367" s="13" t="str">
        <f>IF(K367="","",IFERROR(INDEX(Tableau1[RAISON],MATCH(K367,Tableau1[JOUR],0)),IF(WEEKDAY(K367,2)&gt;5,"WE","")))</f>
        <v/>
      </c>
      <c r="M367" s="26" t="str">
        <f t="shared" si="123"/>
        <v>A</v>
      </c>
      <c r="N367" s="21">
        <f t="shared" si="130"/>
        <v>43596</v>
      </c>
      <c r="O367" s="13" t="str">
        <f>IF(N367="","",IFERROR(INDEX(Tableau1[RAISON],MATCH(N367,Tableau1[JOUR],0)),IF(WEEKDAY(N367,2)&gt;5,"WE","")))</f>
        <v>WE</v>
      </c>
      <c r="P367" s="26" t="str">
        <f t="shared" si="124"/>
        <v>A</v>
      </c>
      <c r="Q367" s="21">
        <f t="shared" si="131"/>
        <v>43627</v>
      </c>
      <c r="R367" s="13" t="str">
        <f>IF(Q367="","",IFERROR(INDEX(Tableau1[RAISON],MATCH(Q367,Tableau1[JOUR],0)),IF(WEEKDAY(Q367,2)&gt;5,"WE","")))</f>
        <v/>
      </c>
      <c r="S367" s="26" t="str">
        <f t="shared" si="125"/>
        <v>B</v>
      </c>
      <c r="T367" s="12"/>
    </row>
    <row r="368" spans="1:20" x14ac:dyDescent="0.35">
      <c r="A368" s="12"/>
      <c r="B368" s="21">
        <f t="shared" si="126"/>
        <v>43477</v>
      </c>
      <c r="C368" s="13" t="str">
        <f>IF(B368="","",IFERROR(INDEX(Tableau1[RAISON],MATCH(B368,Tableau1[JOUR],0)),IF(WEEKDAY(B368,2)&gt;5,"WE","")))</f>
        <v>WE</v>
      </c>
      <c r="D368" s="26" t="str">
        <f t="shared" si="120"/>
        <v>B</v>
      </c>
      <c r="E368" s="21">
        <f t="shared" si="127"/>
        <v>43508</v>
      </c>
      <c r="F368" s="13" t="str">
        <f>IF(E368="","",IFERROR(INDEX(Tableau1[RAISON],MATCH(E368,Tableau1[JOUR],0)),IF(WEEKDAY(E368,2)&gt;5,"WE","")))</f>
        <v/>
      </c>
      <c r="G368" s="26" t="str">
        <f t="shared" si="121"/>
        <v>A</v>
      </c>
      <c r="H368" s="21">
        <f t="shared" si="128"/>
        <v>43536</v>
      </c>
      <c r="I368" s="13" t="str">
        <f>IF(H368="","",IFERROR(INDEX(Tableau1[RAISON],MATCH(H368,Tableau1[JOUR],0)),IF(WEEKDAY(H368,2)&gt;5,"WE","")))</f>
        <v/>
      </c>
      <c r="J368" s="26" t="str">
        <f t="shared" si="122"/>
        <v>A</v>
      </c>
      <c r="K368" s="21">
        <f t="shared" si="129"/>
        <v>43567</v>
      </c>
      <c r="L368" s="13" t="str">
        <f>IF(K368="","",IFERROR(INDEX(Tableau1[RAISON],MATCH(K368,Tableau1[JOUR],0)),IF(WEEKDAY(K368,2)&gt;5,"WE","")))</f>
        <v/>
      </c>
      <c r="M368" s="26" t="str">
        <f t="shared" si="123"/>
        <v>A</v>
      </c>
      <c r="N368" s="21">
        <f t="shared" si="130"/>
        <v>43597</v>
      </c>
      <c r="O368" s="13" t="str">
        <f>IF(N368="","",IFERROR(INDEX(Tableau1[RAISON],MATCH(N368,Tableau1[JOUR],0)),IF(WEEKDAY(N368,2)&gt;5,"WE","")))</f>
        <v>WE</v>
      </c>
      <c r="P368" s="26" t="str">
        <f t="shared" si="124"/>
        <v>A</v>
      </c>
      <c r="Q368" s="21">
        <f t="shared" si="131"/>
        <v>43628</v>
      </c>
      <c r="R368" s="13" t="str">
        <f>IF(Q368="","",IFERROR(INDEX(Tableau1[RAISON],MATCH(Q368,Tableau1[JOUR],0)),IF(WEEKDAY(Q368,2)&gt;5,"WE","")))</f>
        <v/>
      </c>
      <c r="S368" s="26" t="str">
        <f t="shared" si="125"/>
        <v>B</v>
      </c>
      <c r="T368" s="12"/>
    </row>
    <row r="369" spans="1:20" x14ac:dyDescent="0.35">
      <c r="A369" s="12"/>
      <c r="B369" s="21">
        <f t="shared" si="126"/>
        <v>43478</v>
      </c>
      <c r="C369" s="13" t="str">
        <f>IF(B369="","",IFERROR(INDEX(Tableau1[RAISON],MATCH(B369,Tableau1[JOUR],0)),IF(WEEKDAY(B369,2)&gt;5,"WE","")))</f>
        <v>WE</v>
      </c>
      <c r="D369" s="26" t="str">
        <f t="shared" si="120"/>
        <v>B</v>
      </c>
      <c r="E369" s="21">
        <f t="shared" si="127"/>
        <v>43509</v>
      </c>
      <c r="F369" s="13" t="str">
        <f>IF(E369="","",IFERROR(INDEX(Tableau1[RAISON],MATCH(E369,Tableau1[JOUR],0)),IF(WEEKDAY(E369,2)&gt;5,"WE","")))</f>
        <v/>
      </c>
      <c r="G369" s="26" t="str">
        <f t="shared" si="121"/>
        <v>A</v>
      </c>
      <c r="H369" s="21">
        <f t="shared" si="128"/>
        <v>43537</v>
      </c>
      <c r="I369" s="13" t="str">
        <f>IF(H369="","",IFERROR(INDEX(Tableau1[RAISON],MATCH(H369,Tableau1[JOUR],0)),IF(WEEKDAY(H369,2)&gt;5,"WE","")))</f>
        <v/>
      </c>
      <c r="J369" s="26" t="str">
        <f t="shared" si="122"/>
        <v>A</v>
      </c>
      <c r="K369" s="21">
        <f t="shared" si="129"/>
        <v>43568</v>
      </c>
      <c r="L369" s="13" t="str">
        <f>IF(K369="","",IFERROR(INDEX(Tableau1[RAISON],MATCH(K369,Tableau1[JOUR],0)),IF(WEEKDAY(K369,2)&gt;5,"WE","")))</f>
        <v>WE</v>
      </c>
      <c r="M369" s="26" t="str">
        <f t="shared" si="123"/>
        <v>A</v>
      </c>
      <c r="N369" s="21">
        <f t="shared" si="130"/>
        <v>43598</v>
      </c>
      <c r="O369" s="13" t="str">
        <f>IF(N369="","",IFERROR(INDEX(Tableau1[RAISON],MATCH(N369,Tableau1[JOUR],0)),IF(WEEKDAY(N369,2)&gt;5,"WE","")))</f>
        <v/>
      </c>
      <c r="P369" s="26" t="str">
        <f t="shared" si="124"/>
        <v>B</v>
      </c>
      <c r="Q369" s="21">
        <f t="shared" si="131"/>
        <v>43629</v>
      </c>
      <c r="R369" s="13" t="str">
        <f>IF(Q369="","",IFERROR(INDEX(Tableau1[RAISON],MATCH(Q369,Tableau1[JOUR],0)),IF(WEEKDAY(Q369,2)&gt;5,"WE","")))</f>
        <v/>
      </c>
      <c r="S369" s="26" t="str">
        <f t="shared" si="125"/>
        <v>B</v>
      </c>
      <c r="T369" s="12"/>
    </row>
    <row r="370" spans="1:20" x14ac:dyDescent="0.35">
      <c r="A370" s="12"/>
      <c r="B370" s="21">
        <f t="shared" si="126"/>
        <v>43479</v>
      </c>
      <c r="C370" s="13" t="str">
        <f>IF(B370="","",IFERROR(INDEX(Tableau1[RAISON],MATCH(B370,Tableau1[JOUR],0)),IF(WEEKDAY(B370,2)&gt;5,"WE","")))</f>
        <v/>
      </c>
      <c r="D370" s="26" t="str">
        <f t="shared" si="120"/>
        <v>A</v>
      </c>
      <c r="E370" s="21">
        <f t="shared" si="127"/>
        <v>43510</v>
      </c>
      <c r="F370" s="13" t="str">
        <f>IF(E370="","",IFERROR(INDEX(Tableau1[RAISON],MATCH(E370,Tableau1[JOUR],0)),IF(WEEKDAY(E370,2)&gt;5,"WE","")))</f>
        <v/>
      </c>
      <c r="G370" s="26" t="str">
        <f t="shared" si="121"/>
        <v>A</v>
      </c>
      <c r="H370" s="21">
        <f t="shared" si="128"/>
        <v>43538</v>
      </c>
      <c r="I370" s="13" t="str">
        <f>IF(H370="","",IFERROR(INDEX(Tableau1[RAISON],MATCH(H370,Tableau1[JOUR],0)),IF(WEEKDAY(H370,2)&gt;5,"WE","")))</f>
        <v/>
      </c>
      <c r="J370" s="26" t="str">
        <f t="shared" si="122"/>
        <v>A</v>
      </c>
      <c r="K370" s="21">
        <f t="shared" si="129"/>
        <v>43569</v>
      </c>
      <c r="L370" s="13" t="str">
        <f>IF(K370="","",IFERROR(INDEX(Tableau1[RAISON],MATCH(K370,Tableau1[JOUR],0)),IF(WEEKDAY(K370,2)&gt;5,"WE","")))</f>
        <v>WE</v>
      </c>
      <c r="M370" s="26" t="str">
        <f t="shared" si="123"/>
        <v>A</v>
      </c>
      <c r="N370" s="21">
        <f t="shared" si="130"/>
        <v>43599</v>
      </c>
      <c r="O370" s="13" t="str">
        <f>IF(N370="","",IFERROR(INDEX(Tableau1[RAISON],MATCH(N370,Tableau1[JOUR],0)),IF(WEEKDAY(N370,2)&gt;5,"WE","")))</f>
        <v/>
      </c>
      <c r="P370" s="26" t="str">
        <f t="shared" si="124"/>
        <v>B</v>
      </c>
      <c r="Q370" s="21">
        <f t="shared" si="131"/>
        <v>43630</v>
      </c>
      <c r="R370" s="13" t="str">
        <f>IF(Q370="","",IFERROR(INDEX(Tableau1[RAISON],MATCH(Q370,Tableau1[JOUR],0)),IF(WEEKDAY(Q370,2)&gt;5,"WE","")))</f>
        <v/>
      </c>
      <c r="S370" s="26" t="str">
        <f t="shared" si="125"/>
        <v>B</v>
      </c>
      <c r="T370" s="12"/>
    </row>
    <row r="371" spans="1:20" x14ac:dyDescent="0.35">
      <c r="A371" s="12"/>
      <c r="B371" s="21">
        <f t="shared" si="126"/>
        <v>43480</v>
      </c>
      <c r="C371" s="13" t="str">
        <f>IF(B371="","",IFERROR(INDEX(Tableau1[RAISON],MATCH(B371,Tableau1[JOUR],0)),IF(WEEKDAY(B371,2)&gt;5,"WE","")))</f>
        <v/>
      </c>
      <c r="D371" s="26" t="str">
        <f t="shared" si="120"/>
        <v>A</v>
      </c>
      <c r="E371" s="21">
        <f t="shared" si="127"/>
        <v>43511</v>
      </c>
      <c r="F371" s="13" t="str">
        <f>IF(E371="","",IFERROR(INDEX(Tableau1[RAISON],MATCH(E371,Tableau1[JOUR],0)),IF(WEEKDAY(E371,2)&gt;5,"WE","")))</f>
        <v/>
      </c>
      <c r="G371" s="26" t="str">
        <f t="shared" si="121"/>
        <v>A</v>
      </c>
      <c r="H371" s="21">
        <f t="shared" si="128"/>
        <v>43539</v>
      </c>
      <c r="I371" s="13" t="str">
        <f>IF(H371="","",IFERROR(INDEX(Tableau1[RAISON],MATCH(H371,Tableau1[JOUR],0)),IF(WEEKDAY(H371,2)&gt;5,"WE","")))</f>
        <v/>
      </c>
      <c r="J371" s="26" t="str">
        <f t="shared" si="122"/>
        <v>A</v>
      </c>
      <c r="K371" s="21">
        <f t="shared" si="129"/>
        <v>43570</v>
      </c>
      <c r="L371" s="13" t="str">
        <f>IF(K371="","",IFERROR(INDEX(Tableau1[RAISON],MATCH(K371,Tableau1[JOUR],0)),IF(WEEKDAY(K371,2)&gt;5,"WE","")))</f>
        <v/>
      </c>
      <c r="M371" s="26" t="str">
        <f t="shared" si="123"/>
        <v>B</v>
      </c>
      <c r="N371" s="21">
        <f t="shared" si="130"/>
        <v>43600</v>
      </c>
      <c r="O371" s="13" t="str">
        <f>IF(N371="","",IFERROR(INDEX(Tableau1[RAISON],MATCH(N371,Tableau1[JOUR],0)),IF(WEEKDAY(N371,2)&gt;5,"WE","")))</f>
        <v/>
      </c>
      <c r="P371" s="26" t="str">
        <f t="shared" si="124"/>
        <v>B</v>
      </c>
      <c r="Q371" s="21">
        <f t="shared" si="131"/>
        <v>43631</v>
      </c>
      <c r="R371" s="13" t="str">
        <f>IF(Q371="","",IFERROR(INDEX(Tableau1[RAISON],MATCH(Q371,Tableau1[JOUR],0)),IF(WEEKDAY(Q371,2)&gt;5,"WE","")))</f>
        <v>WE</v>
      </c>
      <c r="S371" s="26" t="str">
        <f t="shared" si="125"/>
        <v>B</v>
      </c>
      <c r="T371" s="12"/>
    </row>
    <row r="372" spans="1:20" x14ac:dyDescent="0.35">
      <c r="A372" s="12"/>
      <c r="B372" s="21">
        <f t="shared" si="126"/>
        <v>43481</v>
      </c>
      <c r="C372" s="13" t="str">
        <f>IF(B372="","",IFERROR(INDEX(Tableau1[RAISON],MATCH(B372,Tableau1[JOUR],0)),IF(WEEKDAY(B372,2)&gt;5,"WE","")))</f>
        <v/>
      </c>
      <c r="D372" s="26" t="str">
        <f t="shared" si="120"/>
        <v>A</v>
      </c>
      <c r="E372" s="21">
        <f t="shared" si="127"/>
        <v>43512</v>
      </c>
      <c r="F372" s="13" t="str">
        <f>IF(E372="","",IFERROR(INDEX(Tableau1[RAISON],MATCH(E372,Tableau1[JOUR],0)),IF(WEEKDAY(E372,2)&gt;5,"WE","")))</f>
        <v>WE</v>
      </c>
      <c r="G372" s="26" t="str">
        <f t="shared" si="121"/>
        <v>A</v>
      </c>
      <c r="H372" s="21">
        <f t="shared" si="128"/>
        <v>43540</v>
      </c>
      <c r="I372" s="13" t="str">
        <f>IF(H372="","",IFERROR(INDEX(Tableau1[RAISON],MATCH(H372,Tableau1[JOUR],0)),IF(WEEKDAY(H372,2)&gt;5,"WE","")))</f>
        <v>WE</v>
      </c>
      <c r="J372" s="26" t="str">
        <f t="shared" si="122"/>
        <v>A</v>
      </c>
      <c r="K372" s="21">
        <f t="shared" si="129"/>
        <v>43571</v>
      </c>
      <c r="L372" s="13" t="str">
        <f>IF(K372="","",IFERROR(INDEX(Tableau1[RAISON],MATCH(K372,Tableau1[JOUR],0)),IF(WEEKDAY(K372,2)&gt;5,"WE","")))</f>
        <v/>
      </c>
      <c r="M372" s="26" t="str">
        <f t="shared" si="123"/>
        <v>B</v>
      </c>
      <c r="N372" s="21">
        <f t="shared" si="130"/>
        <v>43601</v>
      </c>
      <c r="O372" s="13" t="str">
        <f>IF(N372="","",IFERROR(INDEX(Tableau1[RAISON],MATCH(N372,Tableau1[JOUR],0)),IF(WEEKDAY(N372,2)&gt;5,"WE","")))</f>
        <v/>
      </c>
      <c r="P372" s="26" t="str">
        <f t="shared" si="124"/>
        <v>B</v>
      </c>
      <c r="Q372" s="21">
        <f t="shared" si="131"/>
        <v>43632</v>
      </c>
      <c r="R372" s="13" t="str">
        <f>IF(Q372="","",IFERROR(INDEX(Tableau1[RAISON],MATCH(Q372,Tableau1[JOUR],0)),IF(WEEKDAY(Q372,2)&gt;5,"WE","")))</f>
        <v>WE</v>
      </c>
      <c r="S372" s="26" t="str">
        <f t="shared" si="125"/>
        <v>B</v>
      </c>
      <c r="T372" s="12"/>
    </row>
    <row r="373" spans="1:20" x14ac:dyDescent="0.35">
      <c r="A373" s="12"/>
      <c r="B373" s="21">
        <f t="shared" si="126"/>
        <v>43482</v>
      </c>
      <c r="C373" s="13" t="str">
        <f>IF(B373="","",IFERROR(INDEX(Tableau1[RAISON],MATCH(B373,Tableau1[JOUR],0)),IF(WEEKDAY(B373,2)&gt;5,"WE","")))</f>
        <v/>
      </c>
      <c r="D373" s="26" t="str">
        <f t="shared" si="120"/>
        <v>A</v>
      </c>
      <c r="E373" s="21">
        <f t="shared" si="127"/>
        <v>43513</v>
      </c>
      <c r="F373" s="13" t="str">
        <f>IF(E373="","",IFERROR(INDEX(Tableau1[RAISON],MATCH(E373,Tableau1[JOUR],0)),IF(WEEKDAY(E373,2)&gt;5,"WE","")))</f>
        <v>WE</v>
      </c>
      <c r="G373" s="26" t="str">
        <f t="shared" si="121"/>
        <v>A</v>
      </c>
      <c r="H373" s="21">
        <f t="shared" si="128"/>
        <v>43541</v>
      </c>
      <c r="I373" s="13" t="str">
        <f>IF(H373="","",IFERROR(INDEX(Tableau1[RAISON],MATCH(H373,Tableau1[JOUR],0)),IF(WEEKDAY(H373,2)&gt;5,"WE","")))</f>
        <v>WE</v>
      </c>
      <c r="J373" s="26" t="str">
        <f t="shared" si="122"/>
        <v>A</v>
      </c>
      <c r="K373" s="21">
        <f t="shared" si="129"/>
        <v>43572</v>
      </c>
      <c r="L373" s="13" t="str">
        <f>IF(K373="","",IFERROR(INDEX(Tableau1[RAISON],MATCH(K373,Tableau1[JOUR],0)),IF(WEEKDAY(K373,2)&gt;5,"WE","")))</f>
        <v/>
      </c>
      <c r="M373" s="26" t="str">
        <f t="shared" si="123"/>
        <v>B</v>
      </c>
      <c r="N373" s="21">
        <f t="shared" si="130"/>
        <v>43602</v>
      </c>
      <c r="O373" s="13" t="str">
        <f>IF(N373="","",IFERROR(INDEX(Tableau1[RAISON],MATCH(N373,Tableau1[JOUR],0)),IF(WEEKDAY(N373,2)&gt;5,"WE","")))</f>
        <v/>
      </c>
      <c r="P373" s="26" t="str">
        <f t="shared" si="124"/>
        <v>B</v>
      </c>
      <c r="Q373" s="21">
        <f t="shared" si="131"/>
        <v>43633</v>
      </c>
      <c r="R373" s="13" t="str">
        <f>IF(Q373="","",IFERROR(INDEX(Tableau1[RAISON],MATCH(Q373,Tableau1[JOUR],0)),IF(WEEKDAY(Q373,2)&gt;5,"WE","")))</f>
        <v/>
      </c>
      <c r="S373" s="26" t="str">
        <f t="shared" si="125"/>
        <v>A</v>
      </c>
      <c r="T373" s="12"/>
    </row>
    <row r="374" spans="1:20" x14ac:dyDescent="0.35">
      <c r="A374" s="12"/>
      <c r="B374" s="21">
        <f t="shared" si="126"/>
        <v>43483</v>
      </c>
      <c r="C374" s="13" t="str">
        <f>IF(B374="","",IFERROR(INDEX(Tableau1[RAISON],MATCH(B374,Tableau1[JOUR],0)),IF(WEEKDAY(B374,2)&gt;5,"WE","")))</f>
        <v/>
      </c>
      <c r="D374" s="26" t="str">
        <f t="shared" si="120"/>
        <v>A</v>
      </c>
      <c r="E374" s="21">
        <f t="shared" si="127"/>
        <v>43514</v>
      </c>
      <c r="F374" s="13" t="str">
        <f>IF(E374="","",IFERROR(INDEX(Tableau1[RAISON],MATCH(E374,Tableau1[JOUR],0)),IF(WEEKDAY(E374,2)&gt;5,"WE","")))</f>
        <v/>
      </c>
      <c r="G374" s="26" t="str">
        <f t="shared" si="121"/>
        <v>B</v>
      </c>
      <c r="H374" s="21">
        <f t="shared" si="128"/>
        <v>43542</v>
      </c>
      <c r="I374" s="13" t="str">
        <f>IF(H374="","",IFERROR(INDEX(Tableau1[RAISON],MATCH(H374,Tableau1[JOUR],0)),IF(WEEKDAY(H374,2)&gt;5,"WE","")))</f>
        <v/>
      </c>
      <c r="J374" s="26" t="str">
        <f t="shared" si="122"/>
        <v>B</v>
      </c>
      <c r="K374" s="21">
        <f t="shared" si="129"/>
        <v>43573</v>
      </c>
      <c r="L374" s="13" t="str">
        <f>IF(K374="","",IFERROR(INDEX(Tableau1[RAISON],MATCH(K374,Tableau1[JOUR],0)),IF(WEEKDAY(K374,2)&gt;5,"WE","")))</f>
        <v/>
      </c>
      <c r="M374" s="26" t="str">
        <f t="shared" si="123"/>
        <v>B</v>
      </c>
      <c r="N374" s="21">
        <f t="shared" si="130"/>
        <v>43603</v>
      </c>
      <c r="O374" s="13" t="str">
        <f>IF(N374="","",IFERROR(INDEX(Tableau1[RAISON],MATCH(N374,Tableau1[JOUR],0)),IF(WEEKDAY(N374,2)&gt;5,"WE","")))</f>
        <v>WE</v>
      </c>
      <c r="P374" s="26" t="str">
        <f t="shared" si="124"/>
        <v>B</v>
      </c>
      <c r="Q374" s="21">
        <f t="shared" si="131"/>
        <v>43634</v>
      </c>
      <c r="R374" s="13" t="str">
        <f>IF(Q374="","",IFERROR(INDEX(Tableau1[RAISON],MATCH(Q374,Tableau1[JOUR],0)),IF(WEEKDAY(Q374,2)&gt;5,"WE","")))</f>
        <v/>
      </c>
      <c r="S374" s="26" t="str">
        <f t="shared" si="125"/>
        <v>A</v>
      </c>
      <c r="T374" s="12"/>
    </row>
    <row r="375" spans="1:20" x14ac:dyDescent="0.35">
      <c r="A375" s="12"/>
      <c r="B375" s="21">
        <f t="shared" si="126"/>
        <v>43484</v>
      </c>
      <c r="C375" s="13" t="str">
        <f>IF(B375="","",IFERROR(INDEX(Tableau1[RAISON],MATCH(B375,Tableau1[JOUR],0)),IF(WEEKDAY(B375,2)&gt;5,"WE","")))</f>
        <v>WE</v>
      </c>
      <c r="D375" s="26" t="str">
        <f t="shared" si="120"/>
        <v>A</v>
      </c>
      <c r="E375" s="21">
        <f t="shared" si="127"/>
        <v>43515</v>
      </c>
      <c r="F375" s="13" t="str">
        <f>IF(E375="","",IFERROR(INDEX(Tableau1[RAISON],MATCH(E375,Tableau1[JOUR],0)),IF(WEEKDAY(E375,2)&gt;5,"WE","")))</f>
        <v/>
      </c>
      <c r="G375" s="26" t="str">
        <f t="shared" si="121"/>
        <v>B</v>
      </c>
      <c r="H375" s="21">
        <f t="shared" si="128"/>
        <v>43543</v>
      </c>
      <c r="I375" s="13" t="str">
        <f>IF(H375="","",IFERROR(INDEX(Tableau1[RAISON],MATCH(H375,Tableau1[JOUR],0)),IF(WEEKDAY(H375,2)&gt;5,"WE","")))</f>
        <v/>
      </c>
      <c r="J375" s="26" t="str">
        <f t="shared" si="122"/>
        <v>B</v>
      </c>
      <c r="K375" s="21">
        <f t="shared" si="129"/>
        <v>43574</v>
      </c>
      <c r="L375" s="13" t="str">
        <f>IF(K375="","",IFERROR(INDEX(Tableau1[RAISON],MATCH(K375,Tableau1[JOUR],0)),IF(WEEKDAY(K375,2)&gt;5,"WE","")))</f>
        <v/>
      </c>
      <c r="M375" s="26" t="str">
        <f t="shared" si="123"/>
        <v>B</v>
      </c>
      <c r="N375" s="21">
        <f t="shared" si="130"/>
        <v>43604</v>
      </c>
      <c r="O375" s="13" t="str">
        <f>IF(N375="","",IFERROR(INDEX(Tableau1[RAISON],MATCH(N375,Tableau1[JOUR],0)),IF(WEEKDAY(N375,2)&gt;5,"WE","")))</f>
        <v>WE</v>
      </c>
      <c r="P375" s="26" t="str">
        <f t="shared" si="124"/>
        <v>B</v>
      </c>
      <c r="Q375" s="21">
        <f t="shared" si="131"/>
        <v>43635</v>
      </c>
      <c r="R375" s="13" t="str">
        <f>IF(Q375="","",IFERROR(INDEX(Tableau1[RAISON],MATCH(Q375,Tableau1[JOUR],0)),IF(WEEKDAY(Q375,2)&gt;5,"WE","")))</f>
        <v/>
      </c>
      <c r="S375" s="26" t="str">
        <f t="shared" si="125"/>
        <v>A</v>
      </c>
      <c r="T375" s="12"/>
    </row>
    <row r="376" spans="1:20" x14ac:dyDescent="0.35">
      <c r="A376" s="12"/>
      <c r="B376" s="21">
        <f t="shared" si="126"/>
        <v>43485</v>
      </c>
      <c r="C376" s="13" t="str">
        <f>IF(B376="","",IFERROR(INDEX(Tableau1[RAISON],MATCH(B376,Tableau1[JOUR],0)),IF(WEEKDAY(B376,2)&gt;5,"WE","")))</f>
        <v>WE</v>
      </c>
      <c r="D376" s="26" t="str">
        <f t="shared" si="120"/>
        <v>A</v>
      </c>
      <c r="E376" s="21">
        <f t="shared" si="127"/>
        <v>43516</v>
      </c>
      <c r="F376" s="13" t="str">
        <f>IF(E376="","",IFERROR(INDEX(Tableau1[RAISON],MATCH(E376,Tableau1[JOUR],0)),IF(WEEKDAY(E376,2)&gt;5,"WE","")))</f>
        <v/>
      </c>
      <c r="G376" s="26" t="str">
        <f t="shared" si="121"/>
        <v>B</v>
      </c>
      <c r="H376" s="21">
        <f t="shared" si="128"/>
        <v>43544</v>
      </c>
      <c r="I376" s="13" t="str">
        <f>IF(H376="","",IFERROR(INDEX(Tableau1[RAISON],MATCH(H376,Tableau1[JOUR],0)),IF(WEEKDAY(H376,2)&gt;5,"WE","")))</f>
        <v/>
      </c>
      <c r="J376" s="26" t="str">
        <f t="shared" si="122"/>
        <v>B</v>
      </c>
      <c r="K376" s="21">
        <f t="shared" si="129"/>
        <v>43575</v>
      </c>
      <c r="L376" s="13" t="str">
        <f>IF(K376="","",IFERROR(INDEX(Tableau1[RAISON],MATCH(K376,Tableau1[JOUR],0)),IF(WEEKDAY(K376,2)&gt;5,"WE","")))</f>
        <v>WE</v>
      </c>
      <c r="M376" s="26" t="str">
        <f t="shared" si="123"/>
        <v>B</v>
      </c>
      <c r="N376" s="21">
        <f t="shared" si="130"/>
        <v>43605</v>
      </c>
      <c r="O376" s="13" t="str">
        <f>IF(N376="","",IFERROR(INDEX(Tableau1[RAISON],MATCH(N376,Tableau1[JOUR],0)),IF(WEEKDAY(N376,2)&gt;5,"WE","")))</f>
        <v/>
      </c>
      <c r="P376" s="26" t="str">
        <f t="shared" si="124"/>
        <v>A</v>
      </c>
      <c r="Q376" s="21">
        <f t="shared" si="131"/>
        <v>43636</v>
      </c>
      <c r="R376" s="13" t="str">
        <f>IF(Q376="","",IFERROR(INDEX(Tableau1[RAISON],MATCH(Q376,Tableau1[JOUR],0)),IF(WEEKDAY(Q376,2)&gt;5,"WE","")))</f>
        <v/>
      </c>
      <c r="S376" s="26" t="str">
        <f t="shared" si="125"/>
        <v>A</v>
      </c>
      <c r="T376" s="12"/>
    </row>
    <row r="377" spans="1:20" x14ac:dyDescent="0.35">
      <c r="A377" s="12"/>
      <c r="B377" s="21">
        <f t="shared" si="126"/>
        <v>43486</v>
      </c>
      <c r="C377" s="13" t="str">
        <f>IF(B377="","",IFERROR(INDEX(Tableau1[RAISON],MATCH(B377,Tableau1[JOUR],0)),IF(WEEKDAY(B377,2)&gt;5,"WE","")))</f>
        <v/>
      </c>
      <c r="D377" s="26" t="str">
        <f t="shared" si="120"/>
        <v>B</v>
      </c>
      <c r="E377" s="21">
        <f t="shared" si="127"/>
        <v>43517</v>
      </c>
      <c r="F377" s="13" t="str">
        <f>IF(E377="","",IFERROR(INDEX(Tableau1[RAISON],MATCH(E377,Tableau1[JOUR],0)),IF(WEEKDAY(E377,2)&gt;5,"WE","")))</f>
        <v/>
      </c>
      <c r="G377" s="26" t="str">
        <f t="shared" si="121"/>
        <v>B</v>
      </c>
      <c r="H377" s="21">
        <f t="shared" si="128"/>
        <v>43545</v>
      </c>
      <c r="I377" s="13" t="str">
        <f>IF(H377="","",IFERROR(INDEX(Tableau1[RAISON],MATCH(H377,Tableau1[JOUR],0)),IF(WEEKDAY(H377,2)&gt;5,"WE","")))</f>
        <v/>
      </c>
      <c r="J377" s="26" t="str">
        <f t="shared" si="122"/>
        <v>B</v>
      </c>
      <c r="K377" s="21">
        <f t="shared" si="129"/>
        <v>43576</v>
      </c>
      <c r="L377" s="13" t="str">
        <f>IF(K377="","",IFERROR(INDEX(Tableau1[RAISON],MATCH(K377,Tableau1[JOUR],0)),IF(WEEKDAY(K377,2)&gt;5,"WE","")))</f>
        <v>Pâques</v>
      </c>
      <c r="M377" s="26" t="str">
        <f t="shared" si="123"/>
        <v>B</v>
      </c>
      <c r="N377" s="21">
        <f t="shared" si="130"/>
        <v>43606</v>
      </c>
      <c r="O377" s="13" t="str">
        <f>IF(N377="","",IFERROR(INDEX(Tableau1[RAISON],MATCH(N377,Tableau1[JOUR],0)),IF(WEEKDAY(N377,2)&gt;5,"WE","")))</f>
        <v/>
      </c>
      <c r="P377" s="26" t="str">
        <f t="shared" si="124"/>
        <v>A</v>
      </c>
      <c r="Q377" s="21">
        <f t="shared" si="131"/>
        <v>43637</v>
      </c>
      <c r="R377" s="13" t="str">
        <f>IF(Q377="","",IFERROR(INDEX(Tableau1[RAISON],MATCH(Q377,Tableau1[JOUR],0)),IF(WEEKDAY(Q377,2)&gt;5,"WE","")))</f>
        <v/>
      </c>
      <c r="S377" s="26" t="str">
        <f t="shared" si="125"/>
        <v>A</v>
      </c>
      <c r="T377" s="12"/>
    </row>
    <row r="378" spans="1:20" x14ac:dyDescent="0.35">
      <c r="A378" s="12"/>
      <c r="B378" s="21">
        <f t="shared" si="126"/>
        <v>43487</v>
      </c>
      <c r="C378" s="13" t="str">
        <f>IF(B378="","",IFERROR(INDEX(Tableau1[RAISON],MATCH(B378,Tableau1[JOUR],0)),IF(WEEKDAY(B378,2)&gt;5,"WE","")))</f>
        <v/>
      </c>
      <c r="D378" s="26" t="str">
        <f t="shared" si="120"/>
        <v>B</v>
      </c>
      <c r="E378" s="21">
        <f t="shared" si="127"/>
        <v>43518</v>
      </c>
      <c r="F378" s="13" t="str">
        <f>IF(E378="","",IFERROR(INDEX(Tableau1[RAISON],MATCH(E378,Tableau1[JOUR],0)),IF(WEEKDAY(E378,2)&gt;5,"WE","")))</f>
        <v/>
      </c>
      <c r="G378" s="26" t="str">
        <f t="shared" si="121"/>
        <v>B</v>
      </c>
      <c r="H378" s="21">
        <f t="shared" si="128"/>
        <v>43546</v>
      </c>
      <c r="I378" s="13" t="str">
        <f>IF(H378="","",IFERROR(INDEX(Tableau1[RAISON],MATCH(H378,Tableau1[JOUR],0)),IF(WEEKDAY(H378,2)&gt;5,"WE","")))</f>
        <v/>
      </c>
      <c r="J378" s="26" t="str">
        <f t="shared" si="122"/>
        <v>B</v>
      </c>
      <c r="K378" s="21">
        <f t="shared" si="129"/>
        <v>43577</v>
      </c>
      <c r="L378" s="13" t="str">
        <f>IF(K378="","",IFERROR(INDEX(Tableau1[RAISON],MATCH(K378,Tableau1[JOUR],0)),IF(WEEKDAY(K378,2)&gt;5,"WE","")))</f>
        <v>Lundi de Pâques</v>
      </c>
      <c r="M378" s="26" t="str">
        <f t="shared" si="123"/>
        <v>A</v>
      </c>
      <c r="N378" s="21">
        <f t="shared" si="130"/>
        <v>43607</v>
      </c>
      <c r="O378" s="13" t="str">
        <f>IF(N378="","",IFERROR(INDEX(Tableau1[RAISON],MATCH(N378,Tableau1[JOUR],0)),IF(WEEKDAY(N378,2)&gt;5,"WE","")))</f>
        <v/>
      </c>
      <c r="P378" s="26" t="str">
        <f t="shared" si="124"/>
        <v>A</v>
      </c>
      <c r="Q378" s="21">
        <f t="shared" si="131"/>
        <v>43638</v>
      </c>
      <c r="R378" s="13" t="str">
        <f>IF(Q378="","",IFERROR(INDEX(Tableau1[RAISON],MATCH(Q378,Tableau1[JOUR],0)),IF(WEEKDAY(Q378,2)&gt;5,"WE","")))</f>
        <v>WE</v>
      </c>
      <c r="S378" s="26" t="str">
        <f t="shared" si="125"/>
        <v>A</v>
      </c>
      <c r="T378" s="12"/>
    </row>
    <row r="379" spans="1:20" x14ac:dyDescent="0.35">
      <c r="A379" s="12"/>
      <c r="B379" s="21">
        <f t="shared" si="126"/>
        <v>43488</v>
      </c>
      <c r="C379" s="13" t="str">
        <f>IF(B379="","",IFERROR(INDEX(Tableau1[RAISON],MATCH(B379,Tableau1[JOUR],0)),IF(WEEKDAY(B379,2)&gt;5,"WE","")))</f>
        <v/>
      </c>
      <c r="D379" s="26" t="str">
        <f t="shared" si="120"/>
        <v>B</v>
      </c>
      <c r="E379" s="21">
        <f t="shared" si="127"/>
        <v>43519</v>
      </c>
      <c r="F379" s="13" t="str">
        <f>IF(E379="","",IFERROR(INDEX(Tableau1[RAISON],MATCH(E379,Tableau1[JOUR],0)),IF(WEEKDAY(E379,2)&gt;5,"WE","")))</f>
        <v>WE</v>
      </c>
      <c r="G379" s="26" t="str">
        <f t="shared" si="121"/>
        <v>B</v>
      </c>
      <c r="H379" s="21">
        <f t="shared" si="128"/>
        <v>43547</v>
      </c>
      <c r="I379" s="13" t="str">
        <f>IF(H379="","",IFERROR(INDEX(Tableau1[RAISON],MATCH(H379,Tableau1[JOUR],0)),IF(WEEKDAY(H379,2)&gt;5,"WE","")))</f>
        <v>WE</v>
      </c>
      <c r="J379" s="26" t="str">
        <f t="shared" si="122"/>
        <v>B</v>
      </c>
      <c r="K379" s="21">
        <f t="shared" si="129"/>
        <v>43578</v>
      </c>
      <c r="L379" s="13" t="str">
        <f>IF(K379="","",IFERROR(INDEX(Tableau1[RAISON],MATCH(K379,Tableau1[JOUR],0)),IF(WEEKDAY(K379,2)&gt;5,"WE","")))</f>
        <v/>
      </c>
      <c r="M379" s="26" t="str">
        <f t="shared" si="123"/>
        <v>A</v>
      </c>
      <c r="N379" s="21">
        <f t="shared" si="130"/>
        <v>43608</v>
      </c>
      <c r="O379" s="13" t="str">
        <f>IF(N379="","",IFERROR(INDEX(Tableau1[RAISON],MATCH(N379,Tableau1[JOUR],0)),IF(WEEKDAY(N379,2)&gt;5,"WE","")))</f>
        <v/>
      </c>
      <c r="P379" s="26" t="str">
        <f t="shared" si="124"/>
        <v>A</v>
      </c>
      <c r="Q379" s="21">
        <f t="shared" si="131"/>
        <v>43639</v>
      </c>
      <c r="R379" s="13" t="str">
        <f>IF(Q379="","",IFERROR(INDEX(Tableau1[RAISON],MATCH(Q379,Tableau1[JOUR],0)),IF(WEEKDAY(Q379,2)&gt;5,"WE","")))</f>
        <v>WE</v>
      </c>
      <c r="S379" s="26" t="str">
        <f t="shared" si="125"/>
        <v>A</v>
      </c>
      <c r="T379" s="12"/>
    </row>
    <row r="380" spans="1:20" x14ac:dyDescent="0.35">
      <c r="A380" s="12"/>
      <c r="B380" s="21">
        <f t="shared" si="126"/>
        <v>43489</v>
      </c>
      <c r="C380" s="13" t="str">
        <f>IF(B380="","",IFERROR(INDEX(Tableau1[RAISON],MATCH(B380,Tableau1[JOUR],0)),IF(WEEKDAY(B380,2)&gt;5,"WE","")))</f>
        <v/>
      </c>
      <c r="D380" s="26" t="str">
        <f t="shared" si="120"/>
        <v>B</v>
      </c>
      <c r="E380" s="21">
        <f t="shared" si="127"/>
        <v>43520</v>
      </c>
      <c r="F380" s="13" t="str">
        <f>IF(E380="","",IFERROR(INDEX(Tableau1[RAISON],MATCH(E380,Tableau1[JOUR],0)),IF(WEEKDAY(E380,2)&gt;5,"WE","")))</f>
        <v>WE</v>
      </c>
      <c r="G380" s="26" t="str">
        <f t="shared" si="121"/>
        <v>B</v>
      </c>
      <c r="H380" s="21">
        <f t="shared" si="128"/>
        <v>43548</v>
      </c>
      <c r="I380" s="13" t="str">
        <f>IF(H380="","",IFERROR(INDEX(Tableau1[RAISON],MATCH(H380,Tableau1[JOUR],0)),IF(WEEKDAY(H380,2)&gt;5,"WE","")))</f>
        <v>WE</v>
      </c>
      <c r="J380" s="26" t="str">
        <f t="shared" si="122"/>
        <v>B</v>
      </c>
      <c r="K380" s="21">
        <f t="shared" si="129"/>
        <v>43579</v>
      </c>
      <c r="L380" s="13" t="str">
        <f>IF(K380="","",IFERROR(INDEX(Tableau1[RAISON],MATCH(K380,Tableau1[JOUR],0)),IF(WEEKDAY(K380,2)&gt;5,"WE","")))</f>
        <v/>
      </c>
      <c r="M380" s="26" t="str">
        <f t="shared" si="123"/>
        <v>A</v>
      </c>
      <c r="N380" s="21">
        <f t="shared" si="130"/>
        <v>43609</v>
      </c>
      <c r="O380" s="13" t="str">
        <f>IF(N380="","",IFERROR(INDEX(Tableau1[RAISON],MATCH(N380,Tableau1[JOUR],0)),IF(WEEKDAY(N380,2)&gt;5,"WE","")))</f>
        <v/>
      </c>
      <c r="P380" s="26" t="str">
        <f t="shared" si="124"/>
        <v>A</v>
      </c>
      <c r="Q380" s="21">
        <f t="shared" si="131"/>
        <v>43640</v>
      </c>
      <c r="R380" s="13" t="str">
        <f>IF(Q380="","",IFERROR(INDEX(Tableau1[RAISON],MATCH(Q380,Tableau1[JOUR],0)),IF(WEEKDAY(Q380,2)&gt;5,"WE","")))</f>
        <v/>
      </c>
      <c r="S380" s="26" t="str">
        <f t="shared" si="125"/>
        <v>B</v>
      </c>
      <c r="T380" s="12"/>
    </row>
    <row r="381" spans="1:20" x14ac:dyDescent="0.35">
      <c r="A381" s="12"/>
      <c r="B381" s="21">
        <f t="shared" si="126"/>
        <v>43490</v>
      </c>
      <c r="C381" s="13" t="str">
        <f>IF(B381="","",IFERROR(INDEX(Tableau1[RAISON],MATCH(B381,Tableau1[JOUR],0)),IF(WEEKDAY(B381,2)&gt;5,"WE","")))</f>
        <v/>
      </c>
      <c r="D381" s="26" t="str">
        <f t="shared" si="120"/>
        <v>B</v>
      </c>
      <c r="E381" s="21">
        <f t="shared" si="127"/>
        <v>43521</v>
      </c>
      <c r="F381" s="13" t="str">
        <f>IF(E381="","",IFERROR(INDEX(Tableau1[RAISON],MATCH(E381,Tableau1[JOUR],0)),IF(WEEKDAY(E381,2)&gt;5,"WE","")))</f>
        <v/>
      </c>
      <c r="G381" s="26" t="str">
        <f t="shared" si="121"/>
        <v>A</v>
      </c>
      <c r="H381" s="21">
        <f t="shared" si="128"/>
        <v>43549</v>
      </c>
      <c r="I381" s="13" t="str">
        <f>IF(H381="","",IFERROR(INDEX(Tableau1[RAISON],MATCH(H381,Tableau1[JOUR],0)),IF(WEEKDAY(H381,2)&gt;5,"WE","")))</f>
        <v/>
      </c>
      <c r="J381" s="26" t="str">
        <f t="shared" si="122"/>
        <v>A</v>
      </c>
      <c r="K381" s="21">
        <f t="shared" si="129"/>
        <v>43580</v>
      </c>
      <c r="L381" s="13" t="str">
        <f>IF(K381="","",IFERROR(INDEX(Tableau1[RAISON],MATCH(K381,Tableau1[JOUR],0)),IF(WEEKDAY(K381,2)&gt;5,"WE","")))</f>
        <v/>
      </c>
      <c r="M381" s="26" t="str">
        <f t="shared" si="123"/>
        <v>A</v>
      </c>
      <c r="N381" s="21">
        <f t="shared" si="130"/>
        <v>43610</v>
      </c>
      <c r="O381" s="13" t="str">
        <f>IF(N381="","",IFERROR(INDEX(Tableau1[RAISON],MATCH(N381,Tableau1[JOUR],0)),IF(WEEKDAY(N381,2)&gt;5,"WE","")))</f>
        <v>WE</v>
      </c>
      <c r="P381" s="26" t="str">
        <f t="shared" si="124"/>
        <v>A</v>
      </c>
      <c r="Q381" s="21">
        <f t="shared" si="131"/>
        <v>43641</v>
      </c>
      <c r="R381" s="13" t="str">
        <f>IF(Q381="","",IFERROR(INDEX(Tableau1[RAISON],MATCH(Q381,Tableau1[JOUR],0)),IF(WEEKDAY(Q381,2)&gt;5,"WE","")))</f>
        <v/>
      </c>
      <c r="S381" s="26" t="str">
        <f t="shared" si="125"/>
        <v>B</v>
      </c>
      <c r="T381" s="12"/>
    </row>
    <row r="382" spans="1:20" x14ac:dyDescent="0.35">
      <c r="A382" s="12"/>
      <c r="B382" s="21">
        <f t="shared" si="126"/>
        <v>43491</v>
      </c>
      <c r="C382" s="13" t="str">
        <f>IF(B382="","",IFERROR(INDEX(Tableau1[RAISON],MATCH(B382,Tableau1[JOUR],0)),IF(WEEKDAY(B382,2)&gt;5,"WE","")))</f>
        <v>WE</v>
      </c>
      <c r="D382" s="26" t="str">
        <f t="shared" si="120"/>
        <v>B</v>
      </c>
      <c r="E382" s="21">
        <f t="shared" si="127"/>
        <v>43522</v>
      </c>
      <c r="F382" s="13" t="str">
        <f>IF(E382="","",IFERROR(INDEX(Tableau1[RAISON],MATCH(E382,Tableau1[JOUR],0)),IF(WEEKDAY(E382,2)&gt;5,"WE","")))</f>
        <v/>
      </c>
      <c r="G382" s="26" t="str">
        <f t="shared" si="121"/>
        <v>A</v>
      </c>
      <c r="H382" s="21">
        <f t="shared" si="128"/>
        <v>43550</v>
      </c>
      <c r="I382" s="13" t="str">
        <f>IF(H382="","",IFERROR(INDEX(Tableau1[RAISON],MATCH(H382,Tableau1[JOUR],0)),IF(WEEKDAY(H382,2)&gt;5,"WE","")))</f>
        <v/>
      </c>
      <c r="J382" s="26" t="str">
        <f t="shared" si="122"/>
        <v>A</v>
      </c>
      <c r="K382" s="21">
        <f t="shared" si="129"/>
        <v>43581</v>
      </c>
      <c r="L382" s="13" t="str">
        <f>IF(K382="","",IFERROR(INDEX(Tableau1[RAISON],MATCH(K382,Tableau1[JOUR],0)),IF(WEEKDAY(K382,2)&gt;5,"WE","")))</f>
        <v/>
      </c>
      <c r="M382" s="26" t="str">
        <f t="shared" si="123"/>
        <v>A</v>
      </c>
      <c r="N382" s="21">
        <f t="shared" si="130"/>
        <v>43611</v>
      </c>
      <c r="O382" s="13" t="str">
        <f>IF(N382="","",IFERROR(INDEX(Tableau1[RAISON],MATCH(N382,Tableau1[JOUR],0)),IF(WEEKDAY(N382,2)&gt;5,"WE","")))</f>
        <v>WE</v>
      </c>
      <c r="P382" s="26" t="str">
        <f t="shared" si="124"/>
        <v>A</v>
      </c>
      <c r="Q382" s="21">
        <f t="shared" si="131"/>
        <v>43642</v>
      </c>
      <c r="R382" s="13" t="str">
        <f>IF(Q382="","",IFERROR(INDEX(Tableau1[RAISON],MATCH(Q382,Tableau1[JOUR],0)),IF(WEEKDAY(Q382,2)&gt;5,"WE","")))</f>
        <v/>
      </c>
      <c r="S382" s="26" t="str">
        <f t="shared" si="125"/>
        <v>B</v>
      </c>
      <c r="T382" s="12"/>
    </row>
    <row r="383" spans="1:20" x14ac:dyDescent="0.35">
      <c r="A383" s="12"/>
      <c r="B383" s="21">
        <f t="shared" si="126"/>
        <v>43492</v>
      </c>
      <c r="C383" s="13" t="str">
        <f>IF(B383="","",IFERROR(INDEX(Tableau1[RAISON],MATCH(B383,Tableau1[JOUR],0)),IF(WEEKDAY(B383,2)&gt;5,"WE","")))</f>
        <v>WE</v>
      </c>
      <c r="D383" s="26" t="str">
        <f t="shared" si="120"/>
        <v>B</v>
      </c>
      <c r="E383" s="21">
        <f t="shared" si="127"/>
        <v>43523</v>
      </c>
      <c r="F383" s="13" t="str">
        <f>IF(E383="","",IFERROR(INDEX(Tableau1[RAISON],MATCH(E383,Tableau1[JOUR],0)),IF(WEEKDAY(E383,2)&gt;5,"WE","")))</f>
        <v/>
      </c>
      <c r="G383" s="26" t="str">
        <f t="shared" si="121"/>
        <v>A</v>
      </c>
      <c r="H383" s="21">
        <f t="shared" si="128"/>
        <v>43551</v>
      </c>
      <c r="I383" s="13" t="str">
        <f>IF(H383="","",IFERROR(INDEX(Tableau1[RAISON],MATCH(H383,Tableau1[JOUR],0)),IF(WEEKDAY(H383,2)&gt;5,"WE","")))</f>
        <v/>
      </c>
      <c r="J383" s="26" t="str">
        <f t="shared" si="122"/>
        <v>A</v>
      </c>
      <c r="K383" s="21">
        <f t="shared" si="129"/>
        <v>43582</v>
      </c>
      <c r="L383" s="13" t="str">
        <f>IF(K383="","",IFERROR(INDEX(Tableau1[RAISON],MATCH(K383,Tableau1[JOUR],0)),IF(WEEKDAY(K383,2)&gt;5,"WE","")))</f>
        <v>WE</v>
      </c>
      <c r="M383" s="26" t="str">
        <f t="shared" si="123"/>
        <v>A</v>
      </c>
      <c r="N383" s="21">
        <f t="shared" si="130"/>
        <v>43612</v>
      </c>
      <c r="O383" s="13" t="str">
        <f>IF(N383="","",IFERROR(INDEX(Tableau1[RAISON],MATCH(N383,Tableau1[JOUR],0)),IF(WEEKDAY(N383,2)&gt;5,"WE","")))</f>
        <v/>
      </c>
      <c r="P383" s="26" t="str">
        <f t="shared" si="124"/>
        <v>B</v>
      </c>
      <c r="Q383" s="21">
        <f t="shared" si="131"/>
        <v>43643</v>
      </c>
      <c r="R383" s="13" t="str">
        <f>IF(Q383="","",IFERROR(INDEX(Tableau1[RAISON],MATCH(Q383,Tableau1[JOUR],0)),IF(WEEKDAY(Q383,2)&gt;5,"WE","")))</f>
        <v/>
      </c>
      <c r="S383" s="26" t="str">
        <f t="shared" si="125"/>
        <v>B</v>
      </c>
      <c r="T383" s="12"/>
    </row>
    <row r="384" spans="1:20" x14ac:dyDescent="0.35">
      <c r="A384" s="12"/>
      <c r="B384" s="21">
        <f t="shared" si="126"/>
        <v>43493</v>
      </c>
      <c r="C384" s="13" t="str">
        <f>IF(B384="","",IFERROR(INDEX(Tableau1[RAISON],MATCH(B384,Tableau1[JOUR],0)),IF(WEEKDAY(B384,2)&gt;5,"WE","")))</f>
        <v/>
      </c>
      <c r="D384" s="26" t="str">
        <f t="shared" si="120"/>
        <v>A</v>
      </c>
      <c r="E384" s="21">
        <f t="shared" si="127"/>
        <v>43524</v>
      </c>
      <c r="F384" s="13" t="str">
        <f>IF(E384="","",IFERROR(INDEX(Tableau1[RAISON],MATCH(E384,Tableau1[JOUR],0)),IF(WEEKDAY(E384,2)&gt;5,"WE","")))</f>
        <v/>
      </c>
      <c r="G384" s="26" t="str">
        <f t="shared" si="121"/>
        <v>A</v>
      </c>
      <c r="H384" s="21">
        <f t="shared" si="128"/>
        <v>43552</v>
      </c>
      <c r="I384" s="13" t="str">
        <f>IF(H384="","",IFERROR(INDEX(Tableau1[RAISON],MATCH(H384,Tableau1[JOUR],0)),IF(WEEKDAY(H384,2)&gt;5,"WE","")))</f>
        <v/>
      </c>
      <c r="J384" s="26" t="str">
        <f t="shared" si="122"/>
        <v>A</v>
      </c>
      <c r="K384" s="21">
        <f t="shared" si="129"/>
        <v>43583</v>
      </c>
      <c r="L384" s="13" t="str">
        <f>IF(K384="","",IFERROR(INDEX(Tableau1[RAISON],MATCH(K384,Tableau1[JOUR],0)),IF(WEEKDAY(K384,2)&gt;5,"WE","")))</f>
        <v>WE</v>
      </c>
      <c r="M384" s="26" t="str">
        <f t="shared" si="123"/>
        <v>A</v>
      </c>
      <c r="N384" s="21">
        <f t="shared" si="130"/>
        <v>43613</v>
      </c>
      <c r="O384" s="13" t="str">
        <f>IF(N384="","",IFERROR(INDEX(Tableau1[RAISON],MATCH(N384,Tableau1[JOUR],0)),IF(WEEKDAY(N384,2)&gt;5,"WE","")))</f>
        <v/>
      </c>
      <c r="P384" s="26" t="str">
        <f t="shared" si="124"/>
        <v>B</v>
      </c>
      <c r="Q384" s="21">
        <f t="shared" si="131"/>
        <v>43644</v>
      </c>
      <c r="R384" s="13" t="str">
        <f>IF(Q384="","",IFERROR(INDEX(Tableau1[RAISON],MATCH(Q384,Tableau1[JOUR],0)),IF(WEEKDAY(Q384,2)&gt;5,"WE","")))</f>
        <v/>
      </c>
      <c r="S384" s="26" t="str">
        <f t="shared" si="125"/>
        <v>B</v>
      </c>
      <c r="T384" s="12"/>
    </row>
    <row r="385" spans="1:20" x14ac:dyDescent="0.35">
      <c r="A385" s="12"/>
      <c r="B385" s="21">
        <f>IF(MONTH(B384+1)=MONTH(B356),B384+1,"")</f>
        <v>43494</v>
      </c>
      <c r="C385" s="13" t="str">
        <f>IF(B385="","",IFERROR(INDEX(Tableau1[RAISON],MATCH(B385,Tableau1[JOUR],0)),IF(WEEKDAY(B385,2)&gt;5,"WE","")))</f>
        <v/>
      </c>
      <c r="D385" s="26" t="str">
        <f t="shared" si="120"/>
        <v>A</v>
      </c>
      <c r="E385" s="21" t="str">
        <f>IF(MONTH(E384+1)=MONTH(E356),E384+1,"")</f>
        <v/>
      </c>
      <c r="F385" s="13" t="str">
        <f>IF(E385="","",IFERROR(INDEX(Tableau1[RAISON],MATCH(E385,Tableau1[JOUR],0)),IF(WEEKDAY(E385,2)&gt;5,"WE","")))</f>
        <v/>
      </c>
      <c r="G385" s="26" t="str">
        <f t="shared" si="121"/>
        <v/>
      </c>
      <c r="H385" s="21">
        <f>IF(MONTH(H384+1)=MONTH(H356),H384+1,"")</f>
        <v>43553</v>
      </c>
      <c r="I385" s="13" t="str">
        <f>IF(H385="","",IFERROR(INDEX(Tableau1[RAISON],MATCH(H385,Tableau1[JOUR],0)),IF(WEEKDAY(H385,2)&gt;5,"WE","")))</f>
        <v/>
      </c>
      <c r="J385" s="26" t="str">
        <f t="shared" si="122"/>
        <v>A</v>
      </c>
      <c r="K385" s="21">
        <f>IF(MONTH(K384+1)=MONTH(K356),K384+1,"")</f>
        <v>43584</v>
      </c>
      <c r="L385" s="13" t="str">
        <f>IF(K385="","",IFERROR(INDEX(Tableau1[RAISON],MATCH(K385,Tableau1[JOUR],0)),IF(WEEKDAY(K385,2)&gt;5,"WE","")))</f>
        <v/>
      </c>
      <c r="M385" s="26" t="str">
        <f t="shared" si="123"/>
        <v>B</v>
      </c>
      <c r="N385" s="21">
        <f>IF(MONTH(N384+1)=MONTH(N356),N384+1,"")</f>
        <v>43614</v>
      </c>
      <c r="O385" s="13" t="str">
        <f>IF(N385="","",IFERROR(INDEX(Tableau1[RAISON],MATCH(N385,Tableau1[JOUR],0)),IF(WEEKDAY(N385,2)&gt;5,"WE","")))</f>
        <v/>
      </c>
      <c r="P385" s="26" t="str">
        <f t="shared" si="124"/>
        <v>B</v>
      </c>
      <c r="Q385" s="21">
        <f>IF(MONTH(Q384+1)=MONTH(Q356),Q384+1,"")</f>
        <v>43645</v>
      </c>
      <c r="R385" s="13" t="str">
        <f>IF(Q385="","",IFERROR(INDEX(Tableau1[RAISON],MATCH(Q385,Tableau1[JOUR],0)),IF(WEEKDAY(Q385,2)&gt;5,"WE","")))</f>
        <v>WE</v>
      </c>
      <c r="S385" s="26" t="str">
        <f t="shared" si="125"/>
        <v>B</v>
      </c>
      <c r="T385" s="12"/>
    </row>
    <row r="386" spans="1:20" x14ac:dyDescent="0.35">
      <c r="A386" s="12"/>
      <c r="B386" s="21">
        <f>IF(MONTH(B384+2)=MONTH(B356),B384+2,"")</f>
        <v>43495</v>
      </c>
      <c r="C386" s="13" t="str">
        <f>IF(B386="","",IFERROR(INDEX(Tableau1[RAISON],MATCH(B386,Tableau1[JOUR],0)),IF(WEEKDAY(B386,2)&gt;5,"WE","")))</f>
        <v/>
      </c>
      <c r="D386" s="26" t="str">
        <f t="shared" si="120"/>
        <v>A</v>
      </c>
      <c r="E386" s="21" t="str">
        <f>IF(MONTH(E384+2)=MONTH(E356),E384+2,"")</f>
        <v/>
      </c>
      <c r="F386" s="13" t="str">
        <f>IF(E386="","",IFERROR(INDEX(Tableau1[RAISON],MATCH(E386,Tableau1[JOUR],0)),IF(WEEKDAY(E386,2)&gt;5,"WE","")))</f>
        <v/>
      </c>
      <c r="G386" s="26" t="str">
        <f t="shared" si="121"/>
        <v/>
      </c>
      <c r="H386" s="21">
        <f>IF(MONTH(H384+2)=MONTH(H356),H384+2,"")</f>
        <v>43554</v>
      </c>
      <c r="I386" s="13" t="str">
        <f>IF(H386="","",IFERROR(INDEX(Tableau1[RAISON],MATCH(H386,Tableau1[JOUR],0)),IF(WEEKDAY(H386,2)&gt;5,"WE","")))</f>
        <v>WE</v>
      </c>
      <c r="J386" s="26" t="str">
        <f t="shared" si="122"/>
        <v>A</v>
      </c>
      <c r="K386" s="21">
        <f>IF(MONTH(K384+2)=MONTH(K356),K384+2,"")</f>
        <v>43585</v>
      </c>
      <c r="L386" s="13" t="str">
        <f>IF(K386="","",IFERROR(INDEX(Tableau1[RAISON],MATCH(K386,Tableau1[JOUR],0)),IF(WEEKDAY(K386,2)&gt;5,"WE","")))</f>
        <v/>
      </c>
      <c r="M386" s="26" t="str">
        <f t="shared" si="123"/>
        <v>B</v>
      </c>
      <c r="N386" s="21">
        <f>IF(MONTH(N384+2)=MONTH(N356),N384+2,"")</f>
        <v>43615</v>
      </c>
      <c r="O386" s="13" t="str">
        <f>IF(N386="","",IFERROR(INDEX(Tableau1[RAISON],MATCH(N386,Tableau1[JOUR],0)),IF(WEEKDAY(N386,2)&gt;5,"WE","")))</f>
        <v>Jeudi de l'Ascension</v>
      </c>
      <c r="P386" s="26" t="str">
        <f t="shared" si="124"/>
        <v>B</v>
      </c>
      <c r="Q386" s="21">
        <f>IF(MONTH(Q384+2)=MONTH(Q356),Q384+2,"")</f>
        <v>43646</v>
      </c>
      <c r="R386" s="13" t="str">
        <f>IF(Q386="","",IFERROR(INDEX(Tableau1[RAISON],MATCH(Q386,Tableau1[JOUR],0)),IF(WEEKDAY(Q386,2)&gt;5,"WE","")))</f>
        <v>WE</v>
      </c>
      <c r="S386" s="26" t="str">
        <f t="shared" si="125"/>
        <v>B</v>
      </c>
      <c r="T386" s="12"/>
    </row>
    <row r="387" spans="1:20" x14ac:dyDescent="0.35">
      <c r="A387" s="12"/>
      <c r="B387" s="22">
        <f>IF(MONTH(B384+3)=MONTH(B356),B384+3,"")</f>
        <v>43496</v>
      </c>
      <c r="C387" s="13" t="str">
        <f>IF(B387="","",IFERROR(INDEX(Tableau1[RAISON],MATCH(B387,Tableau1[JOUR],0)),IF(WEEKDAY(B387,2)&gt;5,"WE","")))</f>
        <v/>
      </c>
      <c r="D387" s="26" t="str">
        <f t="shared" si="120"/>
        <v>A</v>
      </c>
      <c r="E387" s="22" t="str">
        <f>IF(MONTH(E384+3)=MONTH(E356),E384+3,"")</f>
        <v/>
      </c>
      <c r="F387" s="13" t="str">
        <f>IF(E387="","",IFERROR(INDEX(Tableau1[RAISON],MATCH(E387,Tableau1[JOUR],0)),IF(WEEKDAY(E387,2)&gt;5,"WE","")))</f>
        <v/>
      </c>
      <c r="G387" s="26" t="str">
        <f t="shared" si="121"/>
        <v/>
      </c>
      <c r="H387" s="22">
        <f>IF(MONTH(H384+3)=MONTH(H356),H384+3,"")</f>
        <v>43555</v>
      </c>
      <c r="I387" s="13" t="str">
        <f>IF(H387="","",IFERROR(INDEX(Tableau1[RAISON],MATCH(H387,Tableau1[JOUR],0)),IF(WEEKDAY(H387,2)&gt;5,"WE","")))</f>
        <v>WE</v>
      </c>
      <c r="J387" s="26" t="str">
        <f t="shared" si="122"/>
        <v>A</v>
      </c>
      <c r="K387" s="22" t="str">
        <f>IF(MONTH(K384+3)=MONTH(K356),K384+3,"")</f>
        <v/>
      </c>
      <c r="L387" s="13" t="str">
        <f>IF(K387="","",IFERROR(INDEX(Tableau1[RAISON],MATCH(K387,Tableau1[JOUR],0)),IF(WEEKDAY(K387,2)&gt;5,"WE","")))</f>
        <v/>
      </c>
      <c r="M387" s="26" t="str">
        <f t="shared" si="123"/>
        <v/>
      </c>
      <c r="N387" s="22">
        <f>IF(MONTH(N384+3)=MONTH(N356),N384+3,"")</f>
        <v>43616</v>
      </c>
      <c r="O387" s="13" t="str">
        <f>IF(N387="","",IFERROR(INDEX(Tableau1[RAISON],MATCH(N387,Tableau1[JOUR],0)),IF(WEEKDAY(N387,2)&gt;5,"WE","")))</f>
        <v/>
      </c>
      <c r="P387" s="26" t="str">
        <f t="shared" si="124"/>
        <v>B</v>
      </c>
      <c r="Q387" s="22" t="str">
        <f>IF(MONTH(Q384+3)=MONTH(Q356),Q384+3,"")</f>
        <v/>
      </c>
      <c r="R387" s="13" t="str">
        <f>IF(Q387="","",IFERROR(INDEX(Tableau1[RAISON],MATCH(Q387,Tableau1[JOUR],0)),IF(WEEKDAY(Q387,2)&gt;5,"WE","")))</f>
        <v/>
      </c>
      <c r="S387" s="26" t="str">
        <f t="shared" si="125"/>
        <v/>
      </c>
      <c r="T387" s="12"/>
    </row>
    <row r="388" spans="1:20" x14ac:dyDescent="0.35">
      <c r="A388" s="12"/>
      <c r="B388" s="14">
        <f>NETWORKDAYS(B357,MAX(B384:B387),Tableau1[JOUR]
)</f>
        <v>22</v>
      </c>
      <c r="C388" s="14"/>
      <c r="D388" s="27"/>
      <c r="E388" s="14">
        <f>NETWORKDAYS(E357,MAX(E384:E387),Tableau1[JOUR]
)</f>
        <v>20</v>
      </c>
      <c r="F388" s="14"/>
      <c r="G388" s="27"/>
      <c r="H388" s="14">
        <f>NETWORKDAYS(H357,MAX(H384:H387),Tableau1[JOUR]
)</f>
        <v>21</v>
      </c>
      <c r="I388" s="14"/>
      <c r="J388" s="27"/>
      <c r="K388" s="14">
        <f>NETWORKDAYS(K357,MAX(K384:K387),Tableau1[JOUR]
)</f>
        <v>21</v>
      </c>
      <c r="L388" s="14"/>
      <c r="M388" s="27"/>
      <c r="N388" s="14">
        <f>NETWORKDAYS(N357,MAX(N384:N387),Tableau1[JOUR]
)</f>
        <v>21</v>
      </c>
      <c r="O388" s="14"/>
      <c r="P388" s="27"/>
      <c r="Q388" s="14">
        <f>NETWORKDAYS(Q357,MAX(Q384:Q387),Tableau1[JOUR]
)</f>
        <v>19</v>
      </c>
      <c r="R388" s="12"/>
      <c r="S388" s="25"/>
      <c r="T388" s="14">
        <f>SUM(B388:Q388)</f>
        <v>124</v>
      </c>
    </row>
    <row r="389" spans="1:20" x14ac:dyDescent="0.35">
      <c r="A389" s="12"/>
      <c r="B389" s="11"/>
      <c r="C389" s="12"/>
      <c r="D389" s="25"/>
      <c r="E389" s="11"/>
      <c r="F389" s="12"/>
      <c r="G389" s="25"/>
      <c r="H389" s="11"/>
      <c r="I389" s="12"/>
      <c r="J389" s="25"/>
      <c r="K389" s="11"/>
      <c r="L389" s="12"/>
      <c r="M389" s="25"/>
      <c r="N389" s="11"/>
      <c r="O389" s="12"/>
      <c r="P389" s="25"/>
      <c r="Q389" s="11"/>
      <c r="R389" s="12"/>
      <c r="S389" s="25"/>
      <c r="T389" s="12"/>
    </row>
    <row r="390" spans="1:20" x14ac:dyDescent="0.35">
      <c r="A390" s="12"/>
      <c r="B390" s="11">
        <v>7</v>
      </c>
      <c r="C390" s="12"/>
      <c r="D390" s="25"/>
      <c r="E390" s="11">
        <v>8</v>
      </c>
      <c r="F390" s="12"/>
      <c r="G390" s="25"/>
      <c r="H390" s="11">
        <v>9</v>
      </c>
      <c r="I390" s="12"/>
      <c r="J390" s="25"/>
      <c r="K390" s="11">
        <v>10</v>
      </c>
      <c r="L390" s="12"/>
      <c r="M390" s="25"/>
      <c r="N390" s="11">
        <v>11</v>
      </c>
      <c r="O390" s="12"/>
      <c r="P390" s="25"/>
      <c r="Q390" s="11">
        <v>12</v>
      </c>
      <c r="R390" s="12"/>
      <c r="S390" s="25"/>
      <c r="T390" s="12"/>
    </row>
    <row r="391" spans="1:20" x14ac:dyDescent="0.35">
      <c r="A391" s="12"/>
      <c r="B391" s="28">
        <f>DATE(A356,B390,1)</f>
        <v>43647</v>
      </c>
      <c r="C391" s="29"/>
      <c r="D391" s="16"/>
      <c r="E391" s="28">
        <f>DATE(A356,E390,1)</f>
        <v>43678</v>
      </c>
      <c r="F391" s="29"/>
      <c r="G391" s="16"/>
      <c r="H391" s="28">
        <f>DATE(A356,H390,1)</f>
        <v>43709</v>
      </c>
      <c r="I391" s="29"/>
      <c r="J391" s="16"/>
      <c r="K391" s="28">
        <f>DATE(A356,K390,1)</f>
        <v>43739</v>
      </c>
      <c r="L391" s="29"/>
      <c r="M391" s="16"/>
      <c r="N391" s="28">
        <f>DATE(A356,N390,1)</f>
        <v>43770</v>
      </c>
      <c r="O391" s="29"/>
      <c r="P391" s="16"/>
      <c r="Q391" s="28">
        <f>DATE(A356,Q390,1)</f>
        <v>43800</v>
      </c>
      <c r="R391" s="29"/>
      <c r="S391" s="23"/>
      <c r="T391" s="12"/>
    </row>
    <row r="392" spans="1:20" x14ac:dyDescent="0.35">
      <c r="A392" s="12"/>
      <c r="B392" s="20">
        <f>B391</f>
        <v>43647</v>
      </c>
      <c r="C392" s="13" t="str">
        <f>IF(B392="","",IFERROR(INDEX(Tableau1[RAISON],MATCH(B392,Tableau1[JOUR],0)),IF(WEEKDAY(B392,2)&gt;5,"WE","")))</f>
        <v/>
      </c>
      <c r="D392" s="26" t="str">
        <f t="shared" ref="D392:D422" si="132">IF(B392="","",IF(MOD(INT((B392-REF)/7),2),"A","B"))</f>
        <v>A</v>
      </c>
      <c r="E392" s="20">
        <f>E391</f>
        <v>43678</v>
      </c>
      <c r="F392" s="13" t="str">
        <f>IF(E392="","",IFERROR(INDEX(Tableau1[RAISON],MATCH(E392,Tableau1[JOUR],0)),IF(WEEKDAY(E392,2)&gt;5,"WE","")))</f>
        <v/>
      </c>
      <c r="G392" s="26" t="str">
        <f t="shared" ref="G392:G422" si="133">IF(E392="","",IF(MOD(INT((E392-REF)/7),2),"A","B"))</f>
        <v>A</v>
      </c>
      <c r="H392" s="20">
        <f>H391</f>
        <v>43709</v>
      </c>
      <c r="I392" s="13" t="str">
        <f>IF(H392="","",IFERROR(INDEX(Tableau1[RAISON],MATCH(H392,Tableau1[JOUR],0)),IF(WEEKDAY(H392,2)&gt;5,"WE","")))</f>
        <v>WE</v>
      </c>
      <c r="J392" s="26" t="str">
        <f t="shared" ref="J392:J422" si="134">IF(H392="","",IF(MOD(INT((H392-REF)/7),2),"A","B"))</f>
        <v>A</v>
      </c>
      <c r="K392" s="20">
        <f>K391</f>
        <v>43739</v>
      </c>
      <c r="L392" s="13" t="str">
        <f>IF(K392="","",IFERROR(INDEX(Tableau1[RAISON],MATCH(K392,Tableau1[JOUR],0)),IF(WEEKDAY(K392,2)&gt;5,"WE","")))</f>
        <v/>
      </c>
      <c r="M392" s="26" t="str">
        <f t="shared" ref="M392:M422" si="135">IF(K392="","",IF(MOD(INT((K392-REF)/7),2),"A","B"))</f>
        <v>B</v>
      </c>
      <c r="N392" s="20">
        <f>N391</f>
        <v>43770</v>
      </c>
      <c r="O392" s="13" t="str">
        <f>IF(N392="","",IFERROR(INDEX(Tableau1[RAISON],MATCH(N392,Tableau1[JOUR],0)),IF(WEEKDAY(N392,2)&gt;5,"WE","")))</f>
        <v>Toussaint</v>
      </c>
      <c r="P392" s="26" t="str">
        <f t="shared" ref="P392:P422" si="136">IF(N392="","",IF(MOD(INT((N392-REF)/7),2),"A","B"))</f>
        <v>B</v>
      </c>
      <c r="Q392" s="20">
        <f>Q391</f>
        <v>43800</v>
      </c>
      <c r="R392" s="13" t="str">
        <f>IF(Q392="","",IFERROR(INDEX(Tableau1[RAISON],MATCH(Q392,Tableau1[JOUR],0)),IF(WEEKDAY(Q392,2)&gt;5,"WE","")))</f>
        <v>WE</v>
      </c>
      <c r="S392" s="26" t="str">
        <f t="shared" ref="S392:S422" si="137">IF(Q392="","",IF(MOD(INT((Q392-REF)/7),2),"A","B"))</f>
        <v>B</v>
      </c>
      <c r="T392" s="12"/>
    </row>
    <row r="393" spans="1:20" x14ac:dyDescent="0.35">
      <c r="A393" s="12"/>
      <c r="B393" s="21">
        <f>B392+1</f>
        <v>43648</v>
      </c>
      <c r="C393" s="13" t="str">
        <f>IF(B393="","",IFERROR(INDEX(Tableau1[RAISON],MATCH(B393,Tableau1[JOUR],0)),IF(WEEKDAY(B393,2)&gt;5,"WE","")))</f>
        <v/>
      </c>
      <c r="D393" s="26" t="str">
        <f t="shared" si="132"/>
        <v>A</v>
      </c>
      <c r="E393" s="21">
        <f>E392+1</f>
        <v>43679</v>
      </c>
      <c r="F393" s="13" t="str">
        <f>IF(E393="","",IFERROR(INDEX(Tableau1[RAISON],MATCH(E393,Tableau1[JOUR],0)),IF(WEEKDAY(E393,2)&gt;5,"WE","")))</f>
        <v/>
      </c>
      <c r="G393" s="26" t="str">
        <f t="shared" si="133"/>
        <v>A</v>
      </c>
      <c r="H393" s="21">
        <f>H392+1</f>
        <v>43710</v>
      </c>
      <c r="I393" s="13" t="str">
        <f>IF(H393="","",IFERROR(INDEX(Tableau1[RAISON],MATCH(H393,Tableau1[JOUR],0)),IF(WEEKDAY(H393,2)&gt;5,"WE","")))</f>
        <v/>
      </c>
      <c r="J393" s="26" t="str">
        <f t="shared" si="134"/>
        <v>B</v>
      </c>
      <c r="K393" s="21">
        <f>K392+1</f>
        <v>43740</v>
      </c>
      <c r="L393" s="13" t="str">
        <f>IF(K393="","",IFERROR(INDEX(Tableau1[RAISON],MATCH(K393,Tableau1[JOUR],0)),IF(WEEKDAY(K393,2)&gt;5,"WE","")))</f>
        <v/>
      </c>
      <c r="M393" s="26" t="str">
        <f t="shared" si="135"/>
        <v>B</v>
      </c>
      <c r="N393" s="21">
        <f>N392+1</f>
        <v>43771</v>
      </c>
      <c r="O393" s="13" t="str">
        <f>IF(N393="","",IFERROR(INDEX(Tableau1[RAISON],MATCH(N393,Tableau1[JOUR],0)),IF(WEEKDAY(N393,2)&gt;5,"WE","")))</f>
        <v>WE</v>
      </c>
      <c r="P393" s="26" t="str">
        <f t="shared" si="136"/>
        <v>B</v>
      </c>
      <c r="Q393" s="21">
        <f>Q392+1</f>
        <v>43801</v>
      </c>
      <c r="R393" s="13" t="str">
        <f>IF(Q393="","",IFERROR(INDEX(Tableau1[RAISON],MATCH(Q393,Tableau1[JOUR],0)),IF(WEEKDAY(Q393,2)&gt;5,"WE","")))</f>
        <v/>
      </c>
      <c r="S393" s="26" t="str">
        <f t="shared" si="137"/>
        <v>A</v>
      </c>
      <c r="T393" s="12"/>
    </row>
    <row r="394" spans="1:20" x14ac:dyDescent="0.35">
      <c r="A394" s="12"/>
      <c r="B394" s="21">
        <f t="shared" ref="B394:B419" si="138">B393+1</f>
        <v>43649</v>
      </c>
      <c r="C394" s="13" t="str">
        <f>IF(B394="","",IFERROR(INDEX(Tableau1[RAISON],MATCH(B394,Tableau1[JOUR],0)),IF(WEEKDAY(B394,2)&gt;5,"WE","")))</f>
        <v/>
      </c>
      <c r="D394" s="26" t="str">
        <f t="shared" si="132"/>
        <v>A</v>
      </c>
      <c r="E394" s="21">
        <f t="shared" ref="E394:E419" si="139">E393+1</f>
        <v>43680</v>
      </c>
      <c r="F394" s="13" t="str">
        <f>IF(E394="","",IFERROR(INDEX(Tableau1[RAISON],MATCH(E394,Tableau1[JOUR],0)),IF(WEEKDAY(E394,2)&gt;5,"WE","")))</f>
        <v>WE</v>
      </c>
      <c r="G394" s="26" t="str">
        <f t="shared" si="133"/>
        <v>A</v>
      </c>
      <c r="H394" s="21">
        <f t="shared" ref="H394:H419" si="140">H393+1</f>
        <v>43711</v>
      </c>
      <c r="I394" s="13" t="str">
        <f>IF(H394="","",IFERROR(INDEX(Tableau1[RAISON],MATCH(H394,Tableau1[JOUR],0)),IF(WEEKDAY(H394,2)&gt;5,"WE","")))</f>
        <v/>
      </c>
      <c r="J394" s="26" t="str">
        <f t="shared" si="134"/>
        <v>B</v>
      </c>
      <c r="K394" s="21">
        <f t="shared" ref="K394:K419" si="141">K393+1</f>
        <v>43741</v>
      </c>
      <c r="L394" s="13" t="str">
        <f>IF(K394="","",IFERROR(INDEX(Tableau1[RAISON],MATCH(K394,Tableau1[JOUR],0)),IF(WEEKDAY(K394,2)&gt;5,"WE","")))</f>
        <v/>
      </c>
      <c r="M394" s="26" t="str">
        <f t="shared" si="135"/>
        <v>B</v>
      </c>
      <c r="N394" s="21">
        <f t="shared" ref="N394:N419" si="142">N393+1</f>
        <v>43772</v>
      </c>
      <c r="O394" s="13" t="str">
        <f>IF(N394="","",IFERROR(INDEX(Tableau1[RAISON],MATCH(N394,Tableau1[JOUR],0)),IF(WEEKDAY(N394,2)&gt;5,"WE","")))</f>
        <v>WE</v>
      </c>
      <c r="P394" s="26" t="str">
        <f t="shared" si="136"/>
        <v>B</v>
      </c>
      <c r="Q394" s="21">
        <f t="shared" ref="Q394:Q419" si="143">Q393+1</f>
        <v>43802</v>
      </c>
      <c r="R394" s="13" t="str">
        <f>IF(Q394="","",IFERROR(INDEX(Tableau1[RAISON],MATCH(Q394,Tableau1[JOUR],0)),IF(WEEKDAY(Q394,2)&gt;5,"WE","")))</f>
        <v/>
      </c>
      <c r="S394" s="26" t="str">
        <f t="shared" si="137"/>
        <v>A</v>
      </c>
      <c r="T394" s="12"/>
    </row>
    <row r="395" spans="1:20" x14ac:dyDescent="0.35">
      <c r="A395" s="12"/>
      <c r="B395" s="21">
        <f t="shared" si="138"/>
        <v>43650</v>
      </c>
      <c r="C395" s="13" t="str">
        <f>IF(B395="","",IFERROR(INDEX(Tableau1[RAISON],MATCH(B395,Tableau1[JOUR],0)),IF(WEEKDAY(B395,2)&gt;5,"WE","")))</f>
        <v/>
      </c>
      <c r="D395" s="26" t="str">
        <f t="shared" si="132"/>
        <v>A</v>
      </c>
      <c r="E395" s="21">
        <f t="shared" si="139"/>
        <v>43681</v>
      </c>
      <c r="F395" s="13" t="str">
        <f>IF(E395="","",IFERROR(INDEX(Tableau1[RAISON],MATCH(E395,Tableau1[JOUR],0)),IF(WEEKDAY(E395,2)&gt;5,"WE","")))</f>
        <v>WE</v>
      </c>
      <c r="G395" s="26" t="str">
        <f t="shared" si="133"/>
        <v>A</v>
      </c>
      <c r="H395" s="21">
        <f t="shared" si="140"/>
        <v>43712</v>
      </c>
      <c r="I395" s="13" t="str">
        <f>IF(H395="","",IFERROR(INDEX(Tableau1[RAISON],MATCH(H395,Tableau1[JOUR],0)),IF(WEEKDAY(H395,2)&gt;5,"WE","")))</f>
        <v/>
      </c>
      <c r="J395" s="26" t="str">
        <f t="shared" si="134"/>
        <v>B</v>
      </c>
      <c r="K395" s="21">
        <f t="shared" si="141"/>
        <v>43742</v>
      </c>
      <c r="L395" s="13" t="str">
        <f>IF(K395="","",IFERROR(INDEX(Tableau1[RAISON],MATCH(K395,Tableau1[JOUR],0)),IF(WEEKDAY(K395,2)&gt;5,"WE","")))</f>
        <v/>
      </c>
      <c r="M395" s="26" t="str">
        <f t="shared" si="135"/>
        <v>B</v>
      </c>
      <c r="N395" s="21">
        <f t="shared" si="142"/>
        <v>43773</v>
      </c>
      <c r="O395" s="13" t="str">
        <f>IF(N395="","",IFERROR(INDEX(Tableau1[RAISON],MATCH(N395,Tableau1[JOUR],0)),IF(WEEKDAY(N395,2)&gt;5,"WE","")))</f>
        <v/>
      </c>
      <c r="P395" s="26" t="str">
        <f t="shared" si="136"/>
        <v>A</v>
      </c>
      <c r="Q395" s="21">
        <f t="shared" si="143"/>
        <v>43803</v>
      </c>
      <c r="R395" s="13" t="str">
        <f>IF(Q395="","",IFERROR(INDEX(Tableau1[RAISON],MATCH(Q395,Tableau1[JOUR],0)),IF(WEEKDAY(Q395,2)&gt;5,"WE","")))</f>
        <v/>
      </c>
      <c r="S395" s="26" t="str">
        <f t="shared" si="137"/>
        <v>A</v>
      </c>
      <c r="T395" s="12"/>
    </row>
    <row r="396" spans="1:20" x14ac:dyDescent="0.35">
      <c r="A396" s="12"/>
      <c r="B396" s="21">
        <f t="shared" si="138"/>
        <v>43651</v>
      </c>
      <c r="C396" s="13" t="str">
        <f>IF(B396="","",IFERROR(INDEX(Tableau1[RAISON],MATCH(B396,Tableau1[JOUR],0)),IF(WEEKDAY(B396,2)&gt;5,"WE","")))</f>
        <v/>
      </c>
      <c r="D396" s="26" t="str">
        <f t="shared" si="132"/>
        <v>A</v>
      </c>
      <c r="E396" s="21">
        <f t="shared" si="139"/>
        <v>43682</v>
      </c>
      <c r="F396" s="13" t="str">
        <f>IF(E396="","",IFERROR(INDEX(Tableau1[RAISON],MATCH(E396,Tableau1[JOUR],0)),IF(WEEKDAY(E396,2)&gt;5,"WE","")))</f>
        <v/>
      </c>
      <c r="G396" s="26" t="str">
        <f t="shared" si="133"/>
        <v>B</v>
      </c>
      <c r="H396" s="21">
        <f t="shared" si="140"/>
        <v>43713</v>
      </c>
      <c r="I396" s="13" t="str">
        <f>IF(H396="","",IFERROR(INDEX(Tableau1[RAISON],MATCH(H396,Tableau1[JOUR],0)),IF(WEEKDAY(H396,2)&gt;5,"WE","")))</f>
        <v/>
      </c>
      <c r="J396" s="26" t="str">
        <f t="shared" si="134"/>
        <v>B</v>
      </c>
      <c r="K396" s="21">
        <f t="shared" si="141"/>
        <v>43743</v>
      </c>
      <c r="L396" s="13" t="str">
        <f>IF(K396="","",IFERROR(INDEX(Tableau1[RAISON],MATCH(K396,Tableau1[JOUR],0)),IF(WEEKDAY(K396,2)&gt;5,"WE","")))</f>
        <v>WE</v>
      </c>
      <c r="M396" s="26" t="str">
        <f t="shared" si="135"/>
        <v>B</v>
      </c>
      <c r="N396" s="21">
        <f t="shared" si="142"/>
        <v>43774</v>
      </c>
      <c r="O396" s="13" t="str">
        <f>IF(N396="","",IFERROR(INDEX(Tableau1[RAISON],MATCH(N396,Tableau1[JOUR],0)),IF(WEEKDAY(N396,2)&gt;5,"WE","")))</f>
        <v/>
      </c>
      <c r="P396" s="26" t="str">
        <f t="shared" si="136"/>
        <v>A</v>
      </c>
      <c r="Q396" s="21">
        <f t="shared" si="143"/>
        <v>43804</v>
      </c>
      <c r="R396" s="13" t="str">
        <f>IF(Q396="","",IFERROR(INDEX(Tableau1[RAISON],MATCH(Q396,Tableau1[JOUR],0)),IF(WEEKDAY(Q396,2)&gt;5,"WE","")))</f>
        <v/>
      </c>
      <c r="S396" s="26" t="str">
        <f t="shared" si="137"/>
        <v>A</v>
      </c>
      <c r="T396" s="12"/>
    </row>
    <row r="397" spans="1:20" x14ac:dyDescent="0.35">
      <c r="A397" s="12"/>
      <c r="B397" s="21">
        <f t="shared" si="138"/>
        <v>43652</v>
      </c>
      <c r="C397" s="13" t="str">
        <f>IF(B397="","",IFERROR(INDEX(Tableau1[RAISON],MATCH(B397,Tableau1[JOUR],0)),IF(WEEKDAY(B397,2)&gt;5,"WE","")))</f>
        <v>WE</v>
      </c>
      <c r="D397" s="26" t="str">
        <f t="shared" si="132"/>
        <v>A</v>
      </c>
      <c r="E397" s="21">
        <f t="shared" si="139"/>
        <v>43683</v>
      </c>
      <c r="F397" s="13" t="str">
        <f>IF(E397="","",IFERROR(INDEX(Tableau1[RAISON],MATCH(E397,Tableau1[JOUR],0)),IF(WEEKDAY(E397,2)&gt;5,"WE","")))</f>
        <v/>
      </c>
      <c r="G397" s="26" t="str">
        <f t="shared" si="133"/>
        <v>B</v>
      </c>
      <c r="H397" s="21">
        <f t="shared" si="140"/>
        <v>43714</v>
      </c>
      <c r="I397" s="13" t="str">
        <f>IF(H397="","",IFERROR(INDEX(Tableau1[RAISON],MATCH(H397,Tableau1[JOUR],0)),IF(WEEKDAY(H397,2)&gt;5,"WE","")))</f>
        <v/>
      </c>
      <c r="J397" s="26" t="str">
        <f t="shared" si="134"/>
        <v>B</v>
      </c>
      <c r="K397" s="21">
        <f t="shared" si="141"/>
        <v>43744</v>
      </c>
      <c r="L397" s="13" t="str">
        <f>IF(K397="","",IFERROR(INDEX(Tableau1[RAISON],MATCH(K397,Tableau1[JOUR],0)),IF(WEEKDAY(K397,2)&gt;5,"WE","")))</f>
        <v>WE</v>
      </c>
      <c r="M397" s="26" t="str">
        <f t="shared" si="135"/>
        <v>B</v>
      </c>
      <c r="N397" s="21">
        <f t="shared" si="142"/>
        <v>43775</v>
      </c>
      <c r="O397" s="13" t="str">
        <f>IF(N397="","",IFERROR(INDEX(Tableau1[RAISON],MATCH(N397,Tableau1[JOUR],0)),IF(WEEKDAY(N397,2)&gt;5,"WE","")))</f>
        <v/>
      </c>
      <c r="P397" s="26" t="str">
        <f t="shared" si="136"/>
        <v>A</v>
      </c>
      <c r="Q397" s="21">
        <f t="shared" si="143"/>
        <v>43805</v>
      </c>
      <c r="R397" s="13" t="str">
        <f>IF(Q397="","",IFERROR(INDEX(Tableau1[RAISON],MATCH(Q397,Tableau1[JOUR],0)),IF(WEEKDAY(Q397,2)&gt;5,"WE","")))</f>
        <v/>
      </c>
      <c r="S397" s="26" t="str">
        <f t="shared" si="137"/>
        <v>A</v>
      </c>
      <c r="T397" s="12"/>
    </row>
    <row r="398" spans="1:20" x14ac:dyDescent="0.35">
      <c r="A398" s="12"/>
      <c r="B398" s="21">
        <f t="shared" si="138"/>
        <v>43653</v>
      </c>
      <c r="C398" s="13" t="str">
        <f>IF(B398="","",IFERROR(INDEX(Tableau1[RAISON],MATCH(B398,Tableau1[JOUR],0)),IF(WEEKDAY(B398,2)&gt;5,"WE","")))</f>
        <v>WE</v>
      </c>
      <c r="D398" s="26" t="str">
        <f t="shared" si="132"/>
        <v>A</v>
      </c>
      <c r="E398" s="21">
        <f t="shared" si="139"/>
        <v>43684</v>
      </c>
      <c r="F398" s="13" t="str">
        <f>IF(E398="","",IFERROR(INDEX(Tableau1[RAISON],MATCH(E398,Tableau1[JOUR],0)),IF(WEEKDAY(E398,2)&gt;5,"WE","")))</f>
        <v/>
      </c>
      <c r="G398" s="26" t="str">
        <f t="shared" si="133"/>
        <v>B</v>
      </c>
      <c r="H398" s="21">
        <f t="shared" si="140"/>
        <v>43715</v>
      </c>
      <c r="I398" s="13" t="str">
        <f>IF(H398="","",IFERROR(INDEX(Tableau1[RAISON],MATCH(H398,Tableau1[JOUR],0)),IF(WEEKDAY(H398,2)&gt;5,"WE","")))</f>
        <v>WE</v>
      </c>
      <c r="J398" s="26" t="str">
        <f t="shared" si="134"/>
        <v>B</v>
      </c>
      <c r="K398" s="21">
        <f t="shared" si="141"/>
        <v>43745</v>
      </c>
      <c r="L398" s="13" t="str">
        <f>IF(K398="","",IFERROR(INDEX(Tableau1[RAISON],MATCH(K398,Tableau1[JOUR],0)),IF(WEEKDAY(K398,2)&gt;5,"WE","")))</f>
        <v/>
      </c>
      <c r="M398" s="26" t="str">
        <f t="shared" si="135"/>
        <v>A</v>
      </c>
      <c r="N398" s="21">
        <f t="shared" si="142"/>
        <v>43776</v>
      </c>
      <c r="O398" s="13" t="str">
        <f>IF(N398="","",IFERROR(INDEX(Tableau1[RAISON],MATCH(N398,Tableau1[JOUR],0)),IF(WEEKDAY(N398,2)&gt;5,"WE","")))</f>
        <v/>
      </c>
      <c r="P398" s="26" t="str">
        <f t="shared" si="136"/>
        <v>A</v>
      </c>
      <c r="Q398" s="21">
        <f t="shared" si="143"/>
        <v>43806</v>
      </c>
      <c r="R398" s="13" t="str">
        <f>IF(Q398="","",IFERROR(INDEX(Tableau1[RAISON],MATCH(Q398,Tableau1[JOUR],0)),IF(WEEKDAY(Q398,2)&gt;5,"WE","")))</f>
        <v>WE</v>
      </c>
      <c r="S398" s="26" t="str">
        <f t="shared" si="137"/>
        <v>A</v>
      </c>
      <c r="T398" s="12"/>
    </row>
    <row r="399" spans="1:20" x14ac:dyDescent="0.35">
      <c r="A399" s="12"/>
      <c r="B399" s="21">
        <f t="shared" si="138"/>
        <v>43654</v>
      </c>
      <c r="C399" s="13" t="str">
        <f>IF(B399="","",IFERROR(INDEX(Tableau1[RAISON],MATCH(B399,Tableau1[JOUR],0)),IF(WEEKDAY(B399,2)&gt;5,"WE","")))</f>
        <v/>
      </c>
      <c r="D399" s="26" t="str">
        <f t="shared" si="132"/>
        <v>B</v>
      </c>
      <c r="E399" s="21">
        <f t="shared" si="139"/>
        <v>43685</v>
      </c>
      <c r="F399" s="13" t="str">
        <f>IF(E399="","",IFERROR(INDEX(Tableau1[RAISON],MATCH(E399,Tableau1[JOUR],0)),IF(WEEKDAY(E399,2)&gt;5,"WE","")))</f>
        <v/>
      </c>
      <c r="G399" s="26" t="str">
        <f t="shared" si="133"/>
        <v>B</v>
      </c>
      <c r="H399" s="21">
        <f t="shared" si="140"/>
        <v>43716</v>
      </c>
      <c r="I399" s="13" t="str">
        <f>IF(H399="","",IFERROR(INDEX(Tableau1[RAISON],MATCH(H399,Tableau1[JOUR],0)),IF(WEEKDAY(H399,2)&gt;5,"WE","")))</f>
        <v>WE</v>
      </c>
      <c r="J399" s="26" t="str">
        <f t="shared" si="134"/>
        <v>B</v>
      </c>
      <c r="K399" s="21">
        <f t="shared" si="141"/>
        <v>43746</v>
      </c>
      <c r="L399" s="13" t="str">
        <f>IF(K399="","",IFERROR(INDEX(Tableau1[RAISON],MATCH(K399,Tableau1[JOUR],0)),IF(WEEKDAY(K399,2)&gt;5,"WE","")))</f>
        <v/>
      </c>
      <c r="M399" s="26" t="str">
        <f t="shared" si="135"/>
        <v>A</v>
      </c>
      <c r="N399" s="21">
        <f t="shared" si="142"/>
        <v>43777</v>
      </c>
      <c r="O399" s="13" t="str">
        <f>IF(N399="","",IFERROR(INDEX(Tableau1[RAISON],MATCH(N399,Tableau1[JOUR],0)),IF(WEEKDAY(N399,2)&gt;5,"WE","")))</f>
        <v/>
      </c>
      <c r="P399" s="26" t="str">
        <f t="shared" si="136"/>
        <v>A</v>
      </c>
      <c r="Q399" s="21">
        <f t="shared" si="143"/>
        <v>43807</v>
      </c>
      <c r="R399" s="13" t="str">
        <f>IF(Q399="","",IFERROR(INDEX(Tableau1[RAISON],MATCH(Q399,Tableau1[JOUR],0)),IF(WEEKDAY(Q399,2)&gt;5,"WE","")))</f>
        <v>WE</v>
      </c>
      <c r="S399" s="26" t="str">
        <f t="shared" si="137"/>
        <v>A</v>
      </c>
      <c r="T399" s="12"/>
    </row>
    <row r="400" spans="1:20" x14ac:dyDescent="0.35">
      <c r="A400" s="12"/>
      <c r="B400" s="21">
        <f t="shared" si="138"/>
        <v>43655</v>
      </c>
      <c r="C400" s="13" t="str">
        <f>IF(B400="","",IFERROR(INDEX(Tableau1[RAISON],MATCH(B400,Tableau1[JOUR],0)),IF(WEEKDAY(B400,2)&gt;5,"WE","")))</f>
        <v/>
      </c>
      <c r="D400" s="26" t="str">
        <f t="shared" si="132"/>
        <v>B</v>
      </c>
      <c r="E400" s="21">
        <f t="shared" si="139"/>
        <v>43686</v>
      </c>
      <c r="F400" s="13" t="str">
        <f>IF(E400="","",IFERROR(INDEX(Tableau1[RAISON],MATCH(E400,Tableau1[JOUR],0)),IF(WEEKDAY(E400,2)&gt;5,"WE","")))</f>
        <v/>
      </c>
      <c r="G400" s="26" t="str">
        <f t="shared" si="133"/>
        <v>B</v>
      </c>
      <c r="H400" s="21">
        <f t="shared" si="140"/>
        <v>43717</v>
      </c>
      <c r="I400" s="13" t="str">
        <f>IF(H400="","",IFERROR(INDEX(Tableau1[RAISON],MATCH(H400,Tableau1[JOUR],0)),IF(WEEKDAY(H400,2)&gt;5,"WE","")))</f>
        <v/>
      </c>
      <c r="J400" s="26" t="str">
        <f t="shared" si="134"/>
        <v>A</v>
      </c>
      <c r="K400" s="21">
        <f t="shared" si="141"/>
        <v>43747</v>
      </c>
      <c r="L400" s="13" t="str">
        <f>IF(K400="","",IFERROR(INDEX(Tableau1[RAISON],MATCH(K400,Tableau1[JOUR],0)),IF(WEEKDAY(K400,2)&gt;5,"WE","")))</f>
        <v/>
      </c>
      <c r="M400" s="26" t="str">
        <f t="shared" si="135"/>
        <v>A</v>
      </c>
      <c r="N400" s="21">
        <f t="shared" si="142"/>
        <v>43778</v>
      </c>
      <c r="O400" s="13" t="str">
        <f>IF(N400="","",IFERROR(INDEX(Tableau1[RAISON],MATCH(N400,Tableau1[JOUR],0)),IF(WEEKDAY(N400,2)&gt;5,"WE","")))</f>
        <v>WE</v>
      </c>
      <c r="P400" s="26" t="str">
        <f t="shared" si="136"/>
        <v>A</v>
      </c>
      <c r="Q400" s="21">
        <f t="shared" si="143"/>
        <v>43808</v>
      </c>
      <c r="R400" s="13" t="str">
        <f>IF(Q400="","",IFERROR(INDEX(Tableau1[RAISON],MATCH(Q400,Tableau1[JOUR],0)),IF(WEEKDAY(Q400,2)&gt;5,"WE","")))</f>
        <v/>
      </c>
      <c r="S400" s="26" t="str">
        <f t="shared" si="137"/>
        <v>B</v>
      </c>
      <c r="T400" s="12"/>
    </row>
    <row r="401" spans="1:20" x14ac:dyDescent="0.35">
      <c r="A401" s="12"/>
      <c r="B401" s="21">
        <f t="shared" si="138"/>
        <v>43656</v>
      </c>
      <c r="C401" s="13" t="str">
        <f>IF(B401="","",IFERROR(INDEX(Tableau1[RAISON],MATCH(B401,Tableau1[JOUR],0)),IF(WEEKDAY(B401,2)&gt;5,"WE","")))</f>
        <v/>
      </c>
      <c r="D401" s="26" t="str">
        <f t="shared" si="132"/>
        <v>B</v>
      </c>
      <c r="E401" s="21">
        <f t="shared" si="139"/>
        <v>43687</v>
      </c>
      <c r="F401" s="13" t="str">
        <f>IF(E401="","",IFERROR(INDEX(Tableau1[RAISON],MATCH(E401,Tableau1[JOUR],0)),IF(WEEKDAY(E401,2)&gt;5,"WE","")))</f>
        <v>WE</v>
      </c>
      <c r="G401" s="26" t="str">
        <f t="shared" si="133"/>
        <v>B</v>
      </c>
      <c r="H401" s="21">
        <f t="shared" si="140"/>
        <v>43718</v>
      </c>
      <c r="I401" s="13" t="str">
        <f>IF(H401="","",IFERROR(INDEX(Tableau1[RAISON],MATCH(H401,Tableau1[JOUR],0)),IF(WEEKDAY(H401,2)&gt;5,"WE","")))</f>
        <v/>
      </c>
      <c r="J401" s="26" t="str">
        <f t="shared" si="134"/>
        <v>A</v>
      </c>
      <c r="K401" s="21">
        <f t="shared" si="141"/>
        <v>43748</v>
      </c>
      <c r="L401" s="13" t="str">
        <f>IF(K401="","",IFERROR(INDEX(Tableau1[RAISON],MATCH(K401,Tableau1[JOUR],0)),IF(WEEKDAY(K401,2)&gt;5,"WE","")))</f>
        <v/>
      </c>
      <c r="M401" s="26" t="str">
        <f t="shared" si="135"/>
        <v>A</v>
      </c>
      <c r="N401" s="21">
        <f t="shared" si="142"/>
        <v>43779</v>
      </c>
      <c r="O401" s="13" t="str">
        <f>IF(N401="","",IFERROR(INDEX(Tableau1[RAISON],MATCH(N401,Tableau1[JOUR],0)),IF(WEEKDAY(N401,2)&gt;5,"WE","")))</f>
        <v>WE</v>
      </c>
      <c r="P401" s="26" t="str">
        <f t="shared" si="136"/>
        <v>A</v>
      </c>
      <c r="Q401" s="21">
        <f t="shared" si="143"/>
        <v>43809</v>
      </c>
      <c r="R401" s="13" t="str">
        <f>IF(Q401="","",IFERROR(INDEX(Tableau1[RAISON],MATCH(Q401,Tableau1[JOUR],0)),IF(WEEKDAY(Q401,2)&gt;5,"WE","")))</f>
        <v/>
      </c>
      <c r="S401" s="26" t="str">
        <f t="shared" si="137"/>
        <v>B</v>
      </c>
      <c r="T401" s="12"/>
    </row>
    <row r="402" spans="1:20" x14ac:dyDescent="0.35">
      <c r="A402" s="12"/>
      <c r="B402" s="21">
        <f t="shared" si="138"/>
        <v>43657</v>
      </c>
      <c r="C402" s="13" t="str">
        <f>IF(B402="","",IFERROR(INDEX(Tableau1[RAISON],MATCH(B402,Tableau1[JOUR],0)),IF(WEEKDAY(B402,2)&gt;5,"WE","")))</f>
        <v/>
      </c>
      <c r="D402" s="26" t="str">
        <f t="shared" si="132"/>
        <v>B</v>
      </c>
      <c r="E402" s="21">
        <f t="shared" si="139"/>
        <v>43688</v>
      </c>
      <c r="F402" s="13" t="str">
        <f>IF(E402="","",IFERROR(INDEX(Tableau1[RAISON],MATCH(E402,Tableau1[JOUR],0)),IF(WEEKDAY(E402,2)&gt;5,"WE","")))</f>
        <v>WE</v>
      </c>
      <c r="G402" s="26" t="str">
        <f t="shared" si="133"/>
        <v>B</v>
      </c>
      <c r="H402" s="21">
        <f t="shared" si="140"/>
        <v>43719</v>
      </c>
      <c r="I402" s="13" t="str">
        <f>IF(H402="","",IFERROR(INDEX(Tableau1[RAISON],MATCH(H402,Tableau1[JOUR],0)),IF(WEEKDAY(H402,2)&gt;5,"WE","")))</f>
        <v/>
      </c>
      <c r="J402" s="26" t="str">
        <f t="shared" si="134"/>
        <v>A</v>
      </c>
      <c r="K402" s="21">
        <f t="shared" si="141"/>
        <v>43749</v>
      </c>
      <c r="L402" s="13" t="str">
        <f>IF(K402="","",IFERROR(INDEX(Tableau1[RAISON],MATCH(K402,Tableau1[JOUR],0)),IF(WEEKDAY(K402,2)&gt;5,"WE","")))</f>
        <v/>
      </c>
      <c r="M402" s="26" t="str">
        <f t="shared" si="135"/>
        <v>A</v>
      </c>
      <c r="N402" s="21">
        <f t="shared" si="142"/>
        <v>43780</v>
      </c>
      <c r="O402" s="13" t="str">
        <f>IF(N402="","",IFERROR(INDEX(Tableau1[RAISON],MATCH(N402,Tableau1[JOUR],0)),IF(WEEKDAY(N402,2)&gt;5,"WE","")))</f>
        <v>Fête de l'Armistice</v>
      </c>
      <c r="P402" s="26" t="str">
        <f t="shared" si="136"/>
        <v>B</v>
      </c>
      <c r="Q402" s="21">
        <f t="shared" si="143"/>
        <v>43810</v>
      </c>
      <c r="R402" s="13" t="str">
        <f>IF(Q402="","",IFERROR(INDEX(Tableau1[RAISON],MATCH(Q402,Tableau1[JOUR],0)),IF(WEEKDAY(Q402,2)&gt;5,"WE","")))</f>
        <v/>
      </c>
      <c r="S402" s="26" t="str">
        <f t="shared" si="137"/>
        <v>B</v>
      </c>
      <c r="T402" s="12"/>
    </row>
    <row r="403" spans="1:20" x14ac:dyDescent="0.35">
      <c r="A403" s="12"/>
      <c r="B403" s="21">
        <f t="shared" si="138"/>
        <v>43658</v>
      </c>
      <c r="C403" s="13" t="str">
        <f>IF(B403="","",IFERROR(INDEX(Tableau1[RAISON],MATCH(B403,Tableau1[JOUR],0)),IF(WEEKDAY(B403,2)&gt;5,"WE","")))</f>
        <v/>
      </c>
      <c r="D403" s="26" t="str">
        <f t="shared" si="132"/>
        <v>B</v>
      </c>
      <c r="E403" s="21">
        <f t="shared" si="139"/>
        <v>43689</v>
      </c>
      <c r="F403" s="13" t="str">
        <f>IF(E403="","",IFERROR(INDEX(Tableau1[RAISON],MATCH(E403,Tableau1[JOUR],0)),IF(WEEKDAY(E403,2)&gt;5,"WE","")))</f>
        <v/>
      </c>
      <c r="G403" s="26" t="str">
        <f t="shared" si="133"/>
        <v>A</v>
      </c>
      <c r="H403" s="21">
        <f t="shared" si="140"/>
        <v>43720</v>
      </c>
      <c r="I403" s="13" t="str">
        <f>IF(H403="","",IFERROR(INDEX(Tableau1[RAISON],MATCH(H403,Tableau1[JOUR],0)),IF(WEEKDAY(H403,2)&gt;5,"WE","")))</f>
        <v/>
      </c>
      <c r="J403" s="26" t="str">
        <f t="shared" si="134"/>
        <v>A</v>
      </c>
      <c r="K403" s="21">
        <f t="shared" si="141"/>
        <v>43750</v>
      </c>
      <c r="L403" s="13" t="str">
        <f>IF(K403="","",IFERROR(INDEX(Tableau1[RAISON],MATCH(K403,Tableau1[JOUR],0)),IF(WEEKDAY(K403,2)&gt;5,"WE","")))</f>
        <v>WE</v>
      </c>
      <c r="M403" s="26" t="str">
        <f t="shared" si="135"/>
        <v>A</v>
      </c>
      <c r="N403" s="21">
        <f t="shared" si="142"/>
        <v>43781</v>
      </c>
      <c r="O403" s="13" t="str">
        <f>IF(N403="","",IFERROR(INDEX(Tableau1[RAISON],MATCH(N403,Tableau1[JOUR],0)),IF(WEEKDAY(N403,2)&gt;5,"WE","")))</f>
        <v/>
      </c>
      <c r="P403" s="26" t="str">
        <f t="shared" si="136"/>
        <v>B</v>
      </c>
      <c r="Q403" s="21">
        <f t="shared" si="143"/>
        <v>43811</v>
      </c>
      <c r="R403" s="13" t="str">
        <f>IF(Q403="","",IFERROR(INDEX(Tableau1[RAISON],MATCH(Q403,Tableau1[JOUR],0)),IF(WEEKDAY(Q403,2)&gt;5,"WE","")))</f>
        <v/>
      </c>
      <c r="S403" s="26" t="str">
        <f t="shared" si="137"/>
        <v>B</v>
      </c>
      <c r="T403" s="12"/>
    </row>
    <row r="404" spans="1:20" x14ac:dyDescent="0.35">
      <c r="A404" s="12"/>
      <c r="B404" s="21">
        <f t="shared" si="138"/>
        <v>43659</v>
      </c>
      <c r="C404" s="13" t="str">
        <f>IF(B404="","",IFERROR(INDEX(Tableau1[RAISON],MATCH(B404,Tableau1[JOUR],0)),IF(WEEKDAY(B404,2)&gt;5,"WE","")))</f>
        <v>WE</v>
      </c>
      <c r="D404" s="26" t="str">
        <f t="shared" si="132"/>
        <v>B</v>
      </c>
      <c r="E404" s="21">
        <f t="shared" si="139"/>
        <v>43690</v>
      </c>
      <c r="F404" s="13" t="str">
        <f>IF(E404="","",IFERROR(INDEX(Tableau1[RAISON],MATCH(E404,Tableau1[JOUR],0)),IF(WEEKDAY(E404,2)&gt;5,"WE","")))</f>
        <v/>
      </c>
      <c r="G404" s="26" t="str">
        <f t="shared" si="133"/>
        <v>A</v>
      </c>
      <c r="H404" s="21">
        <f t="shared" si="140"/>
        <v>43721</v>
      </c>
      <c r="I404" s="13" t="str">
        <f>IF(H404="","",IFERROR(INDEX(Tableau1[RAISON],MATCH(H404,Tableau1[JOUR],0)),IF(WEEKDAY(H404,2)&gt;5,"WE","")))</f>
        <v/>
      </c>
      <c r="J404" s="26" t="str">
        <f t="shared" si="134"/>
        <v>A</v>
      </c>
      <c r="K404" s="21">
        <f t="shared" si="141"/>
        <v>43751</v>
      </c>
      <c r="L404" s="13" t="str">
        <f>IF(K404="","",IFERROR(INDEX(Tableau1[RAISON],MATCH(K404,Tableau1[JOUR],0)),IF(WEEKDAY(K404,2)&gt;5,"WE","")))</f>
        <v>WE</v>
      </c>
      <c r="M404" s="26" t="str">
        <f t="shared" si="135"/>
        <v>A</v>
      </c>
      <c r="N404" s="21">
        <f t="shared" si="142"/>
        <v>43782</v>
      </c>
      <c r="O404" s="13" t="str">
        <f>IF(N404="","",IFERROR(INDEX(Tableau1[RAISON],MATCH(N404,Tableau1[JOUR],0)),IF(WEEKDAY(N404,2)&gt;5,"WE","")))</f>
        <v/>
      </c>
      <c r="P404" s="26" t="str">
        <f t="shared" si="136"/>
        <v>B</v>
      </c>
      <c r="Q404" s="21">
        <f t="shared" si="143"/>
        <v>43812</v>
      </c>
      <c r="R404" s="13" t="str">
        <f>IF(Q404="","",IFERROR(INDEX(Tableau1[RAISON],MATCH(Q404,Tableau1[JOUR],0)),IF(WEEKDAY(Q404,2)&gt;5,"WE","")))</f>
        <v/>
      </c>
      <c r="S404" s="26" t="str">
        <f t="shared" si="137"/>
        <v>B</v>
      </c>
      <c r="T404" s="12"/>
    </row>
    <row r="405" spans="1:20" x14ac:dyDescent="0.35">
      <c r="A405" s="12"/>
      <c r="B405" s="21">
        <f t="shared" si="138"/>
        <v>43660</v>
      </c>
      <c r="C405" s="13" t="str">
        <f>IF(B405="","",IFERROR(INDEX(Tableau1[RAISON],MATCH(B405,Tableau1[JOUR],0)),IF(WEEKDAY(B405,2)&gt;5,"WE","")))</f>
        <v>WE</v>
      </c>
      <c r="D405" s="26" t="str">
        <f t="shared" si="132"/>
        <v>B</v>
      </c>
      <c r="E405" s="21">
        <f t="shared" si="139"/>
        <v>43691</v>
      </c>
      <c r="F405" s="13" t="str">
        <f>IF(E405="","",IFERROR(INDEX(Tableau1[RAISON],MATCH(E405,Tableau1[JOUR],0)),IF(WEEKDAY(E405,2)&gt;5,"WE","")))</f>
        <v/>
      </c>
      <c r="G405" s="26" t="str">
        <f t="shared" si="133"/>
        <v>A</v>
      </c>
      <c r="H405" s="21">
        <f t="shared" si="140"/>
        <v>43722</v>
      </c>
      <c r="I405" s="13" t="str">
        <f>IF(H405="","",IFERROR(INDEX(Tableau1[RAISON],MATCH(H405,Tableau1[JOUR],0)),IF(WEEKDAY(H405,2)&gt;5,"WE","")))</f>
        <v>WE</v>
      </c>
      <c r="J405" s="26" t="str">
        <f t="shared" si="134"/>
        <v>A</v>
      </c>
      <c r="K405" s="21">
        <f t="shared" si="141"/>
        <v>43752</v>
      </c>
      <c r="L405" s="13" t="str">
        <f>IF(K405="","",IFERROR(INDEX(Tableau1[RAISON],MATCH(K405,Tableau1[JOUR],0)),IF(WEEKDAY(K405,2)&gt;5,"WE","")))</f>
        <v/>
      </c>
      <c r="M405" s="26" t="str">
        <f t="shared" si="135"/>
        <v>B</v>
      </c>
      <c r="N405" s="21">
        <f t="shared" si="142"/>
        <v>43783</v>
      </c>
      <c r="O405" s="13" t="str">
        <f>IF(N405="","",IFERROR(INDEX(Tableau1[RAISON],MATCH(N405,Tableau1[JOUR],0)),IF(WEEKDAY(N405,2)&gt;5,"WE","")))</f>
        <v/>
      </c>
      <c r="P405" s="26" t="str">
        <f t="shared" si="136"/>
        <v>B</v>
      </c>
      <c r="Q405" s="21">
        <f t="shared" si="143"/>
        <v>43813</v>
      </c>
      <c r="R405" s="13" t="str">
        <f>IF(Q405="","",IFERROR(INDEX(Tableau1[RAISON],MATCH(Q405,Tableau1[JOUR],0)),IF(WEEKDAY(Q405,2)&gt;5,"WE","")))</f>
        <v>WE</v>
      </c>
      <c r="S405" s="26" t="str">
        <f t="shared" si="137"/>
        <v>B</v>
      </c>
      <c r="T405" s="12"/>
    </row>
    <row r="406" spans="1:20" x14ac:dyDescent="0.35">
      <c r="A406" s="12"/>
      <c r="B406" s="21">
        <f t="shared" si="138"/>
        <v>43661</v>
      </c>
      <c r="C406" s="13" t="str">
        <f>IF(B406="","",IFERROR(INDEX(Tableau1[RAISON],MATCH(B406,Tableau1[JOUR],0)),IF(WEEKDAY(B406,2)&gt;5,"WE","")))</f>
        <v/>
      </c>
      <c r="D406" s="26" t="str">
        <f t="shared" si="132"/>
        <v>A</v>
      </c>
      <c r="E406" s="21">
        <f t="shared" si="139"/>
        <v>43692</v>
      </c>
      <c r="F406" s="13" t="str">
        <f>IF(E406="","",IFERROR(INDEX(Tableau1[RAISON],MATCH(E406,Tableau1[JOUR],0)),IF(WEEKDAY(E406,2)&gt;5,"WE","")))</f>
        <v>Assomption</v>
      </c>
      <c r="G406" s="26" t="str">
        <f t="shared" si="133"/>
        <v>A</v>
      </c>
      <c r="H406" s="21">
        <f t="shared" si="140"/>
        <v>43723</v>
      </c>
      <c r="I406" s="13" t="str">
        <f>IF(H406="","",IFERROR(INDEX(Tableau1[RAISON],MATCH(H406,Tableau1[JOUR],0)),IF(WEEKDAY(H406,2)&gt;5,"WE","")))</f>
        <v>WE</v>
      </c>
      <c r="J406" s="26" t="str">
        <f t="shared" si="134"/>
        <v>A</v>
      </c>
      <c r="K406" s="21">
        <f t="shared" si="141"/>
        <v>43753</v>
      </c>
      <c r="L406" s="13" t="str">
        <f>IF(K406="","",IFERROR(INDEX(Tableau1[RAISON],MATCH(K406,Tableau1[JOUR],0)),IF(WEEKDAY(K406,2)&gt;5,"WE","")))</f>
        <v/>
      </c>
      <c r="M406" s="26" t="str">
        <f t="shared" si="135"/>
        <v>B</v>
      </c>
      <c r="N406" s="21">
        <f t="shared" si="142"/>
        <v>43784</v>
      </c>
      <c r="O406" s="13" t="str">
        <f>IF(N406="","",IFERROR(INDEX(Tableau1[RAISON],MATCH(N406,Tableau1[JOUR],0)),IF(WEEKDAY(N406,2)&gt;5,"WE","")))</f>
        <v>Fête du Roi</v>
      </c>
      <c r="P406" s="26" t="str">
        <f t="shared" si="136"/>
        <v>B</v>
      </c>
      <c r="Q406" s="21">
        <f t="shared" si="143"/>
        <v>43814</v>
      </c>
      <c r="R406" s="13" t="str">
        <f>IF(Q406="","",IFERROR(INDEX(Tableau1[RAISON],MATCH(Q406,Tableau1[JOUR],0)),IF(WEEKDAY(Q406,2)&gt;5,"WE","")))</f>
        <v>WE</v>
      </c>
      <c r="S406" s="26" t="str">
        <f t="shared" si="137"/>
        <v>B</v>
      </c>
      <c r="T406" s="12"/>
    </row>
    <row r="407" spans="1:20" x14ac:dyDescent="0.35">
      <c r="A407" s="12"/>
      <c r="B407" s="21">
        <f t="shared" si="138"/>
        <v>43662</v>
      </c>
      <c r="C407" s="13" t="str">
        <f>IF(B407="","",IFERROR(INDEX(Tableau1[RAISON],MATCH(B407,Tableau1[JOUR],0)),IF(WEEKDAY(B407,2)&gt;5,"WE","")))</f>
        <v/>
      </c>
      <c r="D407" s="26" t="str">
        <f t="shared" si="132"/>
        <v>A</v>
      </c>
      <c r="E407" s="21">
        <f t="shared" si="139"/>
        <v>43693</v>
      </c>
      <c r="F407" s="13" t="str">
        <f>IF(E407="","",IFERROR(INDEX(Tableau1[RAISON],MATCH(E407,Tableau1[JOUR],0)),IF(WEEKDAY(E407,2)&gt;5,"WE","")))</f>
        <v/>
      </c>
      <c r="G407" s="26" t="str">
        <f t="shared" si="133"/>
        <v>A</v>
      </c>
      <c r="H407" s="21">
        <f t="shared" si="140"/>
        <v>43724</v>
      </c>
      <c r="I407" s="13" t="str">
        <f>IF(H407="","",IFERROR(INDEX(Tableau1[RAISON],MATCH(H407,Tableau1[JOUR],0)),IF(WEEKDAY(H407,2)&gt;5,"WE","")))</f>
        <v/>
      </c>
      <c r="J407" s="26" t="str">
        <f t="shared" si="134"/>
        <v>B</v>
      </c>
      <c r="K407" s="21">
        <f t="shared" si="141"/>
        <v>43754</v>
      </c>
      <c r="L407" s="13" t="str">
        <f>IF(K407="","",IFERROR(INDEX(Tableau1[RAISON],MATCH(K407,Tableau1[JOUR],0)),IF(WEEKDAY(K407,2)&gt;5,"WE","")))</f>
        <v/>
      </c>
      <c r="M407" s="26" t="str">
        <f t="shared" si="135"/>
        <v>B</v>
      </c>
      <c r="N407" s="21">
        <f t="shared" si="142"/>
        <v>43785</v>
      </c>
      <c r="O407" s="13" t="str">
        <f>IF(N407="","",IFERROR(INDEX(Tableau1[RAISON],MATCH(N407,Tableau1[JOUR],0)),IF(WEEKDAY(N407,2)&gt;5,"WE","")))</f>
        <v>WE</v>
      </c>
      <c r="P407" s="26" t="str">
        <f t="shared" si="136"/>
        <v>B</v>
      </c>
      <c r="Q407" s="21">
        <f t="shared" si="143"/>
        <v>43815</v>
      </c>
      <c r="R407" s="13" t="str">
        <f>IF(Q407="","",IFERROR(INDEX(Tableau1[RAISON],MATCH(Q407,Tableau1[JOUR],0)),IF(WEEKDAY(Q407,2)&gt;5,"WE","")))</f>
        <v/>
      </c>
      <c r="S407" s="26" t="str">
        <f t="shared" si="137"/>
        <v>A</v>
      </c>
      <c r="T407" s="12"/>
    </row>
    <row r="408" spans="1:20" x14ac:dyDescent="0.35">
      <c r="A408" s="12"/>
      <c r="B408" s="21">
        <f t="shared" si="138"/>
        <v>43663</v>
      </c>
      <c r="C408" s="13" t="str">
        <f>IF(B408="","",IFERROR(INDEX(Tableau1[RAISON],MATCH(B408,Tableau1[JOUR],0)),IF(WEEKDAY(B408,2)&gt;5,"WE","")))</f>
        <v/>
      </c>
      <c r="D408" s="26" t="str">
        <f t="shared" si="132"/>
        <v>A</v>
      </c>
      <c r="E408" s="21">
        <f t="shared" si="139"/>
        <v>43694</v>
      </c>
      <c r="F408" s="13" t="str">
        <f>IF(E408="","",IFERROR(INDEX(Tableau1[RAISON],MATCH(E408,Tableau1[JOUR],0)),IF(WEEKDAY(E408,2)&gt;5,"WE","")))</f>
        <v>WE</v>
      </c>
      <c r="G408" s="26" t="str">
        <f t="shared" si="133"/>
        <v>A</v>
      </c>
      <c r="H408" s="21">
        <f t="shared" si="140"/>
        <v>43725</v>
      </c>
      <c r="I408" s="13" t="str">
        <f>IF(H408="","",IFERROR(INDEX(Tableau1[RAISON],MATCH(H408,Tableau1[JOUR],0)),IF(WEEKDAY(H408,2)&gt;5,"WE","")))</f>
        <v/>
      </c>
      <c r="J408" s="26" t="str">
        <f t="shared" si="134"/>
        <v>B</v>
      </c>
      <c r="K408" s="21">
        <f t="shared" si="141"/>
        <v>43755</v>
      </c>
      <c r="L408" s="13" t="str">
        <f>IF(K408="","",IFERROR(INDEX(Tableau1[RAISON],MATCH(K408,Tableau1[JOUR],0)),IF(WEEKDAY(K408,2)&gt;5,"WE","")))</f>
        <v/>
      </c>
      <c r="M408" s="26" t="str">
        <f t="shared" si="135"/>
        <v>B</v>
      </c>
      <c r="N408" s="21">
        <f t="shared" si="142"/>
        <v>43786</v>
      </c>
      <c r="O408" s="13" t="str">
        <f>IF(N408="","",IFERROR(INDEX(Tableau1[RAISON],MATCH(N408,Tableau1[JOUR],0)),IF(WEEKDAY(N408,2)&gt;5,"WE","")))</f>
        <v>WE</v>
      </c>
      <c r="P408" s="26" t="str">
        <f t="shared" si="136"/>
        <v>B</v>
      </c>
      <c r="Q408" s="21">
        <f t="shared" si="143"/>
        <v>43816</v>
      </c>
      <c r="R408" s="13" t="str">
        <f>IF(Q408="","",IFERROR(INDEX(Tableau1[RAISON],MATCH(Q408,Tableau1[JOUR],0)),IF(WEEKDAY(Q408,2)&gt;5,"WE","")))</f>
        <v/>
      </c>
      <c r="S408" s="26" t="str">
        <f t="shared" si="137"/>
        <v>A</v>
      </c>
      <c r="T408" s="12"/>
    </row>
    <row r="409" spans="1:20" x14ac:dyDescent="0.35">
      <c r="A409" s="12"/>
      <c r="B409" s="21">
        <f t="shared" si="138"/>
        <v>43664</v>
      </c>
      <c r="C409" s="13" t="str">
        <f>IF(B409="","",IFERROR(INDEX(Tableau1[RAISON],MATCH(B409,Tableau1[JOUR],0)),IF(WEEKDAY(B409,2)&gt;5,"WE","")))</f>
        <v/>
      </c>
      <c r="D409" s="26" t="str">
        <f t="shared" si="132"/>
        <v>A</v>
      </c>
      <c r="E409" s="21">
        <f t="shared" si="139"/>
        <v>43695</v>
      </c>
      <c r="F409" s="13" t="str">
        <f>IF(E409="","",IFERROR(INDEX(Tableau1[RAISON],MATCH(E409,Tableau1[JOUR],0)),IF(WEEKDAY(E409,2)&gt;5,"WE","")))</f>
        <v>WE</v>
      </c>
      <c r="G409" s="26" t="str">
        <f t="shared" si="133"/>
        <v>A</v>
      </c>
      <c r="H409" s="21">
        <f t="shared" si="140"/>
        <v>43726</v>
      </c>
      <c r="I409" s="13" t="str">
        <f>IF(H409="","",IFERROR(INDEX(Tableau1[RAISON],MATCH(H409,Tableau1[JOUR],0)),IF(WEEKDAY(H409,2)&gt;5,"WE","")))</f>
        <v/>
      </c>
      <c r="J409" s="26" t="str">
        <f t="shared" si="134"/>
        <v>B</v>
      </c>
      <c r="K409" s="21">
        <f t="shared" si="141"/>
        <v>43756</v>
      </c>
      <c r="L409" s="13" t="str">
        <f>IF(K409="","",IFERROR(INDEX(Tableau1[RAISON],MATCH(K409,Tableau1[JOUR],0)),IF(WEEKDAY(K409,2)&gt;5,"WE","")))</f>
        <v/>
      </c>
      <c r="M409" s="26" t="str">
        <f t="shared" si="135"/>
        <v>B</v>
      </c>
      <c r="N409" s="21">
        <f t="shared" si="142"/>
        <v>43787</v>
      </c>
      <c r="O409" s="13" t="str">
        <f>IF(N409="","",IFERROR(INDEX(Tableau1[RAISON],MATCH(N409,Tableau1[JOUR],0)),IF(WEEKDAY(N409,2)&gt;5,"WE","")))</f>
        <v/>
      </c>
      <c r="P409" s="26" t="str">
        <f t="shared" si="136"/>
        <v>A</v>
      </c>
      <c r="Q409" s="21">
        <f t="shared" si="143"/>
        <v>43817</v>
      </c>
      <c r="R409" s="13" t="str">
        <f>IF(Q409="","",IFERROR(INDEX(Tableau1[RAISON],MATCH(Q409,Tableau1[JOUR],0)),IF(WEEKDAY(Q409,2)&gt;5,"WE","")))</f>
        <v/>
      </c>
      <c r="S409" s="26" t="str">
        <f t="shared" si="137"/>
        <v>A</v>
      </c>
      <c r="T409" s="12"/>
    </row>
    <row r="410" spans="1:20" x14ac:dyDescent="0.35">
      <c r="A410" s="12"/>
      <c r="B410" s="21">
        <f t="shared" si="138"/>
        <v>43665</v>
      </c>
      <c r="C410" s="13" t="str">
        <f>IF(B410="","",IFERROR(INDEX(Tableau1[RAISON],MATCH(B410,Tableau1[JOUR],0)),IF(WEEKDAY(B410,2)&gt;5,"WE","")))</f>
        <v/>
      </c>
      <c r="D410" s="26" t="str">
        <f t="shared" si="132"/>
        <v>A</v>
      </c>
      <c r="E410" s="21">
        <f t="shared" si="139"/>
        <v>43696</v>
      </c>
      <c r="F410" s="13" t="str">
        <f>IF(E410="","",IFERROR(INDEX(Tableau1[RAISON],MATCH(E410,Tableau1[JOUR],0)),IF(WEEKDAY(E410,2)&gt;5,"WE","")))</f>
        <v/>
      </c>
      <c r="G410" s="26" t="str">
        <f t="shared" si="133"/>
        <v>B</v>
      </c>
      <c r="H410" s="21">
        <f t="shared" si="140"/>
        <v>43727</v>
      </c>
      <c r="I410" s="13" t="str">
        <f>IF(H410="","",IFERROR(INDEX(Tableau1[RAISON],MATCH(H410,Tableau1[JOUR],0)),IF(WEEKDAY(H410,2)&gt;5,"WE","")))</f>
        <v/>
      </c>
      <c r="J410" s="26" t="str">
        <f t="shared" si="134"/>
        <v>B</v>
      </c>
      <c r="K410" s="21">
        <f t="shared" si="141"/>
        <v>43757</v>
      </c>
      <c r="L410" s="13" t="str">
        <f>IF(K410="","",IFERROR(INDEX(Tableau1[RAISON],MATCH(K410,Tableau1[JOUR],0)),IF(WEEKDAY(K410,2)&gt;5,"WE","")))</f>
        <v>WE</v>
      </c>
      <c r="M410" s="26" t="str">
        <f t="shared" si="135"/>
        <v>B</v>
      </c>
      <c r="N410" s="21">
        <f t="shared" si="142"/>
        <v>43788</v>
      </c>
      <c r="O410" s="13" t="str">
        <f>IF(N410="","",IFERROR(INDEX(Tableau1[RAISON],MATCH(N410,Tableau1[JOUR],0)),IF(WEEKDAY(N410,2)&gt;5,"WE","")))</f>
        <v/>
      </c>
      <c r="P410" s="26" t="str">
        <f t="shared" si="136"/>
        <v>A</v>
      </c>
      <c r="Q410" s="21">
        <f t="shared" si="143"/>
        <v>43818</v>
      </c>
      <c r="R410" s="13" t="str">
        <f>IF(Q410="","",IFERROR(INDEX(Tableau1[RAISON],MATCH(Q410,Tableau1[JOUR],0)),IF(WEEKDAY(Q410,2)&gt;5,"WE","")))</f>
        <v/>
      </c>
      <c r="S410" s="26" t="str">
        <f t="shared" si="137"/>
        <v>A</v>
      </c>
      <c r="T410" s="12"/>
    </row>
    <row r="411" spans="1:20" x14ac:dyDescent="0.35">
      <c r="A411" s="12"/>
      <c r="B411" s="21">
        <f t="shared" si="138"/>
        <v>43666</v>
      </c>
      <c r="C411" s="13" t="str">
        <f>IF(B411="","",IFERROR(INDEX(Tableau1[RAISON],MATCH(B411,Tableau1[JOUR],0)),IF(WEEKDAY(B411,2)&gt;5,"WE","")))</f>
        <v>WE</v>
      </c>
      <c r="D411" s="26" t="str">
        <f t="shared" si="132"/>
        <v>A</v>
      </c>
      <c r="E411" s="21">
        <f t="shared" si="139"/>
        <v>43697</v>
      </c>
      <c r="F411" s="13" t="str">
        <f>IF(E411="","",IFERROR(INDEX(Tableau1[RAISON],MATCH(E411,Tableau1[JOUR],0)),IF(WEEKDAY(E411,2)&gt;5,"WE","")))</f>
        <v/>
      </c>
      <c r="G411" s="26" t="str">
        <f t="shared" si="133"/>
        <v>B</v>
      </c>
      <c r="H411" s="21">
        <f t="shared" si="140"/>
        <v>43728</v>
      </c>
      <c r="I411" s="13" t="str">
        <f>IF(H411="","",IFERROR(INDEX(Tableau1[RAISON],MATCH(H411,Tableau1[JOUR],0)),IF(WEEKDAY(H411,2)&gt;5,"WE","")))</f>
        <v/>
      </c>
      <c r="J411" s="26" t="str">
        <f t="shared" si="134"/>
        <v>B</v>
      </c>
      <c r="K411" s="21">
        <f t="shared" si="141"/>
        <v>43758</v>
      </c>
      <c r="L411" s="13" t="str">
        <f>IF(K411="","",IFERROR(INDEX(Tableau1[RAISON],MATCH(K411,Tableau1[JOUR],0)),IF(WEEKDAY(K411,2)&gt;5,"WE","")))</f>
        <v>WE</v>
      </c>
      <c r="M411" s="26" t="str">
        <f t="shared" si="135"/>
        <v>B</v>
      </c>
      <c r="N411" s="21">
        <f t="shared" si="142"/>
        <v>43789</v>
      </c>
      <c r="O411" s="13" t="str">
        <f>IF(N411="","",IFERROR(INDEX(Tableau1[RAISON],MATCH(N411,Tableau1[JOUR],0)),IF(WEEKDAY(N411,2)&gt;5,"WE","")))</f>
        <v/>
      </c>
      <c r="P411" s="26" t="str">
        <f t="shared" si="136"/>
        <v>A</v>
      </c>
      <c r="Q411" s="21">
        <f t="shared" si="143"/>
        <v>43819</v>
      </c>
      <c r="R411" s="13" t="str">
        <f>IF(Q411="","",IFERROR(INDEX(Tableau1[RAISON],MATCH(Q411,Tableau1[JOUR],0)),IF(WEEKDAY(Q411,2)&gt;5,"WE","")))</f>
        <v/>
      </c>
      <c r="S411" s="26" t="str">
        <f t="shared" si="137"/>
        <v>A</v>
      </c>
      <c r="T411" s="12"/>
    </row>
    <row r="412" spans="1:20" x14ac:dyDescent="0.35">
      <c r="A412" s="12"/>
      <c r="B412" s="21">
        <f t="shared" si="138"/>
        <v>43667</v>
      </c>
      <c r="C412" s="13" t="str">
        <f>IF(B412="","",IFERROR(INDEX(Tableau1[RAISON],MATCH(B412,Tableau1[JOUR],0)),IF(WEEKDAY(B412,2)&gt;5,"WE","")))</f>
        <v>Fête Nationale</v>
      </c>
      <c r="D412" s="26" t="str">
        <f t="shared" si="132"/>
        <v>A</v>
      </c>
      <c r="E412" s="21">
        <f t="shared" si="139"/>
        <v>43698</v>
      </c>
      <c r="F412" s="13" t="str">
        <f>IF(E412="","",IFERROR(INDEX(Tableau1[RAISON],MATCH(E412,Tableau1[JOUR],0)),IF(WEEKDAY(E412,2)&gt;5,"WE","")))</f>
        <v/>
      </c>
      <c r="G412" s="26" t="str">
        <f t="shared" si="133"/>
        <v>B</v>
      </c>
      <c r="H412" s="21">
        <f t="shared" si="140"/>
        <v>43729</v>
      </c>
      <c r="I412" s="13" t="str">
        <f>IF(H412="","",IFERROR(INDEX(Tableau1[RAISON],MATCH(H412,Tableau1[JOUR],0)),IF(WEEKDAY(H412,2)&gt;5,"WE","")))</f>
        <v>WE</v>
      </c>
      <c r="J412" s="26" t="str">
        <f t="shared" si="134"/>
        <v>B</v>
      </c>
      <c r="K412" s="21">
        <f t="shared" si="141"/>
        <v>43759</v>
      </c>
      <c r="L412" s="13" t="str">
        <f>IF(K412="","",IFERROR(INDEX(Tableau1[RAISON],MATCH(K412,Tableau1[JOUR],0)),IF(WEEKDAY(K412,2)&gt;5,"WE","")))</f>
        <v/>
      </c>
      <c r="M412" s="26" t="str">
        <f t="shared" si="135"/>
        <v>A</v>
      </c>
      <c r="N412" s="21">
        <f t="shared" si="142"/>
        <v>43790</v>
      </c>
      <c r="O412" s="13" t="str">
        <f>IF(N412="","",IFERROR(INDEX(Tableau1[RAISON],MATCH(N412,Tableau1[JOUR],0)),IF(WEEKDAY(N412,2)&gt;5,"WE","")))</f>
        <v/>
      </c>
      <c r="P412" s="26" t="str">
        <f t="shared" si="136"/>
        <v>A</v>
      </c>
      <c r="Q412" s="21">
        <f t="shared" si="143"/>
        <v>43820</v>
      </c>
      <c r="R412" s="13" t="str">
        <f>IF(Q412="","",IFERROR(INDEX(Tableau1[RAISON],MATCH(Q412,Tableau1[JOUR],0)),IF(WEEKDAY(Q412,2)&gt;5,"WE","")))</f>
        <v>WE</v>
      </c>
      <c r="S412" s="26" t="str">
        <f t="shared" si="137"/>
        <v>A</v>
      </c>
      <c r="T412" s="12"/>
    </row>
    <row r="413" spans="1:20" x14ac:dyDescent="0.35">
      <c r="A413" s="12"/>
      <c r="B413" s="21">
        <f t="shared" si="138"/>
        <v>43668</v>
      </c>
      <c r="C413" s="13" t="str">
        <f>IF(B413="","",IFERROR(INDEX(Tableau1[RAISON],MATCH(B413,Tableau1[JOUR],0)),IF(WEEKDAY(B413,2)&gt;5,"WE","")))</f>
        <v/>
      </c>
      <c r="D413" s="26" t="str">
        <f t="shared" si="132"/>
        <v>B</v>
      </c>
      <c r="E413" s="21">
        <f t="shared" si="139"/>
        <v>43699</v>
      </c>
      <c r="F413" s="13" t="str">
        <f>IF(E413="","",IFERROR(INDEX(Tableau1[RAISON],MATCH(E413,Tableau1[JOUR],0)),IF(WEEKDAY(E413,2)&gt;5,"WE","")))</f>
        <v/>
      </c>
      <c r="G413" s="26" t="str">
        <f t="shared" si="133"/>
        <v>B</v>
      </c>
      <c r="H413" s="21">
        <f t="shared" si="140"/>
        <v>43730</v>
      </c>
      <c r="I413" s="13" t="str">
        <f>IF(H413="","",IFERROR(INDEX(Tableau1[RAISON],MATCH(H413,Tableau1[JOUR],0)),IF(WEEKDAY(H413,2)&gt;5,"WE","")))</f>
        <v>WE</v>
      </c>
      <c r="J413" s="26" t="str">
        <f t="shared" si="134"/>
        <v>B</v>
      </c>
      <c r="K413" s="21">
        <f t="shared" si="141"/>
        <v>43760</v>
      </c>
      <c r="L413" s="13" t="str">
        <f>IF(K413="","",IFERROR(INDEX(Tableau1[RAISON],MATCH(K413,Tableau1[JOUR],0)),IF(WEEKDAY(K413,2)&gt;5,"WE","")))</f>
        <v/>
      </c>
      <c r="M413" s="26" t="str">
        <f t="shared" si="135"/>
        <v>A</v>
      </c>
      <c r="N413" s="21">
        <f t="shared" si="142"/>
        <v>43791</v>
      </c>
      <c r="O413" s="13" t="str">
        <f>IF(N413="","",IFERROR(INDEX(Tableau1[RAISON],MATCH(N413,Tableau1[JOUR],0)),IF(WEEKDAY(N413,2)&gt;5,"WE","")))</f>
        <v/>
      </c>
      <c r="P413" s="26" t="str">
        <f t="shared" si="136"/>
        <v>A</v>
      </c>
      <c r="Q413" s="21">
        <f t="shared" si="143"/>
        <v>43821</v>
      </c>
      <c r="R413" s="13" t="str">
        <f>IF(Q413="","",IFERROR(INDEX(Tableau1[RAISON],MATCH(Q413,Tableau1[JOUR],0)),IF(WEEKDAY(Q413,2)&gt;5,"WE","")))</f>
        <v>WE</v>
      </c>
      <c r="S413" s="26" t="str">
        <f t="shared" si="137"/>
        <v>A</v>
      </c>
      <c r="T413" s="12"/>
    </row>
    <row r="414" spans="1:20" x14ac:dyDescent="0.35">
      <c r="A414" s="12"/>
      <c r="B414" s="21">
        <f t="shared" si="138"/>
        <v>43669</v>
      </c>
      <c r="C414" s="13" t="str">
        <f>IF(B414="","",IFERROR(INDEX(Tableau1[RAISON],MATCH(B414,Tableau1[JOUR],0)),IF(WEEKDAY(B414,2)&gt;5,"WE","")))</f>
        <v/>
      </c>
      <c r="D414" s="26" t="str">
        <f t="shared" si="132"/>
        <v>B</v>
      </c>
      <c r="E414" s="21">
        <f t="shared" si="139"/>
        <v>43700</v>
      </c>
      <c r="F414" s="13" t="str">
        <f>IF(E414="","",IFERROR(INDEX(Tableau1[RAISON],MATCH(E414,Tableau1[JOUR],0)),IF(WEEKDAY(E414,2)&gt;5,"WE","")))</f>
        <v/>
      </c>
      <c r="G414" s="26" t="str">
        <f t="shared" si="133"/>
        <v>B</v>
      </c>
      <c r="H414" s="21">
        <f t="shared" si="140"/>
        <v>43731</v>
      </c>
      <c r="I414" s="13" t="str">
        <f>IF(H414="","",IFERROR(INDEX(Tableau1[RAISON],MATCH(H414,Tableau1[JOUR],0)),IF(WEEKDAY(H414,2)&gt;5,"WE","")))</f>
        <v/>
      </c>
      <c r="J414" s="26" t="str">
        <f t="shared" si="134"/>
        <v>A</v>
      </c>
      <c r="K414" s="21">
        <f t="shared" si="141"/>
        <v>43761</v>
      </c>
      <c r="L414" s="13" t="str">
        <f>IF(K414="","",IFERROR(INDEX(Tableau1[RAISON],MATCH(K414,Tableau1[JOUR],0)),IF(WEEKDAY(K414,2)&gt;5,"WE","")))</f>
        <v/>
      </c>
      <c r="M414" s="26" t="str">
        <f t="shared" si="135"/>
        <v>A</v>
      </c>
      <c r="N414" s="21">
        <f t="shared" si="142"/>
        <v>43792</v>
      </c>
      <c r="O414" s="13" t="str">
        <f>IF(N414="","",IFERROR(INDEX(Tableau1[RAISON],MATCH(N414,Tableau1[JOUR],0)),IF(WEEKDAY(N414,2)&gt;5,"WE","")))</f>
        <v>WE</v>
      </c>
      <c r="P414" s="26" t="str">
        <f t="shared" si="136"/>
        <v>A</v>
      </c>
      <c r="Q414" s="21">
        <f t="shared" si="143"/>
        <v>43822</v>
      </c>
      <c r="R414" s="13" t="str">
        <f>IF(Q414="","",IFERROR(INDEX(Tableau1[RAISON],MATCH(Q414,Tableau1[JOUR],0)),IF(WEEKDAY(Q414,2)&gt;5,"WE","")))</f>
        <v/>
      </c>
      <c r="S414" s="26" t="str">
        <f t="shared" si="137"/>
        <v>B</v>
      </c>
      <c r="T414" s="12"/>
    </row>
    <row r="415" spans="1:20" x14ac:dyDescent="0.35">
      <c r="A415" s="12"/>
      <c r="B415" s="21">
        <f t="shared" si="138"/>
        <v>43670</v>
      </c>
      <c r="C415" s="13" t="str">
        <f>IF(B415="","",IFERROR(INDEX(Tableau1[RAISON],MATCH(B415,Tableau1[JOUR],0)),IF(WEEKDAY(B415,2)&gt;5,"WE","")))</f>
        <v/>
      </c>
      <c r="D415" s="26" t="str">
        <f t="shared" si="132"/>
        <v>B</v>
      </c>
      <c r="E415" s="21">
        <f t="shared" si="139"/>
        <v>43701</v>
      </c>
      <c r="F415" s="13" t="str">
        <f>IF(E415="","",IFERROR(INDEX(Tableau1[RAISON],MATCH(E415,Tableau1[JOUR],0)),IF(WEEKDAY(E415,2)&gt;5,"WE","")))</f>
        <v>WE</v>
      </c>
      <c r="G415" s="26" t="str">
        <f t="shared" si="133"/>
        <v>B</v>
      </c>
      <c r="H415" s="21">
        <f t="shared" si="140"/>
        <v>43732</v>
      </c>
      <c r="I415" s="13" t="str">
        <f>IF(H415="","",IFERROR(INDEX(Tableau1[RAISON],MATCH(H415,Tableau1[JOUR],0)),IF(WEEKDAY(H415,2)&gt;5,"WE","")))</f>
        <v/>
      </c>
      <c r="J415" s="26" t="str">
        <f t="shared" si="134"/>
        <v>A</v>
      </c>
      <c r="K415" s="21">
        <f t="shared" si="141"/>
        <v>43762</v>
      </c>
      <c r="L415" s="13" t="str">
        <f>IF(K415="","",IFERROR(INDEX(Tableau1[RAISON],MATCH(K415,Tableau1[JOUR],0)),IF(WEEKDAY(K415,2)&gt;5,"WE","")))</f>
        <v/>
      </c>
      <c r="M415" s="26" t="str">
        <f t="shared" si="135"/>
        <v>A</v>
      </c>
      <c r="N415" s="21">
        <f t="shared" si="142"/>
        <v>43793</v>
      </c>
      <c r="O415" s="13" t="str">
        <f>IF(N415="","",IFERROR(INDEX(Tableau1[RAISON],MATCH(N415,Tableau1[JOUR],0)),IF(WEEKDAY(N415,2)&gt;5,"WE","")))</f>
        <v>WE</v>
      </c>
      <c r="P415" s="26" t="str">
        <f t="shared" si="136"/>
        <v>A</v>
      </c>
      <c r="Q415" s="21">
        <f t="shared" si="143"/>
        <v>43823</v>
      </c>
      <c r="R415" s="13" t="str">
        <f>IF(Q415="","",IFERROR(INDEX(Tableau1[RAISON],MATCH(Q415,Tableau1[JOUR],0)),IF(WEEKDAY(Q415,2)&gt;5,"WE","")))</f>
        <v/>
      </c>
      <c r="S415" s="26" t="str">
        <f t="shared" si="137"/>
        <v>B</v>
      </c>
      <c r="T415" s="12"/>
    </row>
    <row r="416" spans="1:20" x14ac:dyDescent="0.35">
      <c r="A416" s="12"/>
      <c r="B416" s="21">
        <f t="shared" si="138"/>
        <v>43671</v>
      </c>
      <c r="C416" s="13" t="str">
        <f>IF(B416="","",IFERROR(INDEX(Tableau1[RAISON],MATCH(B416,Tableau1[JOUR],0)),IF(WEEKDAY(B416,2)&gt;5,"WE","")))</f>
        <v/>
      </c>
      <c r="D416" s="26" t="str">
        <f t="shared" si="132"/>
        <v>B</v>
      </c>
      <c r="E416" s="21">
        <f t="shared" si="139"/>
        <v>43702</v>
      </c>
      <c r="F416" s="13" t="str">
        <f>IF(E416="","",IFERROR(INDEX(Tableau1[RAISON],MATCH(E416,Tableau1[JOUR],0)),IF(WEEKDAY(E416,2)&gt;5,"WE","")))</f>
        <v>WE</v>
      </c>
      <c r="G416" s="26" t="str">
        <f t="shared" si="133"/>
        <v>B</v>
      </c>
      <c r="H416" s="21">
        <f t="shared" si="140"/>
        <v>43733</v>
      </c>
      <c r="I416" s="13" t="str">
        <f>IF(H416="","",IFERROR(INDEX(Tableau1[RAISON],MATCH(H416,Tableau1[JOUR],0)),IF(WEEKDAY(H416,2)&gt;5,"WE","")))</f>
        <v/>
      </c>
      <c r="J416" s="26" t="str">
        <f t="shared" si="134"/>
        <v>A</v>
      </c>
      <c r="K416" s="21">
        <f t="shared" si="141"/>
        <v>43763</v>
      </c>
      <c r="L416" s="13" t="str">
        <f>IF(K416="","",IFERROR(INDEX(Tableau1[RAISON],MATCH(K416,Tableau1[JOUR],0)),IF(WEEKDAY(K416,2)&gt;5,"WE","")))</f>
        <v/>
      </c>
      <c r="M416" s="26" t="str">
        <f t="shared" si="135"/>
        <v>A</v>
      </c>
      <c r="N416" s="21">
        <f t="shared" si="142"/>
        <v>43794</v>
      </c>
      <c r="O416" s="13" t="str">
        <f>IF(N416="","",IFERROR(INDEX(Tableau1[RAISON],MATCH(N416,Tableau1[JOUR],0)),IF(WEEKDAY(N416,2)&gt;5,"WE","")))</f>
        <v/>
      </c>
      <c r="P416" s="26" t="str">
        <f t="shared" si="136"/>
        <v>B</v>
      </c>
      <c r="Q416" s="21">
        <f t="shared" si="143"/>
        <v>43824</v>
      </c>
      <c r="R416" s="13" t="str">
        <f>IF(Q416="","",IFERROR(INDEX(Tableau1[RAISON],MATCH(Q416,Tableau1[JOUR],0)),IF(WEEKDAY(Q416,2)&gt;5,"WE","")))</f>
        <v>Noël</v>
      </c>
      <c r="S416" s="26" t="str">
        <f t="shared" si="137"/>
        <v>B</v>
      </c>
      <c r="T416" s="12"/>
    </row>
    <row r="417" spans="1:20" x14ac:dyDescent="0.35">
      <c r="A417" s="12"/>
      <c r="B417" s="21">
        <f t="shared" si="138"/>
        <v>43672</v>
      </c>
      <c r="C417" s="13" t="str">
        <f>IF(B417="","",IFERROR(INDEX(Tableau1[RAISON],MATCH(B417,Tableau1[JOUR],0)),IF(WEEKDAY(B417,2)&gt;5,"WE","")))</f>
        <v/>
      </c>
      <c r="D417" s="26" t="str">
        <f t="shared" si="132"/>
        <v>B</v>
      </c>
      <c r="E417" s="21">
        <f t="shared" si="139"/>
        <v>43703</v>
      </c>
      <c r="F417" s="13" t="str">
        <f>IF(E417="","",IFERROR(INDEX(Tableau1[RAISON],MATCH(E417,Tableau1[JOUR],0)),IF(WEEKDAY(E417,2)&gt;5,"WE","")))</f>
        <v/>
      </c>
      <c r="G417" s="26" t="str">
        <f t="shared" si="133"/>
        <v>A</v>
      </c>
      <c r="H417" s="21">
        <f t="shared" si="140"/>
        <v>43734</v>
      </c>
      <c r="I417" s="13" t="str">
        <f>IF(H417="","",IFERROR(INDEX(Tableau1[RAISON],MATCH(H417,Tableau1[JOUR],0)),IF(WEEKDAY(H417,2)&gt;5,"WE","")))</f>
        <v/>
      </c>
      <c r="J417" s="26" t="str">
        <f t="shared" si="134"/>
        <v>A</v>
      </c>
      <c r="K417" s="21">
        <f t="shared" si="141"/>
        <v>43764</v>
      </c>
      <c r="L417" s="13" t="str">
        <f>IF(K417="","",IFERROR(INDEX(Tableau1[RAISON],MATCH(K417,Tableau1[JOUR],0)),IF(WEEKDAY(K417,2)&gt;5,"WE","")))</f>
        <v>WE</v>
      </c>
      <c r="M417" s="26" t="str">
        <f t="shared" si="135"/>
        <v>A</v>
      </c>
      <c r="N417" s="21">
        <f t="shared" si="142"/>
        <v>43795</v>
      </c>
      <c r="O417" s="13" t="str">
        <f>IF(N417="","",IFERROR(INDEX(Tableau1[RAISON],MATCH(N417,Tableau1[JOUR],0)),IF(WEEKDAY(N417,2)&gt;5,"WE","")))</f>
        <v/>
      </c>
      <c r="P417" s="26" t="str">
        <f t="shared" si="136"/>
        <v>B</v>
      </c>
      <c r="Q417" s="21">
        <f t="shared" si="143"/>
        <v>43825</v>
      </c>
      <c r="R417" s="13" t="str">
        <f>IF(Q417="","",IFERROR(INDEX(Tableau1[RAISON],MATCH(Q417,Tableau1[JOUR],0)),IF(WEEKDAY(Q417,2)&gt;5,"WE","")))</f>
        <v/>
      </c>
      <c r="S417" s="26" t="str">
        <f t="shared" si="137"/>
        <v>B</v>
      </c>
      <c r="T417" s="12"/>
    </row>
    <row r="418" spans="1:20" x14ac:dyDescent="0.35">
      <c r="A418" s="12"/>
      <c r="B418" s="21">
        <f t="shared" si="138"/>
        <v>43673</v>
      </c>
      <c r="C418" s="13" t="str">
        <f>IF(B418="","",IFERROR(INDEX(Tableau1[RAISON],MATCH(B418,Tableau1[JOUR],0)),IF(WEEKDAY(B418,2)&gt;5,"WE","")))</f>
        <v>WE</v>
      </c>
      <c r="D418" s="26" t="str">
        <f t="shared" si="132"/>
        <v>B</v>
      </c>
      <c r="E418" s="21">
        <f t="shared" si="139"/>
        <v>43704</v>
      </c>
      <c r="F418" s="13" t="str">
        <f>IF(E418="","",IFERROR(INDEX(Tableau1[RAISON],MATCH(E418,Tableau1[JOUR],0)),IF(WEEKDAY(E418,2)&gt;5,"WE","")))</f>
        <v/>
      </c>
      <c r="G418" s="26" t="str">
        <f t="shared" si="133"/>
        <v>A</v>
      </c>
      <c r="H418" s="21">
        <f t="shared" si="140"/>
        <v>43735</v>
      </c>
      <c r="I418" s="13" t="str">
        <f>IF(H418="","",IFERROR(INDEX(Tableau1[RAISON],MATCH(H418,Tableau1[JOUR],0)),IF(WEEKDAY(H418,2)&gt;5,"WE","")))</f>
        <v/>
      </c>
      <c r="J418" s="26" t="str">
        <f t="shared" si="134"/>
        <v>A</v>
      </c>
      <c r="K418" s="21">
        <f t="shared" si="141"/>
        <v>43765</v>
      </c>
      <c r="L418" s="13" t="str">
        <f>IF(K418="","",IFERROR(INDEX(Tableau1[RAISON],MATCH(K418,Tableau1[JOUR],0)),IF(WEEKDAY(K418,2)&gt;5,"WE","")))</f>
        <v>WE</v>
      </c>
      <c r="M418" s="26" t="str">
        <f t="shared" si="135"/>
        <v>A</v>
      </c>
      <c r="N418" s="21">
        <f t="shared" si="142"/>
        <v>43796</v>
      </c>
      <c r="O418" s="13" t="str">
        <f>IF(N418="","",IFERROR(INDEX(Tableau1[RAISON],MATCH(N418,Tableau1[JOUR],0)),IF(WEEKDAY(N418,2)&gt;5,"WE","")))</f>
        <v/>
      </c>
      <c r="P418" s="26" t="str">
        <f t="shared" si="136"/>
        <v>B</v>
      </c>
      <c r="Q418" s="21">
        <f t="shared" si="143"/>
        <v>43826</v>
      </c>
      <c r="R418" s="13" t="str">
        <f>IF(Q418="","",IFERROR(INDEX(Tableau1[RAISON],MATCH(Q418,Tableau1[JOUR],0)),IF(WEEKDAY(Q418,2)&gt;5,"WE","")))</f>
        <v/>
      </c>
      <c r="S418" s="26" t="str">
        <f t="shared" si="137"/>
        <v>B</v>
      </c>
      <c r="T418" s="12"/>
    </row>
    <row r="419" spans="1:20" x14ac:dyDescent="0.35">
      <c r="A419" s="12"/>
      <c r="B419" s="21">
        <f t="shared" si="138"/>
        <v>43674</v>
      </c>
      <c r="C419" s="13" t="str">
        <f>IF(B419="","",IFERROR(INDEX(Tableau1[RAISON],MATCH(B419,Tableau1[JOUR],0)),IF(WEEKDAY(B419,2)&gt;5,"WE","")))</f>
        <v>WE</v>
      </c>
      <c r="D419" s="26" t="str">
        <f t="shared" si="132"/>
        <v>B</v>
      </c>
      <c r="E419" s="21">
        <f t="shared" si="139"/>
        <v>43705</v>
      </c>
      <c r="F419" s="13" t="str">
        <f>IF(E419="","",IFERROR(INDEX(Tableau1[RAISON],MATCH(E419,Tableau1[JOUR],0)),IF(WEEKDAY(E419,2)&gt;5,"WE","")))</f>
        <v/>
      </c>
      <c r="G419" s="26" t="str">
        <f t="shared" si="133"/>
        <v>A</v>
      </c>
      <c r="H419" s="21">
        <f t="shared" si="140"/>
        <v>43736</v>
      </c>
      <c r="I419" s="13" t="str">
        <f>IF(H419="","",IFERROR(INDEX(Tableau1[RAISON],MATCH(H419,Tableau1[JOUR],0)),IF(WEEKDAY(H419,2)&gt;5,"WE","")))</f>
        <v>WE</v>
      </c>
      <c r="J419" s="26" t="str">
        <f t="shared" si="134"/>
        <v>A</v>
      </c>
      <c r="K419" s="21">
        <f t="shared" si="141"/>
        <v>43766</v>
      </c>
      <c r="L419" s="13" t="str">
        <f>IF(K419="","",IFERROR(INDEX(Tableau1[RAISON],MATCH(K419,Tableau1[JOUR],0)),IF(WEEKDAY(K419,2)&gt;5,"WE","")))</f>
        <v/>
      </c>
      <c r="M419" s="26" t="str">
        <f t="shared" si="135"/>
        <v>B</v>
      </c>
      <c r="N419" s="21">
        <f t="shared" si="142"/>
        <v>43797</v>
      </c>
      <c r="O419" s="13" t="str">
        <f>IF(N419="","",IFERROR(INDEX(Tableau1[RAISON],MATCH(N419,Tableau1[JOUR],0)),IF(WEEKDAY(N419,2)&gt;5,"WE","")))</f>
        <v/>
      </c>
      <c r="P419" s="26" t="str">
        <f t="shared" si="136"/>
        <v>B</v>
      </c>
      <c r="Q419" s="21">
        <f t="shared" si="143"/>
        <v>43827</v>
      </c>
      <c r="R419" s="13" t="str">
        <f>IF(Q419="","",IFERROR(INDEX(Tableau1[RAISON],MATCH(Q419,Tableau1[JOUR],0)),IF(WEEKDAY(Q419,2)&gt;5,"WE","")))</f>
        <v>WE</v>
      </c>
      <c r="S419" s="26" t="str">
        <f t="shared" si="137"/>
        <v>B</v>
      </c>
      <c r="T419" s="12"/>
    </row>
    <row r="420" spans="1:20" x14ac:dyDescent="0.35">
      <c r="A420" s="12"/>
      <c r="B420" s="21">
        <f>IF(MONTH(B419+1)=MONTH(B391),B419+1,"")</f>
        <v>43675</v>
      </c>
      <c r="C420" s="13" t="str">
        <f>IF(B420="","",IFERROR(INDEX(Tableau1[RAISON],MATCH(B420,Tableau1[JOUR],0)),IF(WEEKDAY(B420,2)&gt;5,"WE","")))</f>
        <v/>
      </c>
      <c r="D420" s="26" t="str">
        <f t="shared" si="132"/>
        <v>A</v>
      </c>
      <c r="E420" s="21">
        <f>IF(MONTH(E419+1)=MONTH(E391),E419+1,"")</f>
        <v>43706</v>
      </c>
      <c r="F420" s="13" t="str">
        <f>IF(E420="","",IFERROR(INDEX(Tableau1[RAISON],MATCH(E420,Tableau1[JOUR],0)),IF(WEEKDAY(E420,2)&gt;5,"WE","")))</f>
        <v/>
      </c>
      <c r="G420" s="26" t="str">
        <f t="shared" si="133"/>
        <v>A</v>
      </c>
      <c r="H420" s="21">
        <f>IF(MONTH(H419+1)=MONTH(H391),H419+1,"")</f>
        <v>43737</v>
      </c>
      <c r="I420" s="13" t="str">
        <f>IF(H420="","",IFERROR(INDEX(Tableau1[RAISON],MATCH(H420,Tableau1[JOUR],0)),IF(WEEKDAY(H420,2)&gt;5,"WE","")))</f>
        <v>WE</v>
      </c>
      <c r="J420" s="26" t="str">
        <f t="shared" si="134"/>
        <v>A</v>
      </c>
      <c r="K420" s="21">
        <f>IF(MONTH(K419+1)=MONTH(K391),K419+1,"")</f>
        <v>43767</v>
      </c>
      <c r="L420" s="13" t="str">
        <f>IF(K420="","",IFERROR(INDEX(Tableau1[RAISON],MATCH(K420,Tableau1[JOUR],0)),IF(WEEKDAY(K420,2)&gt;5,"WE","")))</f>
        <v/>
      </c>
      <c r="M420" s="26" t="str">
        <f t="shared" si="135"/>
        <v>B</v>
      </c>
      <c r="N420" s="21">
        <f>IF(MONTH(N419+1)=MONTH(N391),N419+1,"")</f>
        <v>43798</v>
      </c>
      <c r="O420" s="13" t="str">
        <f>IF(N420="","",IFERROR(INDEX(Tableau1[RAISON],MATCH(N420,Tableau1[JOUR],0)),IF(WEEKDAY(N420,2)&gt;5,"WE","")))</f>
        <v/>
      </c>
      <c r="P420" s="26" t="str">
        <f t="shared" si="136"/>
        <v>B</v>
      </c>
      <c r="Q420" s="21">
        <f>IF(MONTH(Q419+1)=MONTH(Q391),Q419+1,"")</f>
        <v>43828</v>
      </c>
      <c r="R420" s="13" t="str">
        <f>IF(Q420="","",IFERROR(INDEX(Tableau1[RAISON],MATCH(Q420,Tableau1[JOUR],0)),IF(WEEKDAY(Q420,2)&gt;5,"WE","")))</f>
        <v>WE</v>
      </c>
      <c r="S420" s="26" t="str">
        <f t="shared" si="137"/>
        <v>B</v>
      </c>
      <c r="T420" s="12"/>
    </row>
    <row r="421" spans="1:20" x14ac:dyDescent="0.35">
      <c r="A421" s="12"/>
      <c r="B421" s="21">
        <f>IF(MONTH(B419+2)=MONTH(B391),B419+2,"")</f>
        <v>43676</v>
      </c>
      <c r="C421" s="13" t="str">
        <f>IF(B421="","",IFERROR(INDEX(Tableau1[RAISON],MATCH(B421,Tableau1[JOUR],0)),IF(WEEKDAY(B421,2)&gt;5,"WE","")))</f>
        <v/>
      </c>
      <c r="D421" s="26" t="str">
        <f t="shared" si="132"/>
        <v>A</v>
      </c>
      <c r="E421" s="21">
        <f>IF(MONTH(E419+2)=MONTH(E391),E419+2,"")</f>
        <v>43707</v>
      </c>
      <c r="F421" s="13" t="str">
        <f>IF(E421="","",IFERROR(INDEX(Tableau1[RAISON],MATCH(E421,Tableau1[JOUR],0)),IF(WEEKDAY(E421,2)&gt;5,"WE","")))</f>
        <v/>
      </c>
      <c r="G421" s="26" t="str">
        <f t="shared" si="133"/>
        <v>A</v>
      </c>
      <c r="H421" s="21">
        <f>IF(MONTH(H419+2)=MONTH(H391),H419+2,"")</f>
        <v>43738</v>
      </c>
      <c r="I421" s="13" t="str">
        <f>IF(H421="","",IFERROR(INDEX(Tableau1[RAISON],MATCH(H421,Tableau1[JOUR],0)),IF(WEEKDAY(H421,2)&gt;5,"WE","")))</f>
        <v/>
      </c>
      <c r="J421" s="26" t="str">
        <f t="shared" si="134"/>
        <v>B</v>
      </c>
      <c r="K421" s="21">
        <f>IF(MONTH(K419+2)=MONTH(K391),K419+2,"")</f>
        <v>43768</v>
      </c>
      <c r="L421" s="13" t="str">
        <f>IF(K421="","",IFERROR(INDEX(Tableau1[RAISON],MATCH(K421,Tableau1[JOUR],0)),IF(WEEKDAY(K421,2)&gt;5,"WE","")))</f>
        <v/>
      </c>
      <c r="M421" s="26" t="str">
        <f t="shared" si="135"/>
        <v>B</v>
      </c>
      <c r="N421" s="21">
        <f>IF(MONTH(N419+2)=MONTH(N391),N419+2,"")</f>
        <v>43799</v>
      </c>
      <c r="O421" s="13" t="str">
        <f>IF(N421="","",IFERROR(INDEX(Tableau1[RAISON],MATCH(N421,Tableau1[JOUR],0)),IF(WEEKDAY(N421,2)&gt;5,"WE","")))</f>
        <v>WE</v>
      </c>
      <c r="P421" s="26" t="str">
        <f t="shared" si="136"/>
        <v>B</v>
      </c>
      <c r="Q421" s="21">
        <f>IF(MONTH(Q419+2)=MONTH(Q391),Q419+2,"")</f>
        <v>43829</v>
      </c>
      <c r="R421" s="13" t="str">
        <f>IF(Q421="","",IFERROR(INDEX(Tableau1[RAISON],MATCH(Q421,Tableau1[JOUR],0)),IF(WEEKDAY(Q421,2)&gt;5,"WE","")))</f>
        <v/>
      </c>
      <c r="S421" s="26" t="str">
        <f t="shared" si="137"/>
        <v>A</v>
      </c>
      <c r="T421" s="12"/>
    </row>
    <row r="422" spans="1:20" x14ac:dyDescent="0.35">
      <c r="A422" s="12"/>
      <c r="B422" s="22">
        <f>IF(MONTH(B419+3)=MONTH(B391),B419+3,"")</f>
        <v>43677</v>
      </c>
      <c r="C422" s="13" t="str">
        <f>IF(B422="","",IFERROR(INDEX(Tableau1[RAISON],MATCH(B422,Tableau1[JOUR],0)),IF(WEEKDAY(B422,2)&gt;5,"WE","")))</f>
        <v/>
      </c>
      <c r="D422" s="26" t="str">
        <f t="shared" si="132"/>
        <v>A</v>
      </c>
      <c r="E422" s="22">
        <f>IF(MONTH(E419+3)=MONTH(E391),E419+3,"")</f>
        <v>43708</v>
      </c>
      <c r="F422" s="13" t="str">
        <f>IF(E422="","",IFERROR(INDEX(Tableau1[RAISON],MATCH(E422,Tableau1[JOUR],0)),IF(WEEKDAY(E422,2)&gt;5,"WE","")))</f>
        <v>WE</v>
      </c>
      <c r="G422" s="26" t="str">
        <f t="shared" si="133"/>
        <v>A</v>
      </c>
      <c r="H422" s="22" t="str">
        <f>IF(MONTH(H419+3)=MONTH(H391),H419+3,"")</f>
        <v/>
      </c>
      <c r="I422" s="13" t="str">
        <f>IF(H422="","",IFERROR(INDEX(Tableau1[RAISON],MATCH(H422,Tableau1[JOUR],0)),IF(WEEKDAY(H422,2)&gt;5,"WE","")))</f>
        <v/>
      </c>
      <c r="J422" s="26" t="str">
        <f t="shared" si="134"/>
        <v/>
      </c>
      <c r="K422" s="22">
        <f>IF(MONTH(K419+3)=MONTH(K391),K419+3,"")</f>
        <v>43769</v>
      </c>
      <c r="L422" s="13" t="str">
        <f>IF(K422="","",IFERROR(INDEX(Tableau1[RAISON],MATCH(K422,Tableau1[JOUR],0)),IF(WEEKDAY(K422,2)&gt;5,"WE","")))</f>
        <v/>
      </c>
      <c r="M422" s="26" t="str">
        <f t="shared" si="135"/>
        <v>B</v>
      </c>
      <c r="N422" s="22" t="str">
        <f>IF(MONTH(N419+3)=MONTH(N391),N419+3,"")</f>
        <v/>
      </c>
      <c r="O422" s="13" t="str">
        <f>IF(N422="","",IFERROR(INDEX(Tableau1[RAISON],MATCH(N422,Tableau1[JOUR],0)),IF(WEEKDAY(N422,2)&gt;5,"WE","")))</f>
        <v/>
      </c>
      <c r="P422" s="26" t="str">
        <f t="shared" si="136"/>
        <v/>
      </c>
      <c r="Q422" s="22">
        <f>IF(MONTH(Q419+3)=MONTH(Q391),Q419+3,"")</f>
        <v>43830</v>
      </c>
      <c r="R422" s="13" t="str">
        <f>IF(Q422="","",IFERROR(INDEX(Tableau1[RAISON],MATCH(Q422,Tableau1[JOUR],0)),IF(WEEKDAY(Q422,2)&gt;5,"WE","")))</f>
        <v/>
      </c>
      <c r="S422" s="26" t="str">
        <f t="shared" si="137"/>
        <v>A</v>
      </c>
      <c r="T422" s="12"/>
    </row>
    <row r="423" spans="1:20" x14ac:dyDescent="0.35">
      <c r="A423" s="12"/>
      <c r="B423" s="14">
        <f>NETWORKDAYS(B392,MAX(B419:B422),Tableau1[JOUR]
)</f>
        <v>23</v>
      </c>
      <c r="C423" s="14"/>
      <c r="D423" s="27"/>
      <c r="E423" s="14">
        <f>NETWORKDAYS(E392,MAX(E419:E422),Tableau1[JOUR]
)</f>
        <v>21</v>
      </c>
      <c r="F423" s="14"/>
      <c r="G423" s="27"/>
      <c r="H423" s="14">
        <f>NETWORKDAYS(H392,MAX(H419:H422),Tableau1[JOUR]
)</f>
        <v>21</v>
      </c>
      <c r="I423" s="14"/>
      <c r="J423" s="27"/>
      <c r="K423" s="14">
        <f>NETWORKDAYS(K392,MAX(K419:K422),Tableau1[JOUR]
)</f>
        <v>23</v>
      </c>
      <c r="L423" s="14"/>
      <c r="M423" s="27"/>
      <c r="N423" s="14">
        <f>NETWORKDAYS(N392,MAX(N419:N422),Tableau1[JOUR]
)</f>
        <v>18</v>
      </c>
      <c r="O423" s="14"/>
      <c r="P423" s="27"/>
      <c r="Q423" s="14">
        <f>NETWORKDAYS(Q392,MAX(Q419:Q422),Tableau1[JOUR]
)</f>
        <v>21</v>
      </c>
      <c r="R423" s="12"/>
      <c r="S423" s="25"/>
      <c r="T423" s="14">
        <f>SUM(B423:Q423)</f>
        <v>127</v>
      </c>
    </row>
    <row r="425" spans="1:20" x14ac:dyDescent="0.35">
      <c r="A425" s="12"/>
      <c r="B425" s="11">
        <v>1</v>
      </c>
      <c r="C425" s="12"/>
      <c r="D425" s="25"/>
      <c r="E425" s="11">
        <v>2</v>
      </c>
      <c r="F425" s="12"/>
      <c r="G425" s="25"/>
      <c r="H425" s="11">
        <v>3</v>
      </c>
      <c r="I425" s="12"/>
      <c r="J425" s="25"/>
      <c r="K425" s="11">
        <v>4</v>
      </c>
      <c r="L425" s="12"/>
      <c r="M425" s="25"/>
      <c r="N425" s="11">
        <v>5</v>
      </c>
      <c r="O425" s="12"/>
      <c r="P425" s="25"/>
      <c r="Q425" s="11">
        <v>6</v>
      </c>
      <c r="R425" s="12"/>
      <c r="S425" s="25"/>
      <c r="T425" s="12"/>
    </row>
    <row r="426" spans="1:20" x14ac:dyDescent="0.35">
      <c r="A426" s="10">
        <f>A356+1</f>
        <v>2020</v>
      </c>
      <c r="B426" s="28">
        <f>DATE(A426,B425,1)</f>
        <v>43831</v>
      </c>
      <c r="C426" s="29"/>
      <c r="D426" s="16"/>
      <c r="E426" s="28">
        <f>DATE(A426,E425,1)</f>
        <v>43862</v>
      </c>
      <c r="F426" s="29"/>
      <c r="G426" s="16"/>
      <c r="H426" s="28">
        <f>DATE(A426,H425,1)</f>
        <v>43891</v>
      </c>
      <c r="I426" s="29"/>
      <c r="J426" s="16"/>
      <c r="K426" s="28">
        <f>DATE(A426,K425,1)</f>
        <v>43922</v>
      </c>
      <c r="L426" s="29"/>
      <c r="M426" s="16"/>
      <c r="N426" s="28">
        <f>DATE(A426,N425,1)</f>
        <v>43952</v>
      </c>
      <c r="O426" s="29"/>
      <c r="P426" s="16"/>
      <c r="Q426" s="28">
        <f>DATE(A426,Q425,1)</f>
        <v>43983</v>
      </c>
      <c r="R426" s="29"/>
      <c r="S426" s="23"/>
      <c r="T426" s="11"/>
    </row>
    <row r="427" spans="1:20" x14ac:dyDescent="0.35">
      <c r="A427" s="12"/>
      <c r="B427" s="20">
        <f>B426</f>
        <v>43831</v>
      </c>
      <c r="C427" s="13" t="str">
        <f>IF(B427="","",IFERROR(INDEX(Tableau1[RAISON],MATCH(B427,Tableau1[JOUR],0)),IF(WEEKDAY(B427,2)&gt;5,"WE","")))</f>
        <v>Jour de l'An</v>
      </c>
      <c r="D427" s="26" t="str">
        <f t="shared" ref="D427:D457" si="144">IF(B427="","",IF(MOD(INT((B427-REF)/7),2),"A","B"))</f>
        <v>A</v>
      </c>
      <c r="E427" s="20">
        <f>E426</f>
        <v>43862</v>
      </c>
      <c r="F427" s="13" t="str">
        <f>IF(E427="","",IFERROR(INDEX(Tableau1[RAISON],MATCH(E427,Tableau1[JOUR],0)),IF(WEEKDAY(E427,2)&gt;5,"WE","")))</f>
        <v>WE</v>
      </c>
      <c r="G427" s="26" t="str">
        <f t="shared" ref="G427:G457" si="145">IF(E427="","",IF(MOD(INT((E427-REF)/7),2),"A","B"))</f>
        <v>A</v>
      </c>
      <c r="H427" s="20">
        <f>H426</f>
        <v>43891</v>
      </c>
      <c r="I427" s="13" t="str">
        <f>IF(H427="","",IFERROR(INDEX(Tableau1[RAISON],MATCH(H427,Tableau1[JOUR],0)),IF(WEEKDAY(H427,2)&gt;5,"WE","")))</f>
        <v>WE</v>
      </c>
      <c r="J427" s="26" t="str">
        <f t="shared" ref="J427:J457" si="146">IF(H427="","",IF(MOD(INT((H427-REF)/7),2),"A","B"))</f>
        <v>A</v>
      </c>
      <c r="K427" s="20">
        <f>K426</f>
        <v>43922</v>
      </c>
      <c r="L427" s="13" t="str">
        <f>IF(K427="","",IFERROR(INDEX(Tableau1[RAISON],MATCH(K427,Tableau1[JOUR],0)),IF(WEEKDAY(K427,2)&gt;5,"WE","")))</f>
        <v/>
      </c>
      <c r="M427" s="26" t="str">
        <f t="shared" ref="M427:M457" si="147">IF(K427="","",IF(MOD(INT((K427-REF)/7),2),"A","B"))</f>
        <v>B</v>
      </c>
      <c r="N427" s="20">
        <f>N426</f>
        <v>43952</v>
      </c>
      <c r="O427" s="13" t="str">
        <f>IF(N427="","",IFERROR(INDEX(Tableau1[RAISON],MATCH(N427,Tableau1[JOUR],0)),IF(WEEKDAY(N427,2)&gt;5,"WE","")))</f>
        <v>Fête du Travail</v>
      </c>
      <c r="P427" s="26" t="str">
        <f t="shared" ref="P427:P457" si="148">IF(N427="","",IF(MOD(INT((N427-REF)/7),2),"A","B"))</f>
        <v>B</v>
      </c>
      <c r="Q427" s="20">
        <f>Q426</f>
        <v>43983</v>
      </c>
      <c r="R427" s="13" t="str">
        <f>IF(Q427="","",IFERROR(INDEX(Tableau1[RAISON],MATCH(Q427,Tableau1[JOUR],0)),IF(WEEKDAY(Q427,2)&gt;5,"WE","")))</f>
        <v>Lundi de la Pentecôte</v>
      </c>
      <c r="S427" s="26" t="str">
        <f t="shared" ref="S427:S457" si="149">IF(Q427="","",IF(MOD(INT((Q427-REF)/7),2),"A","B"))</f>
        <v>A</v>
      </c>
      <c r="T427" s="12"/>
    </row>
    <row r="428" spans="1:20" x14ac:dyDescent="0.35">
      <c r="A428" s="12"/>
      <c r="B428" s="21">
        <f>B427+1</f>
        <v>43832</v>
      </c>
      <c r="C428" s="13" t="str">
        <f>IF(B428="","",IFERROR(INDEX(Tableau1[RAISON],MATCH(B428,Tableau1[JOUR],0)),IF(WEEKDAY(B428,2)&gt;5,"WE","")))</f>
        <v/>
      </c>
      <c r="D428" s="26" t="str">
        <f t="shared" si="144"/>
        <v>A</v>
      </c>
      <c r="E428" s="21">
        <f>E427+1</f>
        <v>43863</v>
      </c>
      <c r="F428" s="13" t="str">
        <f>IF(E428="","",IFERROR(INDEX(Tableau1[RAISON],MATCH(E428,Tableau1[JOUR],0)),IF(WEEKDAY(E428,2)&gt;5,"WE","")))</f>
        <v>WE</v>
      </c>
      <c r="G428" s="26" t="str">
        <f t="shared" si="145"/>
        <v>A</v>
      </c>
      <c r="H428" s="21">
        <f>H427+1</f>
        <v>43892</v>
      </c>
      <c r="I428" s="13" t="str">
        <f>IF(H428="","",IFERROR(INDEX(Tableau1[RAISON],MATCH(H428,Tableau1[JOUR],0)),IF(WEEKDAY(H428,2)&gt;5,"WE","")))</f>
        <v/>
      </c>
      <c r="J428" s="26" t="str">
        <f t="shared" si="146"/>
        <v>B</v>
      </c>
      <c r="K428" s="21">
        <f>K427+1</f>
        <v>43923</v>
      </c>
      <c r="L428" s="13" t="str">
        <f>IF(K428="","",IFERROR(INDEX(Tableau1[RAISON],MATCH(K428,Tableau1[JOUR],0)),IF(WEEKDAY(K428,2)&gt;5,"WE","")))</f>
        <v/>
      </c>
      <c r="M428" s="26" t="str">
        <f t="shared" si="147"/>
        <v>B</v>
      </c>
      <c r="N428" s="21">
        <f>N427+1</f>
        <v>43953</v>
      </c>
      <c r="O428" s="13" t="str">
        <f>IF(N428="","",IFERROR(INDEX(Tableau1[RAISON],MATCH(N428,Tableau1[JOUR],0)),IF(WEEKDAY(N428,2)&gt;5,"WE","")))</f>
        <v>WE</v>
      </c>
      <c r="P428" s="26" t="str">
        <f t="shared" si="148"/>
        <v>B</v>
      </c>
      <c r="Q428" s="21">
        <f>Q427+1</f>
        <v>43984</v>
      </c>
      <c r="R428" s="13" t="str">
        <f>IF(Q428="","",IFERROR(INDEX(Tableau1[RAISON],MATCH(Q428,Tableau1[JOUR],0)),IF(WEEKDAY(Q428,2)&gt;5,"WE","")))</f>
        <v/>
      </c>
      <c r="S428" s="26" t="str">
        <f t="shared" si="149"/>
        <v>A</v>
      </c>
      <c r="T428" s="12"/>
    </row>
    <row r="429" spans="1:20" x14ac:dyDescent="0.35">
      <c r="A429" s="12"/>
      <c r="B429" s="21">
        <f t="shared" ref="B429:B454" si="150">B428+1</f>
        <v>43833</v>
      </c>
      <c r="C429" s="13" t="str">
        <f>IF(B429="","",IFERROR(INDEX(Tableau1[RAISON],MATCH(B429,Tableau1[JOUR],0)),IF(WEEKDAY(B429,2)&gt;5,"WE","")))</f>
        <v/>
      </c>
      <c r="D429" s="26" t="str">
        <f t="shared" si="144"/>
        <v>A</v>
      </c>
      <c r="E429" s="21">
        <f t="shared" ref="E429:E454" si="151">E428+1</f>
        <v>43864</v>
      </c>
      <c r="F429" s="13" t="str">
        <f>IF(E429="","",IFERROR(INDEX(Tableau1[RAISON],MATCH(E429,Tableau1[JOUR],0)),IF(WEEKDAY(E429,2)&gt;5,"WE","")))</f>
        <v/>
      </c>
      <c r="G429" s="26" t="str">
        <f t="shared" si="145"/>
        <v>B</v>
      </c>
      <c r="H429" s="21">
        <f t="shared" ref="H429:H454" si="152">H428+1</f>
        <v>43893</v>
      </c>
      <c r="I429" s="13" t="str">
        <f>IF(H429="","",IFERROR(INDEX(Tableau1[RAISON],MATCH(H429,Tableau1[JOUR],0)),IF(WEEKDAY(H429,2)&gt;5,"WE","")))</f>
        <v/>
      </c>
      <c r="J429" s="26" t="str">
        <f t="shared" si="146"/>
        <v>B</v>
      </c>
      <c r="K429" s="21">
        <f t="shared" ref="K429:K454" si="153">K428+1</f>
        <v>43924</v>
      </c>
      <c r="L429" s="13" t="str">
        <f>IF(K429="","",IFERROR(INDEX(Tableau1[RAISON],MATCH(K429,Tableau1[JOUR],0)),IF(WEEKDAY(K429,2)&gt;5,"WE","")))</f>
        <v/>
      </c>
      <c r="M429" s="26" t="str">
        <f t="shared" si="147"/>
        <v>B</v>
      </c>
      <c r="N429" s="21">
        <f t="shared" ref="N429:N454" si="154">N428+1</f>
        <v>43954</v>
      </c>
      <c r="O429" s="13" t="str">
        <f>IF(N429="","",IFERROR(INDEX(Tableau1[RAISON],MATCH(N429,Tableau1[JOUR],0)),IF(WEEKDAY(N429,2)&gt;5,"WE","")))</f>
        <v>WE</v>
      </c>
      <c r="P429" s="26" t="str">
        <f t="shared" si="148"/>
        <v>B</v>
      </c>
      <c r="Q429" s="21">
        <f t="shared" ref="Q429:Q454" si="155">Q428+1</f>
        <v>43985</v>
      </c>
      <c r="R429" s="13" t="str">
        <f>IF(Q429="","",IFERROR(INDEX(Tableau1[RAISON],MATCH(Q429,Tableau1[JOUR],0)),IF(WEEKDAY(Q429,2)&gt;5,"WE","")))</f>
        <v/>
      </c>
      <c r="S429" s="26" t="str">
        <f t="shared" si="149"/>
        <v>A</v>
      </c>
      <c r="T429" s="12"/>
    </row>
    <row r="430" spans="1:20" x14ac:dyDescent="0.35">
      <c r="A430" s="12"/>
      <c r="B430" s="21">
        <f t="shared" si="150"/>
        <v>43834</v>
      </c>
      <c r="C430" s="13" t="str">
        <f>IF(B430="","",IFERROR(INDEX(Tableau1[RAISON],MATCH(B430,Tableau1[JOUR],0)),IF(WEEKDAY(B430,2)&gt;5,"WE","")))</f>
        <v>WE</v>
      </c>
      <c r="D430" s="26" t="str">
        <f t="shared" si="144"/>
        <v>A</v>
      </c>
      <c r="E430" s="21">
        <f t="shared" si="151"/>
        <v>43865</v>
      </c>
      <c r="F430" s="13" t="str">
        <f>IF(E430="","",IFERROR(INDEX(Tableau1[RAISON],MATCH(E430,Tableau1[JOUR],0)),IF(WEEKDAY(E430,2)&gt;5,"WE","")))</f>
        <v/>
      </c>
      <c r="G430" s="26" t="str">
        <f t="shared" si="145"/>
        <v>B</v>
      </c>
      <c r="H430" s="21">
        <f t="shared" si="152"/>
        <v>43894</v>
      </c>
      <c r="I430" s="13" t="str">
        <f>IF(H430="","",IFERROR(INDEX(Tableau1[RAISON],MATCH(H430,Tableau1[JOUR],0)),IF(WEEKDAY(H430,2)&gt;5,"WE","")))</f>
        <v/>
      </c>
      <c r="J430" s="26" t="str">
        <f t="shared" si="146"/>
        <v>B</v>
      </c>
      <c r="K430" s="21">
        <f t="shared" si="153"/>
        <v>43925</v>
      </c>
      <c r="L430" s="13" t="str">
        <f>IF(K430="","",IFERROR(INDEX(Tableau1[RAISON],MATCH(K430,Tableau1[JOUR],0)),IF(WEEKDAY(K430,2)&gt;5,"WE","")))</f>
        <v>WE</v>
      </c>
      <c r="M430" s="26" t="str">
        <f t="shared" si="147"/>
        <v>B</v>
      </c>
      <c r="N430" s="21">
        <f t="shared" si="154"/>
        <v>43955</v>
      </c>
      <c r="O430" s="13" t="str">
        <f>IF(N430="","",IFERROR(INDEX(Tableau1[RAISON],MATCH(N430,Tableau1[JOUR],0)),IF(WEEKDAY(N430,2)&gt;5,"WE","")))</f>
        <v/>
      </c>
      <c r="P430" s="26" t="str">
        <f t="shared" si="148"/>
        <v>A</v>
      </c>
      <c r="Q430" s="21">
        <f t="shared" si="155"/>
        <v>43986</v>
      </c>
      <c r="R430" s="13" t="str">
        <f>IF(Q430="","",IFERROR(INDEX(Tableau1[RAISON],MATCH(Q430,Tableau1[JOUR],0)),IF(WEEKDAY(Q430,2)&gt;5,"WE","")))</f>
        <v/>
      </c>
      <c r="S430" s="26" t="str">
        <f t="shared" si="149"/>
        <v>A</v>
      </c>
      <c r="T430" s="12"/>
    </row>
    <row r="431" spans="1:20" x14ac:dyDescent="0.35">
      <c r="A431" s="12"/>
      <c r="B431" s="21">
        <f t="shared" si="150"/>
        <v>43835</v>
      </c>
      <c r="C431" s="13" t="str">
        <f>IF(B431="","",IFERROR(INDEX(Tableau1[RAISON],MATCH(B431,Tableau1[JOUR],0)),IF(WEEKDAY(B431,2)&gt;5,"WE","")))</f>
        <v>WE</v>
      </c>
      <c r="D431" s="26" t="str">
        <f t="shared" si="144"/>
        <v>A</v>
      </c>
      <c r="E431" s="21">
        <f t="shared" si="151"/>
        <v>43866</v>
      </c>
      <c r="F431" s="13" t="str">
        <f>IF(E431="","",IFERROR(INDEX(Tableau1[RAISON],MATCH(E431,Tableau1[JOUR],0)),IF(WEEKDAY(E431,2)&gt;5,"WE","")))</f>
        <v/>
      </c>
      <c r="G431" s="26" t="str">
        <f t="shared" si="145"/>
        <v>B</v>
      </c>
      <c r="H431" s="21">
        <f t="shared" si="152"/>
        <v>43895</v>
      </c>
      <c r="I431" s="13" t="str">
        <f>IF(H431="","",IFERROR(INDEX(Tableau1[RAISON],MATCH(H431,Tableau1[JOUR],0)),IF(WEEKDAY(H431,2)&gt;5,"WE","")))</f>
        <v/>
      </c>
      <c r="J431" s="26" t="str">
        <f t="shared" si="146"/>
        <v>B</v>
      </c>
      <c r="K431" s="21">
        <f t="shared" si="153"/>
        <v>43926</v>
      </c>
      <c r="L431" s="13" t="str">
        <f>IF(K431="","",IFERROR(INDEX(Tableau1[RAISON],MATCH(K431,Tableau1[JOUR],0)),IF(WEEKDAY(K431,2)&gt;5,"WE","")))</f>
        <v>WE</v>
      </c>
      <c r="M431" s="26" t="str">
        <f t="shared" si="147"/>
        <v>B</v>
      </c>
      <c r="N431" s="21">
        <f t="shared" si="154"/>
        <v>43956</v>
      </c>
      <c r="O431" s="13" t="str">
        <f>IF(N431="","",IFERROR(INDEX(Tableau1[RAISON],MATCH(N431,Tableau1[JOUR],0)),IF(WEEKDAY(N431,2)&gt;5,"WE","")))</f>
        <v/>
      </c>
      <c r="P431" s="26" t="str">
        <f t="shared" si="148"/>
        <v>A</v>
      </c>
      <c r="Q431" s="21">
        <f t="shared" si="155"/>
        <v>43987</v>
      </c>
      <c r="R431" s="13" t="str">
        <f>IF(Q431="","",IFERROR(INDEX(Tableau1[RAISON],MATCH(Q431,Tableau1[JOUR],0)),IF(WEEKDAY(Q431,2)&gt;5,"WE","")))</f>
        <v/>
      </c>
      <c r="S431" s="26" t="str">
        <f t="shared" si="149"/>
        <v>A</v>
      </c>
      <c r="T431" s="12"/>
    </row>
    <row r="432" spans="1:20" x14ac:dyDescent="0.35">
      <c r="A432" s="12"/>
      <c r="B432" s="21">
        <f t="shared" si="150"/>
        <v>43836</v>
      </c>
      <c r="C432" s="13" t="str">
        <f>IF(B432="","",IFERROR(INDEX(Tableau1[RAISON],MATCH(B432,Tableau1[JOUR],0)),IF(WEEKDAY(B432,2)&gt;5,"WE","")))</f>
        <v/>
      </c>
      <c r="D432" s="26" t="str">
        <f t="shared" si="144"/>
        <v>B</v>
      </c>
      <c r="E432" s="21">
        <f t="shared" si="151"/>
        <v>43867</v>
      </c>
      <c r="F432" s="13" t="str">
        <f>IF(E432="","",IFERROR(INDEX(Tableau1[RAISON],MATCH(E432,Tableau1[JOUR],0)),IF(WEEKDAY(E432,2)&gt;5,"WE","")))</f>
        <v/>
      </c>
      <c r="G432" s="26" t="str">
        <f t="shared" si="145"/>
        <v>B</v>
      </c>
      <c r="H432" s="21">
        <f t="shared" si="152"/>
        <v>43896</v>
      </c>
      <c r="I432" s="13" t="str">
        <f>IF(H432="","",IFERROR(INDEX(Tableau1[RAISON],MATCH(H432,Tableau1[JOUR],0)),IF(WEEKDAY(H432,2)&gt;5,"WE","")))</f>
        <v/>
      </c>
      <c r="J432" s="26" t="str">
        <f t="shared" si="146"/>
        <v>B</v>
      </c>
      <c r="K432" s="21">
        <f t="shared" si="153"/>
        <v>43927</v>
      </c>
      <c r="L432" s="13" t="str">
        <f>IF(K432="","",IFERROR(INDEX(Tableau1[RAISON],MATCH(K432,Tableau1[JOUR],0)),IF(WEEKDAY(K432,2)&gt;5,"WE","")))</f>
        <v/>
      </c>
      <c r="M432" s="26" t="str">
        <f t="shared" si="147"/>
        <v>A</v>
      </c>
      <c r="N432" s="21">
        <f t="shared" si="154"/>
        <v>43957</v>
      </c>
      <c r="O432" s="13" t="str">
        <f>IF(N432="","",IFERROR(INDEX(Tableau1[RAISON],MATCH(N432,Tableau1[JOUR],0)),IF(WEEKDAY(N432,2)&gt;5,"WE","")))</f>
        <v/>
      </c>
      <c r="P432" s="26" t="str">
        <f t="shared" si="148"/>
        <v>A</v>
      </c>
      <c r="Q432" s="21">
        <f t="shared" si="155"/>
        <v>43988</v>
      </c>
      <c r="R432" s="13" t="str">
        <f>IF(Q432="","",IFERROR(INDEX(Tableau1[RAISON],MATCH(Q432,Tableau1[JOUR],0)),IF(WEEKDAY(Q432,2)&gt;5,"WE","")))</f>
        <v>WE</v>
      </c>
      <c r="S432" s="26" t="str">
        <f t="shared" si="149"/>
        <v>A</v>
      </c>
      <c r="T432" s="12"/>
    </row>
    <row r="433" spans="1:20" x14ac:dyDescent="0.35">
      <c r="A433" s="12"/>
      <c r="B433" s="21">
        <f t="shared" si="150"/>
        <v>43837</v>
      </c>
      <c r="C433" s="13" t="str">
        <f>IF(B433="","",IFERROR(INDEX(Tableau1[RAISON],MATCH(B433,Tableau1[JOUR],0)),IF(WEEKDAY(B433,2)&gt;5,"WE","")))</f>
        <v/>
      </c>
      <c r="D433" s="26" t="str">
        <f t="shared" si="144"/>
        <v>B</v>
      </c>
      <c r="E433" s="21">
        <f t="shared" si="151"/>
        <v>43868</v>
      </c>
      <c r="F433" s="13" t="str">
        <f>IF(E433="","",IFERROR(INDEX(Tableau1[RAISON],MATCH(E433,Tableau1[JOUR],0)),IF(WEEKDAY(E433,2)&gt;5,"WE","")))</f>
        <v/>
      </c>
      <c r="G433" s="26" t="str">
        <f t="shared" si="145"/>
        <v>B</v>
      </c>
      <c r="H433" s="21">
        <f t="shared" si="152"/>
        <v>43897</v>
      </c>
      <c r="I433" s="13" t="str">
        <f>IF(H433="","",IFERROR(INDEX(Tableau1[RAISON],MATCH(H433,Tableau1[JOUR],0)),IF(WEEKDAY(H433,2)&gt;5,"WE","")))</f>
        <v>WE</v>
      </c>
      <c r="J433" s="26" t="str">
        <f t="shared" si="146"/>
        <v>B</v>
      </c>
      <c r="K433" s="21">
        <f t="shared" si="153"/>
        <v>43928</v>
      </c>
      <c r="L433" s="13" t="str">
        <f>IF(K433="","",IFERROR(INDEX(Tableau1[RAISON],MATCH(K433,Tableau1[JOUR],0)),IF(WEEKDAY(K433,2)&gt;5,"WE","")))</f>
        <v/>
      </c>
      <c r="M433" s="26" t="str">
        <f t="shared" si="147"/>
        <v>A</v>
      </c>
      <c r="N433" s="21">
        <f t="shared" si="154"/>
        <v>43958</v>
      </c>
      <c r="O433" s="13" t="str">
        <f>IF(N433="","",IFERROR(INDEX(Tableau1[RAISON],MATCH(N433,Tableau1[JOUR],0)),IF(WEEKDAY(N433,2)&gt;5,"WE","")))</f>
        <v/>
      </c>
      <c r="P433" s="26" t="str">
        <f t="shared" si="148"/>
        <v>A</v>
      </c>
      <c r="Q433" s="21">
        <f t="shared" si="155"/>
        <v>43989</v>
      </c>
      <c r="R433" s="13" t="str">
        <f>IF(Q433="","",IFERROR(INDEX(Tableau1[RAISON],MATCH(Q433,Tableau1[JOUR],0)),IF(WEEKDAY(Q433,2)&gt;5,"WE","")))</f>
        <v>WE</v>
      </c>
      <c r="S433" s="26" t="str">
        <f t="shared" si="149"/>
        <v>A</v>
      </c>
      <c r="T433" s="12"/>
    </row>
    <row r="434" spans="1:20" x14ac:dyDescent="0.35">
      <c r="A434" s="12"/>
      <c r="B434" s="21">
        <f t="shared" si="150"/>
        <v>43838</v>
      </c>
      <c r="C434" s="13" t="str">
        <f>IF(B434="","",IFERROR(INDEX(Tableau1[RAISON],MATCH(B434,Tableau1[JOUR],0)),IF(WEEKDAY(B434,2)&gt;5,"WE","")))</f>
        <v/>
      </c>
      <c r="D434" s="26" t="str">
        <f t="shared" si="144"/>
        <v>B</v>
      </c>
      <c r="E434" s="21">
        <f t="shared" si="151"/>
        <v>43869</v>
      </c>
      <c r="F434" s="13" t="str">
        <f>IF(E434="","",IFERROR(INDEX(Tableau1[RAISON],MATCH(E434,Tableau1[JOUR],0)),IF(WEEKDAY(E434,2)&gt;5,"WE","")))</f>
        <v>WE</v>
      </c>
      <c r="G434" s="26" t="str">
        <f t="shared" si="145"/>
        <v>B</v>
      </c>
      <c r="H434" s="21">
        <f t="shared" si="152"/>
        <v>43898</v>
      </c>
      <c r="I434" s="13" t="str">
        <f>IF(H434="","",IFERROR(INDEX(Tableau1[RAISON],MATCH(H434,Tableau1[JOUR],0)),IF(WEEKDAY(H434,2)&gt;5,"WE","")))</f>
        <v>WE</v>
      </c>
      <c r="J434" s="26" t="str">
        <f t="shared" si="146"/>
        <v>B</v>
      </c>
      <c r="K434" s="21">
        <f t="shared" si="153"/>
        <v>43929</v>
      </c>
      <c r="L434" s="13" t="str">
        <f>IF(K434="","",IFERROR(INDEX(Tableau1[RAISON],MATCH(K434,Tableau1[JOUR],0)),IF(WEEKDAY(K434,2)&gt;5,"WE","")))</f>
        <v/>
      </c>
      <c r="M434" s="26" t="str">
        <f t="shared" si="147"/>
        <v>A</v>
      </c>
      <c r="N434" s="21">
        <f t="shared" si="154"/>
        <v>43959</v>
      </c>
      <c r="O434" s="13" t="str">
        <f>IF(N434="","",IFERROR(INDEX(Tableau1[RAISON],MATCH(N434,Tableau1[JOUR],0)),IF(WEEKDAY(N434,2)&gt;5,"WE","")))</f>
        <v/>
      </c>
      <c r="P434" s="26" t="str">
        <f t="shared" si="148"/>
        <v>A</v>
      </c>
      <c r="Q434" s="21">
        <f t="shared" si="155"/>
        <v>43990</v>
      </c>
      <c r="R434" s="13" t="str">
        <f>IF(Q434="","",IFERROR(INDEX(Tableau1[RAISON],MATCH(Q434,Tableau1[JOUR],0)),IF(WEEKDAY(Q434,2)&gt;5,"WE","")))</f>
        <v/>
      </c>
      <c r="S434" s="26" t="str">
        <f t="shared" si="149"/>
        <v>B</v>
      </c>
      <c r="T434" s="12"/>
    </row>
    <row r="435" spans="1:20" x14ac:dyDescent="0.35">
      <c r="A435" s="12"/>
      <c r="B435" s="21">
        <f t="shared" si="150"/>
        <v>43839</v>
      </c>
      <c r="C435" s="13" t="str">
        <f>IF(B435="","",IFERROR(INDEX(Tableau1[RAISON],MATCH(B435,Tableau1[JOUR],0)),IF(WEEKDAY(B435,2)&gt;5,"WE","")))</f>
        <v/>
      </c>
      <c r="D435" s="26" t="str">
        <f t="shared" si="144"/>
        <v>B</v>
      </c>
      <c r="E435" s="21">
        <f t="shared" si="151"/>
        <v>43870</v>
      </c>
      <c r="F435" s="13" t="str">
        <f>IF(E435="","",IFERROR(INDEX(Tableau1[RAISON],MATCH(E435,Tableau1[JOUR],0)),IF(WEEKDAY(E435,2)&gt;5,"WE","")))</f>
        <v>WE</v>
      </c>
      <c r="G435" s="26" t="str">
        <f t="shared" si="145"/>
        <v>B</v>
      </c>
      <c r="H435" s="21">
        <f t="shared" si="152"/>
        <v>43899</v>
      </c>
      <c r="I435" s="13" t="str">
        <f>IF(H435="","",IFERROR(INDEX(Tableau1[RAISON],MATCH(H435,Tableau1[JOUR],0)),IF(WEEKDAY(H435,2)&gt;5,"WE","")))</f>
        <v/>
      </c>
      <c r="J435" s="26" t="str">
        <f t="shared" si="146"/>
        <v>A</v>
      </c>
      <c r="K435" s="21">
        <f t="shared" si="153"/>
        <v>43930</v>
      </c>
      <c r="L435" s="13" t="str">
        <f>IF(K435="","",IFERROR(INDEX(Tableau1[RAISON],MATCH(K435,Tableau1[JOUR],0)),IF(WEEKDAY(K435,2)&gt;5,"WE","")))</f>
        <v/>
      </c>
      <c r="M435" s="26" t="str">
        <f t="shared" si="147"/>
        <v>A</v>
      </c>
      <c r="N435" s="21">
        <f t="shared" si="154"/>
        <v>43960</v>
      </c>
      <c r="O435" s="13" t="str">
        <f>IF(N435="","",IFERROR(INDEX(Tableau1[RAISON],MATCH(N435,Tableau1[JOUR],0)),IF(WEEKDAY(N435,2)&gt;5,"WE","")))</f>
        <v>WE</v>
      </c>
      <c r="P435" s="26" t="str">
        <f t="shared" si="148"/>
        <v>A</v>
      </c>
      <c r="Q435" s="21">
        <f t="shared" si="155"/>
        <v>43991</v>
      </c>
      <c r="R435" s="13" t="str">
        <f>IF(Q435="","",IFERROR(INDEX(Tableau1[RAISON],MATCH(Q435,Tableau1[JOUR],0)),IF(WEEKDAY(Q435,2)&gt;5,"WE","")))</f>
        <v/>
      </c>
      <c r="S435" s="26" t="str">
        <f t="shared" si="149"/>
        <v>B</v>
      </c>
      <c r="T435" s="12"/>
    </row>
    <row r="436" spans="1:20" x14ac:dyDescent="0.35">
      <c r="A436" s="12"/>
      <c r="B436" s="21">
        <f t="shared" si="150"/>
        <v>43840</v>
      </c>
      <c r="C436" s="13" t="str">
        <f>IF(B436="","",IFERROR(INDEX(Tableau1[RAISON],MATCH(B436,Tableau1[JOUR],0)),IF(WEEKDAY(B436,2)&gt;5,"WE","")))</f>
        <v/>
      </c>
      <c r="D436" s="26" t="str">
        <f t="shared" si="144"/>
        <v>B</v>
      </c>
      <c r="E436" s="21">
        <f t="shared" si="151"/>
        <v>43871</v>
      </c>
      <c r="F436" s="13" t="str">
        <f>IF(E436="","",IFERROR(INDEX(Tableau1[RAISON],MATCH(E436,Tableau1[JOUR],0)),IF(WEEKDAY(E436,2)&gt;5,"WE","")))</f>
        <v/>
      </c>
      <c r="G436" s="26" t="str">
        <f t="shared" si="145"/>
        <v>A</v>
      </c>
      <c r="H436" s="21">
        <f t="shared" si="152"/>
        <v>43900</v>
      </c>
      <c r="I436" s="13" t="str">
        <f>IF(H436="","",IFERROR(INDEX(Tableau1[RAISON],MATCH(H436,Tableau1[JOUR],0)),IF(WEEKDAY(H436,2)&gt;5,"WE","")))</f>
        <v/>
      </c>
      <c r="J436" s="26" t="str">
        <f t="shared" si="146"/>
        <v>A</v>
      </c>
      <c r="K436" s="21">
        <f t="shared" si="153"/>
        <v>43931</v>
      </c>
      <c r="L436" s="13" t="str">
        <f>IF(K436="","",IFERROR(INDEX(Tableau1[RAISON],MATCH(K436,Tableau1[JOUR],0)),IF(WEEKDAY(K436,2)&gt;5,"WE","")))</f>
        <v/>
      </c>
      <c r="M436" s="26" t="str">
        <f t="shared" si="147"/>
        <v>A</v>
      </c>
      <c r="N436" s="21">
        <f t="shared" si="154"/>
        <v>43961</v>
      </c>
      <c r="O436" s="13" t="str">
        <f>IF(N436="","",IFERROR(INDEX(Tableau1[RAISON],MATCH(N436,Tableau1[JOUR],0)),IF(WEEKDAY(N436,2)&gt;5,"WE","")))</f>
        <v>WE</v>
      </c>
      <c r="P436" s="26" t="str">
        <f t="shared" si="148"/>
        <v>A</v>
      </c>
      <c r="Q436" s="21">
        <f t="shared" si="155"/>
        <v>43992</v>
      </c>
      <c r="R436" s="13" t="str">
        <f>IF(Q436="","",IFERROR(INDEX(Tableau1[RAISON],MATCH(Q436,Tableau1[JOUR],0)),IF(WEEKDAY(Q436,2)&gt;5,"WE","")))</f>
        <v/>
      </c>
      <c r="S436" s="26" t="str">
        <f t="shared" si="149"/>
        <v>B</v>
      </c>
      <c r="T436" s="12"/>
    </row>
    <row r="437" spans="1:20" x14ac:dyDescent="0.35">
      <c r="A437" s="12"/>
      <c r="B437" s="21">
        <f t="shared" si="150"/>
        <v>43841</v>
      </c>
      <c r="C437" s="13" t="str">
        <f>IF(B437="","",IFERROR(INDEX(Tableau1[RAISON],MATCH(B437,Tableau1[JOUR],0)),IF(WEEKDAY(B437,2)&gt;5,"WE","")))</f>
        <v>WE</v>
      </c>
      <c r="D437" s="26" t="str">
        <f t="shared" si="144"/>
        <v>B</v>
      </c>
      <c r="E437" s="21">
        <f t="shared" si="151"/>
        <v>43872</v>
      </c>
      <c r="F437" s="13" t="str">
        <f>IF(E437="","",IFERROR(INDEX(Tableau1[RAISON],MATCH(E437,Tableau1[JOUR],0)),IF(WEEKDAY(E437,2)&gt;5,"WE","")))</f>
        <v/>
      </c>
      <c r="G437" s="26" t="str">
        <f t="shared" si="145"/>
        <v>A</v>
      </c>
      <c r="H437" s="21">
        <f t="shared" si="152"/>
        <v>43901</v>
      </c>
      <c r="I437" s="13" t="str">
        <f>IF(H437="","",IFERROR(INDEX(Tableau1[RAISON],MATCH(H437,Tableau1[JOUR],0)),IF(WEEKDAY(H437,2)&gt;5,"WE","")))</f>
        <v/>
      </c>
      <c r="J437" s="26" t="str">
        <f t="shared" si="146"/>
        <v>A</v>
      </c>
      <c r="K437" s="21">
        <f t="shared" si="153"/>
        <v>43932</v>
      </c>
      <c r="L437" s="13" t="str">
        <f>IF(K437="","",IFERROR(INDEX(Tableau1[RAISON],MATCH(K437,Tableau1[JOUR],0)),IF(WEEKDAY(K437,2)&gt;5,"WE","")))</f>
        <v>WE</v>
      </c>
      <c r="M437" s="26" t="str">
        <f t="shared" si="147"/>
        <v>A</v>
      </c>
      <c r="N437" s="21">
        <f t="shared" si="154"/>
        <v>43962</v>
      </c>
      <c r="O437" s="13" t="str">
        <f>IF(N437="","",IFERROR(INDEX(Tableau1[RAISON],MATCH(N437,Tableau1[JOUR],0)),IF(WEEKDAY(N437,2)&gt;5,"WE","")))</f>
        <v/>
      </c>
      <c r="P437" s="26" t="str">
        <f t="shared" si="148"/>
        <v>B</v>
      </c>
      <c r="Q437" s="21">
        <f t="shared" si="155"/>
        <v>43993</v>
      </c>
      <c r="R437" s="13" t="str">
        <f>IF(Q437="","",IFERROR(INDEX(Tableau1[RAISON],MATCH(Q437,Tableau1[JOUR],0)),IF(WEEKDAY(Q437,2)&gt;5,"WE","")))</f>
        <v/>
      </c>
      <c r="S437" s="26" t="str">
        <f t="shared" si="149"/>
        <v>B</v>
      </c>
      <c r="T437" s="12"/>
    </row>
    <row r="438" spans="1:20" x14ac:dyDescent="0.35">
      <c r="A438" s="12"/>
      <c r="B438" s="21">
        <f t="shared" si="150"/>
        <v>43842</v>
      </c>
      <c r="C438" s="13" t="str">
        <f>IF(B438="","",IFERROR(INDEX(Tableau1[RAISON],MATCH(B438,Tableau1[JOUR],0)),IF(WEEKDAY(B438,2)&gt;5,"WE","")))</f>
        <v>WE</v>
      </c>
      <c r="D438" s="26" t="str">
        <f t="shared" si="144"/>
        <v>B</v>
      </c>
      <c r="E438" s="21">
        <f t="shared" si="151"/>
        <v>43873</v>
      </c>
      <c r="F438" s="13" t="str">
        <f>IF(E438="","",IFERROR(INDEX(Tableau1[RAISON],MATCH(E438,Tableau1[JOUR],0)),IF(WEEKDAY(E438,2)&gt;5,"WE","")))</f>
        <v/>
      </c>
      <c r="G438" s="26" t="str">
        <f t="shared" si="145"/>
        <v>A</v>
      </c>
      <c r="H438" s="21">
        <f t="shared" si="152"/>
        <v>43902</v>
      </c>
      <c r="I438" s="13" t="str">
        <f>IF(H438="","",IFERROR(INDEX(Tableau1[RAISON],MATCH(H438,Tableau1[JOUR],0)),IF(WEEKDAY(H438,2)&gt;5,"WE","")))</f>
        <v/>
      </c>
      <c r="J438" s="26" t="str">
        <f t="shared" si="146"/>
        <v>A</v>
      </c>
      <c r="K438" s="21">
        <f t="shared" si="153"/>
        <v>43933</v>
      </c>
      <c r="L438" s="13" t="str">
        <f>IF(K438="","",IFERROR(INDEX(Tableau1[RAISON],MATCH(K438,Tableau1[JOUR],0)),IF(WEEKDAY(K438,2)&gt;5,"WE","")))</f>
        <v>Pâques</v>
      </c>
      <c r="M438" s="26" t="str">
        <f t="shared" si="147"/>
        <v>A</v>
      </c>
      <c r="N438" s="21">
        <f t="shared" si="154"/>
        <v>43963</v>
      </c>
      <c r="O438" s="13" t="str">
        <f>IF(N438="","",IFERROR(INDEX(Tableau1[RAISON],MATCH(N438,Tableau1[JOUR],0)),IF(WEEKDAY(N438,2)&gt;5,"WE","")))</f>
        <v/>
      </c>
      <c r="P438" s="26" t="str">
        <f t="shared" si="148"/>
        <v>B</v>
      </c>
      <c r="Q438" s="21">
        <f t="shared" si="155"/>
        <v>43994</v>
      </c>
      <c r="R438" s="13" t="str">
        <f>IF(Q438="","",IFERROR(INDEX(Tableau1[RAISON],MATCH(Q438,Tableau1[JOUR],0)),IF(WEEKDAY(Q438,2)&gt;5,"WE","")))</f>
        <v/>
      </c>
      <c r="S438" s="26" t="str">
        <f t="shared" si="149"/>
        <v>B</v>
      </c>
      <c r="T438" s="12"/>
    </row>
    <row r="439" spans="1:20" x14ac:dyDescent="0.35">
      <c r="A439" s="12"/>
      <c r="B439" s="21">
        <f t="shared" si="150"/>
        <v>43843</v>
      </c>
      <c r="C439" s="13" t="str">
        <f>IF(B439="","",IFERROR(INDEX(Tableau1[RAISON],MATCH(B439,Tableau1[JOUR],0)),IF(WEEKDAY(B439,2)&gt;5,"WE","")))</f>
        <v/>
      </c>
      <c r="D439" s="26" t="str">
        <f t="shared" si="144"/>
        <v>A</v>
      </c>
      <c r="E439" s="21">
        <f t="shared" si="151"/>
        <v>43874</v>
      </c>
      <c r="F439" s="13" t="str">
        <f>IF(E439="","",IFERROR(INDEX(Tableau1[RAISON],MATCH(E439,Tableau1[JOUR],0)),IF(WEEKDAY(E439,2)&gt;5,"WE","")))</f>
        <v/>
      </c>
      <c r="G439" s="26" t="str">
        <f t="shared" si="145"/>
        <v>A</v>
      </c>
      <c r="H439" s="21">
        <f t="shared" si="152"/>
        <v>43903</v>
      </c>
      <c r="I439" s="13" t="str">
        <f>IF(H439="","",IFERROR(INDEX(Tableau1[RAISON],MATCH(H439,Tableau1[JOUR],0)),IF(WEEKDAY(H439,2)&gt;5,"WE","")))</f>
        <v/>
      </c>
      <c r="J439" s="26" t="str">
        <f t="shared" si="146"/>
        <v>A</v>
      </c>
      <c r="K439" s="21">
        <f t="shared" si="153"/>
        <v>43934</v>
      </c>
      <c r="L439" s="13" t="str">
        <f>IF(K439="","",IFERROR(INDEX(Tableau1[RAISON],MATCH(K439,Tableau1[JOUR],0)),IF(WEEKDAY(K439,2)&gt;5,"WE","")))</f>
        <v>Lundi de Pâques</v>
      </c>
      <c r="M439" s="26" t="str">
        <f t="shared" si="147"/>
        <v>B</v>
      </c>
      <c r="N439" s="21">
        <f t="shared" si="154"/>
        <v>43964</v>
      </c>
      <c r="O439" s="13" t="str">
        <f>IF(N439="","",IFERROR(INDEX(Tableau1[RAISON],MATCH(N439,Tableau1[JOUR],0)),IF(WEEKDAY(N439,2)&gt;5,"WE","")))</f>
        <v/>
      </c>
      <c r="P439" s="26" t="str">
        <f t="shared" si="148"/>
        <v>B</v>
      </c>
      <c r="Q439" s="21">
        <f t="shared" si="155"/>
        <v>43995</v>
      </c>
      <c r="R439" s="13" t="str">
        <f>IF(Q439="","",IFERROR(INDEX(Tableau1[RAISON],MATCH(Q439,Tableau1[JOUR],0)),IF(WEEKDAY(Q439,2)&gt;5,"WE","")))</f>
        <v>WE</v>
      </c>
      <c r="S439" s="26" t="str">
        <f t="shared" si="149"/>
        <v>B</v>
      </c>
      <c r="T439" s="12"/>
    </row>
    <row r="440" spans="1:20" x14ac:dyDescent="0.35">
      <c r="A440" s="12"/>
      <c r="B440" s="21">
        <f t="shared" si="150"/>
        <v>43844</v>
      </c>
      <c r="C440" s="13" t="str">
        <f>IF(B440="","",IFERROR(INDEX(Tableau1[RAISON],MATCH(B440,Tableau1[JOUR],0)),IF(WEEKDAY(B440,2)&gt;5,"WE","")))</f>
        <v/>
      </c>
      <c r="D440" s="26" t="str">
        <f t="shared" si="144"/>
        <v>A</v>
      </c>
      <c r="E440" s="21">
        <f t="shared" si="151"/>
        <v>43875</v>
      </c>
      <c r="F440" s="13" t="str">
        <f>IF(E440="","",IFERROR(INDEX(Tableau1[RAISON],MATCH(E440,Tableau1[JOUR],0)),IF(WEEKDAY(E440,2)&gt;5,"WE","")))</f>
        <v/>
      </c>
      <c r="G440" s="26" t="str">
        <f t="shared" si="145"/>
        <v>A</v>
      </c>
      <c r="H440" s="21">
        <f t="shared" si="152"/>
        <v>43904</v>
      </c>
      <c r="I440" s="13" t="str">
        <f>IF(H440="","",IFERROR(INDEX(Tableau1[RAISON],MATCH(H440,Tableau1[JOUR],0)),IF(WEEKDAY(H440,2)&gt;5,"WE","")))</f>
        <v>WE</v>
      </c>
      <c r="J440" s="26" t="str">
        <f t="shared" si="146"/>
        <v>A</v>
      </c>
      <c r="K440" s="21">
        <f t="shared" si="153"/>
        <v>43935</v>
      </c>
      <c r="L440" s="13" t="str">
        <f>IF(K440="","",IFERROR(INDEX(Tableau1[RAISON],MATCH(K440,Tableau1[JOUR],0)),IF(WEEKDAY(K440,2)&gt;5,"WE","")))</f>
        <v/>
      </c>
      <c r="M440" s="26" t="str">
        <f t="shared" si="147"/>
        <v>B</v>
      </c>
      <c r="N440" s="21">
        <f t="shared" si="154"/>
        <v>43965</v>
      </c>
      <c r="O440" s="13" t="str">
        <f>IF(N440="","",IFERROR(INDEX(Tableau1[RAISON],MATCH(N440,Tableau1[JOUR],0)),IF(WEEKDAY(N440,2)&gt;5,"WE","")))</f>
        <v/>
      </c>
      <c r="P440" s="26" t="str">
        <f t="shared" si="148"/>
        <v>B</v>
      </c>
      <c r="Q440" s="21">
        <f t="shared" si="155"/>
        <v>43996</v>
      </c>
      <c r="R440" s="13" t="str">
        <f>IF(Q440="","",IFERROR(INDEX(Tableau1[RAISON],MATCH(Q440,Tableau1[JOUR],0)),IF(WEEKDAY(Q440,2)&gt;5,"WE","")))</f>
        <v>WE</v>
      </c>
      <c r="S440" s="26" t="str">
        <f t="shared" si="149"/>
        <v>B</v>
      </c>
      <c r="T440" s="12"/>
    </row>
    <row r="441" spans="1:20" x14ac:dyDescent="0.35">
      <c r="A441" s="12"/>
      <c r="B441" s="21">
        <f t="shared" si="150"/>
        <v>43845</v>
      </c>
      <c r="C441" s="13" t="str">
        <f>IF(B441="","",IFERROR(INDEX(Tableau1[RAISON],MATCH(B441,Tableau1[JOUR],0)),IF(WEEKDAY(B441,2)&gt;5,"WE","")))</f>
        <v/>
      </c>
      <c r="D441" s="26" t="str">
        <f t="shared" si="144"/>
        <v>A</v>
      </c>
      <c r="E441" s="21">
        <f t="shared" si="151"/>
        <v>43876</v>
      </c>
      <c r="F441" s="13" t="str">
        <f>IF(E441="","",IFERROR(INDEX(Tableau1[RAISON],MATCH(E441,Tableau1[JOUR],0)),IF(WEEKDAY(E441,2)&gt;5,"WE","")))</f>
        <v>WE</v>
      </c>
      <c r="G441" s="26" t="str">
        <f t="shared" si="145"/>
        <v>A</v>
      </c>
      <c r="H441" s="21">
        <f t="shared" si="152"/>
        <v>43905</v>
      </c>
      <c r="I441" s="13" t="str">
        <f>IF(H441="","",IFERROR(INDEX(Tableau1[RAISON],MATCH(H441,Tableau1[JOUR],0)),IF(WEEKDAY(H441,2)&gt;5,"WE","")))</f>
        <v>WE</v>
      </c>
      <c r="J441" s="26" t="str">
        <f t="shared" si="146"/>
        <v>A</v>
      </c>
      <c r="K441" s="21">
        <f t="shared" si="153"/>
        <v>43936</v>
      </c>
      <c r="L441" s="13" t="str">
        <f>IF(K441="","",IFERROR(INDEX(Tableau1[RAISON],MATCH(K441,Tableau1[JOUR],0)),IF(WEEKDAY(K441,2)&gt;5,"WE","")))</f>
        <v/>
      </c>
      <c r="M441" s="26" t="str">
        <f t="shared" si="147"/>
        <v>B</v>
      </c>
      <c r="N441" s="21">
        <f t="shared" si="154"/>
        <v>43966</v>
      </c>
      <c r="O441" s="13" t="str">
        <f>IF(N441="","",IFERROR(INDEX(Tableau1[RAISON],MATCH(N441,Tableau1[JOUR],0)),IF(WEEKDAY(N441,2)&gt;5,"WE","")))</f>
        <v/>
      </c>
      <c r="P441" s="26" t="str">
        <f t="shared" si="148"/>
        <v>B</v>
      </c>
      <c r="Q441" s="21">
        <f t="shared" si="155"/>
        <v>43997</v>
      </c>
      <c r="R441" s="13" t="str">
        <f>IF(Q441="","",IFERROR(INDEX(Tableau1[RAISON],MATCH(Q441,Tableau1[JOUR],0)),IF(WEEKDAY(Q441,2)&gt;5,"WE","")))</f>
        <v/>
      </c>
      <c r="S441" s="26" t="str">
        <f t="shared" si="149"/>
        <v>A</v>
      </c>
      <c r="T441" s="12"/>
    </row>
    <row r="442" spans="1:20" x14ac:dyDescent="0.35">
      <c r="A442" s="12"/>
      <c r="B442" s="21">
        <f t="shared" si="150"/>
        <v>43846</v>
      </c>
      <c r="C442" s="13" t="str">
        <f>IF(B442="","",IFERROR(INDEX(Tableau1[RAISON],MATCH(B442,Tableau1[JOUR],0)),IF(WEEKDAY(B442,2)&gt;5,"WE","")))</f>
        <v/>
      </c>
      <c r="D442" s="26" t="str">
        <f t="shared" si="144"/>
        <v>A</v>
      </c>
      <c r="E442" s="21">
        <f t="shared" si="151"/>
        <v>43877</v>
      </c>
      <c r="F442" s="13" t="str">
        <f>IF(E442="","",IFERROR(INDEX(Tableau1[RAISON],MATCH(E442,Tableau1[JOUR],0)),IF(WEEKDAY(E442,2)&gt;5,"WE","")))</f>
        <v>WE</v>
      </c>
      <c r="G442" s="26" t="str">
        <f t="shared" si="145"/>
        <v>A</v>
      </c>
      <c r="H442" s="21">
        <f t="shared" si="152"/>
        <v>43906</v>
      </c>
      <c r="I442" s="13" t="str">
        <f>IF(H442="","",IFERROR(INDEX(Tableau1[RAISON],MATCH(H442,Tableau1[JOUR],0)),IF(WEEKDAY(H442,2)&gt;5,"WE","")))</f>
        <v/>
      </c>
      <c r="J442" s="26" t="str">
        <f t="shared" si="146"/>
        <v>B</v>
      </c>
      <c r="K442" s="21">
        <f t="shared" si="153"/>
        <v>43937</v>
      </c>
      <c r="L442" s="13" t="str">
        <f>IF(K442="","",IFERROR(INDEX(Tableau1[RAISON],MATCH(K442,Tableau1[JOUR],0)),IF(WEEKDAY(K442,2)&gt;5,"WE","")))</f>
        <v/>
      </c>
      <c r="M442" s="26" t="str">
        <f t="shared" si="147"/>
        <v>B</v>
      </c>
      <c r="N442" s="21">
        <f t="shared" si="154"/>
        <v>43967</v>
      </c>
      <c r="O442" s="13" t="str">
        <f>IF(N442="","",IFERROR(INDEX(Tableau1[RAISON],MATCH(N442,Tableau1[JOUR],0)),IF(WEEKDAY(N442,2)&gt;5,"WE","")))</f>
        <v>WE</v>
      </c>
      <c r="P442" s="26" t="str">
        <f t="shared" si="148"/>
        <v>B</v>
      </c>
      <c r="Q442" s="21">
        <f t="shared" si="155"/>
        <v>43998</v>
      </c>
      <c r="R442" s="13" t="str">
        <f>IF(Q442="","",IFERROR(INDEX(Tableau1[RAISON],MATCH(Q442,Tableau1[JOUR],0)),IF(WEEKDAY(Q442,2)&gt;5,"WE","")))</f>
        <v/>
      </c>
      <c r="S442" s="26" t="str">
        <f t="shared" si="149"/>
        <v>A</v>
      </c>
      <c r="T442" s="12"/>
    </row>
    <row r="443" spans="1:20" x14ac:dyDescent="0.35">
      <c r="A443" s="12"/>
      <c r="B443" s="21">
        <f t="shared" si="150"/>
        <v>43847</v>
      </c>
      <c r="C443" s="13" t="str">
        <f>IF(B443="","",IFERROR(INDEX(Tableau1[RAISON],MATCH(B443,Tableau1[JOUR],0)),IF(WEEKDAY(B443,2)&gt;5,"WE","")))</f>
        <v/>
      </c>
      <c r="D443" s="26" t="str">
        <f t="shared" si="144"/>
        <v>A</v>
      </c>
      <c r="E443" s="21">
        <f t="shared" si="151"/>
        <v>43878</v>
      </c>
      <c r="F443" s="13" t="str">
        <f>IF(E443="","",IFERROR(INDEX(Tableau1[RAISON],MATCH(E443,Tableau1[JOUR],0)),IF(WEEKDAY(E443,2)&gt;5,"WE","")))</f>
        <v/>
      </c>
      <c r="G443" s="26" t="str">
        <f t="shared" si="145"/>
        <v>B</v>
      </c>
      <c r="H443" s="21">
        <f t="shared" si="152"/>
        <v>43907</v>
      </c>
      <c r="I443" s="13" t="str">
        <f>IF(H443="","",IFERROR(INDEX(Tableau1[RAISON],MATCH(H443,Tableau1[JOUR],0)),IF(WEEKDAY(H443,2)&gt;5,"WE","")))</f>
        <v/>
      </c>
      <c r="J443" s="26" t="str">
        <f t="shared" si="146"/>
        <v>B</v>
      </c>
      <c r="K443" s="21">
        <f t="shared" si="153"/>
        <v>43938</v>
      </c>
      <c r="L443" s="13" t="str">
        <f>IF(K443="","",IFERROR(INDEX(Tableau1[RAISON],MATCH(K443,Tableau1[JOUR],0)),IF(WEEKDAY(K443,2)&gt;5,"WE","")))</f>
        <v/>
      </c>
      <c r="M443" s="26" t="str">
        <f t="shared" si="147"/>
        <v>B</v>
      </c>
      <c r="N443" s="21">
        <f t="shared" si="154"/>
        <v>43968</v>
      </c>
      <c r="O443" s="13" t="str">
        <f>IF(N443="","",IFERROR(INDEX(Tableau1[RAISON],MATCH(N443,Tableau1[JOUR],0)),IF(WEEKDAY(N443,2)&gt;5,"WE","")))</f>
        <v>WE</v>
      </c>
      <c r="P443" s="26" t="str">
        <f t="shared" si="148"/>
        <v>B</v>
      </c>
      <c r="Q443" s="21">
        <f t="shared" si="155"/>
        <v>43999</v>
      </c>
      <c r="R443" s="13" t="str">
        <f>IF(Q443="","",IFERROR(INDEX(Tableau1[RAISON],MATCH(Q443,Tableau1[JOUR],0)),IF(WEEKDAY(Q443,2)&gt;5,"WE","")))</f>
        <v/>
      </c>
      <c r="S443" s="26" t="str">
        <f t="shared" si="149"/>
        <v>A</v>
      </c>
      <c r="T443" s="12"/>
    </row>
    <row r="444" spans="1:20" x14ac:dyDescent="0.35">
      <c r="A444" s="12"/>
      <c r="B444" s="21">
        <f t="shared" si="150"/>
        <v>43848</v>
      </c>
      <c r="C444" s="13" t="str">
        <f>IF(B444="","",IFERROR(INDEX(Tableau1[RAISON],MATCH(B444,Tableau1[JOUR],0)),IF(WEEKDAY(B444,2)&gt;5,"WE","")))</f>
        <v>WE</v>
      </c>
      <c r="D444" s="26" t="str">
        <f t="shared" si="144"/>
        <v>A</v>
      </c>
      <c r="E444" s="21">
        <f t="shared" si="151"/>
        <v>43879</v>
      </c>
      <c r="F444" s="13" t="str">
        <f>IF(E444="","",IFERROR(INDEX(Tableau1[RAISON],MATCH(E444,Tableau1[JOUR],0)),IF(WEEKDAY(E444,2)&gt;5,"WE","")))</f>
        <v/>
      </c>
      <c r="G444" s="26" t="str">
        <f t="shared" si="145"/>
        <v>B</v>
      </c>
      <c r="H444" s="21">
        <f t="shared" si="152"/>
        <v>43908</v>
      </c>
      <c r="I444" s="13" t="str">
        <f>IF(H444="","",IFERROR(INDEX(Tableau1[RAISON],MATCH(H444,Tableau1[JOUR],0)),IF(WEEKDAY(H444,2)&gt;5,"WE","")))</f>
        <v/>
      </c>
      <c r="J444" s="26" t="str">
        <f t="shared" si="146"/>
        <v>B</v>
      </c>
      <c r="K444" s="21">
        <f t="shared" si="153"/>
        <v>43939</v>
      </c>
      <c r="L444" s="13" t="str">
        <f>IF(K444="","",IFERROR(INDEX(Tableau1[RAISON],MATCH(K444,Tableau1[JOUR],0)),IF(WEEKDAY(K444,2)&gt;5,"WE","")))</f>
        <v>WE</v>
      </c>
      <c r="M444" s="26" t="str">
        <f t="shared" si="147"/>
        <v>B</v>
      </c>
      <c r="N444" s="21">
        <f t="shared" si="154"/>
        <v>43969</v>
      </c>
      <c r="O444" s="13" t="str">
        <f>IF(N444="","",IFERROR(INDEX(Tableau1[RAISON],MATCH(N444,Tableau1[JOUR],0)),IF(WEEKDAY(N444,2)&gt;5,"WE","")))</f>
        <v/>
      </c>
      <c r="P444" s="26" t="str">
        <f t="shared" si="148"/>
        <v>A</v>
      </c>
      <c r="Q444" s="21">
        <f t="shared" si="155"/>
        <v>44000</v>
      </c>
      <c r="R444" s="13" t="str">
        <f>IF(Q444="","",IFERROR(INDEX(Tableau1[RAISON],MATCH(Q444,Tableau1[JOUR],0)),IF(WEEKDAY(Q444,2)&gt;5,"WE","")))</f>
        <v/>
      </c>
      <c r="S444" s="26" t="str">
        <f t="shared" si="149"/>
        <v>A</v>
      </c>
      <c r="T444" s="12"/>
    </row>
    <row r="445" spans="1:20" x14ac:dyDescent="0.35">
      <c r="A445" s="12"/>
      <c r="B445" s="21">
        <f t="shared" si="150"/>
        <v>43849</v>
      </c>
      <c r="C445" s="13" t="str">
        <f>IF(B445="","",IFERROR(INDEX(Tableau1[RAISON],MATCH(B445,Tableau1[JOUR],0)),IF(WEEKDAY(B445,2)&gt;5,"WE","")))</f>
        <v>WE</v>
      </c>
      <c r="D445" s="26" t="str">
        <f t="shared" si="144"/>
        <v>A</v>
      </c>
      <c r="E445" s="21">
        <f t="shared" si="151"/>
        <v>43880</v>
      </c>
      <c r="F445" s="13" t="str">
        <f>IF(E445="","",IFERROR(INDEX(Tableau1[RAISON],MATCH(E445,Tableau1[JOUR],0)),IF(WEEKDAY(E445,2)&gt;5,"WE","")))</f>
        <v/>
      </c>
      <c r="G445" s="26" t="str">
        <f t="shared" si="145"/>
        <v>B</v>
      </c>
      <c r="H445" s="21">
        <f t="shared" si="152"/>
        <v>43909</v>
      </c>
      <c r="I445" s="13" t="str">
        <f>IF(H445="","",IFERROR(INDEX(Tableau1[RAISON],MATCH(H445,Tableau1[JOUR],0)),IF(WEEKDAY(H445,2)&gt;5,"WE","")))</f>
        <v/>
      </c>
      <c r="J445" s="26" t="str">
        <f t="shared" si="146"/>
        <v>B</v>
      </c>
      <c r="K445" s="21">
        <f t="shared" si="153"/>
        <v>43940</v>
      </c>
      <c r="L445" s="13" t="str">
        <f>IF(K445="","",IFERROR(INDEX(Tableau1[RAISON],MATCH(K445,Tableau1[JOUR],0)),IF(WEEKDAY(K445,2)&gt;5,"WE","")))</f>
        <v>WE</v>
      </c>
      <c r="M445" s="26" t="str">
        <f t="shared" si="147"/>
        <v>B</v>
      </c>
      <c r="N445" s="21">
        <f t="shared" si="154"/>
        <v>43970</v>
      </c>
      <c r="O445" s="13" t="str">
        <f>IF(N445="","",IFERROR(INDEX(Tableau1[RAISON],MATCH(N445,Tableau1[JOUR],0)),IF(WEEKDAY(N445,2)&gt;5,"WE","")))</f>
        <v/>
      </c>
      <c r="P445" s="26" t="str">
        <f t="shared" si="148"/>
        <v>A</v>
      </c>
      <c r="Q445" s="21">
        <f t="shared" si="155"/>
        <v>44001</v>
      </c>
      <c r="R445" s="13" t="str">
        <f>IF(Q445="","",IFERROR(INDEX(Tableau1[RAISON],MATCH(Q445,Tableau1[JOUR],0)),IF(WEEKDAY(Q445,2)&gt;5,"WE","")))</f>
        <v/>
      </c>
      <c r="S445" s="26" t="str">
        <f t="shared" si="149"/>
        <v>A</v>
      </c>
      <c r="T445" s="12"/>
    </row>
    <row r="446" spans="1:20" x14ac:dyDescent="0.35">
      <c r="A446" s="12"/>
      <c r="B446" s="21">
        <f t="shared" si="150"/>
        <v>43850</v>
      </c>
      <c r="C446" s="13" t="str">
        <f>IF(B446="","",IFERROR(INDEX(Tableau1[RAISON],MATCH(B446,Tableau1[JOUR],0)),IF(WEEKDAY(B446,2)&gt;5,"WE","")))</f>
        <v/>
      </c>
      <c r="D446" s="26" t="str">
        <f t="shared" si="144"/>
        <v>B</v>
      </c>
      <c r="E446" s="21">
        <f t="shared" si="151"/>
        <v>43881</v>
      </c>
      <c r="F446" s="13" t="str">
        <f>IF(E446="","",IFERROR(INDEX(Tableau1[RAISON],MATCH(E446,Tableau1[JOUR],0)),IF(WEEKDAY(E446,2)&gt;5,"WE","")))</f>
        <v/>
      </c>
      <c r="G446" s="26" t="str">
        <f t="shared" si="145"/>
        <v>B</v>
      </c>
      <c r="H446" s="21">
        <f t="shared" si="152"/>
        <v>43910</v>
      </c>
      <c r="I446" s="13" t="str">
        <f>IF(H446="","",IFERROR(INDEX(Tableau1[RAISON],MATCH(H446,Tableau1[JOUR],0)),IF(WEEKDAY(H446,2)&gt;5,"WE","")))</f>
        <v/>
      </c>
      <c r="J446" s="26" t="str">
        <f t="shared" si="146"/>
        <v>B</v>
      </c>
      <c r="K446" s="21">
        <f t="shared" si="153"/>
        <v>43941</v>
      </c>
      <c r="L446" s="13" t="str">
        <f>IF(K446="","",IFERROR(INDEX(Tableau1[RAISON],MATCH(K446,Tableau1[JOUR],0)),IF(WEEKDAY(K446,2)&gt;5,"WE","")))</f>
        <v/>
      </c>
      <c r="M446" s="26" t="str">
        <f t="shared" si="147"/>
        <v>A</v>
      </c>
      <c r="N446" s="21">
        <f t="shared" si="154"/>
        <v>43971</v>
      </c>
      <c r="O446" s="13" t="str">
        <f>IF(N446="","",IFERROR(INDEX(Tableau1[RAISON],MATCH(N446,Tableau1[JOUR],0)),IF(WEEKDAY(N446,2)&gt;5,"WE","")))</f>
        <v/>
      </c>
      <c r="P446" s="26" t="str">
        <f t="shared" si="148"/>
        <v>A</v>
      </c>
      <c r="Q446" s="21">
        <f t="shared" si="155"/>
        <v>44002</v>
      </c>
      <c r="R446" s="13" t="str">
        <f>IF(Q446="","",IFERROR(INDEX(Tableau1[RAISON],MATCH(Q446,Tableau1[JOUR],0)),IF(WEEKDAY(Q446,2)&gt;5,"WE","")))</f>
        <v>WE</v>
      </c>
      <c r="S446" s="26" t="str">
        <f t="shared" si="149"/>
        <v>A</v>
      </c>
      <c r="T446" s="12"/>
    </row>
    <row r="447" spans="1:20" x14ac:dyDescent="0.35">
      <c r="A447" s="12"/>
      <c r="B447" s="21">
        <f t="shared" si="150"/>
        <v>43851</v>
      </c>
      <c r="C447" s="13" t="str">
        <f>IF(B447="","",IFERROR(INDEX(Tableau1[RAISON],MATCH(B447,Tableau1[JOUR],0)),IF(WEEKDAY(B447,2)&gt;5,"WE","")))</f>
        <v/>
      </c>
      <c r="D447" s="26" t="str">
        <f t="shared" si="144"/>
        <v>B</v>
      </c>
      <c r="E447" s="21">
        <f t="shared" si="151"/>
        <v>43882</v>
      </c>
      <c r="F447" s="13" t="str">
        <f>IF(E447="","",IFERROR(INDEX(Tableau1[RAISON],MATCH(E447,Tableau1[JOUR],0)),IF(WEEKDAY(E447,2)&gt;5,"WE","")))</f>
        <v/>
      </c>
      <c r="G447" s="26" t="str">
        <f t="shared" si="145"/>
        <v>B</v>
      </c>
      <c r="H447" s="21">
        <f t="shared" si="152"/>
        <v>43911</v>
      </c>
      <c r="I447" s="13" t="str">
        <f>IF(H447="","",IFERROR(INDEX(Tableau1[RAISON],MATCH(H447,Tableau1[JOUR],0)),IF(WEEKDAY(H447,2)&gt;5,"WE","")))</f>
        <v>WE</v>
      </c>
      <c r="J447" s="26" t="str">
        <f t="shared" si="146"/>
        <v>B</v>
      </c>
      <c r="K447" s="21">
        <f t="shared" si="153"/>
        <v>43942</v>
      </c>
      <c r="L447" s="13" t="str">
        <f>IF(K447="","",IFERROR(INDEX(Tableau1[RAISON],MATCH(K447,Tableau1[JOUR],0)),IF(WEEKDAY(K447,2)&gt;5,"WE","")))</f>
        <v/>
      </c>
      <c r="M447" s="26" t="str">
        <f t="shared" si="147"/>
        <v>A</v>
      </c>
      <c r="N447" s="21">
        <f t="shared" si="154"/>
        <v>43972</v>
      </c>
      <c r="O447" s="13" t="str">
        <f>IF(N447="","",IFERROR(INDEX(Tableau1[RAISON],MATCH(N447,Tableau1[JOUR],0)),IF(WEEKDAY(N447,2)&gt;5,"WE","")))</f>
        <v>Jeudi de l'Ascension</v>
      </c>
      <c r="P447" s="26" t="str">
        <f t="shared" si="148"/>
        <v>A</v>
      </c>
      <c r="Q447" s="21">
        <f t="shared" si="155"/>
        <v>44003</v>
      </c>
      <c r="R447" s="13" t="str">
        <f>IF(Q447="","",IFERROR(INDEX(Tableau1[RAISON],MATCH(Q447,Tableau1[JOUR],0)),IF(WEEKDAY(Q447,2)&gt;5,"WE","")))</f>
        <v>WE</v>
      </c>
      <c r="S447" s="26" t="str">
        <f t="shared" si="149"/>
        <v>A</v>
      </c>
      <c r="T447" s="12"/>
    </row>
    <row r="448" spans="1:20" x14ac:dyDescent="0.35">
      <c r="A448" s="12"/>
      <c r="B448" s="21">
        <f t="shared" si="150"/>
        <v>43852</v>
      </c>
      <c r="C448" s="13" t="str">
        <f>IF(B448="","",IFERROR(INDEX(Tableau1[RAISON],MATCH(B448,Tableau1[JOUR],0)),IF(WEEKDAY(B448,2)&gt;5,"WE","")))</f>
        <v/>
      </c>
      <c r="D448" s="26" t="str">
        <f t="shared" si="144"/>
        <v>B</v>
      </c>
      <c r="E448" s="21">
        <f t="shared" si="151"/>
        <v>43883</v>
      </c>
      <c r="F448" s="13" t="str">
        <f>IF(E448="","",IFERROR(INDEX(Tableau1[RAISON],MATCH(E448,Tableau1[JOUR],0)),IF(WEEKDAY(E448,2)&gt;5,"WE","")))</f>
        <v>WE</v>
      </c>
      <c r="G448" s="26" t="str">
        <f t="shared" si="145"/>
        <v>B</v>
      </c>
      <c r="H448" s="21">
        <f t="shared" si="152"/>
        <v>43912</v>
      </c>
      <c r="I448" s="13" t="str">
        <f>IF(H448="","",IFERROR(INDEX(Tableau1[RAISON],MATCH(H448,Tableau1[JOUR],0)),IF(WEEKDAY(H448,2)&gt;5,"WE","")))</f>
        <v>WE</v>
      </c>
      <c r="J448" s="26" t="str">
        <f t="shared" si="146"/>
        <v>B</v>
      </c>
      <c r="K448" s="21">
        <f t="shared" si="153"/>
        <v>43943</v>
      </c>
      <c r="L448" s="13" t="str">
        <f>IF(K448="","",IFERROR(INDEX(Tableau1[RAISON],MATCH(K448,Tableau1[JOUR],0)),IF(WEEKDAY(K448,2)&gt;5,"WE","")))</f>
        <v/>
      </c>
      <c r="M448" s="26" t="str">
        <f t="shared" si="147"/>
        <v>A</v>
      </c>
      <c r="N448" s="21">
        <f t="shared" si="154"/>
        <v>43973</v>
      </c>
      <c r="O448" s="13" t="str">
        <f>IF(N448="","",IFERROR(INDEX(Tableau1[RAISON],MATCH(N448,Tableau1[JOUR],0)),IF(WEEKDAY(N448,2)&gt;5,"WE","")))</f>
        <v/>
      </c>
      <c r="P448" s="26" t="str">
        <f t="shared" si="148"/>
        <v>A</v>
      </c>
      <c r="Q448" s="21">
        <f t="shared" si="155"/>
        <v>44004</v>
      </c>
      <c r="R448" s="13" t="str">
        <f>IF(Q448="","",IFERROR(INDEX(Tableau1[RAISON],MATCH(Q448,Tableau1[JOUR],0)),IF(WEEKDAY(Q448,2)&gt;5,"WE","")))</f>
        <v/>
      </c>
      <c r="S448" s="26" t="str">
        <f t="shared" si="149"/>
        <v>B</v>
      </c>
      <c r="T448" s="12"/>
    </row>
    <row r="449" spans="1:20" x14ac:dyDescent="0.35">
      <c r="A449" s="12"/>
      <c r="B449" s="21">
        <f t="shared" si="150"/>
        <v>43853</v>
      </c>
      <c r="C449" s="13" t="str">
        <f>IF(B449="","",IFERROR(INDEX(Tableau1[RAISON],MATCH(B449,Tableau1[JOUR],0)),IF(WEEKDAY(B449,2)&gt;5,"WE","")))</f>
        <v/>
      </c>
      <c r="D449" s="26" t="str">
        <f t="shared" si="144"/>
        <v>B</v>
      </c>
      <c r="E449" s="21">
        <f t="shared" si="151"/>
        <v>43884</v>
      </c>
      <c r="F449" s="13" t="str">
        <f>IF(E449="","",IFERROR(INDEX(Tableau1[RAISON],MATCH(E449,Tableau1[JOUR],0)),IF(WEEKDAY(E449,2)&gt;5,"WE","")))</f>
        <v>WE</v>
      </c>
      <c r="G449" s="26" t="str">
        <f t="shared" si="145"/>
        <v>B</v>
      </c>
      <c r="H449" s="21">
        <f t="shared" si="152"/>
        <v>43913</v>
      </c>
      <c r="I449" s="13" t="str">
        <f>IF(H449="","",IFERROR(INDEX(Tableau1[RAISON],MATCH(H449,Tableau1[JOUR],0)),IF(WEEKDAY(H449,2)&gt;5,"WE","")))</f>
        <v/>
      </c>
      <c r="J449" s="26" t="str">
        <f t="shared" si="146"/>
        <v>A</v>
      </c>
      <c r="K449" s="21">
        <f t="shared" si="153"/>
        <v>43944</v>
      </c>
      <c r="L449" s="13" t="str">
        <f>IF(K449="","",IFERROR(INDEX(Tableau1[RAISON],MATCH(K449,Tableau1[JOUR],0)),IF(WEEKDAY(K449,2)&gt;5,"WE","")))</f>
        <v/>
      </c>
      <c r="M449" s="26" t="str">
        <f t="shared" si="147"/>
        <v>A</v>
      </c>
      <c r="N449" s="21">
        <f t="shared" si="154"/>
        <v>43974</v>
      </c>
      <c r="O449" s="13" t="str">
        <f>IF(N449="","",IFERROR(INDEX(Tableau1[RAISON],MATCH(N449,Tableau1[JOUR],0)),IF(WEEKDAY(N449,2)&gt;5,"WE","")))</f>
        <v>WE</v>
      </c>
      <c r="P449" s="26" t="str">
        <f t="shared" si="148"/>
        <v>A</v>
      </c>
      <c r="Q449" s="21">
        <f t="shared" si="155"/>
        <v>44005</v>
      </c>
      <c r="R449" s="13" t="str">
        <f>IF(Q449="","",IFERROR(INDEX(Tableau1[RAISON],MATCH(Q449,Tableau1[JOUR],0)),IF(WEEKDAY(Q449,2)&gt;5,"WE","")))</f>
        <v/>
      </c>
      <c r="S449" s="26" t="str">
        <f t="shared" si="149"/>
        <v>B</v>
      </c>
      <c r="T449" s="12"/>
    </row>
    <row r="450" spans="1:20" x14ac:dyDescent="0.35">
      <c r="A450" s="12"/>
      <c r="B450" s="21">
        <f t="shared" si="150"/>
        <v>43854</v>
      </c>
      <c r="C450" s="13" t="str">
        <f>IF(B450="","",IFERROR(INDEX(Tableau1[RAISON],MATCH(B450,Tableau1[JOUR],0)),IF(WEEKDAY(B450,2)&gt;5,"WE","")))</f>
        <v/>
      </c>
      <c r="D450" s="26" t="str">
        <f t="shared" si="144"/>
        <v>B</v>
      </c>
      <c r="E450" s="21">
        <f t="shared" si="151"/>
        <v>43885</v>
      </c>
      <c r="F450" s="13" t="str">
        <f>IF(E450="","",IFERROR(INDEX(Tableau1[RAISON],MATCH(E450,Tableau1[JOUR],0)),IF(WEEKDAY(E450,2)&gt;5,"WE","")))</f>
        <v/>
      </c>
      <c r="G450" s="26" t="str">
        <f t="shared" si="145"/>
        <v>A</v>
      </c>
      <c r="H450" s="21">
        <f t="shared" si="152"/>
        <v>43914</v>
      </c>
      <c r="I450" s="13" t="str">
        <f>IF(H450="","",IFERROR(INDEX(Tableau1[RAISON],MATCH(H450,Tableau1[JOUR],0)),IF(WEEKDAY(H450,2)&gt;5,"WE","")))</f>
        <v/>
      </c>
      <c r="J450" s="26" t="str">
        <f t="shared" si="146"/>
        <v>A</v>
      </c>
      <c r="K450" s="21">
        <f t="shared" si="153"/>
        <v>43945</v>
      </c>
      <c r="L450" s="13" t="str">
        <f>IF(K450="","",IFERROR(INDEX(Tableau1[RAISON],MATCH(K450,Tableau1[JOUR],0)),IF(WEEKDAY(K450,2)&gt;5,"WE","")))</f>
        <v/>
      </c>
      <c r="M450" s="26" t="str">
        <f t="shared" si="147"/>
        <v>A</v>
      </c>
      <c r="N450" s="21">
        <f t="shared" si="154"/>
        <v>43975</v>
      </c>
      <c r="O450" s="13" t="str">
        <f>IF(N450="","",IFERROR(INDEX(Tableau1[RAISON],MATCH(N450,Tableau1[JOUR],0)),IF(WEEKDAY(N450,2)&gt;5,"WE","")))</f>
        <v>WE</v>
      </c>
      <c r="P450" s="26" t="str">
        <f t="shared" si="148"/>
        <v>A</v>
      </c>
      <c r="Q450" s="21">
        <f t="shared" si="155"/>
        <v>44006</v>
      </c>
      <c r="R450" s="13" t="str">
        <f>IF(Q450="","",IFERROR(INDEX(Tableau1[RAISON],MATCH(Q450,Tableau1[JOUR],0)),IF(WEEKDAY(Q450,2)&gt;5,"WE","")))</f>
        <v/>
      </c>
      <c r="S450" s="26" t="str">
        <f t="shared" si="149"/>
        <v>B</v>
      </c>
      <c r="T450" s="12"/>
    </row>
    <row r="451" spans="1:20" x14ac:dyDescent="0.35">
      <c r="A451" s="12"/>
      <c r="B451" s="21">
        <f t="shared" si="150"/>
        <v>43855</v>
      </c>
      <c r="C451" s="13" t="str">
        <f>IF(B451="","",IFERROR(INDEX(Tableau1[RAISON],MATCH(B451,Tableau1[JOUR],0)),IF(WEEKDAY(B451,2)&gt;5,"WE","")))</f>
        <v>WE</v>
      </c>
      <c r="D451" s="26" t="str">
        <f t="shared" si="144"/>
        <v>B</v>
      </c>
      <c r="E451" s="21">
        <f t="shared" si="151"/>
        <v>43886</v>
      </c>
      <c r="F451" s="13" t="str">
        <f>IF(E451="","",IFERROR(INDEX(Tableau1[RAISON],MATCH(E451,Tableau1[JOUR],0)),IF(WEEKDAY(E451,2)&gt;5,"WE","")))</f>
        <v/>
      </c>
      <c r="G451" s="26" t="str">
        <f t="shared" si="145"/>
        <v>A</v>
      </c>
      <c r="H451" s="21">
        <f t="shared" si="152"/>
        <v>43915</v>
      </c>
      <c r="I451" s="13" t="str">
        <f>IF(H451="","",IFERROR(INDEX(Tableau1[RAISON],MATCH(H451,Tableau1[JOUR],0)),IF(WEEKDAY(H451,2)&gt;5,"WE","")))</f>
        <v/>
      </c>
      <c r="J451" s="26" t="str">
        <f t="shared" si="146"/>
        <v>A</v>
      </c>
      <c r="K451" s="21">
        <f t="shared" si="153"/>
        <v>43946</v>
      </c>
      <c r="L451" s="13" t="str">
        <f>IF(K451="","",IFERROR(INDEX(Tableau1[RAISON],MATCH(K451,Tableau1[JOUR],0)),IF(WEEKDAY(K451,2)&gt;5,"WE","")))</f>
        <v>WE</v>
      </c>
      <c r="M451" s="26" t="str">
        <f t="shared" si="147"/>
        <v>A</v>
      </c>
      <c r="N451" s="21">
        <f t="shared" si="154"/>
        <v>43976</v>
      </c>
      <c r="O451" s="13" t="str">
        <f>IF(N451="","",IFERROR(INDEX(Tableau1[RAISON],MATCH(N451,Tableau1[JOUR],0)),IF(WEEKDAY(N451,2)&gt;5,"WE","")))</f>
        <v/>
      </c>
      <c r="P451" s="26" t="str">
        <f t="shared" si="148"/>
        <v>B</v>
      </c>
      <c r="Q451" s="21">
        <f t="shared" si="155"/>
        <v>44007</v>
      </c>
      <c r="R451" s="13" t="str">
        <f>IF(Q451="","",IFERROR(INDEX(Tableau1[RAISON],MATCH(Q451,Tableau1[JOUR],0)),IF(WEEKDAY(Q451,2)&gt;5,"WE","")))</f>
        <v/>
      </c>
      <c r="S451" s="26" t="str">
        <f t="shared" si="149"/>
        <v>B</v>
      </c>
      <c r="T451" s="12"/>
    </row>
    <row r="452" spans="1:20" x14ac:dyDescent="0.35">
      <c r="A452" s="12"/>
      <c r="B452" s="21">
        <f t="shared" si="150"/>
        <v>43856</v>
      </c>
      <c r="C452" s="13" t="str">
        <f>IF(B452="","",IFERROR(INDEX(Tableau1[RAISON],MATCH(B452,Tableau1[JOUR],0)),IF(WEEKDAY(B452,2)&gt;5,"WE","")))</f>
        <v>WE</v>
      </c>
      <c r="D452" s="26" t="str">
        <f t="shared" si="144"/>
        <v>B</v>
      </c>
      <c r="E452" s="21">
        <f t="shared" si="151"/>
        <v>43887</v>
      </c>
      <c r="F452" s="13" t="str">
        <f>IF(E452="","",IFERROR(INDEX(Tableau1[RAISON],MATCH(E452,Tableau1[JOUR],0)),IF(WEEKDAY(E452,2)&gt;5,"WE","")))</f>
        <v/>
      </c>
      <c r="G452" s="26" t="str">
        <f t="shared" si="145"/>
        <v>A</v>
      </c>
      <c r="H452" s="21">
        <f t="shared" si="152"/>
        <v>43916</v>
      </c>
      <c r="I452" s="13" t="str">
        <f>IF(H452="","",IFERROR(INDEX(Tableau1[RAISON],MATCH(H452,Tableau1[JOUR],0)),IF(WEEKDAY(H452,2)&gt;5,"WE","")))</f>
        <v/>
      </c>
      <c r="J452" s="26" t="str">
        <f t="shared" si="146"/>
        <v>A</v>
      </c>
      <c r="K452" s="21">
        <f t="shared" si="153"/>
        <v>43947</v>
      </c>
      <c r="L452" s="13" t="str">
        <f>IF(K452="","",IFERROR(INDEX(Tableau1[RAISON],MATCH(K452,Tableau1[JOUR],0)),IF(WEEKDAY(K452,2)&gt;5,"WE","")))</f>
        <v>WE</v>
      </c>
      <c r="M452" s="26" t="str">
        <f t="shared" si="147"/>
        <v>A</v>
      </c>
      <c r="N452" s="21">
        <f t="shared" si="154"/>
        <v>43977</v>
      </c>
      <c r="O452" s="13" t="str">
        <f>IF(N452="","",IFERROR(INDEX(Tableau1[RAISON],MATCH(N452,Tableau1[JOUR],0)),IF(WEEKDAY(N452,2)&gt;5,"WE","")))</f>
        <v/>
      </c>
      <c r="P452" s="26" t="str">
        <f t="shared" si="148"/>
        <v>B</v>
      </c>
      <c r="Q452" s="21">
        <f t="shared" si="155"/>
        <v>44008</v>
      </c>
      <c r="R452" s="13" t="str">
        <f>IF(Q452="","",IFERROR(INDEX(Tableau1[RAISON],MATCH(Q452,Tableau1[JOUR],0)),IF(WEEKDAY(Q452,2)&gt;5,"WE","")))</f>
        <v/>
      </c>
      <c r="S452" s="26" t="str">
        <f t="shared" si="149"/>
        <v>B</v>
      </c>
      <c r="T452" s="12"/>
    </row>
    <row r="453" spans="1:20" x14ac:dyDescent="0.35">
      <c r="A453" s="12"/>
      <c r="B453" s="21">
        <f t="shared" si="150"/>
        <v>43857</v>
      </c>
      <c r="C453" s="13" t="str">
        <f>IF(B453="","",IFERROR(INDEX(Tableau1[RAISON],MATCH(B453,Tableau1[JOUR],0)),IF(WEEKDAY(B453,2)&gt;5,"WE","")))</f>
        <v/>
      </c>
      <c r="D453" s="26" t="str">
        <f t="shared" si="144"/>
        <v>A</v>
      </c>
      <c r="E453" s="21">
        <f t="shared" si="151"/>
        <v>43888</v>
      </c>
      <c r="F453" s="13" t="str">
        <f>IF(E453="","",IFERROR(INDEX(Tableau1[RAISON],MATCH(E453,Tableau1[JOUR],0)),IF(WEEKDAY(E453,2)&gt;5,"WE","")))</f>
        <v/>
      </c>
      <c r="G453" s="26" t="str">
        <f t="shared" si="145"/>
        <v>A</v>
      </c>
      <c r="H453" s="21">
        <f t="shared" si="152"/>
        <v>43917</v>
      </c>
      <c r="I453" s="13" t="str">
        <f>IF(H453="","",IFERROR(INDEX(Tableau1[RAISON],MATCH(H453,Tableau1[JOUR],0)),IF(WEEKDAY(H453,2)&gt;5,"WE","")))</f>
        <v/>
      </c>
      <c r="J453" s="26" t="str">
        <f t="shared" si="146"/>
        <v>A</v>
      </c>
      <c r="K453" s="21">
        <f t="shared" si="153"/>
        <v>43948</v>
      </c>
      <c r="L453" s="13" t="str">
        <f>IF(K453="","",IFERROR(INDEX(Tableau1[RAISON],MATCH(K453,Tableau1[JOUR],0)),IF(WEEKDAY(K453,2)&gt;5,"WE","")))</f>
        <v/>
      </c>
      <c r="M453" s="26" t="str">
        <f t="shared" si="147"/>
        <v>B</v>
      </c>
      <c r="N453" s="21">
        <f t="shared" si="154"/>
        <v>43978</v>
      </c>
      <c r="O453" s="13" t="str">
        <f>IF(N453="","",IFERROR(INDEX(Tableau1[RAISON],MATCH(N453,Tableau1[JOUR],0)),IF(WEEKDAY(N453,2)&gt;5,"WE","")))</f>
        <v/>
      </c>
      <c r="P453" s="26" t="str">
        <f t="shared" si="148"/>
        <v>B</v>
      </c>
      <c r="Q453" s="21">
        <f t="shared" si="155"/>
        <v>44009</v>
      </c>
      <c r="R453" s="13" t="str">
        <f>IF(Q453="","",IFERROR(INDEX(Tableau1[RAISON],MATCH(Q453,Tableau1[JOUR],0)),IF(WEEKDAY(Q453,2)&gt;5,"WE","")))</f>
        <v>WE</v>
      </c>
      <c r="S453" s="26" t="str">
        <f t="shared" si="149"/>
        <v>B</v>
      </c>
      <c r="T453" s="12"/>
    </row>
    <row r="454" spans="1:20" x14ac:dyDescent="0.35">
      <c r="A454" s="12"/>
      <c r="B454" s="21">
        <f t="shared" si="150"/>
        <v>43858</v>
      </c>
      <c r="C454" s="13" t="str">
        <f>IF(B454="","",IFERROR(INDEX(Tableau1[RAISON],MATCH(B454,Tableau1[JOUR],0)),IF(WEEKDAY(B454,2)&gt;5,"WE","")))</f>
        <v/>
      </c>
      <c r="D454" s="26" t="str">
        <f t="shared" si="144"/>
        <v>A</v>
      </c>
      <c r="E454" s="21">
        <f t="shared" si="151"/>
        <v>43889</v>
      </c>
      <c r="F454" s="13" t="str">
        <f>IF(E454="","",IFERROR(INDEX(Tableau1[RAISON],MATCH(E454,Tableau1[JOUR],0)),IF(WEEKDAY(E454,2)&gt;5,"WE","")))</f>
        <v/>
      </c>
      <c r="G454" s="26" t="str">
        <f t="shared" si="145"/>
        <v>A</v>
      </c>
      <c r="H454" s="21">
        <f t="shared" si="152"/>
        <v>43918</v>
      </c>
      <c r="I454" s="13" t="str">
        <f>IF(H454="","",IFERROR(INDEX(Tableau1[RAISON],MATCH(H454,Tableau1[JOUR],0)),IF(WEEKDAY(H454,2)&gt;5,"WE","")))</f>
        <v>WE</v>
      </c>
      <c r="J454" s="26" t="str">
        <f t="shared" si="146"/>
        <v>A</v>
      </c>
      <c r="K454" s="21">
        <f t="shared" si="153"/>
        <v>43949</v>
      </c>
      <c r="L454" s="13" t="str">
        <f>IF(K454="","",IFERROR(INDEX(Tableau1[RAISON],MATCH(K454,Tableau1[JOUR],0)),IF(WEEKDAY(K454,2)&gt;5,"WE","")))</f>
        <v/>
      </c>
      <c r="M454" s="26" t="str">
        <f t="shared" si="147"/>
        <v>B</v>
      </c>
      <c r="N454" s="21">
        <f t="shared" si="154"/>
        <v>43979</v>
      </c>
      <c r="O454" s="13" t="str">
        <f>IF(N454="","",IFERROR(INDEX(Tableau1[RAISON],MATCH(N454,Tableau1[JOUR],0)),IF(WEEKDAY(N454,2)&gt;5,"WE","")))</f>
        <v/>
      </c>
      <c r="P454" s="26" t="str">
        <f t="shared" si="148"/>
        <v>B</v>
      </c>
      <c r="Q454" s="21">
        <f t="shared" si="155"/>
        <v>44010</v>
      </c>
      <c r="R454" s="13" t="str">
        <f>IF(Q454="","",IFERROR(INDEX(Tableau1[RAISON],MATCH(Q454,Tableau1[JOUR],0)),IF(WEEKDAY(Q454,2)&gt;5,"WE","")))</f>
        <v>WE</v>
      </c>
      <c r="S454" s="26" t="str">
        <f t="shared" si="149"/>
        <v>B</v>
      </c>
      <c r="T454" s="12"/>
    </row>
    <row r="455" spans="1:20" x14ac:dyDescent="0.35">
      <c r="A455" s="12"/>
      <c r="B455" s="21">
        <f>IF(MONTH(B454+1)=MONTH(B426),B454+1,"")</f>
        <v>43859</v>
      </c>
      <c r="C455" s="13" t="str">
        <f>IF(B455="","",IFERROR(INDEX(Tableau1[RAISON],MATCH(B455,Tableau1[JOUR],0)),IF(WEEKDAY(B455,2)&gt;5,"WE","")))</f>
        <v/>
      </c>
      <c r="D455" s="26" t="str">
        <f t="shared" si="144"/>
        <v>A</v>
      </c>
      <c r="E455" s="21">
        <f>IF(MONTH(E454+1)=MONTH(E426),E454+1,"")</f>
        <v>43890</v>
      </c>
      <c r="F455" s="13" t="str">
        <f>IF(E455="","",IFERROR(INDEX(Tableau1[RAISON],MATCH(E455,Tableau1[JOUR],0)),IF(WEEKDAY(E455,2)&gt;5,"WE","")))</f>
        <v>WE</v>
      </c>
      <c r="G455" s="26" t="str">
        <f t="shared" si="145"/>
        <v>A</v>
      </c>
      <c r="H455" s="21">
        <f>IF(MONTH(H454+1)=MONTH(H426),H454+1,"")</f>
        <v>43919</v>
      </c>
      <c r="I455" s="13" t="str">
        <f>IF(H455="","",IFERROR(INDEX(Tableau1[RAISON],MATCH(H455,Tableau1[JOUR],0)),IF(WEEKDAY(H455,2)&gt;5,"WE","")))</f>
        <v>WE</v>
      </c>
      <c r="J455" s="26" t="str">
        <f t="shared" si="146"/>
        <v>A</v>
      </c>
      <c r="K455" s="21">
        <f>IF(MONTH(K454+1)=MONTH(K426),K454+1,"")</f>
        <v>43950</v>
      </c>
      <c r="L455" s="13" t="str">
        <f>IF(K455="","",IFERROR(INDEX(Tableau1[RAISON],MATCH(K455,Tableau1[JOUR],0)),IF(WEEKDAY(K455,2)&gt;5,"WE","")))</f>
        <v/>
      </c>
      <c r="M455" s="26" t="str">
        <f t="shared" si="147"/>
        <v>B</v>
      </c>
      <c r="N455" s="21">
        <f>IF(MONTH(N454+1)=MONTH(N426),N454+1,"")</f>
        <v>43980</v>
      </c>
      <c r="O455" s="13" t="str">
        <f>IF(N455="","",IFERROR(INDEX(Tableau1[RAISON],MATCH(N455,Tableau1[JOUR],0)),IF(WEEKDAY(N455,2)&gt;5,"WE","")))</f>
        <v/>
      </c>
      <c r="P455" s="26" t="str">
        <f t="shared" si="148"/>
        <v>B</v>
      </c>
      <c r="Q455" s="21">
        <f>IF(MONTH(Q454+1)=MONTH(Q426),Q454+1,"")</f>
        <v>44011</v>
      </c>
      <c r="R455" s="13" t="str">
        <f>IF(Q455="","",IFERROR(INDEX(Tableau1[RAISON],MATCH(Q455,Tableau1[JOUR],0)),IF(WEEKDAY(Q455,2)&gt;5,"WE","")))</f>
        <v/>
      </c>
      <c r="S455" s="26" t="str">
        <f t="shared" si="149"/>
        <v>A</v>
      </c>
      <c r="T455" s="12"/>
    </row>
    <row r="456" spans="1:20" x14ac:dyDescent="0.35">
      <c r="A456" s="12"/>
      <c r="B456" s="21">
        <f>IF(MONTH(B454+2)=MONTH(B426),B454+2,"")</f>
        <v>43860</v>
      </c>
      <c r="C456" s="13" t="str">
        <f>IF(B456="","",IFERROR(INDEX(Tableau1[RAISON],MATCH(B456,Tableau1[JOUR],0)),IF(WEEKDAY(B456,2)&gt;5,"WE","")))</f>
        <v/>
      </c>
      <c r="D456" s="26" t="str">
        <f t="shared" si="144"/>
        <v>A</v>
      </c>
      <c r="E456" s="21" t="str">
        <f>IF(MONTH(E454+2)=MONTH(E426),E454+2,"")</f>
        <v/>
      </c>
      <c r="F456" s="13" t="str">
        <f>IF(E456="","",IFERROR(INDEX(Tableau1[RAISON],MATCH(E456,Tableau1[JOUR],0)),IF(WEEKDAY(E456,2)&gt;5,"WE","")))</f>
        <v/>
      </c>
      <c r="G456" s="26" t="str">
        <f t="shared" si="145"/>
        <v/>
      </c>
      <c r="H456" s="21">
        <f>IF(MONTH(H454+2)=MONTH(H426),H454+2,"")</f>
        <v>43920</v>
      </c>
      <c r="I456" s="13" t="str">
        <f>IF(H456="","",IFERROR(INDEX(Tableau1[RAISON],MATCH(H456,Tableau1[JOUR],0)),IF(WEEKDAY(H456,2)&gt;5,"WE","")))</f>
        <v/>
      </c>
      <c r="J456" s="26" t="str">
        <f t="shared" si="146"/>
        <v>B</v>
      </c>
      <c r="K456" s="21">
        <f>IF(MONTH(K454+2)=MONTH(K426),K454+2,"")</f>
        <v>43951</v>
      </c>
      <c r="L456" s="13" t="str">
        <f>IF(K456="","",IFERROR(INDEX(Tableau1[RAISON],MATCH(K456,Tableau1[JOUR],0)),IF(WEEKDAY(K456,2)&gt;5,"WE","")))</f>
        <v/>
      </c>
      <c r="M456" s="26" t="str">
        <f t="shared" si="147"/>
        <v>B</v>
      </c>
      <c r="N456" s="21">
        <f>IF(MONTH(N454+2)=MONTH(N426),N454+2,"")</f>
        <v>43981</v>
      </c>
      <c r="O456" s="13" t="str">
        <f>IF(N456="","",IFERROR(INDEX(Tableau1[RAISON],MATCH(N456,Tableau1[JOUR],0)),IF(WEEKDAY(N456,2)&gt;5,"WE","")))</f>
        <v>WE</v>
      </c>
      <c r="P456" s="26" t="str">
        <f t="shared" si="148"/>
        <v>B</v>
      </c>
      <c r="Q456" s="21">
        <f>IF(MONTH(Q454+2)=MONTH(Q426),Q454+2,"")</f>
        <v>44012</v>
      </c>
      <c r="R456" s="13" t="str">
        <f>IF(Q456="","",IFERROR(INDEX(Tableau1[RAISON],MATCH(Q456,Tableau1[JOUR],0)),IF(WEEKDAY(Q456,2)&gt;5,"WE","")))</f>
        <v/>
      </c>
      <c r="S456" s="26" t="str">
        <f t="shared" si="149"/>
        <v>A</v>
      </c>
      <c r="T456" s="12"/>
    </row>
    <row r="457" spans="1:20" x14ac:dyDescent="0.35">
      <c r="A457" s="12"/>
      <c r="B457" s="22">
        <f>IF(MONTH(B454+3)=MONTH(B426),B454+3,"")</f>
        <v>43861</v>
      </c>
      <c r="C457" s="13" t="str">
        <f>IF(B457="","",IFERROR(INDEX(Tableau1[RAISON],MATCH(B457,Tableau1[JOUR],0)),IF(WEEKDAY(B457,2)&gt;5,"WE","")))</f>
        <v/>
      </c>
      <c r="D457" s="26" t="str">
        <f t="shared" si="144"/>
        <v>A</v>
      </c>
      <c r="E457" s="22" t="str">
        <f>IF(MONTH(E454+3)=MONTH(E426),E454+3,"")</f>
        <v/>
      </c>
      <c r="F457" s="13" t="str">
        <f>IF(E457="","",IFERROR(INDEX(Tableau1[RAISON],MATCH(E457,Tableau1[JOUR],0)),IF(WEEKDAY(E457,2)&gt;5,"WE","")))</f>
        <v/>
      </c>
      <c r="G457" s="26" t="str">
        <f t="shared" si="145"/>
        <v/>
      </c>
      <c r="H457" s="22">
        <f>IF(MONTH(H454+3)=MONTH(H426),H454+3,"")</f>
        <v>43921</v>
      </c>
      <c r="I457" s="13" t="str">
        <f>IF(H457="","",IFERROR(INDEX(Tableau1[RAISON],MATCH(H457,Tableau1[JOUR],0)),IF(WEEKDAY(H457,2)&gt;5,"WE","")))</f>
        <v/>
      </c>
      <c r="J457" s="26" t="str">
        <f t="shared" si="146"/>
        <v>B</v>
      </c>
      <c r="K457" s="22" t="str">
        <f>IF(MONTH(K454+3)=MONTH(K426),K454+3,"")</f>
        <v/>
      </c>
      <c r="L457" s="13" t="str">
        <f>IF(K457="","",IFERROR(INDEX(Tableau1[RAISON],MATCH(K457,Tableau1[JOUR],0)),IF(WEEKDAY(K457,2)&gt;5,"WE","")))</f>
        <v/>
      </c>
      <c r="M457" s="26" t="str">
        <f t="shared" si="147"/>
        <v/>
      </c>
      <c r="N457" s="22">
        <f>IF(MONTH(N454+3)=MONTH(N426),N454+3,"")</f>
        <v>43982</v>
      </c>
      <c r="O457" s="13" t="str">
        <f>IF(N457="","",IFERROR(INDEX(Tableau1[RAISON],MATCH(N457,Tableau1[JOUR],0)),IF(WEEKDAY(N457,2)&gt;5,"WE","")))</f>
        <v>WE</v>
      </c>
      <c r="P457" s="26" t="str">
        <f t="shared" si="148"/>
        <v>B</v>
      </c>
      <c r="Q457" s="22" t="str">
        <f>IF(MONTH(Q454+3)=MONTH(Q426),Q454+3,"")</f>
        <v/>
      </c>
      <c r="R457" s="13" t="str">
        <f>IF(Q457="","",IFERROR(INDEX(Tableau1[RAISON],MATCH(Q457,Tableau1[JOUR],0)),IF(WEEKDAY(Q457,2)&gt;5,"WE","")))</f>
        <v/>
      </c>
      <c r="S457" s="26" t="str">
        <f t="shared" si="149"/>
        <v/>
      </c>
      <c r="T457" s="12"/>
    </row>
    <row r="458" spans="1:20" x14ac:dyDescent="0.35">
      <c r="A458" s="12"/>
      <c r="B458" s="14">
        <f>NETWORKDAYS(B427,MAX(B454:B457),Tableau1[JOUR]
)</f>
        <v>22</v>
      </c>
      <c r="C458" s="14"/>
      <c r="D458" s="27"/>
      <c r="E458" s="14">
        <f>NETWORKDAYS(E427,MAX(E454:E457),Tableau1[JOUR]
)</f>
        <v>20</v>
      </c>
      <c r="F458" s="14"/>
      <c r="G458" s="27"/>
      <c r="H458" s="14">
        <f>NETWORKDAYS(H427,MAX(H454:H457),Tableau1[JOUR]
)</f>
        <v>22</v>
      </c>
      <c r="I458" s="14"/>
      <c r="J458" s="27"/>
      <c r="K458" s="14">
        <f>NETWORKDAYS(K427,MAX(K454:K457),Tableau1[JOUR]
)</f>
        <v>21</v>
      </c>
      <c r="L458" s="14"/>
      <c r="M458" s="27"/>
      <c r="N458" s="14">
        <f>NETWORKDAYS(N427,MAX(N454:N457),Tableau1[JOUR]
)</f>
        <v>19</v>
      </c>
      <c r="O458" s="14"/>
      <c r="P458" s="27"/>
      <c r="Q458" s="14">
        <f>NETWORKDAYS(Q427,MAX(Q454:Q457),Tableau1[JOUR]
)</f>
        <v>21</v>
      </c>
      <c r="R458" s="12"/>
      <c r="S458" s="25"/>
      <c r="T458" s="14">
        <f>SUM(B458:Q458)</f>
        <v>125</v>
      </c>
    </row>
    <row r="459" spans="1:20" x14ac:dyDescent="0.35">
      <c r="A459" s="12"/>
      <c r="B459" s="11"/>
      <c r="C459" s="12"/>
      <c r="D459" s="25"/>
      <c r="E459" s="11"/>
      <c r="F459" s="12"/>
      <c r="G459" s="25"/>
      <c r="H459" s="11"/>
      <c r="I459" s="12"/>
      <c r="J459" s="25"/>
      <c r="K459" s="11"/>
      <c r="L459" s="12"/>
      <c r="M459" s="25"/>
      <c r="N459" s="11"/>
      <c r="O459" s="12"/>
      <c r="P459" s="25"/>
      <c r="Q459" s="11"/>
      <c r="R459" s="12"/>
      <c r="S459" s="25"/>
      <c r="T459" s="12"/>
    </row>
    <row r="460" spans="1:20" x14ac:dyDescent="0.35">
      <c r="A460" s="12"/>
      <c r="B460" s="11">
        <v>7</v>
      </c>
      <c r="C460" s="12"/>
      <c r="D460" s="25"/>
      <c r="E460" s="11">
        <v>8</v>
      </c>
      <c r="F460" s="12"/>
      <c r="G460" s="25"/>
      <c r="H460" s="11">
        <v>9</v>
      </c>
      <c r="I460" s="12"/>
      <c r="J460" s="25"/>
      <c r="K460" s="11">
        <v>10</v>
      </c>
      <c r="L460" s="12"/>
      <c r="M460" s="25"/>
      <c r="N460" s="11">
        <v>11</v>
      </c>
      <c r="O460" s="12"/>
      <c r="P460" s="25"/>
      <c r="Q460" s="11">
        <v>12</v>
      </c>
      <c r="R460" s="12"/>
      <c r="S460" s="25"/>
      <c r="T460" s="12"/>
    </row>
    <row r="461" spans="1:20" x14ac:dyDescent="0.35">
      <c r="A461" s="12"/>
      <c r="B461" s="28">
        <f>DATE(A426,B460,1)</f>
        <v>44013</v>
      </c>
      <c r="C461" s="29"/>
      <c r="D461" s="16"/>
      <c r="E461" s="28">
        <f>DATE(A426,E460,1)</f>
        <v>44044</v>
      </c>
      <c r="F461" s="29"/>
      <c r="G461" s="16"/>
      <c r="H461" s="28">
        <f>DATE(A426,H460,1)</f>
        <v>44075</v>
      </c>
      <c r="I461" s="29"/>
      <c r="J461" s="16"/>
      <c r="K461" s="28">
        <f>DATE(A426,K460,1)</f>
        <v>44105</v>
      </c>
      <c r="L461" s="29"/>
      <c r="M461" s="16"/>
      <c r="N461" s="28">
        <f>DATE(A426,N460,1)</f>
        <v>44136</v>
      </c>
      <c r="O461" s="29"/>
      <c r="P461" s="16"/>
      <c r="Q461" s="28">
        <f>DATE(A426,Q460,1)</f>
        <v>44166</v>
      </c>
      <c r="R461" s="29"/>
      <c r="S461" s="23"/>
      <c r="T461" s="12"/>
    </row>
    <row r="462" spans="1:20" x14ac:dyDescent="0.35">
      <c r="A462" s="12"/>
      <c r="B462" s="20">
        <f>B461</f>
        <v>44013</v>
      </c>
      <c r="C462" s="13" t="str">
        <f>IF(B462="","",IFERROR(INDEX(Tableau1[RAISON],MATCH(B462,Tableau1[JOUR],0)),IF(WEEKDAY(B462,2)&gt;5,"WE","")))</f>
        <v/>
      </c>
      <c r="D462" s="26" t="str">
        <f t="shared" ref="D462:D492" si="156">IF(B462="","",IF(MOD(INT((B462-REF)/7),2),"A","B"))</f>
        <v>A</v>
      </c>
      <c r="E462" s="20">
        <f>E461</f>
        <v>44044</v>
      </c>
      <c r="F462" s="13" t="str">
        <f>IF(E462="","",IFERROR(INDEX(Tableau1[RAISON],MATCH(E462,Tableau1[JOUR],0)),IF(WEEKDAY(E462,2)&gt;5,"WE","")))</f>
        <v>WE</v>
      </c>
      <c r="G462" s="26" t="str">
        <f t="shared" ref="G462:G492" si="157">IF(E462="","",IF(MOD(INT((E462-REF)/7),2),"A","B"))</f>
        <v>A</v>
      </c>
      <c r="H462" s="20">
        <f>H461</f>
        <v>44075</v>
      </c>
      <c r="I462" s="13" t="str">
        <f>IF(H462="","",IFERROR(INDEX(Tableau1[RAISON],MATCH(H462,Tableau1[JOUR],0)),IF(WEEKDAY(H462,2)&gt;5,"WE","")))</f>
        <v/>
      </c>
      <c r="J462" s="26" t="str">
        <f t="shared" ref="J462:J492" si="158">IF(H462="","",IF(MOD(INT((H462-REF)/7),2),"A","B"))</f>
        <v>B</v>
      </c>
      <c r="K462" s="20">
        <f>K461</f>
        <v>44105</v>
      </c>
      <c r="L462" s="13" t="str">
        <f>IF(K462="","",IFERROR(INDEX(Tableau1[RAISON],MATCH(K462,Tableau1[JOUR],0)),IF(WEEKDAY(K462,2)&gt;5,"WE","")))</f>
        <v/>
      </c>
      <c r="M462" s="26" t="str">
        <f t="shared" ref="M462:M492" si="159">IF(K462="","",IF(MOD(INT((K462-REF)/7),2),"A","B"))</f>
        <v>B</v>
      </c>
      <c r="N462" s="20">
        <f>N461</f>
        <v>44136</v>
      </c>
      <c r="O462" s="13" t="str">
        <f>IF(N462="","",IFERROR(INDEX(Tableau1[RAISON],MATCH(N462,Tableau1[JOUR],0)),IF(WEEKDAY(N462,2)&gt;5,"WE","")))</f>
        <v>Toussaint</v>
      </c>
      <c r="P462" s="26" t="str">
        <f t="shared" ref="P462:P492" si="160">IF(N462="","",IF(MOD(INT((N462-REF)/7),2),"A","B"))</f>
        <v>B</v>
      </c>
      <c r="Q462" s="20">
        <f>Q461</f>
        <v>44166</v>
      </c>
      <c r="R462" s="13" t="str">
        <f>IF(Q462="","",IFERROR(INDEX(Tableau1[RAISON],MATCH(Q462,Tableau1[JOUR],0)),IF(WEEKDAY(Q462,2)&gt;5,"WE","")))</f>
        <v/>
      </c>
      <c r="S462" s="26" t="str">
        <f t="shared" ref="S462:S492" si="161">IF(Q462="","",IF(MOD(INT((Q462-REF)/7),2),"A","B"))</f>
        <v>A</v>
      </c>
      <c r="T462" s="12"/>
    </row>
    <row r="463" spans="1:20" x14ac:dyDescent="0.35">
      <c r="A463" s="12"/>
      <c r="B463" s="21">
        <f>B462+1</f>
        <v>44014</v>
      </c>
      <c r="C463" s="13" t="str">
        <f>IF(B463="","",IFERROR(INDEX(Tableau1[RAISON],MATCH(B463,Tableau1[JOUR],0)),IF(WEEKDAY(B463,2)&gt;5,"WE","")))</f>
        <v/>
      </c>
      <c r="D463" s="26" t="str">
        <f t="shared" si="156"/>
        <v>A</v>
      </c>
      <c r="E463" s="21">
        <f>E462+1</f>
        <v>44045</v>
      </c>
      <c r="F463" s="13" t="str">
        <f>IF(E463="","",IFERROR(INDEX(Tableau1[RAISON],MATCH(E463,Tableau1[JOUR],0)),IF(WEEKDAY(E463,2)&gt;5,"WE","")))</f>
        <v>WE</v>
      </c>
      <c r="G463" s="26" t="str">
        <f t="shared" si="157"/>
        <v>A</v>
      </c>
      <c r="H463" s="21">
        <f>H462+1</f>
        <v>44076</v>
      </c>
      <c r="I463" s="13" t="str">
        <f>IF(H463="","",IFERROR(INDEX(Tableau1[RAISON],MATCH(H463,Tableau1[JOUR],0)),IF(WEEKDAY(H463,2)&gt;5,"WE","")))</f>
        <v/>
      </c>
      <c r="J463" s="26" t="str">
        <f t="shared" si="158"/>
        <v>B</v>
      </c>
      <c r="K463" s="21">
        <f>K462+1</f>
        <v>44106</v>
      </c>
      <c r="L463" s="13" t="str">
        <f>IF(K463="","",IFERROR(INDEX(Tableau1[RAISON],MATCH(K463,Tableau1[JOUR],0)),IF(WEEKDAY(K463,2)&gt;5,"WE","")))</f>
        <v/>
      </c>
      <c r="M463" s="26" t="str">
        <f t="shared" si="159"/>
        <v>B</v>
      </c>
      <c r="N463" s="21">
        <f>N462+1</f>
        <v>44137</v>
      </c>
      <c r="O463" s="13" t="str">
        <f>IF(N463="","",IFERROR(INDEX(Tableau1[RAISON],MATCH(N463,Tableau1[JOUR],0)),IF(WEEKDAY(N463,2)&gt;5,"WE","")))</f>
        <v/>
      </c>
      <c r="P463" s="26" t="str">
        <f t="shared" si="160"/>
        <v>A</v>
      </c>
      <c r="Q463" s="21">
        <f>Q462+1</f>
        <v>44167</v>
      </c>
      <c r="R463" s="13" t="str">
        <f>IF(Q463="","",IFERROR(INDEX(Tableau1[RAISON],MATCH(Q463,Tableau1[JOUR],0)),IF(WEEKDAY(Q463,2)&gt;5,"WE","")))</f>
        <v/>
      </c>
      <c r="S463" s="26" t="str">
        <f t="shared" si="161"/>
        <v>A</v>
      </c>
      <c r="T463" s="12"/>
    </row>
    <row r="464" spans="1:20" x14ac:dyDescent="0.35">
      <c r="A464" s="12"/>
      <c r="B464" s="21">
        <f t="shared" ref="B464:B489" si="162">B463+1</f>
        <v>44015</v>
      </c>
      <c r="C464" s="13" t="str">
        <f>IF(B464="","",IFERROR(INDEX(Tableau1[RAISON],MATCH(B464,Tableau1[JOUR],0)),IF(WEEKDAY(B464,2)&gt;5,"WE","")))</f>
        <v/>
      </c>
      <c r="D464" s="26" t="str">
        <f t="shared" si="156"/>
        <v>A</v>
      </c>
      <c r="E464" s="21">
        <f t="shared" ref="E464:E489" si="163">E463+1</f>
        <v>44046</v>
      </c>
      <c r="F464" s="13" t="str">
        <f>IF(E464="","",IFERROR(INDEX(Tableau1[RAISON],MATCH(E464,Tableau1[JOUR],0)),IF(WEEKDAY(E464,2)&gt;5,"WE","")))</f>
        <v/>
      </c>
      <c r="G464" s="26" t="str">
        <f t="shared" si="157"/>
        <v>B</v>
      </c>
      <c r="H464" s="21">
        <f t="shared" ref="H464:H489" si="164">H463+1</f>
        <v>44077</v>
      </c>
      <c r="I464" s="13" t="str">
        <f>IF(H464="","",IFERROR(INDEX(Tableau1[RAISON],MATCH(H464,Tableau1[JOUR],0)),IF(WEEKDAY(H464,2)&gt;5,"WE","")))</f>
        <v/>
      </c>
      <c r="J464" s="26" t="str">
        <f t="shared" si="158"/>
        <v>B</v>
      </c>
      <c r="K464" s="21">
        <f t="shared" ref="K464:K489" si="165">K463+1</f>
        <v>44107</v>
      </c>
      <c r="L464" s="13" t="str">
        <f>IF(K464="","",IFERROR(INDEX(Tableau1[RAISON],MATCH(K464,Tableau1[JOUR],0)),IF(WEEKDAY(K464,2)&gt;5,"WE","")))</f>
        <v>WE</v>
      </c>
      <c r="M464" s="26" t="str">
        <f t="shared" si="159"/>
        <v>B</v>
      </c>
      <c r="N464" s="21">
        <f t="shared" ref="N464:N489" si="166">N463+1</f>
        <v>44138</v>
      </c>
      <c r="O464" s="13" t="str">
        <f>IF(N464="","",IFERROR(INDEX(Tableau1[RAISON],MATCH(N464,Tableau1[JOUR],0)),IF(WEEKDAY(N464,2)&gt;5,"WE","")))</f>
        <v/>
      </c>
      <c r="P464" s="26" t="str">
        <f t="shared" si="160"/>
        <v>A</v>
      </c>
      <c r="Q464" s="21">
        <f t="shared" ref="Q464:Q489" si="167">Q463+1</f>
        <v>44168</v>
      </c>
      <c r="R464" s="13" t="str">
        <f>IF(Q464="","",IFERROR(INDEX(Tableau1[RAISON],MATCH(Q464,Tableau1[JOUR],0)),IF(WEEKDAY(Q464,2)&gt;5,"WE","")))</f>
        <v/>
      </c>
      <c r="S464" s="26" t="str">
        <f t="shared" si="161"/>
        <v>A</v>
      </c>
      <c r="T464" s="12"/>
    </row>
    <row r="465" spans="1:20" x14ac:dyDescent="0.35">
      <c r="A465" s="12"/>
      <c r="B465" s="21">
        <f t="shared" si="162"/>
        <v>44016</v>
      </c>
      <c r="C465" s="13" t="str">
        <f>IF(B465="","",IFERROR(INDEX(Tableau1[RAISON],MATCH(B465,Tableau1[JOUR],0)),IF(WEEKDAY(B465,2)&gt;5,"WE","")))</f>
        <v>WE</v>
      </c>
      <c r="D465" s="26" t="str">
        <f t="shared" si="156"/>
        <v>A</v>
      </c>
      <c r="E465" s="21">
        <f t="shared" si="163"/>
        <v>44047</v>
      </c>
      <c r="F465" s="13" t="str">
        <f>IF(E465="","",IFERROR(INDEX(Tableau1[RAISON],MATCH(E465,Tableau1[JOUR],0)),IF(WEEKDAY(E465,2)&gt;5,"WE","")))</f>
        <v/>
      </c>
      <c r="G465" s="26" t="str">
        <f t="shared" si="157"/>
        <v>B</v>
      </c>
      <c r="H465" s="21">
        <f t="shared" si="164"/>
        <v>44078</v>
      </c>
      <c r="I465" s="13" t="str">
        <f>IF(H465="","",IFERROR(INDEX(Tableau1[RAISON],MATCH(H465,Tableau1[JOUR],0)),IF(WEEKDAY(H465,2)&gt;5,"WE","")))</f>
        <v/>
      </c>
      <c r="J465" s="26" t="str">
        <f t="shared" si="158"/>
        <v>B</v>
      </c>
      <c r="K465" s="21">
        <f t="shared" si="165"/>
        <v>44108</v>
      </c>
      <c r="L465" s="13" t="str">
        <f>IF(K465="","",IFERROR(INDEX(Tableau1[RAISON],MATCH(K465,Tableau1[JOUR],0)),IF(WEEKDAY(K465,2)&gt;5,"WE","")))</f>
        <v>WE</v>
      </c>
      <c r="M465" s="26" t="str">
        <f t="shared" si="159"/>
        <v>B</v>
      </c>
      <c r="N465" s="21">
        <f t="shared" si="166"/>
        <v>44139</v>
      </c>
      <c r="O465" s="13" t="str">
        <f>IF(N465="","",IFERROR(INDEX(Tableau1[RAISON],MATCH(N465,Tableau1[JOUR],0)),IF(WEEKDAY(N465,2)&gt;5,"WE","")))</f>
        <v/>
      </c>
      <c r="P465" s="26" t="str">
        <f t="shared" si="160"/>
        <v>A</v>
      </c>
      <c r="Q465" s="21">
        <f t="shared" si="167"/>
        <v>44169</v>
      </c>
      <c r="R465" s="13" t="str">
        <f>IF(Q465="","",IFERROR(INDEX(Tableau1[RAISON],MATCH(Q465,Tableau1[JOUR],0)),IF(WEEKDAY(Q465,2)&gt;5,"WE","")))</f>
        <v/>
      </c>
      <c r="S465" s="26" t="str">
        <f t="shared" si="161"/>
        <v>A</v>
      </c>
      <c r="T465" s="12"/>
    </row>
    <row r="466" spans="1:20" x14ac:dyDescent="0.35">
      <c r="A466" s="12"/>
      <c r="B466" s="21">
        <f t="shared" si="162"/>
        <v>44017</v>
      </c>
      <c r="C466" s="13" t="str">
        <f>IF(B466="","",IFERROR(INDEX(Tableau1[RAISON],MATCH(B466,Tableau1[JOUR],0)),IF(WEEKDAY(B466,2)&gt;5,"WE","")))</f>
        <v>WE</v>
      </c>
      <c r="D466" s="26" t="str">
        <f t="shared" si="156"/>
        <v>A</v>
      </c>
      <c r="E466" s="21">
        <f t="shared" si="163"/>
        <v>44048</v>
      </c>
      <c r="F466" s="13" t="str">
        <f>IF(E466="","",IFERROR(INDEX(Tableau1[RAISON],MATCH(E466,Tableau1[JOUR],0)),IF(WEEKDAY(E466,2)&gt;5,"WE","")))</f>
        <v/>
      </c>
      <c r="G466" s="26" t="str">
        <f t="shared" si="157"/>
        <v>B</v>
      </c>
      <c r="H466" s="21">
        <f t="shared" si="164"/>
        <v>44079</v>
      </c>
      <c r="I466" s="13" t="str">
        <f>IF(H466="","",IFERROR(INDEX(Tableau1[RAISON],MATCH(H466,Tableau1[JOUR],0)),IF(WEEKDAY(H466,2)&gt;5,"WE","")))</f>
        <v>WE</v>
      </c>
      <c r="J466" s="26" t="str">
        <f t="shared" si="158"/>
        <v>B</v>
      </c>
      <c r="K466" s="21">
        <f t="shared" si="165"/>
        <v>44109</v>
      </c>
      <c r="L466" s="13" t="str">
        <f>IF(K466="","",IFERROR(INDEX(Tableau1[RAISON],MATCH(K466,Tableau1[JOUR],0)),IF(WEEKDAY(K466,2)&gt;5,"WE","")))</f>
        <v/>
      </c>
      <c r="M466" s="26" t="str">
        <f t="shared" si="159"/>
        <v>A</v>
      </c>
      <c r="N466" s="21">
        <f t="shared" si="166"/>
        <v>44140</v>
      </c>
      <c r="O466" s="13" t="str">
        <f>IF(N466="","",IFERROR(INDEX(Tableau1[RAISON],MATCH(N466,Tableau1[JOUR],0)),IF(WEEKDAY(N466,2)&gt;5,"WE","")))</f>
        <v/>
      </c>
      <c r="P466" s="26" t="str">
        <f t="shared" si="160"/>
        <v>A</v>
      </c>
      <c r="Q466" s="21">
        <f t="shared" si="167"/>
        <v>44170</v>
      </c>
      <c r="R466" s="13" t="str">
        <f>IF(Q466="","",IFERROR(INDEX(Tableau1[RAISON],MATCH(Q466,Tableau1[JOUR],0)),IF(WEEKDAY(Q466,2)&gt;5,"WE","")))</f>
        <v>WE</v>
      </c>
      <c r="S466" s="26" t="str">
        <f t="shared" si="161"/>
        <v>A</v>
      </c>
      <c r="T466" s="12"/>
    </row>
    <row r="467" spans="1:20" x14ac:dyDescent="0.35">
      <c r="A467" s="12"/>
      <c r="B467" s="21">
        <f t="shared" si="162"/>
        <v>44018</v>
      </c>
      <c r="C467" s="13" t="str">
        <f>IF(B467="","",IFERROR(INDEX(Tableau1[RAISON],MATCH(B467,Tableau1[JOUR],0)),IF(WEEKDAY(B467,2)&gt;5,"WE","")))</f>
        <v/>
      </c>
      <c r="D467" s="26" t="str">
        <f t="shared" si="156"/>
        <v>B</v>
      </c>
      <c r="E467" s="21">
        <f t="shared" si="163"/>
        <v>44049</v>
      </c>
      <c r="F467" s="13" t="str">
        <f>IF(E467="","",IFERROR(INDEX(Tableau1[RAISON],MATCH(E467,Tableau1[JOUR],0)),IF(WEEKDAY(E467,2)&gt;5,"WE","")))</f>
        <v/>
      </c>
      <c r="G467" s="26" t="str">
        <f t="shared" si="157"/>
        <v>B</v>
      </c>
      <c r="H467" s="21">
        <f t="shared" si="164"/>
        <v>44080</v>
      </c>
      <c r="I467" s="13" t="str">
        <f>IF(H467="","",IFERROR(INDEX(Tableau1[RAISON],MATCH(H467,Tableau1[JOUR],0)),IF(WEEKDAY(H467,2)&gt;5,"WE","")))</f>
        <v>WE</v>
      </c>
      <c r="J467" s="26" t="str">
        <f t="shared" si="158"/>
        <v>B</v>
      </c>
      <c r="K467" s="21">
        <f t="shared" si="165"/>
        <v>44110</v>
      </c>
      <c r="L467" s="13" t="str">
        <f>IF(K467="","",IFERROR(INDEX(Tableau1[RAISON],MATCH(K467,Tableau1[JOUR],0)),IF(WEEKDAY(K467,2)&gt;5,"WE","")))</f>
        <v/>
      </c>
      <c r="M467" s="26" t="str">
        <f t="shared" si="159"/>
        <v>A</v>
      </c>
      <c r="N467" s="21">
        <f t="shared" si="166"/>
        <v>44141</v>
      </c>
      <c r="O467" s="13" t="str">
        <f>IF(N467="","",IFERROR(INDEX(Tableau1[RAISON],MATCH(N467,Tableau1[JOUR],0)),IF(WEEKDAY(N467,2)&gt;5,"WE","")))</f>
        <v/>
      </c>
      <c r="P467" s="26" t="str">
        <f t="shared" si="160"/>
        <v>A</v>
      </c>
      <c r="Q467" s="21">
        <f t="shared" si="167"/>
        <v>44171</v>
      </c>
      <c r="R467" s="13" t="str">
        <f>IF(Q467="","",IFERROR(INDEX(Tableau1[RAISON],MATCH(Q467,Tableau1[JOUR],0)),IF(WEEKDAY(Q467,2)&gt;5,"WE","")))</f>
        <v>WE</v>
      </c>
      <c r="S467" s="26" t="str">
        <f t="shared" si="161"/>
        <v>A</v>
      </c>
      <c r="T467" s="12"/>
    </row>
    <row r="468" spans="1:20" x14ac:dyDescent="0.35">
      <c r="A468" s="12"/>
      <c r="B468" s="21">
        <f t="shared" si="162"/>
        <v>44019</v>
      </c>
      <c r="C468" s="13" t="str">
        <f>IF(B468="","",IFERROR(INDEX(Tableau1[RAISON],MATCH(B468,Tableau1[JOUR],0)),IF(WEEKDAY(B468,2)&gt;5,"WE","")))</f>
        <v/>
      </c>
      <c r="D468" s="26" t="str">
        <f t="shared" si="156"/>
        <v>B</v>
      </c>
      <c r="E468" s="21">
        <f t="shared" si="163"/>
        <v>44050</v>
      </c>
      <c r="F468" s="13" t="str">
        <f>IF(E468="","",IFERROR(INDEX(Tableau1[RAISON],MATCH(E468,Tableau1[JOUR],0)),IF(WEEKDAY(E468,2)&gt;5,"WE","")))</f>
        <v/>
      </c>
      <c r="G468" s="26" t="str">
        <f t="shared" si="157"/>
        <v>B</v>
      </c>
      <c r="H468" s="21">
        <f t="shared" si="164"/>
        <v>44081</v>
      </c>
      <c r="I468" s="13" t="str">
        <f>IF(H468="","",IFERROR(INDEX(Tableau1[RAISON],MATCH(H468,Tableau1[JOUR],0)),IF(WEEKDAY(H468,2)&gt;5,"WE","")))</f>
        <v/>
      </c>
      <c r="J468" s="26" t="str">
        <f t="shared" si="158"/>
        <v>A</v>
      </c>
      <c r="K468" s="21">
        <f t="shared" si="165"/>
        <v>44111</v>
      </c>
      <c r="L468" s="13" t="str">
        <f>IF(K468="","",IFERROR(INDEX(Tableau1[RAISON],MATCH(K468,Tableau1[JOUR],0)),IF(WEEKDAY(K468,2)&gt;5,"WE","")))</f>
        <v/>
      </c>
      <c r="M468" s="26" t="str">
        <f t="shared" si="159"/>
        <v>A</v>
      </c>
      <c r="N468" s="21">
        <f t="shared" si="166"/>
        <v>44142</v>
      </c>
      <c r="O468" s="13" t="str">
        <f>IF(N468="","",IFERROR(INDEX(Tableau1[RAISON],MATCH(N468,Tableau1[JOUR],0)),IF(WEEKDAY(N468,2)&gt;5,"WE","")))</f>
        <v>WE</v>
      </c>
      <c r="P468" s="26" t="str">
        <f t="shared" si="160"/>
        <v>A</v>
      </c>
      <c r="Q468" s="21">
        <f t="shared" si="167"/>
        <v>44172</v>
      </c>
      <c r="R468" s="13" t="str">
        <f>IF(Q468="","",IFERROR(INDEX(Tableau1[RAISON],MATCH(Q468,Tableau1[JOUR],0)),IF(WEEKDAY(Q468,2)&gt;5,"WE","")))</f>
        <v/>
      </c>
      <c r="S468" s="26" t="str">
        <f t="shared" si="161"/>
        <v>B</v>
      </c>
      <c r="T468" s="12"/>
    </row>
    <row r="469" spans="1:20" x14ac:dyDescent="0.35">
      <c r="A469" s="12"/>
      <c r="B469" s="21">
        <f t="shared" si="162"/>
        <v>44020</v>
      </c>
      <c r="C469" s="13" t="str">
        <f>IF(B469="","",IFERROR(INDEX(Tableau1[RAISON],MATCH(B469,Tableau1[JOUR],0)),IF(WEEKDAY(B469,2)&gt;5,"WE","")))</f>
        <v/>
      </c>
      <c r="D469" s="26" t="str">
        <f t="shared" si="156"/>
        <v>B</v>
      </c>
      <c r="E469" s="21">
        <f t="shared" si="163"/>
        <v>44051</v>
      </c>
      <c r="F469" s="13" t="str">
        <f>IF(E469="","",IFERROR(INDEX(Tableau1[RAISON],MATCH(E469,Tableau1[JOUR],0)),IF(WEEKDAY(E469,2)&gt;5,"WE","")))</f>
        <v>WE</v>
      </c>
      <c r="G469" s="26" t="str">
        <f t="shared" si="157"/>
        <v>B</v>
      </c>
      <c r="H469" s="21">
        <f t="shared" si="164"/>
        <v>44082</v>
      </c>
      <c r="I469" s="13" t="str">
        <f>IF(H469="","",IFERROR(INDEX(Tableau1[RAISON],MATCH(H469,Tableau1[JOUR],0)),IF(WEEKDAY(H469,2)&gt;5,"WE","")))</f>
        <v/>
      </c>
      <c r="J469" s="26" t="str">
        <f t="shared" si="158"/>
        <v>A</v>
      </c>
      <c r="K469" s="21">
        <f t="shared" si="165"/>
        <v>44112</v>
      </c>
      <c r="L469" s="13" t="str">
        <f>IF(K469="","",IFERROR(INDEX(Tableau1[RAISON],MATCH(K469,Tableau1[JOUR],0)),IF(WEEKDAY(K469,2)&gt;5,"WE","")))</f>
        <v/>
      </c>
      <c r="M469" s="26" t="str">
        <f t="shared" si="159"/>
        <v>A</v>
      </c>
      <c r="N469" s="21">
        <f t="shared" si="166"/>
        <v>44143</v>
      </c>
      <c r="O469" s="13" t="str">
        <f>IF(N469="","",IFERROR(INDEX(Tableau1[RAISON],MATCH(N469,Tableau1[JOUR],0)),IF(WEEKDAY(N469,2)&gt;5,"WE","")))</f>
        <v>WE</v>
      </c>
      <c r="P469" s="26" t="str">
        <f t="shared" si="160"/>
        <v>A</v>
      </c>
      <c r="Q469" s="21">
        <f t="shared" si="167"/>
        <v>44173</v>
      </c>
      <c r="R469" s="13" t="str">
        <f>IF(Q469="","",IFERROR(INDEX(Tableau1[RAISON],MATCH(Q469,Tableau1[JOUR],0)),IF(WEEKDAY(Q469,2)&gt;5,"WE","")))</f>
        <v/>
      </c>
      <c r="S469" s="26" t="str">
        <f t="shared" si="161"/>
        <v>B</v>
      </c>
      <c r="T469" s="12"/>
    </row>
    <row r="470" spans="1:20" x14ac:dyDescent="0.35">
      <c r="A470" s="12"/>
      <c r="B470" s="21">
        <f t="shared" si="162"/>
        <v>44021</v>
      </c>
      <c r="C470" s="13" t="str">
        <f>IF(B470="","",IFERROR(INDEX(Tableau1[RAISON],MATCH(B470,Tableau1[JOUR],0)),IF(WEEKDAY(B470,2)&gt;5,"WE","")))</f>
        <v/>
      </c>
      <c r="D470" s="26" t="str">
        <f t="shared" si="156"/>
        <v>B</v>
      </c>
      <c r="E470" s="21">
        <f t="shared" si="163"/>
        <v>44052</v>
      </c>
      <c r="F470" s="13" t="str">
        <f>IF(E470="","",IFERROR(INDEX(Tableau1[RAISON],MATCH(E470,Tableau1[JOUR],0)),IF(WEEKDAY(E470,2)&gt;5,"WE","")))</f>
        <v>WE</v>
      </c>
      <c r="G470" s="26" t="str">
        <f t="shared" si="157"/>
        <v>B</v>
      </c>
      <c r="H470" s="21">
        <f t="shared" si="164"/>
        <v>44083</v>
      </c>
      <c r="I470" s="13" t="str">
        <f>IF(H470="","",IFERROR(INDEX(Tableau1[RAISON],MATCH(H470,Tableau1[JOUR],0)),IF(WEEKDAY(H470,2)&gt;5,"WE","")))</f>
        <v/>
      </c>
      <c r="J470" s="26" t="str">
        <f t="shared" si="158"/>
        <v>A</v>
      </c>
      <c r="K470" s="21">
        <f t="shared" si="165"/>
        <v>44113</v>
      </c>
      <c r="L470" s="13" t="str">
        <f>IF(K470="","",IFERROR(INDEX(Tableau1[RAISON],MATCH(K470,Tableau1[JOUR],0)),IF(WEEKDAY(K470,2)&gt;5,"WE","")))</f>
        <v/>
      </c>
      <c r="M470" s="26" t="str">
        <f t="shared" si="159"/>
        <v>A</v>
      </c>
      <c r="N470" s="21">
        <f t="shared" si="166"/>
        <v>44144</v>
      </c>
      <c r="O470" s="13" t="str">
        <f>IF(N470="","",IFERROR(INDEX(Tableau1[RAISON],MATCH(N470,Tableau1[JOUR],0)),IF(WEEKDAY(N470,2)&gt;5,"WE","")))</f>
        <v/>
      </c>
      <c r="P470" s="26" t="str">
        <f t="shared" si="160"/>
        <v>B</v>
      </c>
      <c r="Q470" s="21">
        <f t="shared" si="167"/>
        <v>44174</v>
      </c>
      <c r="R470" s="13" t="str">
        <f>IF(Q470="","",IFERROR(INDEX(Tableau1[RAISON],MATCH(Q470,Tableau1[JOUR],0)),IF(WEEKDAY(Q470,2)&gt;5,"WE","")))</f>
        <v/>
      </c>
      <c r="S470" s="26" t="str">
        <f t="shared" si="161"/>
        <v>B</v>
      </c>
      <c r="T470" s="12"/>
    </row>
    <row r="471" spans="1:20" x14ac:dyDescent="0.35">
      <c r="A471" s="12"/>
      <c r="B471" s="21">
        <f t="shared" si="162"/>
        <v>44022</v>
      </c>
      <c r="C471" s="13" t="str">
        <f>IF(B471="","",IFERROR(INDEX(Tableau1[RAISON],MATCH(B471,Tableau1[JOUR],0)),IF(WEEKDAY(B471,2)&gt;5,"WE","")))</f>
        <v/>
      </c>
      <c r="D471" s="26" t="str">
        <f t="shared" si="156"/>
        <v>B</v>
      </c>
      <c r="E471" s="21">
        <f t="shared" si="163"/>
        <v>44053</v>
      </c>
      <c r="F471" s="13" t="str">
        <f>IF(E471="","",IFERROR(INDEX(Tableau1[RAISON],MATCH(E471,Tableau1[JOUR],0)),IF(WEEKDAY(E471,2)&gt;5,"WE","")))</f>
        <v/>
      </c>
      <c r="G471" s="26" t="str">
        <f t="shared" si="157"/>
        <v>A</v>
      </c>
      <c r="H471" s="21">
        <f t="shared" si="164"/>
        <v>44084</v>
      </c>
      <c r="I471" s="13" t="str">
        <f>IF(H471="","",IFERROR(INDEX(Tableau1[RAISON],MATCH(H471,Tableau1[JOUR],0)),IF(WEEKDAY(H471,2)&gt;5,"WE","")))</f>
        <v/>
      </c>
      <c r="J471" s="26" t="str">
        <f t="shared" si="158"/>
        <v>A</v>
      </c>
      <c r="K471" s="21">
        <f t="shared" si="165"/>
        <v>44114</v>
      </c>
      <c r="L471" s="13" t="str">
        <f>IF(K471="","",IFERROR(INDEX(Tableau1[RAISON],MATCH(K471,Tableau1[JOUR],0)),IF(WEEKDAY(K471,2)&gt;5,"WE","")))</f>
        <v>WE</v>
      </c>
      <c r="M471" s="26" t="str">
        <f t="shared" si="159"/>
        <v>A</v>
      </c>
      <c r="N471" s="21">
        <f t="shared" si="166"/>
        <v>44145</v>
      </c>
      <c r="O471" s="13" t="str">
        <f>IF(N471="","",IFERROR(INDEX(Tableau1[RAISON],MATCH(N471,Tableau1[JOUR],0)),IF(WEEKDAY(N471,2)&gt;5,"WE","")))</f>
        <v/>
      </c>
      <c r="P471" s="26" t="str">
        <f t="shared" si="160"/>
        <v>B</v>
      </c>
      <c r="Q471" s="21">
        <f t="shared" si="167"/>
        <v>44175</v>
      </c>
      <c r="R471" s="13" t="str">
        <f>IF(Q471="","",IFERROR(INDEX(Tableau1[RAISON],MATCH(Q471,Tableau1[JOUR],0)),IF(WEEKDAY(Q471,2)&gt;5,"WE","")))</f>
        <v/>
      </c>
      <c r="S471" s="26" t="str">
        <f t="shared" si="161"/>
        <v>B</v>
      </c>
      <c r="T471" s="12"/>
    </row>
    <row r="472" spans="1:20" x14ac:dyDescent="0.35">
      <c r="A472" s="12"/>
      <c r="B472" s="21">
        <f t="shared" si="162"/>
        <v>44023</v>
      </c>
      <c r="C472" s="13" t="str">
        <f>IF(B472="","",IFERROR(INDEX(Tableau1[RAISON],MATCH(B472,Tableau1[JOUR],0)),IF(WEEKDAY(B472,2)&gt;5,"WE","")))</f>
        <v>WE</v>
      </c>
      <c r="D472" s="26" t="str">
        <f t="shared" si="156"/>
        <v>B</v>
      </c>
      <c r="E472" s="21">
        <f t="shared" si="163"/>
        <v>44054</v>
      </c>
      <c r="F472" s="13" t="str">
        <f>IF(E472="","",IFERROR(INDEX(Tableau1[RAISON],MATCH(E472,Tableau1[JOUR],0)),IF(WEEKDAY(E472,2)&gt;5,"WE","")))</f>
        <v/>
      </c>
      <c r="G472" s="26" t="str">
        <f t="shared" si="157"/>
        <v>A</v>
      </c>
      <c r="H472" s="21">
        <f t="shared" si="164"/>
        <v>44085</v>
      </c>
      <c r="I472" s="13" t="str">
        <f>IF(H472="","",IFERROR(INDEX(Tableau1[RAISON],MATCH(H472,Tableau1[JOUR],0)),IF(WEEKDAY(H472,2)&gt;5,"WE","")))</f>
        <v/>
      </c>
      <c r="J472" s="26" t="str">
        <f t="shared" si="158"/>
        <v>A</v>
      </c>
      <c r="K472" s="21">
        <f t="shared" si="165"/>
        <v>44115</v>
      </c>
      <c r="L472" s="13" t="str">
        <f>IF(K472="","",IFERROR(INDEX(Tableau1[RAISON],MATCH(K472,Tableau1[JOUR],0)),IF(WEEKDAY(K472,2)&gt;5,"WE","")))</f>
        <v>WE</v>
      </c>
      <c r="M472" s="26" t="str">
        <f t="shared" si="159"/>
        <v>A</v>
      </c>
      <c r="N472" s="21">
        <f t="shared" si="166"/>
        <v>44146</v>
      </c>
      <c r="O472" s="13" t="str">
        <f>IF(N472="","",IFERROR(INDEX(Tableau1[RAISON],MATCH(N472,Tableau1[JOUR],0)),IF(WEEKDAY(N472,2)&gt;5,"WE","")))</f>
        <v>Fête de l'Armistice</v>
      </c>
      <c r="P472" s="26" t="str">
        <f t="shared" si="160"/>
        <v>B</v>
      </c>
      <c r="Q472" s="21">
        <f t="shared" si="167"/>
        <v>44176</v>
      </c>
      <c r="R472" s="13" t="str">
        <f>IF(Q472="","",IFERROR(INDEX(Tableau1[RAISON],MATCH(Q472,Tableau1[JOUR],0)),IF(WEEKDAY(Q472,2)&gt;5,"WE","")))</f>
        <v/>
      </c>
      <c r="S472" s="26" t="str">
        <f t="shared" si="161"/>
        <v>B</v>
      </c>
      <c r="T472" s="12"/>
    </row>
    <row r="473" spans="1:20" x14ac:dyDescent="0.35">
      <c r="A473" s="12"/>
      <c r="B473" s="21">
        <f t="shared" si="162"/>
        <v>44024</v>
      </c>
      <c r="C473" s="13" t="str">
        <f>IF(B473="","",IFERROR(INDEX(Tableau1[RAISON],MATCH(B473,Tableau1[JOUR],0)),IF(WEEKDAY(B473,2)&gt;5,"WE","")))</f>
        <v>WE</v>
      </c>
      <c r="D473" s="26" t="str">
        <f t="shared" si="156"/>
        <v>B</v>
      </c>
      <c r="E473" s="21">
        <f t="shared" si="163"/>
        <v>44055</v>
      </c>
      <c r="F473" s="13" t="str">
        <f>IF(E473="","",IFERROR(INDEX(Tableau1[RAISON],MATCH(E473,Tableau1[JOUR],0)),IF(WEEKDAY(E473,2)&gt;5,"WE","")))</f>
        <v/>
      </c>
      <c r="G473" s="26" t="str">
        <f t="shared" si="157"/>
        <v>A</v>
      </c>
      <c r="H473" s="21">
        <f t="shared" si="164"/>
        <v>44086</v>
      </c>
      <c r="I473" s="13" t="str">
        <f>IF(H473="","",IFERROR(INDEX(Tableau1[RAISON],MATCH(H473,Tableau1[JOUR],0)),IF(WEEKDAY(H473,2)&gt;5,"WE","")))</f>
        <v>WE</v>
      </c>
      <c r="J473" s="26" t="str">
        <f t="shared" si="158"/>
        <v>A</v>
      </c>
      <c r="K473" s="21">
        <f t="shared" si="165"/>
        <v>44116</v>
      </c>
      <c r="L473" s="13" t="str">
        <f>IF(K473="","",IFERROR(INDEX(Tableau1[RAISON],MATCH(K473,Tableau1[JOUR],0)),IF(WEEKDAY(K473,2)&gt;5,"WE","")))</f>
        <v/>
      </c>
      <c r="M473" s="26" t="str">
        <f t="shared" si="159"/>
        <v>B</v>
      </c>
      <c r="N473" s="21">
        <f t="shared" si="166"/>
        <v>44147</v>
      </c>
      <c r="O473" s="13" t="str">
        <f>IF(N473="","",IFERROR(INDEX(Tableau1[RAISON],MATCH(N473,Tableau1[JOUR],0)),IF(WEEKDAY(N473,2)&gt;5,"WE","")))</f>
        <v/>
      </c>
      <c r="P473" s="26" t="str">
        <f t="shared" si="160"/>
        <v>B</v>
      </c>
      <c r="Q473" s="21">
        <f t="shared" si="167"/>
        <v>44177</v>
      </c>
      <c r="R473" s="13" t="str">
        <f>IF(Q473="","",IFERROR(INDEX(Tableau1[RAISON],MATCH(Q473,Tableau1[JOUR],0)),IF(WEEKDAY(Q473,2)&gt;5,"WE","")))</f>
        <v>WE</v>
      </c>
      <c r="S473" s="26" t="str">
        <f t="shared" si="161"/>
        <v>B</v>
      </c>
      <c r="T473" s="12"/>
    </row>
    <row r="474" spans="1:20" x14ac:dyDescent="0.35">
      <c r="A474" s="12"/>
      <c r="B474" s="21">
        <f t="shared" si="162"/>
        <v>44025</v>
      </c>
      <c r="C474" s="13" t="str">
        <f>IF(B474="","",IFERROR(INDEX(Tableau1[RAISON],MATCH(B474,Tableau1[JOUR],0)),IF(WEEKDAY(B474,2)&gt;5,"WE","")))</f>
        <v/>
      </c>
      <c r="D474" s="26" t="str">
        <f t="shared" si="156"/>
        <v>A</v>
      </c>
      <c r="E474" s="21">
        <f t="shared" si="163"/>
        <v>44056</v>
      </c>
      <c r="F474" s="13" t="str">
        <f>IF(E474="","",IFERROR(INDEX(Tableau1[RAISON],MATCH(E474,Tableau1[JOUR],0)),IF(WEEKDAY(E474,2)&gt;5,"WE","")))</f>
        <v/>
      </c>
      <c r="G474" s="26" t="str">
        <f t="shared" si="157"/>
        <v>A</v>
      </c>
      <c r="H474" s="21">
        <f t="shared" si="164"/>
        <v>44087</v>
      </c>
      <c r="I474" s="13" t="str">
        <f>IF(H474="","",IFERROR(INDEX(Tableau1[RAISON],MATCH(H474,Tableau1[JOUR],0)),IF(WEEKDAY(H474,2)&gt;5,"WE","")))</f>
        <v>WE</v>
      </c>
      <c r="J474" s="26" t="str">
        <f t="shared" si="158"/>
        <v>A</v>
      </c>
      <c r="K474" s="21">
        <f t="shared" si="165"/>
        <v>44117</v>
      </c>
      <c r="L474" s="13" t="str">
        <f>IF(K474="","",IFERROR(INDEX(Tableau1[RAISON],MATCH(K474,Tableau1[JOUR],0)),IF(WEEKDAY(K474,2)&gt;5,"WE","")))</f>
        <v/>
      </c>
      <c r="M474" s="26" t="str">
        <f t="shared" si="159"/>
        <v>B</v>
      </c>
      <c r="N474" s="21">
        <f t="shared" si="166"/>
        <v>44148</v>
      </c>
      <c r="O474" s="13" t="str">
        <f>IF(N474="","",IFERROR(INDEX(Tableau1[RAISON],MATCH(N474,Tableau1[JOUR],0)),IF(WEEKDAY(N474,2)&gt;5,"WE","")))</f>
        <v/>
      </c>
      <c r="P474" s="26" t="str">
        <f t="shared" si="160"/>
        <v>B</v>
      </c>
      <c r="Q474" s="21">
        <f t="shared" si="167"/>
        <v>44178</v>
      </c>
      <c r="R474" s="13" t="str">
        <f>IF(Q474="","",IFERROR(INDEX(Tableau1[RAISON],MATCH(Q474,Tableau1[JOUR],0)),IF(WEEKDAY(Q474,2)&gt;5,"WE","")))</f>
        <v>WE</v>
      </c>
      <c r="S474" s="26" t="str">
        <f t="shared" si="161"/>
        <v>B</v>
      </c>
      <c r="T474" s="12"/>
    </row>
    <row r="475" spans="1:20" x14ac:dyDescent="0.35">
      <c r="A475" s="12"/>
      <c r="B475" s="21">
        <f t="shared" si="162"/>
        <v>44026</v>
      </c>
      <c r="C475" s="13" t="str">
        <f>IF(B475="","",IFERROR(INDEX(Tableau1[RAISON],MATCH(B475,Tableau1[JOUR],0)),IF(WEEKDAY(B475,2)&gt;5,"WE","")))</f>
        <v/>
      </c>
      <c r="D475" s="26" t="str">
        <f t="shared" si="156"/>
        <v>A</v>
      </c>
      <c r="E475" s="21">
        <f t="shared" si="163"/>
        <v>44057</v>
      </c>
      <c r="F475" s="13" t="str">
        <f>IF(E475="","",IFERROR(INDEX(Tableau1[RAISON],MATCH(E475,Tableau1[JOUR],0)),IF(WEEKDAY(E475,2)&gt;5,"WE","")))</f>
        <v/>
      </c>
      <c r="G475" s="26" t="str">
        <f t="shared" si="157"/>
        <v>A</v>
      </c>
      <c r="H475" s="21">
        <f t="shared" si="164"/>
        <v>44088</v>
      </c>
      <c r="I475" s="13" t="str">
        <f>IF(H475="","",IFERROR(INDEX(Tableau1[RAISON],MATCH(H475,Tableau1[JOUR],0)),IF(WEEKDAY(H475,2)&gt;5,"WE","")))</f>
        <v/>
      </c>
      <c r="J475" s="26" t="str">
        <f t="shared" si="158"/>
        <v>B</v>
      </c>
      <c r="K475" s="21">
        <f t="shared" si="165"/>
        <v>44118</v>
      </c>
      <c r="L475" s="13" t="str">
        <f>IF(K475="","",IFERROR(INDEX(Tableau1[RAISON],MATCH(K475,Tableau1[JOUR],0)),IF(WEEKDAY(K475,2)&gt;5,"WE","")))</f>
        <v/>
      </c>
      <c r="M475" s="26" t="str">
        <f t="shared" si="159"/>
        <v>B</v>
      </c>
      <c r="N475" s="21">
        <f t="shared" si="166"/>
        <v>44149</v>
      </c>
      <c r="O475" s="13" t="str">
        <f>IF(N475="","",IFERROR(INDEX(Tableau1[RAISON],MATCH(N475,Tableau1[JOUR],0)),IF(WEEKDAY(N475,2)&gt;5,"WE","")))</f>
        <v>WE</v>
      </c>
      <c r="P475" s="26" t="str">
        <f t="shared" si="160"/>
        <v>B</v>
      </c>
      <c r="Q475" s="21">
        <f t="shared" si="167"/>
        <v>44179</v>
      </c>
      <c r="R475" s="13" t="str">
        <f>IF(Q475="","",IFERROR(INDEX(Tableau1[RAISON],MATCH(Q475,Tableau1[JOUR],0)),IF(WEEKDAY(Q475,2)&gt;5,"WE","")))</f>
        <v/>
      </c>
      <c r="S475" s="26" t="str">
        <f t="shared" si="161"/>
        <v>A</v>
      </c>
      <c r="T475" s="12"/>
    </row>
    <row r="476" spans="1:20" x14ac:dyDescent="0.35">
      <c r="A476" s="12"/>
      <c r="B476" s="21">
        <f t="shared" si="162"/>
        <v>44027</v>
      </c>
      <c r="C476" s="13" t="str">
        <f>IF(B476="","",IFERROR(INDEX(Tableau1[RAISON],MATCH(B476,Tableau1[JOUR],0)),IF(WEEKDAY(B476,2)&gt;5,"WE","")))</f>
        <v/>
      </c>
      <c r="D476" s="26" t="str">
        <f t="shared" si="156"/>
        <v>A</v>
      </c>
      <c r="E476" s="21">
        <f t="shared" si="163"/>
        <v>44058</v>
      </c>
      <c r="F476" s="13" t="str">
        <f>IF(E476="","",IFERROR(INDEX(Tableau1[RAISON],MATCH(E476,Tableau1[JOUR],0)),IF(WEEKDAY(E476,2)&gt;5,"WE","")))</f>
        <v>Assomption</v>
      </c>
      <c r="G476" s="26" t="str">
        <f t="shared" si="157"/>
        <v>A</v>
      </c>
      <c r="H476" s="21">
        <f t="shared" si="164"/>
        <v>44089</v>
      </c>
      <c r="I476" s="13" t="str">
        <f>IF(H476="","",IFERROR(INDEX(Tableau1[RAISON],MATCH(H476,Tableau1[JOUR],0)),IF(WEEKDAY(H476,2)&gt;5,"WE","")))</f>
        <v/>
      </c>
      <c r="J476" s="26" t="str">
        <f t="shared" si="158"/>
        <v>B</v>
      </c>
      <c r="K476" s="21">
        <f t="shared" si="165"/>
        <v>44119</v>
      </c>
      <c r="L476" s="13" t="str">
        <f>IF(K476="","",IFERROR(INDEX(Tableau1[RAISON],MATCH(K476,Tableau1[JOUR],0)),IF(WEEKDAY(K476,2)&gt;5,"WE","")))</f>
        <v/>
      </c>
      <c r="M476" s="26" t="str">
        <f t="shared" si="159"/>
        <v>B</v>
      </c>
      <c r="N476" s="21">
        <f t="shared" si="166"/>
        <v>44150</v>
      </c>
      <c r="O476" s="13" t="str">
        <f>IF(N476="","",IFERROR(INDEX(Tableau1[RAISON],MATCH(N476,Tableau1[JOUR],0)),IF(WEEKDAY(N476,2)&gt;5,"WE","")))</f>
        <v>Fête du Roi</v>
      </c>
      <c r="P476" s="26" t="str">
        <f t="shared" si="160"/>
        <v>B</v>
      </c>
      <c r="Q476" s="21">
        <f t="shared" si="167"/>
        <v>44180</v>
      </c>
      <c r="R476" s="13" t="str">
        <f>IF(Q476="","",IFERROR(INDEX(Tableau1[RAISON],MATCH(Q476,Tableau1[JOUR],0)),IF(WEEKDAY(Q476,2)&gt;5,"WE","")))</f>
        <v/>
      </c>
      <c r="S476" s="26" t="str">
        <f t="shared" si="161"/>
        <v>A</v>
      </c>
      <c r="T476" s="12"/>
    </row>
    <row r="477" spans="1:20" x14ac:dyDescent="0.35">
      <c r="A477" s="12"/>
      <c r="B477" s="21">
        <f t="shared" si="162"/>
        <v>44028</v>
      </c>
      <c r="C477" s="13" t="str">
        <f>IF(B477="","",IFERROR(INDEX(Tableau1[RAISON],MATCH(B477,Tableau1[JOUR],0)),IF(WEEKDAY(B477,2)&gt;5,"WE","")))</f>
        <v/>
      </c>
      <c r="D477" s="26" t="str">
        <f t="shared" si="156"/>
        <v>A</v>
      </c>
      <c r="E477" s="21">
        <f t="shared" si="163"/>
        <v>44059</v>
      </c>
      <c r="F477" s="13" t="str">
        <f>IF(E477="","",IFERROR(INDEX(Tableau1[RAISON],MATCH(E477,Tableau1[JOUR],0)),IF(WEEKDAY(E477,2)&gt;5,"WE","")))</f>
        <v>WE</v>
      </c>
      <c r="G477" s="26" t="str">
        <f t="shared" si="157"/>
        <v>A</v>
      </c>
      <c r="H477" s="21">
        <f t="shared" si="164"/>
        <v>44090</v>
      </c>
      <c r="I477" s="13" t="str">
        <f>IF(H477="","",IFERROR(INDEX(Tableau1[RAISON],MATCH(H477,Tableau1[JOUR],0)),IF(WEEKDAY(H477,2)&gt;5,"WE","")))</f>
        <v/>
      </c>
      <c r="J477" s="26" t="str">
        <f t="shared" si="158"/>
        <v>B</v>
      </c>
      <c r="K477" s="21">
        <f t="shared" si="165"/>
        <v>44120</v>
      </c>
      <c r="L477" s="13" t="str">
        <f>IF(K477="","",IFERROR(INDEX(Tableau1[RAISON],MATCH(K477,Tableau1[JOUR],0)),IF(WEEKDAY(K477,2)&gt;5,"WE","")))</f>
        <v/>
      </c>
      <c r="M477" s="26" t="str">
        <f t="shared" si="159"/>
        <v>B</v>
      </c>
      <c r="N477" s="21">
        <f t="shared" si="166"/>
        <v>44151</v>
      </c>
      <c r="O477" s="13" t="str">
        <f>IF(N477="","",IFERROR(INDEX(Tableau1[RAISON],MATCH(N477,Tableau1[JOUR],0)),IF(WEEKDAY(N477,2)&gt;5,"WE","")))</f>
        <v/>
      </c>
      <c r="P477" s="26" t="str">
        <f t="shared" si="160"/>
        <v>A</v>
      </c>
      <c r="Q477" s="21">
        <f t="shared" si="167"/>
        <v>44181</v>
      </c>
      <c r="R477" s="13" t="str">
        <f>IF(Q477="","",IFERROR(INDEX(Tableau1[RAISON],MATCH(Q477,Tableau1[JOUR],0)),IF(WEEKDAY(Q477,2)&gt;5,"WE","")))</f>
        <v/>
      </c>
      <c r="S477" s="26" t="str">
        <f t="shared" si="161"/>
        <v>A</v>
      </c>
      <c r="T477" s="12"/>
    </row>
    <row r="478" spans="1:20" x14ac:dyDescent="0.35">
      <c r="A478" s="12"/>
      <c r="B478" s="21">
        <f t="shared" si="162"/>
        <v>44029</v>
      </c>
      <c r="C478" s="13" t="str">
        <f>IF(B478="","",IFERROR(INDEX(Tableau1[RAISON],MATCH(B478,Tableau1[JOUR],0)),IF(WEEKDAY(B478,2)&gt;5,"WE","")))</f>
        <v/>
      </c>
      <c r="D478" s="26" t="str">
        <f t="shared" si="156"/>
        <v>A</v>
      </c>
      <c r="E478" s="21">
        <f t="shared" si="163"/>
        <v>44060</v>
      </c>
      <c r="F478" s="13" t="str">
        <f>IF(E478="","",IFERROR(INDEX(Tableau1[RAISON],MATCH(E478,Tableau1[JOUR],0)),IF(WEEKDAY(E478,2)&gt;5,"WE","")))</f>
        <v/>
      </c>
      <c r="G478" s="26" t="str">
        <f t="shared" si="157"/>
        <v>B</v>
      </c>
      <c r="H478" s="21">
        <f t="shared" si="164"/>
        <v>44091</v>
      </c>
      <c r="I478" s="13" t="str">
        <f>IF(H478="","",IFERROR(INDEX(Tableau1[RAISON],MATCH(H478,Tableau1[JOUR],0)),IF(WEEKDAY(H478,2)&gt;5,"WE","")))</f>
        <v/>
      </c>
      <c r="J478" s="26" t="str">
        <f t="shared" si="158"/>
        <v>B</v>
      </c>
      <c r="K478" s="21">
        <f t="shared" si="165"/>
        <v>44121</v>
      </c>
      <c r="L478" s="13" t="str">
        <f>IF(K478="","",IFERROR(INDEX(Tableau1[RAISON],MATCH(K478,Tableau1[JOUR],0)),IF(WEEKDAY(K478,2)&gt;5,"WE","")))</f>
        <v>WE</v>
      </c>
      <c r="M478" s="26" t="str">
        <f t="shared" si="159"/>
        <v>B</v>
      </c>
      <c r="N478" s="21">
        <f t="shared" si="166"/>
        <v>44152</v>
      </c>
      <c r="O478" s="13" t="str">
        <f>IF(N478="","",IFERROR(INDEX(Tableau1[RAISON],MATCH(N478,Tableau1[JOUR],0)),IF(WEEKDAY(N478,2)&gt;5,"WE","")))</f>
        <v/>
      </c>
      <c r="P478" s="26" t="str">
        <f t="shared" si="160"/>
        <v>A</v>
      </c>
      <c r="Q478" s="21">
        <f t="shared" si="167"/>
        <v>44182</v>
      </c>
      <c r="R478" s="13" t="str">
        <f>IF(Q478="","",IFERROR(INDEX(Tableau1[RAISON],MATCH(Q478,Tableau1[JOUR],0)),IF(WEEKDAY(Q478,2)&gt;5,"WE","")))</f>
        <v/>
      </c>
      <c r="S478" s="26" t="str">
        <f t="shared" si="161"/>
        <v>A</v>
      </c>
      <c r="T478" s="12"/>
    </row>
    <row r="479" spans="1:20" x14ac:dyDescent="0.35">
      <c r="A479" s="12"/>
      <c r="B479" s="21">
        <f t="shared" si="162"/>
        <v>44030</v>
      </c>
      <c r="C479" s="13" t="str">
        <f>IF(B479="","",IFERROR(INDEX(Tableau1[RAISON],MATCH(B479,Tableau1[JOUR],0)),IF(WEEKDAY(B479,2)&gt;5,"WE","")))</f>
        <v>WE</v>
      </c>
      <c r="D479" s="26" t="str">
        <f t="shared" si="156"/>
        <v>A</v>
      </c>
      <c r="E479" s="21">
        <f t="shared" si="163"/>
        <v>44061</v>
      </c>
      <c r="F479" s="13" t="str">
        <f>IF(E479="","",IFERROR(INDEX(Tableau1[RAISON],MATCH(E479,Tableau1[JOUR],0)),IF(WEEKDAY(E479,2)&gt;5,"WE","")))</f>
        <v/>
      </c>
      <c r="G479" s="26" t="str">
        <f t="shared" si="157"/>
        <v>B</v>
      </c>
      <c r="H479" s="21">
        <f t="shared" si="164"/>
        <v>44092</v>
      </c>
      <c r="I479" s="13" t="str">
        <f>IF(H479="","",IFERROR(INDEX(Tableau1[RAISON],MATCH(H479,Tableau1[JOUR],0)),IF(WEEKDAY(H479,2)&gt;5,"WE","")))</f>
        <v/>
      </c>
      <c r="J479" s="26" t="str">
        <f t="shared" si="158"/>
        <v>B</v>
      </c>
      <c r="K479" s="21">
        <f t="shared" si="165"/>
        <v>44122</v>
      </c>
      <c r="L479" s="13" t="str">
        <f>IF(K479="","",IFERROR(INDEX(Tableau1[RAISON],MATCH(K479,Tableau1[JOUR],0)),IF(WEEKDAY(K479,2)&gt;5,"WE","")))</f>
        <v>WE</v>
      </c>
      <c r="M479" s="26" t="str">
        <f t="shared" si="159"/>
        <v>B</v>
      </c>
      <c r="N479" s="21">
        <f t="shared" si="166"/>
        <v>44153</v>
      </c>
      <c r="O479" s="13" t="str">
        <f>IF(N479="","",IFERROR(INDEX(Tableau1[RAISON],MATCH(N479,Tableau1[JOUR],0)),IF(WEEKDAY(N479,2)&gt;5,"WE","")))</f>
        <v/>
      </c>
      <c r="P479" s="26" t="str">
        <f t="shared" si="160"/>
        <v>A</v>
      </c>
      <c r="Q479" s="21">
        <f t="shared" si="167"/>
        <v>44183</v>
      </c>
      <c r="R479" s="13" t="str">
        <f>IF(Q479="","",IFERROR(INDEX(Tableau1[RAISON],MATCH(Q479,Tableau1[JOUR],0)),IF(WEEKDAY(Q479,2)&gt;5,"WE","")))</f>
        <v/>
      </c>
      <c r="S479" s="26" t="str">
        <f t="shared" si="161"/>
        <v>A</v>
      </c>
      <c r="T479" s="12"/>
    </row>
    <row r="480" spans="1:20" x14ac:dyDescent="0.35">
      <c r="A480" s="12"/>
      <c r="B480" s="21">
        <f t="shared" si="162"/>
        <v>44031</v>
      </c>
      <c r="C480" s="13" t="str">
        <f>IF(B480="","",IFERROR(INDEX(Tableau1[RAISON],MATCH(B480,Tableau1[JOUR],0)),IF(WEEKDAY(B480,2)&gt;5,"WE","")))</f>
        <v>WE</v>
      </c>
      <c r="D480" s="26" t="str">
        <f t="shared" si="156"/>
        <v>A</v>
      </c>
      <c r="E480" s="21">
        <f t="shared" si="163"/>
        <v>44062</v>
      </c>
      <c r="F480" s="13" t="str">
        <f>IF(E480="","",IFERROR(INDEX(Tableau1[RAISON],MATCH(E480,Tableau1[JOUR],0)),IF(WEEKDAY(E480,2)&gt;5,"WE","")))</f>
        <v/>
      </c>
      <c r="G480" s="26" t="str">
        <f t="shared" si="157"/>
        <v>B</v>
      </c>
      <c r="H480" s="21">
        <f t="shared" si="164"/>
        <v>44093</v>
      </c>
      <c r="I480" s="13" t="str">
        <f>IF(H480="","",IFERROR(INDEX(Tableau1[RAISON],MATCH(H480,Tableau1[JOUR],0)),IF(WEEKDAY(H480,2)&gt;5,"WE","")))</f>
        <v>WE</v>
      </c>
      <c r="J480" s="26" t="str">
        <f t="shared" si="158"/>
        <v>B</v>
      </c>
      <c r="K480" s="21">
        <f t="shared" si="165"/>
        <v>44123</v>
      </c>
      <c r="L480" s="13" t="str">
        <f>IF(K480="","",IFERROR(INDEX(Tableau1[RAISON],MATCH(K480,Tableau1[JOUR],0)),IF(WEEKDAY(K480,2)&gt;5,"WE","")))</f>
        <v/>
      </c>
      <c r="M480" s="26" t="str">
        <f t="shared" si="159"/>
        <v>A</v>
      </c>
      <c r="N480" s="21">
        <f t="shared" si="166"/>
        <v>44154</v>
      </c>
      <c r="O480" s="13" t="str">
        <f>IF(N480="","",IFERROR(INDEX(Tableau1[RAISON],MATCH(N480,Tableau1[JOUR],0)),IF(WEEKDAY(N480,2)&gt;5,"WE","")))</f>
        <v/>
      </c>
      <c r="P480" s="26" t="str">
        <f t="shared" si="160"/>
        <v>A</v>
      </c>
      <c r="Q480" s="21">
        <f t="shared" si="167"/>
        <v>44184</v>
      </c>
      <c r="R480" s="13" t="str">
        <f>IF(Q480="","",IFERROR(INDEX(Tableau1[RAISON],MATCH(Q480,Tableau1[JOUR],0)),IF(WEEKDAY(Q480,2)&gt;5,"WE","")))</f>
        <v>WE</v>
      </c>
      <c r="S480" s="26" t="str">
        <f t="shared" si="161"/>
        <v>A</v>
      </c>
      <c r="T480" s="12"/>
    </row>
    <row r="481" spans="1:20" x14ac:dyDescent="0.35">
      <c r="A481" s="12"/>
      <c r="B481" s="21">
        <f t="shared" si="162"/>
        <v>44032</v>
      </c>
      <c r="C481" s="13" t="str">
        <f>IF(B481="","",IFERROR(INDEX(Tableau1[RAISON],MATCH(B481,Tableau1[JOUR],0)),IF(WEEKDAY(B481,2)&gt;5,"WE","")))</f>
        <v/>
      </c>
      <c r="D481" s="26" t="str">
        <f t="shared" si="156"/>
        <v>B</v>
      </c>
      <c r="E481" s="21">
        <f t="shared" si="163"/>
        <v>44063</v>
      </c>
      <c r="F481" s="13" t="str">
        <f>IF(E481="","",IFERROR(INDEX(Tableau1[RAISON],MATCH(E481,Tableau1[JOUR],0)),IF(WEEKDAY(E481,2)&gt;5,"WE","")))</f>
        <v/>
      </c>
      <c r="G481" s="26" t="str">
        <f t="shared" si="157"/>
        <v>B</v>
      </c>
      <c r="H481" s="21">
        <f t="shared" si="164"/>
        <v>44094</v>
      </c>
      <c r="I481" s="13" t="str">
        <f>IF(H481="","",IFERROR(INDEX(Tableau1[RAISON],MATCH(H481,Tableau1[JOUR],0)),IF(WEEKDAY(H481,2)&gt;5,"WE","")))</f>
        <v>WE</v>
      </c>
      <c r="J481" s="26" t="str">
        <f t="shared" si="158"/>
        <v>B</v>
      </c>
      <c r="K481" s="21">
        <f t="shared" si="165"/>
        <v>44124</v>
      </c>
      <c r="L481" s="13" t="str">
        <f>IF(K481="","",IFERROR(INDEX(Tableau1[RAISON],MATCH(K481,Tableau1[JOUR],0)),IF(WEEKDAY(K481,2)&gt;5,"WE","")))</f>
        <v/>
      </c>
      <c r="M481" s="26" t="str">
        <f t="shared" si="159"/>
        <v>A</v>
      </c>
      <c r="N481" s="21">
        <f t="shared" si="166"/>
        <v>44155</v>
      </c>
      <c r="O481" s="13" t="str">
        <f>IF(N481="","",IFERROR(INDEX(Tableau1[RAISON],MATCH(N481,Tableau1[JOUR],0)),IF(WEEKDAY(N481,2)&gt;5,"WE","")))</f>
        <v/>
      </c>
      <c r="P481" s="26" t="str">
        <f t="shared" si="160"/>
        <v>A</v>
      </c>
      <c r="Q481" s="21">
        <f t="shared" si="167"/>
        <v>44185</v>
      </c>
      <c r="R481" s="13" t="str">
        <f>IF(Q481="","",IFERROR(INDEX(Tableau1[RAISON],MATCH(Q481,Tableau1[JOUR],0)),IF(WEEKDAY(Q481,2)&gt;5,"WE","")))</f>
        <v>WE</v>
      </c>
      <c r="S481" s="26" t="str">
        <f t="shared" si="161"/>
        <v>A</v>
      </c>
      <c r="T481" s="12"/>
    </row>
    <row r="482" spans="1:20" x14ac:dyDescent="0.35">
      <c r="A482" s="12"/>
      <c r="B482" s="21">
        <f t="shared" si="162"/>
        <v>44033</v>
      </c>
      <c r="C482" s="13" t="str">
        <f>IF(B482="","",IFERROR(INDEX(Tableau1[RAISON],MATCH(B482,Tableau1[JOUR],0)),IF(WEEKDAY(B482,2)&gt;5,"WE","")))</f>
        <v>Fête Nationale</v>
      </c>
      <c r="D482" s="26" t="str">
        <f t="shared" si="156"/>
        <v>B</v>
      </c>
      <c r="E482" s="21">
        <f t="shared" si="163"/>
        <v>44064</v>
      </c>
      <c r="F482" s="13" t="str">
        <f>IF(E482="","",IFERROR(INDEX(Tableau1[RAISON],MATCH(E482,Tableau1[JOUR],0)),IF(WEEKDAY(E482,2)&gt;5,"WE","")))</f>
        <v/>
      </c>
      <c r="G482" s="26" t="str">
        <f t="shared" si="157"/>
        <v>B</v>
      </c>
      <c r="H482" s="21">
        <f t="shared" si="164"/>
        <v>44095</v>
      </c>
      <c r="I482" s="13" t="str">
        <f>IF(H482="","",IFERROR(INDEX(Tableau1[RAISON],MATCH(H482,Tableau1[JOUR],0)),IF(WEEKDAY(H482,2)&gt;5,"WE","")))</f>
        <v/>
      </c>
      <c r="J482" s="26" t="str">
        <f t="shared" si="158"/>
        <v>A</v>
      </c>
      <c r="K482" s="21">
        <f t="shared" si="165"/>
        <v>44125</v>
      </c>
      <c r="L482" s="13" t="str">
        <f>IF(K482="","",IFERROR(INDEX(Tableau1[RAISON],MATCH(K482,Tableau1[JOUR],0)),IF(WEEKDAY(K482,2)&gt;5,"WE","")))</f>
        <v/>
      </c>
      <c r="M482" s="26" t="str">
        <f t="shared" si="159"/>
        <v>A</v>
      </c>
      <c r="N482" s="21">
        <f t="shared" si="166"/>
        <v>44156</v>
      </c>
      <c r="O482" s="13" t="str">
        <f>IF(N482="","",IFERROR(INDEX(Tableau1[RAISON],MATCH(N482,Tableau1[JOUR],0)),IF(WEEKDAY(N482,2)&gt;5,"WE","")))</f>
        <v>WE</v>
      </c>
      <c r="P482" s="26" t="str">
        <f t="shared" si="160"/>
        <v>A</v>
      </c>
      <c r="Q482" s="21">
        <f t="shared" si="167"/>
        <v>44186</v>
      </c>
      <c r="R482" s="13" t="str">
        <f>IF(Q482="","",IFERROR(INDEX(Tableau1[RAISON],MATCH(Q482,Tableau1[JOUR],0)),IF(WEEKDAY(Q482,2)&gt;5,"WE","")))</f>
        <v/>
      </c>
      <c r="S482" s="26" t="str">
        <f t="shared" si="161"/>
        <v>B</v>
      </c>
      <c r="T482" s="12"/>
    </row>
    <row r="483" spans="1:20" x14ac:dyDescent="0.35">
      <c r="A483" s="12"/>
      <c r="B483" s="21">
        <f t="shared" si="162"/>
        <v>44034</v>
      </c>
      <c r="C483" s="13" t="str">
        <f>IF(B483="","",IFERROR(INDEX(Tableau1[RAISON],MATCH(B483,Tableau1[JOUR],0)),IF(WEEKDAY(B483,2)&gt;5,"WE","")))</f>
        <v/>
      </c>
      <c r="D483" s="26" t="str">
        <f t="shared" si="156"/>
        <v>B</v>
      </c>
      <c r="E483" s="21">
        <f t="shared" si="163"/>
        <v>44065</v>
      </c>
      <c r="F483" s="13" t="str">
        <f>IF(E483="","",IFERROR(INDEX(Tableau1[RAISON],MATCH(E483,Tableau1[JOUR],0)),IF(WEEKDAY(E483,2)&gt;5,"WE","")))</f>
        <v>WE</v>
      </c>
      <c r="G483" s="26" t="str">
        <f t="shared" si="157"/>
        <v>B</v>
      </c>
      <c r="H483" s="21">
        <f t="shared" si="164"/>
        <v>44096</v>
      </c>
      <c r="I483" s="13" t="str">
        <f>IF(H483="","",IFERROR(INDEX(Tableau1[RAISON],MATCH(H483,Tableau1[JOUR],0)),IF(WEEKDAY(H483,2)&gt;5,"WE","")))</f>
        <v/>
      </c>
      <c r="J483" s="26" t="str">
        <f t="shared" si="158"/>
        <v>A</v>
      </c>
      <c r="K483" s="21">
        <f t="shared" si="165"/>
        <v>44126</v>
      </c>
      <c r="L483" s="13" t="str">
        <f>IF(K483="","",IFERROR(INDEX(Tableau1[RAISON],MATCH(K483,Tableau1[JOUR],0)),IF(WEEKDAY(K483,2)&gt;5,"WE","")))</f>
        <v/>
      </c>
      <c r="M483" s="26" t="str">
        <f t="shared" si="159"/>
        <v>A</v>
      </c>
      <c r="N483" s="21">
        <f t="shared" si="166"/>
        <v>44157</v>
      </c>
      <c r="O483" s="13" t="str">
        <f>IF(N483="","",IFERROR(INDEX(Tableau1[RAISON],MATCH(N483,Tableau1[JOUR],0)),IF(WEEKDAY(N483,2)&gt;5,"WE","")))</f>
        <v>WE</v>
      </c>
      <c r="P483" s="26" t="str">
        <f t="shared" si="160"/>
        <v>A</v>
      </c>
      <c r="Q483" s="21">
        <f t="shared" si="167"/>
        <v>44187</v>
      </c>
      <c r="R483" s="13" t="str">
        <f>IF(Q483="","",IFERROR(INDEX(Tableau1[RAISON],MATCH(Q483,Tableau1[JOUR],0)),IF(WEEKDAY(Q483,2)&gt;5,"WE","")))</f>
        <v/>
      </c>
      <c r="S483" s="26" t="str">
        <f t="shared" si="161"/>
        <v>B</v>
      </c>
      <c r="T483" s="12"/>
    </row>
    <row r="484" spans="1:20" x14ac:dyDescent="0.35">
      <c r="A484" s="12"/>
      <c r="B484" s="21">
        <f t="shared" si="162"/>
        <v>44035</v>
      </c>
      <c r="C484" s="13" t="str">
        <f>IF(B484="","",IFERROR(INDEX(Tableau1[RAISON],MATCH(B484,Tableau1[JOUR],0)),IF(WEEKDAY(B484,2)&gt;5,"WE","")))</f>
        <v/>
      </c>
      <c r="D484" s="26" t="str">
        <f t="shared" si="156"/>
        <v>B</v>
      </c>
      <c r="E484" s="21">
        <f t="shared" si="163"/>
        <v>44066</v>
      </c>
      <c r="F484" s="13" t="str">
        <f>IF(E484="","",IFERROR(INDEX(Tableau1[RAISON],MATCH(E484,Tableau1[JOUR],0)),IF(WEEKDAY(E484,2)&gt;5,"WE","")))</f>
        <v>WE</v>
      </c>
      <c r="G484" s="26" t="str">
        <f t="shared" si="157"/>
        <v>B</v>
      </c>
      <c r="H484" s="21">
        <f t="shared" si="164"/>
        <v>44097</v>
      </c>
      <c r="I484" s="13" t="str">
        <f>IF(H484="","",IFERROR(INDEX(Tableau1[RAISON],MATCH(H484,Tableau1[JOUR],0)),IF(WEEKDAY(H484,2)&gt;5,"WE","")))</f>
        <v/>
      </c>
      <c r="J484" s="26" t="str">
        <f t="shared" si="158"/>
        <v>A</v>
      </c>
      <c r="K484" s="21">
        <f t="shared" si="165"/>
        <v>44127</v>
      </c>
      <c r="L484" s="13" t="str">
        <f>IF(K484="","",IFERROR(INDEX(Tableau1[RAISON],MATCH(K484,Tableau1[JOUR],0)),IF(WEEKDAY(K484,2)&gt;5,"WE","")))</f>
        <v/>
      </c>
      <c r="M484" s="26" t="str">
        <f t="shared" si="159"/>
        <v>A</v>
      </c>
      <c r="N484" s="21">
        <f t="shared" si="166"/>
        <v>44158</v>
      </c>
      <c r="O484" s="13" t="str">
        <f>IF(N484="","",IFERROR(INDEX(Tableau1[RAISON],MATCH(N484,Tableau1[JOUR],0)),IF(WEEKDAY(N484,2)&gt;5,"WE","")))</f>
        <v/>
      </c>
      <c r="P484" s="26" t="str">
        <f t="shared" si="160"/>
        <v>B</v>
      </c>
      <c r="Q484" s="21">
        <f t="shared" si="167"/>
        <v>44188</v>
      </c>
      <c r="R484" s="13" t="str">
        <f>IF(Q484="","",IFERROR(INDEX(Tableau1[RAISON],MATCH(Q484,Tableau1[JOUR],0)),IF(WEEKDAY(Q484,2)&gt;5,"WE","")))</f>
        <v/>
      </c>
      <c r="S484" s="26" t="str">
        <f t="shared" si="161"/>
        <v>B</v>
      </c>
      <c r="T484" s="12"/>
    </row>
    <row r="485" spans="1:20" x14ac:dyDescent="0.35">
      <c r="A485" s="12"/>
      <c r="B485" s="21">
        <f t="shared" si="162"/>
        <v>44036</v>
      </c>
      <c r="C485" s="13" t="str">
        <f>IF(B485="","",IFERROR(INDEX(Tableau1[RAISON],MATCH(B485,Tableau1[JOUR],0)),IF(WEEKDAY(B485,2)&gt;5,"WE","")))</f>
        <v/>
      </c>
      <c r="D485" s="26" t="str">
        <f t="shared" si="156"/>
        <v>B</v>
      </c>
      <c r="E485" s="21">
        <f t="shared" si="163"/>
        <v>44067</v>
      </c>
      <c r="F485" s="13" t="str">
        <f>IF(E485="","",IFERROR(INDEX(Tableau1[RAISON],MATCH(E485,Tableau1[JOUR],0)),IF(WEEKDAY(E485,2)&gt;5,"WE","")))</f>
        <v/>
      </c>
      <c r="G485" s="26" t="str">
        <f t="shared" si="157"/>
        <v>A</v>
      </c>
      <c r="H485" s="21">
        <f t="shared" si="164"/>
        <v>44098</v>
      </c>
      <c r="I485" s="13" t="str">
        <f>IF(H485="","",IFERROR(INDEX(Tableau1[RAISON],MATCH(H485,Tableau1[JOUR],0)),IF(WEEKDAY(H485,2)&gt;5,"WE","")))</f>
        <v/>
      </c>
      <c r="J485" s="26" t="str">
        <f t="shared" si="158"/>
        <v>A</v>
      </c>
      <c r="K485" s="21">
        <f t="shared" si="165"/>
        <v>44128</v>
      </c>
      <c r="L485" s="13" t="str">
        <f>IF(K485="","",IFERROR(INDEX(Tableau1[RAISON],MATCH(K485,Tableau1[JOUR],0)),IF(WEEKDAY(K485,2)&gt;5,"WE","")))</f>
        <v>WE</v>
      </c>
      <c r="M485" s="26" t="str">
        <f t="shared" si="159"/>
        <v>A</v>
      </c>
      <c r="N485" s="21">
        <f t="shared" si="166"/>
        <v>44159</v>
      </c>
      <c r="O485" s="13" t="str">
        <f>IF(N485="","",IFERROR(INDEX(Tableau1[RAISON],MATCH(N485,Tableau1[JOUR],0)),IF(WEEKDAY(N485,2)&gt;5,"WE","")))</f>
        <v/>
      </c>
      <c r="P485" s="26" t="str">
        <f t="shared" si="160"/>
        <v>B</v>
      </c>
      <c r="Q485" s="21">
        <f t="shared" si="167"/>
        <v>44189</v>
      </c>
      <c r="R485" s="13" t="str">
        <f>IF(Q485="","",IFERROR(INDEX(Tableau1[RAISON],MATCH(Q485,Tableau1[JOUR],0)),IF(WEEKDAY(Q485,2)&gt;5,"WE","")))</f>
        <v/>
      </c>
      <c r="S485" s="26" t="str">
        <f t="shared" si="161"/>
        <v>B</v>
      </c>
      <c r="T485" s="12"/>
    </row>
    <row r="486" spans="1:20" x14ac:dyDescent="0.35">
      <c r="A486" s="12"/>
      <c r="B486" s="21">
        <f t="shared" si="162"/>
        <v>44037</v>
      </c>
      <c r="C486" s="13" t="str">
        <f>IF(B486="","",IFERROR(INDEX(Tableau1[RAISON],MATCH(B486,Tableau1[JOUR],0)),IF(WEEKDAY(B486,2)&gt;5,"WE","")))</f>
        <v>WE</v>
      </c>
      <c r="D486" s="26" t="str">
        <f t="shared" si="156"/>
        <v>B</v>
      </c>
      <c r="E486" s="21">
        <f t="shared" si="163"/>
        <v>44068</v>
      </c>
      <c r="F486" s="13" t="str">
        <f>IF(E486="","",IFERROR(INDEX(Tableau1[RAISON],MATCH(E486,Tableau1[JOUR],0)),IF(WEEKDAY(E486,2)&gt;5,"WE","")))</f>
        <v/>
      </c>
      <c r="G486" s="26" t="str">
        <f t="shared" si="157"/>
        <v>A</v>
      </c>
      <c r="H486" s="21">
        <f t="shared" si="164"/>
        <v>44099</v>
      </c>
      <c r="I486" s="13" t="str">
        <f>IF(H486="","",IFERROR(INDEX(Tableau1[RAISON],MATCH(H486,Tableau1[JOUR],0)),IF(WEEKDAY(H486,2)&gt;5,"WE","")))</f>
        <v/>
      </c>
      <c r="J486" s="26" t="str">
        <f t="shared" si="158"/>
        <v>A</v>
      </c>
      <c r="K486" s="21">
        <f t="shared" si="165"/>
        <v>44129</v>
      </c>
      <c r="L486" s="13" t="str">
        <f>IF(K486="","",IFERROR(INDEX(Tableau1[RAISON],MATCH(K486,Tableau1[JOUR],0)),IF(WEEKDAY(K486,2)&gt;5,"WE","")))</f>
        <v>WE</v>
      </c>
      <c r="M486" s="26" t="str">
        <f t="shared" si="159"/>
        <v>A</v>
      </c>
      <c r="N486" s="21">
        <f t="shared" si="166"/>
        <v>44160</v>
      </c>
      <c r="O486" s="13" t="str">
        <f>IF(N486="","",IFERROR(INDEX(Tableau1[RAISON],MATCH(N486,Tableau1[JOUR],0)),IF(WEEKDAY(N486,2)&gt;5,"WE","")))</f>
        <v/>
      </c>
      <c r="P486" s="26" t="str">
        <f t="shared" si="160"/>
        <v>B</v>
      </c>
      <c r="Q486" s="21">
        <f t="shared" si="167"/>
        <v>44190</v>
      </c>
      <c r="R486" s="13" t="str">
        <f>IF(Q486="","",IFERROR(INDEX(Tableau1[RAISON],MATCH(Q486,Tableau1[JOUR],0)),IF(WEEKDAY(Q486,2)&gt;5,"WE","")))</f>
        <v>Noël</v>
      </c>
      <c r="S486" s="26" t="str">
        <f t="shared" si="161"/>
        <v>B</v>
      </c>
      <c r="T486" s="12"/>
    </row>
    <row r="487" spans="1:20" x14ac:dyDescent="0.35">
      <c r="A487" s="12"/>
      <c r="B487" s="21">
        <f t="shared" si="162"/>
        <v>44038</v>
      </c>
      <c r="C487" s="13" t="str">
        <f>IF(B487="","",IFERROR(INDEX(Tableau1[RAISON],MATCH(B487,Tableau1[JOUR],0)),IF(WEEKDAY(B487,2)&gt;5,"WE","")))</f>
        <v>WE</v>
      </c>
      <c r="D487" s="26" t="str">
        <f t="shared" si="156"/>
        <v>B</v>
      </c>
      <c r="E487" s="21">
        <f t="shared" si="163"/>
        <v>44069</v>
      </c>
      <c r="F487" s="13" t="str">
        <f>IF(E487="","",IFERROR(INDEX(Tableau1[RAISON],MATCH(E487,Tableau1[JOUR],0)),IF(WEEKDAY(E487,2)&gt;5,"WE","")))</f>
        <v/>
      </c>
      <c r="G487" s="26" t="str">
        <f t="shared" si="157"/>
        <v>A</v>
      </c>
      <c r="H487" s="21">
        <f t="shared" si="164"/>
        <v>44100</v>
      </c>
      <c r="I487" s="13" t="str">
        <f>IF(H487="","",IFERROR(INDEX(Tableau1[RAISON],MATCH(H487,Tableau1[JOUR],0)),IF(WEEKDAY(H487,2)&gt;5,"WE","")))</f>
        <v>WE</v>
      </c>
      <c r="J487" s="26" t="str">
        <f t="shared" si="158"/>
        <v>A</v>
      </c>
      <c r="K487" s="21">
        <f t="shared" si="165"/>
        <v>44130</v>
      </c>
      <c r="L487" s="13" t="str">
        <f>IF(K487="","",IFERROR(INDEX(Tableau1[RAISON],MATCH(K487,Tableau1[JOUR],0)),IF(WEEKDAY(K487,2)&gt;5,"WE","")))</f>
        <v/>
      </c>
      <c r="M487" s="26" t="str">
        <f t="shared" si="159"/>
        <v>B</v>
      </c>
      <c r="N487" s="21">
        <f t="shared" si="166"/>
        <v>44161</v>
      </c>
      <c r="O487" s="13" t="str">
        <f>IF(N487="","",IFERROR(INDEX(Tableau1[RAISON],MATCH(N487,Tableau1[JOUR],0)),IF(WEEKDAY(N487,2)&gt;5,"WE","")))</f>
        <v/>
      </c>
      <c r="P487" s="26" t="str">
        <f t="shared" si="160"/>
        <v>B</v>
      </c>
      <c r="Q487" s="21">
        <f t="shared" si="167"/>
        <v>44191</v>
      </c>
      <c r="R487" s="13" t="str">
        <f>IF(Q487="","",IFERROR(INDEX(Tableau1[RAISON],MATCH(Q487,Tableau1[JOUR],0)),IF(WEEKDAY(Q487,2)&gt;5,"WE","")))</f>
        <v>WE</v>
      </c>
      <c r="S487" s="26" t="str">
        <f t="shared" si="161"/>
        <v>B</v>
      </c>
      <c r="T487" s="12"/>
    </row>
    <row r="488" spans="1:20" x14ac:dyDescent="0.35">
      <c r="A488" s="12"/>
      <c r="B488" s="21">
        <f t="shared" si="162"/>
        <v>44039</v>
      </c>
      <c r="C488" s="13" t="str">
        <f>IF(B488="","",IFERROR(INDEX(Tableau1[RAISON],MATCH(B488,Tableau1[JOUR],0)),IF(WEEKDAY(B488,2)&gt;5,"WE","")))</f>
        <v/>
      </c>
      <c r="D488" s="26" t="str">
        <f t="shared" si="156"/>
        <v>A</v>
      </c>
      <c r="E488" s="21">
        <f t="shared" si="163"/>
        <v>44070</v>
      </c>
      <c r="F488" s="13" t="str">
        <f>IF(E488="","",IFERROR(INDEX(Tableau1[RAISON],MATCH(E488,Tableau1[JOUR],0)),IF(WEEKDAY(E488,2)&gt;5,"WE","")))</f>
        <v/>
      </c>
      <c r="G488" s="26" t="str">
        <f t="shared" si="157"/>
        <v>A</v>
      </c>
      <c r="H488" s="21">
        <f t="shared" si="164"/>
        <v>44101</v>
      </c>
      <c r="I488" s="13" t="str">
        <f>IF(H488="","",IFERROR(INDEX(Tableau1[RAISON],MATCH(H488,Tableau1[JOUR],0)),IF(WEEKDAY(H488,2)&gt;5,"WE","")))</f>
        <v>WE</v>
      </c>
      <c r="J488" s="26" t="str">
        <f t="shared" si="158"/>
        <v>A</v>
      </c>
      <c r="K488" s="21">
        <f t="shared" si="165"/>
        <v>44131</v>
      </c>
      <c r="L488" s="13" t="str">
        <f>IF(K488="","",IFERROR(INDEX(Tableau1[RAISON],MATCH(K488,Tableau1[JOUR],0)),IF(WEEKDAY(K488,2)&gt;5,"WE","")))</f>
        <v/>
      </c>
      <c r="M488" s="26" t="str">
        <f t="shared" si="159"/>
        <v>B</v>
      </c>
      <c r="N488" s="21">
        <f t="shared" si="166"/>
        <v>44162</v>
      </c>
      <c r="O488" s="13" t="str">
        <f>IF(N488="","",IFERROR(INDEX(Tableau1[RAISON],MATCH(N488,Tableau1[JOUR],0)),IF(WEEKDAY(N488,2)&gt;5,"WE","")))</f>
        <v/>
      </c>
      <c r="P488" s="26" t="str">
        <f t="shared" si="160"/>
        <v>B</v>
      </c>
      <c r="Q488" s="21">
        <f t="shared" si="167"/>
        <v>44192</v>
      </c>
      <c r="R488" s="13" t="str">
        <f>IF(Q488="","",IFERROR(INDEX(Tableau1[RAISON],MATCH(Q488,Tableau1[JOUR],0)),IF(WEEKDAY(Q488,2)&gt;5,"WE","")))</f>
        <v>WE</v>
      </c>
      <c r="S488" s="26" t="str">
        <f t="shared" si="161"/>
        <v>B</v>
      </c>
      <c r="T488" s="12"/>
    </row>
    <row r="489" spans="1:20" x14ac:dyDescent="0.35">
      <c r="A489" s="12"/>
      <c r="B489" s="21">
        <f t="shared" si="162"/>
        <v>44040</v>
      </c>
      <c r="C489" s="13" t="str">
        <f>IF(B489="","",IFERROR(INDEX(Tableau1[RAISON],MATCH(B489,Tableau1[JOUR],0)),IF(WEEKDAY(B489,2)&gt;5,"WE","")))</f>
        <v/>
      </c>
      <c r="D489" s="26" t="str">
        <f t="shared" si="156"/>
        <v>A</v>
      </c>
      <c r="E489" s="21">
        <f t="shared" si="163"/>
        <v>44071</v>
      </c>
      <c r="F489" s="13" t="str">
        <f>IF(E489="","",IFERROR(INDEX(Tableau1[RAISON],MATCH(E489,Tableau1[JOUR],0)),IF(WEEKDAY(E489,2)&gt;5,"WE","")))</f>
        <v/>
      </c>
      <c r="G489" s="26" t="str">
        <f t="shared" si="157"/>
        <v>A</v>
      </c>
      <c r="H489" s="21">
        <f t="shared" si="164"/>
        <v>44102</v>
      </c>
      <c r="I489" s="13" t="str">
        <f>IF(H489="","",IFERROR(INDEX(Tableau1[RAISON],MATCH(H489,Tableau1[JOUR],0)),IF(WEEKDAY(H489,2)&gt;5,"WE","")))</f>
        <v/>
      </c>
      <c r="J489" s="26" t="str">
        <f t="shared" si="158"/>
        <v>B</v>
      </c>
      <c r="K489" s="21">
        <f t="shared" si="165"/>
        <v>44132</v>
      </c>
      <c r="L489" s="13" t="str">
        <f>IF(K489="","",IFERROR(INDEX(Tableau1[RAISON],MATCH(K489,Tableau1[JOUR],0)),IF(WEEKDAY(K489,2)&gt;5,"WE","")))</f>
        <v/>
      </c>
      <c r="M489" s="26" t="str">
        <f t="shared" si="159"/>
        <v>B</v>
      </c>
      <c r="N489" s="21">
        <f t="shared" si="166"/>
        <v>44163</v>
      </c>
      <c r="O489" s="13" t="str">
        <f>IF(N489="","",IFERROR(INDEX(Tableau1[RAISON],MATCH(N489,Tableau1[JOUR],0)),IF(WEEKDAY(N489,2)&gt;5,"WE","")))</f>
        <v>WE</v>
      </c>
      <c r="P489" s="26" t="str">
        <f t="shared" si="160"/>
        <v>B</v>
      </c>
      <c r="Q489" s="21">
        <f t="shared" si="167"/>
        <v>44193</v>
      </c>
      <c r="R489" s="13" t="str">
        <f>IF(Q489="","",IFERROR(INDEX(Tableau1[RAISON],MATCH(Q489,Tableau1[JOUR],0)),IF(WEEKDAY(Q489,2)&gt;5,"WE","")))</f>
        <v/>
      </c>
      <c r="S489" s="26" t="str">
        <f t="shared" si="161"/>
        <v>A</v>
      </c>
      <c r="T489" s="12"/>
    </row>
    <row r="490" spans="1:20" x14ac:dyDescent="0.35">
      <c r="A490" s="12"/>
      <c r="B490" s="21">
        <f>IF(MONTH(B489+1)=MONTH(B461),B489+1,"")</f>
        <v>44041</v>
      </c>
      <c r="C490" s="13" t="str">
        <f>IF(B490="","",IFERROR(INDEX(Tableau1[RAISON],MATCH(B490,Tableau1[JOUR],0)),IF(WEEKDAY(B490,2)&gt;5,"WE","")))</f>
        <v/>
      </c>
      <c r="D490" s="26" t="str">
        <f t="shared" si="156"/>
        <v>A</v>
      </c>
      <c r="E490" s="21">
        <f>IF(MONTH(E489+1)=MONTH(E461),E489+1,"")</f>
        <v>44072</v>
      </c>
      <c r="F490" s="13" t="str">
        <f>IF(E490="","",IFERROR(INDEX(Tableau1[RAISON],MATCH(E490,Tableau1[JOUR],0)),IF(WEEKDAY(E490,2)&gt;5,"WE","")))</f>
        <v>WE</v>
      </c>
      <c r="G490" s="26" t="str">
        <f t="shared" si="157"/>
        <v>A</v>
      </c>
      <c r="H490" s="21">
        <f>IF(MONTH(H489+1)=MONTH(H461),H489+1,"")</f>
        <v>44103</v>
      </c>
      <c r="I490" s="13" t="str">
        <f>IF(H490="","",IFERROR(INDEX(Tableau1[RAISON],MATCH(H490,Tableau1[JOUR],0)),IF(WEEKDAY(H490,2)&gt;5,"WE","")))</f>
        <v/>
      </c>
      <c r="J490" s="26" t="str">
        <f t="shared" si="158"/>
        <v>B</v>
      </c>
      <c r="K490" s="21">
        <f>IF(MONTH(K489+1)=MONTH(K461),K489+1,"")</f>
        <v>44133</v>
      </c>
      <c r="L490" s="13" t="str">
        <f>IF(K490="","",IFERROR(INDEX(Tableau1[RAISON],MATCH(K490,Tableau1[JOUR],0)),IF(WEEKDAY(K490,2)&gt;5,"WE","")))</f>
        <v/>
      </c>
      <c r="M490" s="26" t="str">
        <f t="shared" si="159"/>
        <v>B</v>
      </c>
      <c r="N490" s="21">
        <f>IF(MONTH(N489+1)=MONTH(N461),N489+1,"")</f>
        <v>44164</v>
      </c>
      <c r="O490" s="13" t="str">
        <f>IF(N490="","",IFERROR(INDEX(Tableau1[RAISON],MATCH(N490,Tableau1[JOUR],0)),IF(WEEKDAY(N490,2)&gt;5,"WE","")))</f>
        <v>WE</v>
      </c>
      <c r="P490" s="26" t="str">
        <f t="shared" si="160"/>
        <v>B</v>
      </c>
      <c r="Q490" s="21">
        <f>IF(MONTH(Q489+1)=MONTH(Q461),Q489+1,"")</f>
        <v>44194</v>
      </c>
      <c r="R490" s="13" t="str">
        <f>IF(Q490="","",IFERROR(INDEX(Tableau1[RAISON],MATCH(Q490,Tableau1[JOUR],0)),IF(WEEKDAY(Q490,2)&gt;5,"WE","")))</f>
        <v/>
      </c>
      <c r="S490" s="26" t="str">
        <f t="shared" si="161"/>
        <v>A</v>
      </c>
      <c r="T490" s="12"/>
    </row>
    <row r="491" spans="1:20" x14ac:dyDescent="0.35">
      <c r="A491" s="12"/>
      <c r="B491" s="21">
        <f>IF(MONTH(B489+2)=MONTH(B461),B489+2,"")</f>
        <v>44042</v>
      </c>
      <c r="C491" s="13" t="str">
        <f>IF(B491="","",IFERROR(INDEX(Tableau1[RAISON],MATCH(B491,Tableau1[JOUR],0)),IF(WEEKDAY(B491,2)&gt;5,"WE","")))</f>
        <v/>
      </c>
      <c r="D491" s="26" t="str">
        <f t="shared" si="156"/>
        <v>A</v>
      </c>
      <c r="E491" s="21">
        <f>IF(MONTH(E489+2)=MONTH(E461),E489+2,"")</f>
        <v>44073</v>
      </c>
      <c r="F491" s="13" t="str">
        <f>IF(E491="","",IFERROR(INDEX(Tableau1[RAISON],MATCH(E491,Tableau1[JOUR],0)),IF(WEEKDAY(E491,2)&gt;5,"WE","")))</f>
        <v>WE</v>
      </c>
      <c r="G491" s="26" t="str">
        <f t="shared" si="157"/>
        <v>A</v>
      </c>
      <c r="H491" s="21">
        <f>IF(MONTH(H489+2)=MONTH(H461),H489+2,"")</f>
        <v>44104</v>
      </c>
      <c r="I491" s="13" t="str">
        <f>IF(H491="","",IFERROR(INDEX(Tableau1[RAISON],MATCH(H491,Tableau1[JOUR],0)),IF(WEEKDAY(H491,2)&gt;5,"WE","")))</f>
        <v/>
      </c>
      <c r="J491" s="26" t="str">
        <f t="shared" si="158"/>
        <v>B</v>
      </c>
      <c r="K491" s="21">
        <f>IF(MONTH(K489+2)=MONTH(K461),K489+2,"")</f>
        <v>44134</v>
      </c>
      <c r="L491" s="13" t="str">
        <f>IF(K491="","",IFERROR(INDEX(Tableau1[RAISON],MATCH(K491,Tableau1[JOUR],0)),IF(WEEKDAY(K491,2)&gt;5,"WE","")))</f>
        <v/>
      </c>
      <c r="M491" s="26" t="str">
        <f t="shared" si="159"/>
        <v>B</v>
      </c>
      <c r="N491" s="21">
        <f>IF(MONTH(N489+2)=MONTH(N461),N489+2,"")</f>
        <v>44165</v>
      </c>
      <c r="O491" s="13" t="str">
        <f>IF(N491="","",IFERROR(INDEX(Tableau1[RAISON],MATCH(N491,Tableau1[JOUR],0)),IF(WEEKDAY(N491,2)&gt;5,"WE","")))</f>
        <v/>
      </c>
      <c r="P491" s="26" t="str">
        <f t="shared" si="160"/>
        <v>A</v>
      </c>
      <c r="Q491" s="21">
        <f>IF(MONTH(Q489+2)=MONTH(Q461),Q489+2,"")</f>
        <v>44195</v>
      </c>
      <c r="R491" s="13" t="str">
        <f>IF(Q491="","",IFERROR(INDEX(Tableau1[RAISON],MATCH(Q491,Tableau1[JOUR],0)),IF(WEEKDAY(Q491,2)&gt;5,"WE","")))</f>
        <v/>
      </c>
      <c r="S491" s="26" t="str">
        <f t="shared" si="161"/>
        <v>A</v>
      </c>
      <c r="T491" s="12"/>
    </row>
    <row r="492" spans="1:20" x14ac:dyDescent="0.35">
      <c r="A492" s="12"/>
      <c r="B492" s="22">
        <f>IF(MONTH(B489+3)=MONTH(B461),B489+3,"")</f>
        <v>44043</v>
      </c>
      <c r="C492" s="13" t="str">
        <f>IF(B492="","",IFERROR(INDEX(Tableau1[RAISON],MATCH(B492,Tableau1[JOUR],0)),IF(WEEKDAY(B492,2)&gt;5,"WE","")))</f>
        <v/>
      </c>
      <c r="D492" s="26" t="str">
        <f t="shared" si="156"/>
        <v>A</v>
      </c>
      <c r="E492" s="22">
        <f>IF(MONTH(E489+3)=MONTH(E461),E489+3,"")</f>
        <v>44074</v>
      </c>
      <c r="F492" s="13" t="str">
        <f>IF(E492="","",IFERROR(INDEX(Tableau1[RAISON],MATCH(E492,Tableau1[JOUR],0)),IF(WEEKDAY(E492,2)&gt;5,"WE","")))</f>
        <v/>
      </c>
      <c r="G492" s="26" t="str">
        <f t="shared" si="157"/>
        <v>B</v>
      </c>
      <c r="H492" s="22" t="str">
        <f>IF(MONTH(H489+3)=MONTH(H461),H489+3,"")</f>
        <v/>
      </c>
      <c r="I492" s="13" t="str">
        <f>IF(H492="","",IFERROR(INDEX(Tableau1[RAISON],MATCH(H492,Tableau1[JOUR],0)),IF(WEEKDAY(H492,2)&gt;5,"WE","")))</f>
        <v/>
      </c>
      <c r="J492" s="26" t="str">
        <f t="shared" si="158"/>
        <v/>
      </c>
      <c r="K492" s="22">
        <f>IF(MONTH(K489+3)=MONTH(K461),K489+3,"")</f>
        <v>44135</v>
      </c>
      <c r="L492" s="13" t="str">
        <f>IF(K492="","",IFERROR(INDEX(Tableau1[RAISON],MATCH(K492,Tableau1[JOUR],0)),IF(WEEKDAY(K492,2)&gt;5,"WE","")))</f>
        <v>WE</v>
      </c>
      <c r="M492" s="26" t="str">
        <f t="shared" si="159"/>
        <v>B</v>
      </c>
      <c r="N492" s="22" t="str">
        <f>IF(MONTH(N489+3)=MONTH(N461),N489+3,"")</f>
        <v/>
      </c>
      <c r="O492" s="13" t="str">
        <f>IF(N492="","",IFERROR(INDEX(Tableau1[RAISON],MATCH(N492,Tableau1[JOUR],0)),IF(WEEKDAY(N492,2)&gt;5,"WE","")))</f>
        <v/>
      </c>
      <c r="P492" s="26" t="str">
        <f t="shared" si="160"/>
        <v/>
      </c>
      <c r="Q492" s="22">
        <f>IF(MONTH(Q489+3)=MONTH(Q461),Q489+3,"")</f>
        <v>44196</v>
      </c>
      <c r="R492" s="13" t="str">
        <f>IF(Q492="","",IFERROR(INDEX(Tableau1[RAISON],MATCH(Q492,Tableau1[JOUR],0)),IF(WEEKDAY(Q492,2)&gt;5,"WE","")))</f>
        <v/>
      </c>
      <c r="S492" s="26" t="str">
        <f t="shared" si="161"/>
        <v>A</v>
      </c>
      <c r="T492" s="12"/>
    </row>
    <row r="493" spans="1:20" x14ac:dyDescent="0.35">
      <c r="A493" s="12"/>
      <c r="B493" s="14">
        <f>NETWORKDAYS(B462,MAX(B489:B492),Tableau1[JOUR]
)</f>
        <v>22</v>
      </c>
      <c r="C493" s="14"/>
      <c r="D493" s="27"/>
      <c r="E493" s="14">
        <f>NETWORKDAYS(E462,MAX(E489:E492),Tableau1[JOUR]
)</f>
        <v>21</v>
      </c>
      <c r="F493" s="14"/>
      <c r="G493" s="27"/>
      <c r="H493" s="14">
        <f>NETWORKDAYS(H462,MAX(H489:H492),Tableau1[JOUR]
)</f>
        <v>22</v>
      </c>
      <c r="I493" s="14"/>
      <c r="J493" s="27"/>
      <c r="K493" s="14">
        <f>NETWORKDAYS(K462,MAX(K489:K492),Tableau1[JOUR]
)</f>
        <v>22</v>
      </c>
      <c r="L493" s="14"/>
      <c r="M493" s="27"/>
      <c r="N493" s="14">
        <f>NETWORKDAYS(N462,MAX(N489:N492),Tableau1[JOUR]
)</f>
        <v>20</v>
      </c>
      <c r="O493" s="14"/>
      <c r="P493" s="27"/>
      <c r="Q493" s="14">
        <f>NETWORKDAYS(Q462,MAX(Q489:Q492),Tableau1[JOUR]
)</f>
        <v>22</v>
      </c>
      <c r="R493" s="12"/>
      <c r="S493" s="25"/>
      <c r="T493" s="14">
        <f>SUM(B493:Q493)</f>
        <v>129</v>
      </c>
    </row>
  </sheetData>
  <mergeCells count="84">
    <mergeCell ref="Q426:R426"/>
    <mergeCell ref="B461:C461"/>
    <mergeCell ref="E461:F461"/>
    <mergeCell ref="H461:I461"/>
    <mergeCell ref="K461:L461"/>
    <mergeCell ref="N461:O461"/>
    <mergeCell ref="Q461:R461"/>
    <mergeCell ref="B426:C426"/>
    <mergeCell ref="E426:F426"/>
    <mergeCell ref="H426:I426"/>
    <mergeCell ref="K426:L426"/>
    <mergeCell ref="N426:O426"/>
    <mergeCell ref="Q356:R356"/>
    <mergeCell ref="B391:C391"/>
    <mergeCell ref="E391:F391"/>
    <mergeCell ref="H391:I391"/>
    <mergeCell ref="K391:L391"/>
    <mergeCell ref="N391:O391"/>
    <mergeCell ref="Q391:R391"/>
    <mergeCell ref="B356:C356"/>
    <mergeCell ref="E356:F356"/>
    <mergeCell ref="H356:I356"/>
    <mergeCell ref="K356:L356"/>
    <mergeCell ref="N356:O356"/>
    <mergeCell ref="B181:C181"/>
    <mergeCell ref="B216:C216"/>
    <mergeCell ref="B251:C251"/>
    <mergeCell ref="B286:C286"/>
    <mergeCell ref="B321:C321"/>
    <mergeCell ref="E321:F321"/>
    <mergeCell ref="H321:I321"/>
    <mergeCell ref="K321:L321"/>
    <mergeCell ref="N321:O321"/>
    <mergeCell ref="Q321:R321"/>
    <mergeCell ref="E286:F286"/>
    <mergeCell ref="H286:I286"/>
    <mergeCell ref="K286:L286"/>
    <mergeCell ref="N286:O286"/>
    <mergeCell ref="Q286:R286"/>
    <mergeCell ref="E251:F251"/>
    <mergeCell ref="H251:I251"/>
    <mergeCell ref="K251:L251"/>
    <mergeCell ref="N251:O251"/>
    <mergeCell ref="Q251:R251"/>
    <mergeCell ref="E216:F216"/>
    <mergeCell ref="H216:I216"/>
    <mergeCell ref="K216:L216"/>
    <mergeCell ref="N216:O216"/>
    <mergeCell ref="Q216:R216"/>
    <mergeCell ref="N146:O146"/>
    <mergeCell ref="Q146:R146"/>
    <mergeCell ref="E181:F181"/>
    <mergeCell ref="H181:I181"/>
    <mergeCell ref="K181:L181"/>
    <mergeCell ref="N181:O181"/>
    <mergeCell ref="Q181:R181"/>
    <mergeCell ref="B76:C76"/>
    <mergeCell ref="B111:C111"/>
    <mergeCell ref="E146:F146"/>
    <mergeCell ref="H146:I146"/>
    <mergeCell ref="K146:L146"/>
    <mergeCell ref="B146:C146"/>
    <mergeCell ref="E111:F111"/>
    <mergeCell ref="H111:I111"/>
    <mergeCell ref="K111:L111"/>
    <mergeCell ref="N111:O111"/>
    <mergeCell ref="Q111:R111"/>
    <mergeCell ref="E76:F76"/>
    <mergeCell ref="H76:I76"/>
    <mergeCell ref="K76:L76"/>
    <mergeCell ref="N76:O76"/>
    <mergeCell ref="Q76:R76"/>
    <mergeCell ref="Q41:R41"/>
    <mergeCell ref="B6:C6"/>
    <mergeCell ref="E6:F6"/>
    <mergeCell ref="H6:I6"/>
    <mergeCell ref="K6:L6"/>
    <mergeCell ref="N6:O6"/>
    <mergeCell ref="Q6:R6"/>
    <mergeCell ref="B41:C41"/>
    <mergeCell ref="E41:F41"/>
    <mergeCell ref="H41:I41"/>
    <mergeCell ref="K41:L41"/>
    <mergeCell ref="N41:O4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C85"/>
  <sheetViews>
    <sheetView workbookViewId="0">
      <selection activeCell="C12" sqref="C12"/>
    </sheetView>
  </sheetViews>
  <sheetFormatPr baseColWidth="10" defaultColWidth="10.81640625" defaultRowHeight="14.5" x14ac:dyDescent="0.35"/>
  <cols>
    <col min="1" max="1" width="11.08984375" style="8" bestFit="1" customWidth="1"/>
    <col min="2" max="2" width="21" style="6" customWidth="1"/>
    <col min="4" max="16384" width="10.81640625" style="6"/>
  </cols>
  <sheetData>
    <row r="1" spans="1:3" ht="15" customHeight="1" x14ac:dyDescent="0.35">
      <c r="A1" s="1" t="s">
        <v>39</v>
      </c>
      <c r="B1" s="1" t="s">
        <v>11</v>
      </c>
      <c r="C1" s="2" t="s">
        <v>12</v>
      </c>
    </row>
    <row r="2" spans="1:3" ht="15" customHeight="1" x14ac:dyDescent="0.35">
      <c r="A2" s="6">
        <v>2014</v>
      </c>
      <c r="B2" s="6" t="s">
        <v>0</v>
      </c>
      <c r="C2" s="7">
        <f>DATE(Tableau1[[#This Row],[ANNEE]],1,1)</f>
        <v>41640</v>
      </c>
    </row>
    <row r="3" spans="1:3" ht="15" customHeight="1" x14ac:dyDescent="0.35">
      <c r="A3" s="6">
        <f>+A2</f>
        <v>2014</v>
      </c>
      <c r="B3" s="6" t="s">
        <v>40</v>
      </c>
      <c r="C3" s="7">
        <f>DATE(Tableau1[[#This Row],[ANNEE]],IF((25-MOD((11*MOD(Tableau1[[#This Row],[ANNEE]]-1900,19)+4-INT((7*MOD(Tableau1[[#This Row],[ANNEE]]-1900,19)+1)/19)),29)-MOD(Tableau1[[#This Row],[ANNEE]]-1900+INT((Tableau1[[#This Row],[ANNEE]]-1900)/4)+31-MOD((11*MOD(Tableau1[[#This Row],[ANNEE]]-1900,19)+4-INT((7*MOD(Tableau1[[#This Row],[ANNEE]]-1900,19)+1)/19)),29),7))&gt;0,4,3),IF((25-MOD((11*MOD(Tableau1[[#This Row],[ANNEE]]-1900,19)+4-INT((7*MOD(Tableau1[[#This Row],[ANNEE]]-1900,19)+1)/19)),29)-MOD(Tableau1[[#This Row],[ANNEE]]-1900+INT((Tableau1[[#This Row],[ANNEE]]-1900)/4)+31-MOD((11*MOD(Tableau1[[#This Row],[ANNEE]]-1900,19)+4-INT((7*MOD(Tableau1[[#This Row],[ANNEE]]-1900,19)+1)/19)),29),7))&gt;0,(25-MOD((11*MOD(Tableau1[[#This Row],[ANNEE]]-1900,19)+4-INT((7*MOD(Tableau1[[#This Row],[ANNEE]]-1900,19)+1)/19)),29)-MOD(Tableau1[[#This Row],[ANNEE]]-1900+INT((Tableau1[[#This Row],[ANNEE]]-1900)/4)+31-MOD((11*MOD(Tableau1[[#This Row],[ANNEE]]-1900,19)+4-INT((7*MOD(Tableau1[[#This Row],[ANNEE]]-1900,19)+1)/19)),29),7)),31+(25-MOD((11*MOD(Tableau1[[#This Row],[ANNEE]]-1900,19)+4-INT((7*MOD(Tableau1[[#This Row],[ANNEE]]-1900,19)+1)/19)),29)-MOD(Tableau1[[#This Row],[ANNEE]]-1900+INT((Tableau1[[#This Row],[ANNEE]]-1900)/4)+31-MOD((11*MOD(Tableau1[[#This Row],[ANNEE]]-1900,19)+4-INT((7*MOD(Tableau1[[#This Row],[ANNEE]]-1900,19)+1)/19)),29),7))))</f>
        <v>41749</v>
      </c>
    </row>
    <row r="4" spans="1:3" x14ac:dyDescent="0.35">
      <c r="A4" s="6">
        <f t="shared" ref="A4:A13" si="0">+A3</f>
        <v>2014</v>
      </c>
      <c r="B4" s="6" t="s">
        <v>1</v>
      </c>
      <c r="C4" s="7">
        <f>C3+1</f>
        <v>41750</v>
      </c>
    </row>
    <row r="5" spans="1:3" ht="15" customHeight="1" x14ac:dyDescent="0.35">
      <c r="A5" s="6">
        <f t="shared" si="0"/>
        <v>2014</v>
      </c>
      <c r="B5" s="6" t="s">
        <v>2</v>
      </c>
      <c r="C5" s="7">
        <f>DATE(Tableau1[[#This Row],[ANNEE]],5,1)</f>
        <v>41760</v>
      </c>
    </row>
    <row r="6" spans="1:3" ht="15" customHeight="1" x14ac:dyDescent="0.35">
      <c r="A6" s="6">
        <f t="shared" si="0"/>
        <v>2014</v>
      </c>
      <c r="B6" s="6" t="s">
        <v>3</v>
      </c>
      <c r="C6" s="7">
        <f>C3+39</f>
        <v>41788</v>
      </c>
    </row>
    <row r="7" spans="1:3" ht="15" customHeight="1" x14ac:dyDescent="0.35">
      <c r="A7" s="6">
        <f t="shared" si="0"/>
        <v>2014</v>
      </c>
      <c r="B7" s="6" t="s">
        <v>4</v>
      </c>
      <c r="C7" s="7">
        <f>C3+50</f>
        <v>41799</v>
      </c>
    </row>
    <row r="8" spans="1:3" x14ac:dyDescent="0.35">
      <c r="A8" s="6">
        <f t="shared" si="0"/>
        <v>2014</v>
      </c>
      <c r="B8" s="6" t="s">
        <v>5</v>
      </c>
      <c r="C8" s="7">
        <f>DATE(Tableau1[[#This Row],[ANNEE]],7,21)</f>
        <v>41841</v>
      </c>
    </row>
    <row r="9" spans="1:3" ht="14.5" customHeight="1" x14ac:dyDescent="0.35">
      <c r="A9" s="6">
        <f t="shared" si="0"/>
        <v>2014</v>
      </c>
      <c r="B9" s="6" t="s">
        <v>6</v>
      </c>
      <c r="C9" s="7">
        <f>DATE(Tableau1[[#This Row],[ANNEE]],8,15)</f>
        <v>41866</v>
      </c>
    </row>
    <row r="10" spans="1:3" x14ac:dyDescent="0.35">
      <c r="A10" s="6">
        <f t="shared" si="0"/>
        <v>2014</v>
      </c>
      <c r="B10" s="6" t="s">
        <v>7</v>
      </c>
      <c r="C10" s="7">
        <f>DATE(Tableau1[[#This Row],[ANNEE]],11,1)</f>
        <v>41944</v>
      </c>
    </row>
    <row r="11" spans="1:3" x14ac:dyDescent="0.35">
      <c r="A11" s="6">
        <f t="shared" si="0"/>
        <v>2014</v>
      </c>
      <c r="B11" s="6" t="s">
        <v>8</v>
      </c>
      <c r="C11" s="7">
        <f>DATE(Tableau1[[#This Row],[ANNEE]],11,11)</f>
        <v>41954</v>
      </c>
    </row>
    <row r="12" spans="1:3" ht="14.5" customHeight="1" x14ac:dyDescent="0.35">
      <c r="A12" s="6">
        <f t="shared" si="0"/>
        <v>2014</v>
      </c>
      <c r="B12" s="6" t="s">
        <v>9</v>
      </c>
      <c r="C12" s="7">
        <f>DATE(Tableau1[[#This Row],[ANNEE]],11,15)</f>
        <v>41958</v>
      </c>
    </row>
    <row r="13" spans="1:3" x14ac:dyDescent="0.35">
      <c r="A13" s="6">
        <f t="shared" si="0"/>
        <v>2014</v>
      </c>
      <c r="B13" s="6" t="s">
        <v>10</v>
      </c>
      <c r="C13" s="7">
        <f>DATE(Tableau1[[#This Row],[ANNEE]],12,25)</f>
        <v>41998</v>
      </c>
    </row>
    <row r="14" spans="1:3" x14ac:dyDescent="0.35">
      <c r="A14" s="6">
        <v>2015</v>
      </c>
      <c r="B14" s="6" t="s">
        <v>0</v>
      </c>
      <c r="C14" s="7">
        <f>DATE(Tableau1[[#This Row],[ANNEE]],1,1)</f>
        <v>42005</v>
      </c>
    </row>
    <row r="15" spans="1:3" x14ac:dyDescent="0.35">
      <c r="A15" s="6">
        <f>+A14</f>
        <v>2015</v>
      </c>
      <c r="B15" s="6" t="s">
        <v>40</v>
      </c>
      <c r="C15" s="7">
        <f>DATE(Tableau1[[#This Row],[ANNEE]],IF((25-MOD((11*MOD(Tableau1[[#This Row],[ANNEE]]-1900,19)+4-INT((7*MOD(Tableau1[[#This Row],[ANNEE]]-1900,19)+1)/19)),29)-MOD(Tableau1[[#This Row],[ANNEE]]-1900+INT((Tableau1[[#This Row],[ANNEE]]-1900)/4)+31-MOD((11*MOD(Tableau1[[#This Row],[ANNEE]]-1900,19)+4-INT((7*MOD(Tableau1[[#This Row],[ANNEE]]-1900,19)+1)/19)),29),7))&gt;0,4,3),IF((25-MOD((11*MOD(Tableau1[[#This Row],[ANNEE]]-1900,19)+4-INT((7*MOD(Tableau1[[#This Row],[ANNEE]]-1900,19)+1)/19)),29)-MOD(Tableau1[[#This Row],[ANNEE]]-1900+INT((Tableau1[[#This Row],[ANNEE]]-1900)/4)+31-MOD((11*MOD(Tableau1[[#This Row],[ANNEE]]-1900,19)+4-INT((7*MOD(Tableau1[[#This Row],[ANNEE]]-1900,19)+1)/19)),29),7))&gt;0,(25-MOD((11*MOD(Tableau1[[#This Row],[ANNEE]]-1900,19)+4-INT((7*MOD(Tableau1[[#This Row],[ANNEE]]-1900,19)+1)/19)),29)-MOD(Tableau1[[#This Row],[ANNEE]]-1900+INT((Tableau1[[#This Row],[ANNEE]]-1900)/4)+31-MOD((11*MOD(Tableau1[[#This Row],[ANNEE]]-1900,19)+4-INT((7*MOD(Tableau1[[#This Row],[ANNEE]]-1900,19)+1)/19)),29),7)),31+(25-MOD((11*MOD(Tableau1[[#This Row],[ANNEE]]-1900,19)+4-INT((7*MOD(Tableau1[[#This Row],[ANNEE]]-1900,19)+1)/19)),29)-MOD(Tableau1[[#This Row],[ANNEE]]-1900+INT((Tableau1[[#This Row],[ANNEE]]-1900)/4)+31-MOD((11*MOD(Tableau1[[#This Row],[ANNEE]]-1900,19)+4-INT((7*MOD(Tableau1[[#This Row],[ANNEE]]-1900,19)+1)/19)),29),7))))</f>
        <v>42099</v>
      </c>
    </row>
    <row r="16" spans="1:3" ht="14.5" customHeight="1" x14ac:dyDescent="0.35">
      <c r="A16" s="6">
        <f t="shared" ref="A16:A25" si="1">+A15</f>
        <v>2015</v>
      </c>
      <c r="B16" s="6" t="s">
        <v>1</v>
      </c>
      <c r="C16" s="7">
        <f>C15+1</f>
        <v>42100</v>
      </c>
    </row>
    <row r="17" spans="1:3" x14ac:dyDescent="0.35">
      <c r="A17" s="6">
        <f t="shared" si="1"/>
        <v>2015</v>
      </c>
      <c r="B17" s="6" t="s">
        <v>2</v>
      </c>
      <c r="C17" s="7">
        <f>DATE(Tableau1[[#This Row],[ANNEE]],5,1)</f>
        <v>42125</v>
      </c>
    </row>
    <row r="18" spans="1:3" ht="14.5" customHeight="1" x14ac:dyDescent="0.35">
      <c r="A18" s="6">
        <f t="shared" si="1"/>
        <v>2015</v>
      </c>
      <c r="B18" s="6" t="s">
        <v>3</v>
      </c>
      <c r="C18" s="7">
        <f>C15+39</f>
        <v>42138</v>
      </c>
    </row>
    <row r="19" spans="1:3" x14ac:dyDescent="0.35">
      <c r="A19" s="6">
        <f t="shared" si="1"/>
        <v>2015</v>
      </c>
      <c r="B19" s="6" t="s">
        <v>4</v>
      </c>
      <c r="C19" s="7">
        <f>C15+50</f>
        <v>42149</v>
      </c>
    </row>
    <row r="20" spans="1:3" ht="14.5" customHeight="1" x14ac:dyDescent="0.35">
      <c r="A20" s="6">
        <f t="shared" si="1"/>
        <v>2015</v>
      </c>
      <c r="B20" s="6" t="s">
        <v>5</v>
      </c>
      <c r="C20" s="7">
        <f>DATE(Tableau1[[#This Row],[ANNEE]],7,21)</f>
        <v>42206</v>
      </c>
    </row>
    <row r="21" spans="1:3" x14ac:dyDescent="0.35">
      <c r="A21" s="6">
        <f t="shared" si="1"/>
        <v>2015</v>
      </c>
      <c r="B21" s="6" t="s">
        <v>6</v>
      </c>
      <c r="C21" s="7">
        <f>DATE(Tableau1[[#This Row],[ANNEE]],8,15)</f>
        <v>42231</v>
      </c>
    </row>
    <row r="22" spans="1:3" x14ac:dyDescent="0.35">
      <c r="A22" s="6">
        <f t="shared" si="1"/>
        <v>2015</v>
      </c>
      <c r="B22" s="6" t="s">
        <v>7</v>
      </c>
      <c r="C22" s="7">
        <f>DATE(Tableau1[[#This Row],[ANNEE]],11,1)</f>
        <v>42309</v>
      </c>
    </row>
    <row r="23" spans="1:3" ht="14.5" customHeight="1" x14ac:dyDescent="0.35">
      <c r="A23" s="6">
        <f t="shared" si="1"/>
        <v>2015</v>
      </c>
      <c r="B23" s="6" t="s">
        <v>8</v>
      </c>
      <c r="C23" s="7">
        <f>DATE(Tableau1[[#This Row],[ANNEE]],11,11)</f>
        <v>42319</v>
      </c>
    </row>
    <row r="24" spans="1:3" x14ac:dyDescent="0.35">
      <c r="A24" s="6">
        <f t="shared" si="1"/>
        <v>2015</v>
      </c>
      <c r="B24" s="6" t="s">
        <v>9</v>
      </c>
      <c r="C24" s="7">
        <f>DATE(Tableau1[[#This Row],[ANNEE]],11,15)</f>
        <v>42323</v>
      </c>
    </row>
    <row r="25" spans="1:3" x14ac:dyDescent="0.35">
      <c r="A25" s="6">
        <f t="shared" si="1"/>
        <v>2015</v>
      </c>
      <c r="B25" s="6" t="s">
        <v>10</v>
      </c>
      <c r="C25" s="7">
        <f>DATE(Tableau1[[#This Row],[ANNEE]],12,25)</f>
        <v>42363</v>
      </c>
    </row>
    <row r="26" spans="1:3" ht="14.5" customHeight="1" x14ac:dyDescent="0.35">
      <c r="A26" s="6">
        <v>2016</v>
      </c>
      <c r="B26" s="6" t="s">
        <v>0</v>
      </c>
      <c r="C26" s="7">
        <f>DATE(Tableau1[[#This Row],[ANNEE]],1,1)</f>
        <v>42370</v>
      </c>
    </row>
    <row r="27" spans="1:3" ht="14.5" customHeight="1" x14ac:dyDescent="0.35">
      <c r="A27" s="6">
        <f>+A26</f>
        <v>2016</v>
      </c>
      <c r="B27" s="6" t="s">
        <v>40</v>
      </c>
      <c r="C27" s="7">
        <f>DATE(Tableau1[[#This Row],[ANNEE]],IF((25-MOD((11*MOD(Tableau1[[#This Row],[ANNEE]]-1900,19)+4-INT((7*MOD(Tableau1[[#This Row],[ANNEE]]-1900,19)+1)/19)),29)-MOD(Tableau1[[#This Row],[ANNEE]]-1900+INT((Tableau1[[#This Row],[ANNEE]]-1900)/4)+31-MOD((11*MOD(Tableau1[[#This Row],[ANNEE]]-1900,19)+4-INT((7*MOD(Tableau1[[#This Row],[ANNEE]]-1900,19)+1)/19)),29),7))&gt;0,4,3),IF((25-MOD((11*MOD(Tableau1[[#This Row],[ANNEE]]-1900,19)+4-INT((7*MOD(Tableau1[[#This Row],[ANNEE]]-1900,19)+1)/19)),29)-MOD(Tableau1[[#This Row],[ANNEE]]-1900+INT((Tableau1[[#This Row],[ANNEE]]-1900)/4)+31-MOD((11*MOD(Tableau1[[#This Row],[ANNEE]]-1900,19)+4-INT((7*MOD(Tableau1[[#This Row],[ANNEE]]-1900,19)+1)/19)),29),7))&gt;0,(25-MOD((11*MOD(Tableau1[[#This Row],[ANNEE]]-1900,19)+4-INT((7*MOD(Tableau1[[#This Row],[ANNEE]]-1900,19)+1)/19)),29)-MOD(Tableau1[[#This Row],[ANNEE]]-1900+INT((Tableau1[[#This Row],[ANNEE]]-1900)/4)+31-MOD((11*MOD(Tableau1[[#This Row],[ANNEE]]-1900,19)+4-INT((7*MOD(Tableau1[[#This Row],[ANNEE]]-1900,19)+1)/19)),29),7)),31+(25-MOD((11*MOD(Tableau1[[#This Row],[ANNEE]]-1900,19)+4-INT((7*MOD(Tableau1[[#This Row],[ANNEE]]-1900,19)+1)/19)),29)-MOD(Tableau1[[#This Row],[ANNEE]]-1900+INT((Tableau1[[#This Row],[ANNEE]]-1900)/4)+31-MOD((11*MOD(Tableau1[[#This Row],[ANNEE]]-1900,19)+4-INT((7*MOD(Tableau1[[#This Row],[ANNEE]]-1900,19)+1)/19)),29),7))))</f>
        <v>42456</v>
      </c>
    </row>
    <row r="28" spans="1:3" x14ac:dyDescent="0.35">
      <c r="A28" s="6">
        <f t="shared" ref="A28:A37" si="2">+A27</f>
        <v>2016</v>
      </c>
      <c r="B28" s="6" t="s">
        <v>1</v>
      </c>
      <c r="C28" s="7">
        <f>C27+1</f>
        <v>42457</v>
      </c>
    </row>
    <row r="29" spans="1:3" ht="14.5" customHeight="1" x14ac:dyDescent="0.35">
      <c r="A29" s="6">
        <f t="shared" si="2"/>
        <v>2016</v>
      </c>
      <c r="B29" s="6" t="s">
        <v>2</v>
      </c>
      <c r="C29" s="7">
        <f>DATE(Tableau1[[#This Row],[ANNEE]],5,1)</f>
        <v>42491</v>
      </c>
    </row>
    <row r="30" spans="1:3" x14ac:dyDescent="0.35">
      <c r="A30" s="6">
        <f t="shared" si="2"/>
        <v>2016</v>
      </c>
      <c r="B30" s="6" t="s">
        <v>3</v>
      </c>
      <c r="C30" s="7">
        <f>C27+39</f>
        <v>42495</v>
      </c>
    </row>
    <row r="31" spans="1:3" ht="14.5" customHeight="1" x14ac:dyDescent="0.35">
      <c r="A31" s="6">
        <f t="shared" si="2"/>
        <v>2016</v>
      </c>
      <c r="B31" s="6" t="s">
        <v>4</v>
      </c>
      <c r="C31" s="7">
        <f>C27+50</f>
        <v>42506</v>
      </c>
    </row>
    <row r="32" spans="1:3" x14ac:dyDescent="0.35">
      <c r="A32" s="6">
        <f t="shared" si="2"/>
        <v>2016</v>
      </c>
      <c r="B32" s="6" t="s">
        <v>5</v>
      </c>
      <c r="C32" s="7">
        <f>DATE(Tableau1[[#This Row],[ANNEE]],7,21)</f>
        <v>42572</v>
      </c>
    </row>
    <row r="33" spans="1:3" x14ac:dyDescent="0.35">
      <c r="A33" s="6">
        <f t="shared" si="2"/>
        <v>2016</v>
      </c>
      <c r="B33" s="6" t="s">
        <v>6</v>
      </c>
      <c r="C33" s="7">
        <f>DATE(Tableau1[[#This Row],[ANNEE]],8,15)</f>
        <v>42597</v>
      </c>
    </row>
    <row r="34" spans="1:3" ht="14.5" customHeight="1" x14ac:dyDescent="0.35">
      <c r="A34" s="6">
        <f t="shared" si="2"/>
        <v>2016</v>
      </c>
      <c r="B34" s="6" t="s">
        <v>7</v>
      </c>
      <c r="C34" s="7">
        <f>DATE(Tableau1[[#This Row],[ANNEE]],11,1)</f>
        <v>42675</v>
      </c>
    </row>
    <row r="35" spans="1:3" x14ac:dyDescent="0.35">
      <c r="A35" s="6">
        <f t="shared" si="2"/>
        <v>2016</v>
      </c>
      <c r="B35" s="6" t="s">
        <v>8</v>
      </c>
      <c r="C35" s="7">
        <f>DATE(Tableau1[[#This Row],[ANNEE]],11,11)</f>
        <v>42685</v>
      </c>
    </row>
    <row r="36" spans="1:3" x14ac:dyDescent="0.35">
      <c r="A36" s="6">
        <f t="shared" si="2"/>
        <v>2016</v>
      </c>
      <c r="B36" s="6" t="s">
        <v>9</v>
      </c>
      <c r="C36" s="7">
        <f>DATE(Tableau1[[#This Row],[ANNEE]],11,15)</f>
        <v>42689</v>
      </c>
    </row>
    <row r="37" spans="1:3" ht="14.5" customHeight="1" x14ac:dyDescent="0.35">
      <c r="A37" s="6">
        <f t="shared" si="2"/>
        <v>2016</v>
      </c>
      <c r="B37" s="6" t="s">
        <v>10</v>
      </c>
      <c r="C37" s="7">
        <f>DATE(Tableau1[[#This Row],[ANNEE]],12,25)</f>
        <v>42729</v>
      </c>
    </row>
    <row r="38" spans="1:3" x14ac:dyDescent="0.35">
      <c r="A38" s="6">
        <v>2017</v>
      </c>
      <c r="B38" s="6" t="s">
        <v>0</v>
      </c>
      <c r="C38" s="7">
        <f>DATE(Tableau1[[#This Row],[ANNEE]],1,1)</f>
        <v>42736</v>
      </c>
    </row>
    <row r="39" spans="1:3" x14ac:dyDescent="0.35">
      <c r="A39" s="6">
        <f>+A38</f>
        <v>2017</v>
      </c>
      <c r="B39" s="6" t="s">
        <v>40</v>
      </c>
      <c r="C39" s="7">
        <f>DATE(Tableau1[[#This Row],[ANNEE]],IF((25-MOD((11*MOD(Tableau1[[#This Row],[ANNEE]]-1900,19)+4-INT((7*MOD(Tableau1[[#This Row],[ANNEE]]-1900,19)+1)/19)),29)-MOD(Tableau1[[#This Row],[ANNEE]]-1900+INT((Tableau1[[#This Row],[ANNEE]]-1900)/4)+31-MOD((11*MOD(Tableau1[[#This Row],[ANNEE]]-1900,19)+4-INT((7*MOD(Tableau1[[#This Row],[ANNEE]]-1900,19)+1)/19)),29),7))&gt;0,4,3),IF((25-MOD((11*MOD(Tableau1[[#This Row],[ANNEE]]-1900,19)+4-INT((7*MOD(Tableau1[[#This Row],[ANNEE]]-1900,19)+1)/19)),29)-MOD(Tableau1[[#This Row],[ANNEE]]-1900+INT((Tableau1[[#This Row],[ANNEE]]-1900)/4)+31-MOD((11*MOD(Tableau1[[#This Row],[ANNEE]]-1900,19)+4-INT((7*MOD(Tableau1[[#This Row],[ANNEE]]-1900,19)+1)/19)),29),7))&gt;0,(25-MOD((11*MOD(Tableau1[[#This Row],[ANNEE]]-1900,19)+4-INT((7*MOD(Tableau1[[#This Row],[ANNEE]]-1900,19)+1)/19)),29)-MOD(Tableau1[[#This Row],[ANNEE]]-1900+INT((Tableau1[[#This Row],[ANNEE]]-1900)/4)+31-MOD((11*MOD(Tableau1[[#This Row],[ANNEE]]-1900,19)+4-INT((7*MOD(Tableau1[[#This Row],[ANNEE]]-1900,19)+1)/19)),29),7)),31+(25-MOD((11*MOD(Tableau1[[#This Row],[ANNEE]]-1900,19)+4-INT((7*MOD(Tableau1[[#This Row],[ANNEE]]-1900,19)+1)/19)),29)-MOD(Tableau1[[#This Row],[ANNEE]]-1900+INT((Tableau1[[#This Row],[ANNEE]]-1900)/4)+31-MOD((11*MOD(Tableau1[[#This Row],[ANNEE]]-1900,19)+4-INT((7*MOD(Tableau1[[#This Row],[ANNEE]]-1900,19)+1)/19)),29),7))))</f>
        <v>42841</v>
      </c>
    </row>
    <row r="40" spans="1:3" ht="14.5" customHeight="1" x14ac:dyDescent="0.35">
      <c r="A40" s="6">
        <f t="shared" ref="A40:A49" si="3">+A39</f>
        <v>2017</v>
      </c>
      <c r="B40" s="6" t="s">
        <v>1</v>
      </c>
      <c r="C40" s="7">
        <f>C39+1</f>
        <v>42842</v>
      </c>
    </row>
    <row r="41" spans="1:3" x14ac:dyDescent="0.35">
      <c r="A41" s="6">
        <f t="shared" si="3"/>
        <v>2017</v>
      </c>
      <c r="B41" s="6" t="s">
        <v>2</v>
      </c>
      <c r="C41" s="7">
        <f>DATE(Tableau1[[#This Row],[ANNEE]],5,1)</f>
        <v>42856</v>
      </c>
    </row>
    <row r="42" spans="1:3" ht="14.5" customHeight="1" x14ac:dyDescent="0.35">
      <c r="A42" s="6">
        <f t="shared" si="3"/>
        <v>2017</v>
      </c>
      <c r="B42" s="6" t="s">
        <v>3</v>
      </c>
      <c r="C42" s="7">
        <f>C39+39</f>
        <v>42880</v>
      </c>
    </row>
    <row r="43" spans="1:3" x14ac:dyDescent="0.35">
      <c r="A43" s="6">
        <f t="shared" si="3"/>
        <v>2017</v>
      </c>
      <c r="B43" s="6" t="s">
        <v>4</v>
      </c>
      <c r="C43" s="7">
        <f>C39+50</f>
        <v>42891</v>
      </c>
    </row>
    <row r="44" spans="1:3" x14ac:dyDescent="0.35">
      <c r="A44" s="6">
        <f t="shared" si="3"/>
        <v>2017</v>
      </c>
      <c r="B44" s="6" t="s">
        <v>5</v>
      </c>
      <c r="C44" s="7">
        <f>DATE(Tableau1[[#This Row],[ANNEE]],7,21)</f>
        <v>42937</v>
      </c>
    </row>
    <row r="45" spans="1:3" ht="14.5" customHeight="1" x14ac:dyDescent="0.35">
      <c r="A45" s="6">
        <f t="shared" si="3"/>
        <v>2017</v>
      </c>
      <c r="B45" s="6" t="s">
        <v>6</v>
      </c>
      <c r="C45" s="7">
        <f>DATE(Tableau1[[#This Row],[ANNEE]],8,15)</f>
        <v>42962</v>
      </c>
    </row>
    <row r="46" spans="1:3" x14ac:dyDescent="0.35">
      <c r="A46" s="6">
        <f t="shared" si="3"/>
        <v>2017</v>
      </c>
      <c r="B46" s="6" t="s">
        <v>7</v>
      </c>
      <c r="C46" s="7">
        <f>DATE(Tableau1[[#This Row],[ANNEE]],11,1)</f>
        <v>43040</v>
      </c>
    </row>
    <row r="47" spans="1:3" x14ac:dyDescent="0.35">
      <c r="A47" s="6">
        <f t="shared" si="3"/>
        <v>2017</v>
      </c>
      <c r="B47" s="6" t="s">
        <v>8</v>
      </c>
      <c r="C47" s="7">
        <f>DATE(Tableau1[[#This Row],[ANNEE]],11,11)</f>
        <v>43050</v>
      </c>
    </row>
    <row r="48" spans="1:3" ht="14.5" customHeight="1" x14ac:dyDescent="0.35">
      <c r="A48" s="6">
        <f t="shared" si="3"/>
        <v>2017</v>
      </c>
      <c r="B48" s="6" t="s">
        <v>9</v>
      </c>
      <c r="C48" s="7">
        <f>DATE(Tableau1[[#This Row],[ANNEE]],11,15)</f>
        <v>43054</v>
      </c>
    </row>
    <row r="49" spans="1:3" x14ac:dyDescent="0.35">
      <c r="A49" s="6">
        <f t="shared" si="3"/>
        <v>2017</v>
      </c>
      <c r="B49" s="6" t="s">
        <v>10</v>
      </c>
      <c r="C49" s="7">
        <f>DATE(Tableau1[[#This Row],[ANNEE]],12,25)</f>
        <v>43094</v>
      </c>
    </row>
    <row r="50" spans="1:3" ht="14.5" customHeight="1" x14ac:dyDescent="0.35">
      <c r="A50" s="6">
        <v>2018</v>
      </c>
      <c r="B50" s="6" t="s">
        <v>0</v>
      </c>
      <c r="C50" s="7">
        <f>DATE(Tableau1[[#This Row],[ANNEE]],1,1)</f>
        <v>43101</v>
      </c>
    </row>
    <row r="51" spans="1:3" ht="14.5" customHeight="1" x14ac:dyDescent="0.35">
      <c r="A51" s="6">
        <f>+A50</f>
        <v>2018</v>
      </c>
      <c r="B51" s="6" t="s">
        <v>40</v>
      </c>
      <c r="C51" s="7">
        <f>DATE(Tableau1[[#This Row],[ANNEE]],IF((25-MOD((11*MOD(Tableau1[[#This Row],[ANNEE]]-1900,19)+4-INT((7*MOD(Tableau1[[#This Row],[ANNEE]]-1900,19)+1)/19)),29)-MOD(Tableau1[[#This Row],[ANNEE]]-1900+INT((Tableau1[[#This Row],[ANNEE]]-1900)/4)+31-MOD((11*MOD(Tableau1[[#This Row],[ANNEE]]-1900,19)+4-INT((7*MOD(Tableau1[[#This Row],[ANNEE]]-1900,19)+1)/19)),29),7))&gt;0,4,3),IF((25-MOD((11*MOD(Tableau1[[#This Row],[ANNEE]]-1900,19)+4-INT((7*MOD(Tableau1[[#This Row],[ANNEE]]-1900,19)+1)/19)),29)-MOD(Tableau1[[#This Row],[ANNEE]]-1900+INT((Tableau1[[#This Row],[ANNEE]]-1900)/4)+31-MOD((11*MOD(Tableau1[[#This Row],[ANNEE]]-1900,19)+4-INT((7*MOD(Tableau1[[#This Row],[ANNEE]]-1900,19)+1)/19)),29),7))&gt;0,(25-MOD((11*MOD(Tableau1[[#This Row],[ANNEE]]-1900,19)+4-INT((7*MOD(Tableau1[[#This Row],[ANNEE]]-1900,19)+1)/19)),29)-MOD(Tableau1[[#This Row],[ANNEE]]-1900+INT((Tableau1[[#This Row],[ANNEE]]-1900)/4)+31-MOD((11*MOD(Tableau1[[#This Row],[ANNEE]]-1900,19)+4-INT((7*MOD(Tableau1[[#This Row],[ANNEE]]-1900,19)+1)/19)),29),7)),31+(25-MOD((11*MOD(Tableau1[[#This Row],[ANNEE]]-1900,19)+4-INT((7*MOD(Tableau1[[#This Row],[ANNEE]]-1900,19)+1)/19)),29)-MOD(Tableau1[[#This Row],[ANNEE]]-1900+INT((Tableau1[[#This Row],[ANNEE]]-1900)/4)+31-MOD((11*MOD(Tableau1[[#This Row],[ANNEE]]-1900,19)+4-INT((7*MOD(Tableau1[[#This Row],[ANNEE]]-1900,19)+1)/19)),29),7))))</f>
        <v>43191</v>
      </c>
    </row>
    <row r="52" spans="1:3" x14ac:dyDescent="0.35">
      <c r="A52" s="6">
        <f t="shared" ref="A52:A61" si="4">+A51</f>
        <v>2018</v>
      </c>
      <c r="B52" s="6" t="s">
        <v>1</v>
      </c>
      <c r="C52" s="7">
        <f>C51+1</f>
        <v>43192</v>
      </c>
    </row>
    <row r="53" spans="1:3" ht="14.5" customHeight="1" x14ac:dyDescent="0.35">
      <c r="A53" s="6">
        <f t="shared" si="4"/>
        <v>2018</v>
      </c>
      <c r="B53" s="6" t="s">
        <v>2</v>
      </c>
      <c r="C53" s="7">
        <f>DATE(Tableau1[[#This Row],[ANNEE]],5,1)</f>
        <v>43221</v>
      </c>
    </row>
    <row r="54" spans="1:3" x14ac:dyDescent="0.35">
      <c r="A54" s="6">
        <f t="shared" si="4"/>
        <v>2018</v>
      </c>
      <c r="B54" s="6" t="s">
        <v>3</v>
      </c>
      <c r="C54" s="7">
        <f>C51+39</f>
        <v>43230</v>
      </c>
    </row>
    <row r="55" spans="1:3" x14ac:dyDescent="0.35">
      <c r="A55" s="6">
        <f t="shared" si="4"/>
        <v>2018</v>
      </c>
      <c r="B55" s="6" t="s">
        <v>4</v>
      </c>
      <c r="C55" s="7">
        <f>C51+50</f>
        <v>43241</v>
      </c>
    </row>
    <row r="56" spans="1:3" x14ac:dyDescent="0.35">
      <c r="A56" s="6">
        <f t="shared" si="4"/>
        <v>2018</v>
      </c>
      <c r="B56" s="6" t="s">
        <v>5</v>
      </c>
      <c r="C56" s="7">
        <f>DATE(Tableau1[[#This Row],[ANNEE]],7,21)</f>
        <v>43302</v>
      </c>
    </row>
    <row r="57" spans="1:3" x14ac:dyDescent="0.35">
      <c r="A57" s="6">
        <f t="shared" si="4"/>
        <v>2018</v>
      </c>
      <c r="B57" s="6" t="s">
        <v>6</v>
      </c>
      <c r="C57" s="7">
        <f>DATE(Tableau1[[#This Row],[ANNEE]],8,15)</f>
        <v>43327</v>
      </c>
    </row>
    <row r="58" spans="1:3" x14ac:dyDescent="0.35">
      <c r="A58" s="6">
        <f t="shared" si="4"/>
        <v>2018</v>
      </c>
      <c r="B58" s="6" t="s">
        <v>7</v>
      </c>
      <c r="C58" s="7">
        <f>DATE(Tableau1[[#This Row],[ANNEE]],11,1)</f>
        <v>43405</v>
      </c>
    </row>
    <row r="59" spans="1:3" x14ac:dyDescent="0.35">
      <c r="A59" s="6">
        <f t="shared" si="4"/>
        <v>2018</v>
      </c>
      <c r="B59" s="6" t="s">
        <v>8</v>
      </c>
      <c r="C59" s="7">
        <f>DATE(Tableau1[[#This Row],[ANNEE]],11,11)</f>
        <v>43415</v>
      </c>
    </row>
    <row r="60" spans="1:3" x14ac:dyDescent="0.35">
      <c r="A60" s="6">
        <f t="shared" si="4"/>
        <v>2018</v>
      </c>
      <c r="B60" s="6" t="s">
        <v>9</v>
      </c>
      <c r="C60" s="7">
        <f>DATE(Tableau1[[#This Row],[ANNEE]],11,15)</f>
        <v>43419</v>
      </c>
    </row>
    <row r="61" spans="1:3" x14ac:dyDescent="0.35">
      <c r="A61" s="6">
        <f t="shared" si="4"/>
        <v>2018</v>
      </c>
      <c r="B61" s="6" t="s">
        <v>10</v>
      </c>
      <c r="C61" s="7">
        <f>DATE(Tableau1[[#This Row],[ANNEE]],12,25)</f>
        <v>43459</v>
      </c>
    </row>
    <row r="62" spans="1:3" x14ac:dyDescent="0.35">
      <c r="A62" s="6">
        <v>2019</v>
      </c>
      <c r="B62" s="6" t="s">
        <v>0</v>
      </c>
      <c r="C62" s="7">
        <f>DATE(Tableau1[[#This Row],[ANNEE]],1,1)</f>
        <v>43466</v>
      </c>
    </row>
    <row r="63" spans="1:3" x14ac:dyDescent="0.35">
      <c r="A63" s="6">
        <f>+A62</f>
        <v>2019</v>
      </c>
      <c r="B63" s="6" t="s">
        <v>40</v>
      </c>
      <c r="C63" s="7">
        <f>DATE(Tableau1[[#This Row],[ANNEE]],IF((25-MOD((11*MOD(Tableau1[[#This Row],[ANNEE]]-1900,19)+4-INT((7*MOD(Tableau1[[#This Row],[ANNEE]]-1900,19)+1)/19)),29)-MOD(Tableau1[[#This Row],[ANNEE]]-1900+INT((Tableau1[[#This Row],[ANNEE]]-1900)/4)+31-MOD((11*MOD(Tableau1[[#This Row],[ANNEE]]-1900,19)+4-INT((7*MOD(Tableau1[[#This Row],[ANNEE]]-1900,19)+1)/19)),29),7))&gt;0,4,3),IF((25-MOD((11*MOD(Tableau1[[#This Row],[ANNEE]]-1900,19)+4-INT((7*MOD(Tableau1[[#This Row],[ANNEE]]-1900,19)+1)/19)),29)-MOD(Tableau1[[#This Row],[ANNEE]]-1900+INT((Tableau1[[#This Row],[ANNEE]]-1900)/4)+31-MOD((11*MOD(Tableau1[[#This Row],[ANNEE]]-1900,19)+4-INT((7*MOD(Tableau1[[#This Row],[ANNEE]]-1900,19)+1)/19)),29),7))&gt;0,(25-MOD((11*MOD(Tableau1[[#This Row],[ANNEE]]-1900,19)+4-INT((7*MOD(Tableau1[[#This Row],[ANNEE]]-1900,19)+1)/19)),29)-MOD(Tableau1[[#This Row],[ANNEE]]-1900+INT((Tableau1[[#This Row],[ANNEE]]-1900)/4)+31-MOD((11*MOD(Tableau1[[#This Row],[ANNEE]]-1900,19)+4-INT((7*MOD(Tableau1[[#This Row],[ANNEE]]-1900,19)+1)/19)),29),7)),31+(25-MOD((11*MOD(Tableau1[[#This Row],[ANNEE]]-1900,19)+4-INT((7*MOD(Tableau1[[#This Row],[ANNEE]]-1900,19)+1)/19)),29)-MOD(Tableau1[[#This Row],[ANNEE]]-1900+INT((Tableau1[[#This Row],[ANNEE]]-1900)/4)+31-MOD((11*MOD(Tableau1[[#This Row],[ANNEE]]-1900,19)+4-INT((7*MOD(Tableau1[[#This Row],[ANNEE]]-1900,19)+1)/19)),29),7))))</f>
        <v>43576</v>
      </c>
    </row>
    <row r="64" spans="1:3" x14ac:dyDescent="0.35">
      <c r="A64" s="6">
        <f t="shared" ref="A64:A73" si="5">+A63</f>
        <v>2019</v>
      </c>
      <c r="B64" s="6" t="s">
        <v>1</v>
      </c>
      <c r="C64" s="7">
        <f>C63+1</f>
        <v>43577</v>
      </c>
    </row>
    <row r="65" spans="1:3" x14ac:dyDescent="0.35">
      <c r="A65" s="6">
        <f t="shared" si="5"/>
        <v>2019</v>
      </c>
      <c r="B65" s="6" t="s">
        <v>2</v>
      </c>
      <c r="C65" s="7">
        <f>DATE(Tableau1[[#This Row],[ANNEE]],5,1)</f>
        <v>43586</v>
      </c>
    </row>
    <row r="66" spans="1:3" x14ac:dyDescent="0.35">
      <c r="A66" s="6">
        <f t="shared" si="5"/>
        <v>2019</v>
      </c>
      <c r="B66" s="6" t="s">
        <v>3</v>
      </c>
      <c r="C66" s="7">
        <f>C63+39</f>
        <v>43615</v>
      </c>
    </row>
    <row r="67" spans="1:3" x14ac:dyDescent="0.35">
      <c r="A67" s="6">
        <f t="shared" si="5"/>
        <v>2019</v>
      </c>
      <c r="B67" s="6" t="s">
        <v>4</v>
      </c>
      <c r="C67" s="7">
        <f>C63+50</f>
        <v>43626</v>
      </c>
    </row>
    <row r="68" spans="1:3" x14ac:dyDescent="0.35">
      <c r="A68" s="6">
        <f t="shared" si="5"/>
        <v>2019</v>
      </c>
      <c r="B68" s="6" t="s">
        <v>5</v>
      </c>
      <c r="C68" s="7">
        <f>DATE(Tableau1[[#This Row],[ANNEE]],7,21)</f>
        <v>43667</v>
      </c>
    </row>
    <row r="69" spans="1:3" x14ac:dyDescent="0.35">
      <c r="A69" s="6">
        <f t="shared" si="5"/>
        <v>2019</v>
      </c>
      <c r="B69" s="6" t="s">
        <v>6</v>
      </c>
      <c r="C69" s="7">
        <f>DATE(Tableau1[[#This Row],[ANNEE]],8,15)</f>
        <v>43692</v>
      </c>
    </row>
    <row r="70" spans="1:3" x14ac:dyDescent="0.35">
      <c r="A70" s="6">
        <f t="shared" si="5"/>
        <v>2019</v>
      </c>
      <c r="B70" s="6" t="s">
        <v>7</v>
      </c>
      <c r="C70" s="7">
        <f>DATE(Tableau1[[#This Row],[ANNEE]],11,1)</f>
        <v>43770</v>
      </c>
    </row>
    <row r="71" spans="1:3" x14ac:dyDescent="0.35">
      <c r="A71" s="6">
        <f t="shared" si="5"/>
        <v>2019</v>
      </c>
      <c r="B71" s="6" t="s">
        <v>8</v>
      </c>
      <c r="C71" s="7">
        <f>DATE(Tableau1[[#This Row],[ANNEE]],11,11)</f>
        <v>43780</v>
      </c>
    </row>
    <row r="72" spans="1:3" x14ac:dyDescent="0.35">
      <c r="A72" s="6">
        <f t="shared" si="5"/>
        <v>2019</v>
      </c>
      <c r="B72" s="6" t="s">
        <v>9</v>
      </c>
      <c r="C72" s="7">
        <f>DATE(Tableau1[[#This Row],[ANNEE]],11,15)</f>
        <v>43784</v>
      </c>
    </row>
    <row r="73" spans="1:3" x14ac:dyDescent="0.35">
      <c r="A73" s="6">
        <f t="shared" si="5"/>
        <v>2019</v>
      </c>
      <c r="B73" s="6" t="s">
        <v>10</v>
      </c>
      <c r="C73" s="7">
        <f>DATE(Tableau1[[#This Row],[ANNEE]],12,25)</f>
        <v>43824</v>
      </c>
    </row>
    <row r="74" spans="1:3" x14ac:dyDescent="0.35">
      <c r="A74" s="6">
        <v>2020</v>
      </c>
      <c r="B74" s="6" t="s">
        <v>0</v>
      </c>
      <c r="C74" s="7">
        <f>DATE(Tableau1[[#This Row],[ANNEE]],1,1)</f>
        <v>43831</v>
      </c>
    </row>
    <row r="75" spans="1:3" x14ac:dyDescent="0.35">
      <c r="A75" s="6">
        <f>+A74</f>
        <v>2020</v>
      </c>
      <c r="B75" s="6" t="s">
        <v>40</v>
      </c>
      <c r="C75" s="7">
        <f>DATE(Tableau1[[#This Row],[ANNEE]],IF((25-MOD((11*MOD(Tableau1[[#This Row],[ANNEE]]-1900,19)+4-INT((7*MOD(Tableau1[[#This Row],[ANNEE]]-1900,19)+1)/19)),29)-MOD(Tableau1[[#This Row],[ANNEE]]-1900+INT((Tableau1[[#This Row],[ANNEE]]-1900)/4)+31-MOD((11*MOD(Tableau1[[#This Row],[ANNEE]]-1900,19)+4-INT((7*MOD(Tableau1[[#This Row],[ANNEE]]-1900,19)+1)/19)),29),7))&gt;0,4,3),IF((25-MOD((11*MOD(Tableau1[[#This Row],[ANNEE]]-1900,19)+4-INT((7*MOD(Tableau1[[#This Row],[ANNEE]]-1900,19)+1)/19)),29)-MOD(Tableau1[[#This Row],[ANNEE]]-1900+INT((Tableau1[[#This Row],[ANNEE]]-1900)/4)+31-MOD((11*MOD(Tableau1[[#This Row],[ANNEE]]-1900,19)+4-INT((7*MOD(Tableau1[[#This Row],[ANNEE]]-1900,19)+1)/19)),29),7))&gt;0,(25-MOD((11*MOD(Tableau1[[#This Row],[ANNEE]]-1900,19)+4-INT((7*MOD(Tableau1[[#This Row],[ANNEE]]-1900,19)+1)/19)),29)-MOD(Tableau1[[#This Row],[ANNEE]]-1900+INT((Tableau1[[#This Row],[ANNEE]]-1900)/4)+31-MOD((11*MOD(Tableau1[[#This Row],[ANNEE]]-1900,19)+4-INT((7*MOD(Tableau1[[#This Row],[ANNEE]]-1900,19)+1)/19)),29),7)),31+(25-MOD((11*MOD(Tableau1[[#This Row],[ANNEE]]-1900,19)+4-INT((7*MOD(Tableau1[[#This Row],[ANNEE]]-1900,19)+1)/19)),29)-MOD(Tableau1[[#This Row],[ANNEE]]-1900+INT((Tableau1[[#This Row],[ANNEE]]-1900)/4)+31-MOD((11*MOD(Tableau1[[#This Row],[ANNEE]]-1900,19)+4-INT((7*MOD(Tableau1[[#This Row],[ANNEE]]-1900,19)+1)/19)),29),7))))</f>
        <v>43933</v>
      </c>
    </row>
    <row r="76" spans="1:3" x14ac:dyDescent="0.35">
      <c r="A76" s="6">
        <f t="shared" ref="A76:A85" si="6">+A75</f>
        <v>2020</v>
      </c>
      <c r="B76" s="6" t="s">
        <v>1</v>
      </c>
      <c r="C76" s="7">
        <f>C75+1</f>
        <v>43934</v>
      </c>
    </row>
    <row r="77" spans="1:3" x14ac:dyDescent="0.35">
      <c r="A77" s="6">
        <f t="shared" si="6"/>
        <v>2020</v>
      </c>
      <c r="B77" s="6" t="s">
        <v>2</v>
      </c>
      <c r="C77" s="7">
        <f>DATE(Tableau1[[#This Row],[ANNEE]],5,1)</f>
        <v>43952</v>
      </c>
    </row>
    <row r="78" spans="1:3" x14ac:dyDescent="0.35">
      <c r="A78" s="6">
        <f t="shared" si="6"/>
        <v>2020</v>
      </c>
      <c r="B78" s="6" t="s">
        <v>3</v>
      </c>
      <c r="C78" s="7">
        <f>C75+39</f>
        <v>43972</v>
      </c>
    </row>
    <row r="79" spans="1:3" x14ac:dyDescent="0.35">
      <c r="A79" s="6">
        <f t="shared" si="6"/>
        <v>2020</v>
      </c>
      <c r="B79" s="6" t="s">
        <v>4</v>
      </c>
      <c r="C79" s="7">
        <f>C75+50</f>
        <v>43983</v>
      </c>
    </row>
    <row r="80" spans="1:3" x14ac:dyDescent="0.35">
      <c r="A80" s="6">
        <f t="shared" si="6"/>
        <v>2020</v>
      </c>
      <c r="B80" s="6" t="s">
        <v>5</v>
      </c>
      <c r="C80" s="7">
        <f>DATE(Tableau1[[#This Row],[ANNEE]],7,21)</f>
        <v>44033</v>
      </c>
    </row>
    <row r="81" spans="1:3" x14ac:dyDescent="0.35">
      <c r="A81" s="6">
        <f t="shared" si="6"/>
        <v>2020</v>
      </c>
      <c r="B81" s="6" t="s">
        <v>6</v>
      </c>
      <c r="C81" s="7">
        <f>DATE(Tableau1[[#This Row],[ANNEE]],8,15)</f>
        <v>44058</v>
      </c>
    </row>
    <row r="82" spans="1:3" x14ac:dyDescent="0.35">
      <c r="A82" s="6">
        <f t="shared" si="6"/>
        <v>2020</v>
      </c>
      <c r="B82" s="6" t="s">
        <v>7</v>
      </c>
      <c r="C82" s="7">
        <f>DATE(Tableau1[[#This Row],[ANNEE]],11,1)</f>
        <v>44136</v>
      </c>
    </row>
    <row r="83" spans="1:3" x14ac:dyDescent="0.35">
      <c r="A83" s="6">
        <f t="shared" si="6"/>
        <v>2020</v>
      </c>
      <c r="B83" s="6" t="s">
        <v>8</v>
      </c>
      <c r="C83" s="7">
        <f>DATE(Tableau1[[#This Row],[ANNEE]],11,11)</f>
        <v>44146</v>
      </c>
    </row>
    <row r="84" spans="1:3" x14ac:dyDescent="0.35">
      <c r="A84" s="6">
        <f t="shared" si="6"/>
        <v>2020</v>
      </c>
      <c r="B84" s="6" t="s">
        <v>9</v>
      </c>
      <c r="C84" s="7">
        <f>DATE(Tableau1[[#This Row],[ANNEE]],11,15)</f>
        <v>44150</v>
      </c>
    </row>
    <row r="85" spans="1:3" x14ac:dyDescent="0.35">
      <c r="A85" s="6">
        <f t="shared" si="6"/>
        <v>2020</v>
      </c>
      <c r="B85" s="6" t="s">
        <v>10</v>
      </c>
      <c r="C85" s="7">
        <f>DATE(Tableau1[[#This Row],[ANNEE]],12,25)</f>
        <v>44190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C5"/>
  <sheetViews>
    <sheetView workbookViewId="0">
      <selection activeCell="C3" sqref="C3"/>
    </sheetView>
  </sheetViews>
  <sheetFormatPr baseColWidth="10" defaultRowHeight="14.5" x14ac:dyDescent="0.35"/>
  <sheetData>
    <row r="1" spans="1:3" x14ac:dyDescent="0.35">
      <c r="A1">
        <v>1</v>
      </c>
      <c r="B1">
        <v>0</v>
      </c>
      <c r="C1">
        <v>0</v>
      </c>
    </row>
    <row r="2" spans="1:3" x14ac:dyDescent="0.35">
      <c r="A2">
        <v>2</v>
      </c>
      <c r="B2">
        <v>1</v>
      </c>
      <c r="C2">
        <v>1</v>
      </c>
    </row>
    <row r="3" spans="1:3" x14ac:dyDescent="0.35">
      <c r="A3">
        <v>3</v>
      </c>
    </row>
    <row r="4" spans="1:3" x14ac:dyDescent="0.35">
      <c r="A4">
        <v>4</v>
      </c>
    </row>
    <row r="5" spans="1:3" x14ac:dyDescent="0.35">
      <c r="A5">
        <v>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I6"/>
  <sheetViews>
    <sheetView workbookViewId="0">
      <selection activeCell="H4" sqref="H4"/>
    </sheetView>
  </sheetViews>
  <sheetFormatPr baseColWidth="10" defaultColWidth="11.6328125" defaultRowHeight="14.5" x14ac:dyDescent="0.35"/>
  <cols>
    <col min="1" max="2" width="13" style="3" customWidth="1"/>
    <col min="3" max="3" width="10.36328125" style="3" bestFit="1" customWidth="1"/>
    <col min="4" max="4" width="11.81640625" style="3" bestFit="1" customWidth="1"/>
    <col min="5" max="5" width="12.1796875" style="3" bestFit="1" customWidth="1"/>
    <col min="6" max="6" width="13.26953125" style="3" customWidth="1"/>
    <col min="7" max="7" width="16.08984375" style="3" customWidth="1"/>
    <col min="8" max="8" width="15.81640625" style="3" customWidth="1"/>
    <col min="10" max="16384" width="11.6328125" style="3"/>
  </cols>
  <sheetData>
    <row r="1" spans="1:9" x14ac:dyDescent="0.35">
      <c r="E1" s="3" t="s">
        <v>21</v>
      </c>
      <c r="F1" s="9" t="s">
        <v>22</v>
      </c>
    </row>
    <row r="3" spans="1:9" ht="43.5" x14ac:dyDescent="0.35">
      <c r="A3" s="3" t="s">
        <v>13</v>
      </c>
      <c r="B3" s="3" t="s">
        <v>14</v>
      </c>
      <c r="C3" s="3" t="s">
        <v>17</v>
      </c>
      <c r="D3" s="3" t="s">
        <v>15</v>
      </c>
      <c r="E3" s="3" t="s">
        <v>16</v>
      </c>
      <c r="F3" s="3" t="s">
        <v>18</v>
      </c>
      <c r="G3" s="3" t="s">
        <v>19</v>
      </c>
      <c r="H3" s="3" t="s">
        <v>20</v>
      </c>
      <c r="I3" s="3"/>
    </row>
    <row r="4" spans="1:9" x14ac:dyDescent="0.35">
      <c r="A4" s="4">
        <v>42716</v>
      </c>
      <c r="B4" s="4">
        <v>43193</v>
      </c>
      <c r="C4" s="5">
        <f>_xlfn.DAYS(B4,A4)+1</f>
        <v>478</v>
      </c>
      <c r="D4" s="5">
        <f t="shared" ref="D4" si="0">NETWORKDAYS(A4,B4)</f>
        <v>342</v>
      </c>
      <c r="E4" s="5">
        <f>NETWORKDAYS(A4,B4,Tableau1[JOUR])</f>
        <v>331</v>
      </c>
      <c r="F4" s="5">
        <f ca="1">SUMPRODUCT(N(WEEKDAY(ROW(INDIRECT(ABS_1[[#This Row],[Début
période]]&amp;":"&amp;ABS_1[[#This Row],[Fin
période]])),2)=INDIRECT($F$1)))</f>
        <v>68</v>
      </c>
      <c r="G4" s="5">
        <f ca="1">SUMPRODUCT((WEEKDAY(Tableau1[JOUR],2)=INDIRECT($F$1))*(Tableau1[JOUR]&gt;=ABS_1[[#This Row],[Début
période]])*(Tableau1[JOUR]&lt;=ABS_1[[#This Row],[Fin
période]]))</f>
        <v>2</v>
      </c>
      <c r="H4" s="5">
        <f ca="1">SUMPRODUCT(N(WEEKDAY(ROW(INDIRECT(ABS_1[[#This Row],[Début
période]]&amp;":"&amp;ABS_1[[#This Row],[Fin
période]])),2)=INDIRECT($F$1)))-SUMPRODUCT((WEEKDAY(Tableau1[JOUR],2)=INDIRECT($F$1))*(Tableau1[JOUR]&gt;=ABS_1[[#This Row],[Début
période]])*(Tableau1[JOUR]&lt;=ABS_1[[#This Row],[Fin
période]]))</f>
        <v>66</v>
      </c>
      <c r="I4" s="3"/>
    </row>
    <row r="5" spans="1:9" x14ac:dyDescent="0.35">
      <c r="A5" s="4">
        <v>43405</v>
      </c>
      <c r="B5" s="4">
        <v>43427</v>
      </c>
      <c r="C5" s="5">
        <f>_xlfn.DAYS(B5,A5)+1</f>
        <v>23</v>
      </c>
      <c r="D5" s="5">
        <f>NETWORKDAYS(A5,B5)</f>
        <v>17</v>
      </c>
      <c r="E5" s="5">
        <f>NETWORKDAYS(A5,B5,Tableau1[JOUR])</f>
        <v>15</v>
      </c>
      <c r="F5" s="5">
        <f ca="1">SUMPRODUCT(N(WEEKDAY(ROW(INDIRECT(ABS_1[[#This Row],[Début
période]]&amp;":"&amp;ABS_1[[#This Row],[Fin
période]])),2)=INDIRECT($F$1)))</f>
        <v>3</v>
      </c>
      <c r="G5" s="5">
        <f ca="1">SUMPRODUCT((WEEKDAY(Tableau1[JOUR],2)=INDIRECT($F$1))*(Tableau1[JOUR]&gt;=ABS_1[[#This Row],[Début
période]])*(Tableau1[JOUR]&lt;=ABS_1[[#This Row],[Fin
période]]))</f>
        <v>0</v>
      </c>
      <c r="H5" s="5">
        <f ca="1">SUMPRODUCT(N(WEEKDAY(ROW(INDIRECT(ABS_1[[#This Row],[Début
période]]&amp;":"&amp;ABS_1[[#This Row],[Fin
période]])),2)=INDIRECT($F$1)))-SUMPRODUCT((WEEKDAY(Tableau1[JOUR],2)=INDIRECT($F$1))*(Tableau1[JOUR]&gt;=ABS_1[[#This Row],[Début
période]])*(Tableau1[JOUR]&lt;=ABS_1[[#This Row],[Fin
période]]))</f>
        <v>3</v>
      </c>
      <c r="I5" s="3"/>
    </row>
    <row r="6" spans="1:9" x14ac:dyDescent="0.35">
      <c r="I6" s="3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F6"/>
  <sheetViews>
    <sheetView workbookViewId="0">
      <selection activeCell="A5" sqref="A5:B5"/>
    </sheetView>
  </sheetViews>
  <sheetFormatPr baseColWidth="10" defaultColWidth="11.6328125" defaultRowHeight="14.5" x14ac:dyDescent="0.35"/>
  <cols>
    <col min="1" max="2" width="13" style="3" customWidth="1"/>
    <col min="3" max="3" width="10.36328125" style="3" bestFit="1" customWidth="1"/>
    <col min="4" max="4" width="11.81640625" style="3" bestFit="1" customWidth="1"/>
    <col min="5" max="5" width="12.1796875" style="3" bestFit="1" customWidth="1"/>
    <col min="7" max="16384" width="11.6328125" style="3"/>
  </cols>
  <sheetData>
    <row r="1" spans="1:6" x14ac:dyDescent="0.35">
      <c r="A1" s="3" t="s">
        <v>41</v>
      </c>
      <c r="B1" s="15" t="s">
        <v>42</v>
      </c>
      <c r="C1" s="3" t="s">
        <v>43</v>
      </c>
    </row>
    <row r="3" spans="1:6" ht="29" x14ac:dyDescent="0.35">
      <c r="A3" s="3" t="s">
        <v>13</v>
      </c>
      <c r="B3" s="3" t="s">
        <v>14</v>
      </c>
      <c r="C3" s="3" t="s">
        <v>17</v>
      </c>
      <c r="D3" s="3" t="s">
        <v>15</v>
      </c>
      <c r="E3" s="3" t="s">
        <v>16</v>
      </c>
      <c r="F3" s="3"/>
    </row>
    <row r="4" spans="1:6" x14ac:dyDescent="0.35">
      <c r="A4" s="4">
        <v>42716</v>
      </c>
      <c r="B4" s="4">
        <v>43193</v>
      </c>
      <c r="C4" s="5">
        <f>_xlfn.DAYS(B4,A4)+1</f>
        <v>478</v>
      </c>
      <c r="D4" s="5">
        <f t="shared" ref="D4" si="0">NETWORKDAYS(A4,B4)</f>
        <v>342</v>
      </c>
      <c r="E4" s="5">
        <f>NETWORKDAYS.INTL(A4,B4,$B$1,Tableau1[JOUR])</f>
        <v>265</v>
      </c>
      <c r="F4" s="3"/>
    </row>
    <row r="5" spans="1:6" x14ac:dyDescent="0.35">
      <c r="A5" s="4">
        <v>43405</v>
      </c>
      <c r="B5" s="4">
        <v>43427</v>
      </c>
      <c r="C5" s="5">
        <f>_xlfn.DAYS(B5,A5)+1</f>
        <v>23</v>
      </c>
      <c r="D5" s="5">
        <f>NETWORKDAYS(A5,B5)</f>
        <v>17</v>
      </c>
      <c r="E5" s="5">
        <f>NETWORKDAYS.INTL(A5,B5,$B$1,Tableau1[JOUR])</f>
        <v>12</v>
      </c>
      <c r="F5" s="3"/>
    </row>
    <row r="6" spans="1:6" x14ac:dyDescent="0.35">
      <c r="F6" s="3"/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8"/>
  <sheetViews>
    <sheetView workbookViewId="0">
      <selection activeCell="H6" sqref="H6"/>
    </sheetView>
  </sheetViews>
  <sheetFormatPr baseColWidth="10" defaultColWidth="11.6328125" defaultRowHeight="14.5" x14ac:dyDescent="0.35"/>
  <cols>
    <col min="1" max="2" width="13" style="3" customWidth="1"/>
    <col min="3" max="3" width="10.36328125" style="3" bestFit="1" customWidth="1"/>
    <col min="4" max="4" width="11.81640625" style="3" bestFit="1" customWidth="1"/>
    <col min="6" max="6" width="16.1796875" customWidth="1"/>
    <col min="7" max="7" width="16.1796875" style="3" customWidth="1"/>
    <col min="8" max="8" width="11.6328125" style="3"/>
    <col min="9" max="9" width="12.1796875" style="3" bestFit="1" customWidth="1"/>
    <col min="10" max="16384" width="11.6328125" style="3"/>
  </cols>
  <sheetData>
    <row r="1" spans="1:8" x14ac:dyDescent="0.35">
      <c r="E1" s="3" t="s">
        <v>26</v>
      </c>
      <c r="F1" s="3" t="s">
        <v>31</v>
      </c>
    </row>
    <row r="2" spans="1:8" x14ac:dyDescent="0.35">
      <c r="D2" s="3" t="s">
        <v>21</v>
      </c>
      <c r="E2" s="9" t="s">
        <v>23</v>
      </c>
      <c r="F2" s="9" t="s">
        <v>24</v>
      </c>
    </row>
    <row r="3" spans="1:8" x14ac:dyDescent="0.35">
      <c r="D3" s="3" t="s">
        <v>25</v>
      </c>
      <c r="E3" s="9" t="s">
        <v>47</v>
      </c>
      <c r="F3" s="9" t="s">
        <v>48</v>
      </c>
    </row>
    <row r="4" spans="1:8" x14ac:dyDescent="0.35">
      <c r="F4" s="3"/>
    </row>
    <row r="5" spans="1:8" ht="43.5" x14ac:dyDescent="0.35">
      <c r="A5" s="3" t="s">
        <v>13</v>
      </c>
      <c r="B5" s="3" t="s">
        <v>14</v>
      </c>
      <c r="C5" s="3" t="s">
        <v>17</v>
      </c>
      <c r="D5" s="3" t="s">
        <v>15</v>
      </c>
      <c r="E5" s="3" t="s">
        <v>28</v>
      </c>
      <c r="F5" s="3" t="s">
        <v>37</v>
      </c>
      <c r="G5" s="3" t="s">
        <v>38</v>
      </c>
      <c r="H5" s="3" t="s">
        <v>16</v>
      </c>
    </row>
    <row r="6" spans="1:8" x14ac:dyDescent="0.35">
      <c r="A6" s="4">
        <v>42716</v>
      </c>
      <c r="B6" s="4">
        <v>43193</v>
      </c>
      <c r="C6" s="5">
        <f>_xlfn.DAYS(B6,A6)+1</f>
        <v>478</v>
      </c>
      <c r="D6" s="5">
        <f t="shared" ref="D6" si="0">NETWORKDAYS(A6,B6)</f>
        <v>342</v>
      </c>
      <c r="E6" s="5">
        <f ca="1">SUMPRODUCT((MOD(INT((ROW(INDIRECT(ABS_4[[#This Row],[Début
période]]&amp;":"&amp;ABS_4[[#This Row],[Fin
période]]))-REF)/7),2)=INDIRECT(E$3))*(WEEKDAY(ROW(INDIRECT(ABS_4[[#This Row],[Début
période]]&amp;":"&amp;ABS_4[[#This Row],[Fin
période]])),2)=INDIRECT(E$2)))
-SUMPRODUCT((WEEKDAY(Tableau1[JOUR],2)=INDIRECT(E$2))*(Tableau1[JOUR]&gt;=ABS_4[[#This Row],[Début
période]])*(Tableau1[JOUR]&lt;=ABS_4[[#This Row],[Fin
période]])*(MOD(INT((Tableau1[JOUR]-REF)/7),2)=INDIRECT(E$3)))</f>
        <v>31</v>
      </c>
      <c r="F6" s="5">
        <f ca="1">SUMPRODUCT((MOD(INT((ROW(INDIRECT(ABS_4[[#This Row],[Début
période]]&amp;":"&amp;ABS_4[[#This Row],[Fin
période]]))-REF)/7),2)=INDIRECT(F$3))*(WEEKDAY(ROW(INDIRECT(ABS_4[[#This Row],[Début
période]]&amp;":"&amp;ABS_4[[#This Row],[Fin
période]])),2)=INDIRECT(F$2)))
-SUMPRODUCT((WEEKDAY(Tableau1[JOUR],2)=INDIRECT(F$2))*(Tableau1[JOUR]&gt;=ABS_4[[#This Row],[Début
période]])*(Tableau1[JOUR]&lt;=ABS_4[[#This Row],[Fin
période]])*(MOD(INT((Tableau1[JOUR]-REF)/7),2)=INDIRECT(F$3)))</f>
        <v>33</v>
      </c>
      <c r="G6" s="5">
        <f ca="1">SUM(ABS_4[[#This Row],[Nb de jours off non fériés J1]:[Nb de jours off non fériés J5]])</f>
        <v>64</v>
      </c>
      <c r="H6" s="5">
        <f ca="1">NETWORKDAYS(A6,B6,Tableau1[JOUR])-ABS_4[[#This Row],[Nb jours off non fériés]]</f>
        <v>267</v>
      </c>
    </row>
    <row r="7" spans="1:8" x14ac:dyDescent="0.35">
      <c r="A7" s="4">
        <v>43221</v>
      </c>
      <c r="B7" s="4">
        <v>43251</v>
      </c>
      <c r="C7" s="5">
        <f>_xlfn.DAYS(B7,A7)+1</f>
        <v>31</v>
      </c>
      <c r="D7" s="5">
        <f>NETWORKDAYS(A7,B7)</f>
        <v>23</v>
      </c>
      <c r="E7" s="5">
        <f ca="1">SUMPRODUCT((MOD(INT((ROW(INDIRECT(ABS_4[[#This Row],[Début
période]]&amp;":"&amp;ABS_4[[#This Row],[Fin
période]]))-REF)/7),2)=INDIRECT(E$3))*(WEEKDAY(ROW(INDIRECT(ABS_4[[#This Row],[Début
période]]&amp;":"&amp;ABS_4[[#This Row],[Fin
période]])),2)=INDIRECT(E$2)))
-SUMPRODUCT((WEEKDAY(Tableau1[JOUR],2)=INDIRECT(E$2))*(Tableau1[JOUR]&gt;=ABS_4[[#This Row],[Début
période]])*(Tableau1[JOUR]&lt;=ABS_4[[#This Row],[Fin
période]])*(MOD(INT((Tableau1[JOUR]-REF)/7),2)=INDIRECT(E$3)))</f>
        <v>2</v>
      </c>
      <c r="F7" s="5">
        <f ca="1">SUMPRODUCT((MOD(INT((ROW(INDIRECT(ABS_4[[#This Row],[Début
période]]&amp;":"&amp;ABS_4[[#This Row],[Fin
période]]))-REF)/7),2)=INDIRECT(F$3))*(WEEKDAY(ROW(INDIRECT(ABS_4[[#This Row],[Début
période]]&amp;":"&amp;ABS_4[[#This Row],[Fin
période]])),2)=INDIRECT(F$2)))
-SUMPRODUCT((WEEKDAY(Tableau1[JOUR],2)=INDIRECT(F$2))*(Tableau1[JOUR]&gt;=ABS_4[[#This Row],[Début
période]])*(Tableau1[JOUR]&lt;=ABS_4[[#This Row],[Fin
période]])*(MOD(INT((Tableau1[JOUR]-REF)/7),2)=INDIRECT(F$3)))</f>
        <v>2</v>
      </c>
      <c r="G7" s="5">
        <f ca="1">SUM(ABS_4[[#This Row],[Nb de jours off non fériés J1]:[Nb de jours off non fériés J5]])</f>
        <v>4</v>
      </c>
      <c r="H7" s="5">
        <f ca="1">NETWORKDAYS(A7,B7,Tableau1[JOUR])-ABS_4[[#This Row],[Nb jours off non fériés]]</f>
        <v>16</v>
      </c>
    </row>
    <row r="8" spans="1:8" x14ac:dyDescent="0.35">
      <c r="E8" s="3"/>
      <c r="F8" s="3"/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K8"/>
  <sheetViews>
    <sheetView tabSelected="1" workbookViewId="0">
      <selection activeCell="K6" sqref="K6"/>
    </sheetView>
  </sheetViews>
  <sheetFormatPr baseColWidth="10" defaultColWidth="11.6328125" defaultRowHeight="14.5" x14ac:dyDescent="0.35"/>
  <cols>
    <col min="1" max="2" width="13" style="3" customWidth="1"/>
    <col min="3" max="3" width="10.36328125" style="3" bestFit="1" customWidth="1"/>
    <col min="4" max="4" width="11.81640625" style="3" bestFit="1" customWidth="1"/>
    <col min="6" max="6" width="16.1796875" customWidth="1"/>
    <col min="7" max="10" width="16.1796875" style="3" customWidth="1"/>
    <col min="11" max="11" width="11.6328125" style="3"/>
    <col min="12" max="12" width="12.1796875" style="3" bestFit="1" customWidth="1"/>
    <col min="13" max="16384" width="11.6328125" style="3"/>
  </cols>
  <sheetData>
    <row r="1" spans="1:11" x14ac:dyDescent="0.35">
      <c r="E1" s="3" t="s">
        <v>26</v>
      </c>
      <c r="F1" s="3" t="s">
        <v>27</v>
      </c>
      <c r="G1" s="3" t="s">
        <v>29</v>
      </c>
      <c r="H1" s="3" t="s">
        <v>30</v>
      </c>
      <c r="I1" s="3" t="s">
        <v>31</v>
      </c>
    </row>
    <row r="2" spans="1:11" x14ac:dyDescent="0.35">
      <c r="D2" s="3" t="s">
        <v>21</v>
      </c>
      <c r="E2" s="9" t="s">
        <v>23</v>
      </c>
      <c r="F2" s="9" t="s">
        <v>32</v>
      </c>
      <c r="G2" s="9" t="s">
        <v>22</v>
      </c>
      <c r="H2" s="9" t="s">
        <v>33</v>
      </c>
      <c r="I2" s="9" t="s">
        <v>24</v>
      </c>
    </row>
    <row r="3" spans="1:11" x14ac:dyDescent="0.35">
      <c r="D3" s="3" t="s">
        <v>25</v>
      </c>
      <c r="E3" s="9" t="s">
        <v>47</v>
      </c>
      <c r="F3" s="9" t="s">
        <v>47</v>
      </c>
      <c r="G3" s="9" t="s">
        <v>48</v>
      </c>
      <c r="H3" s="9" t="s">
        <v>48</v>
      </c>
      <c r="I3" s="9" t="s">
        <v>48</v>
      </c>
    </row>
    <row r="4" spans="1:11" x14ac:dyDescent="0.35">
      <c r="F4" s="3"/>
    </row>
    <row r="5" spans="1:11" ht="43.5" x14ac:dyDescent="0.35">
      <c r="A5" s="3" t="s">
        <v>13</v>
      </c>
      <c r="B5" s="3" t="s">
        <v>14</v>
      </c>
      <c r="C5" s="3" t="s">
        <v>17</v>
      </c>
      <c r="D5" s="3" t="s">
        <v>15</v>
      </c>
      <c r="E5" s="3" t="s">
        <v>28</v>
      </c>
      <c r="F5" s="3" t="s">
        <v>34</v>
      </c>
      <c r="G5" s="3" t="s">
        <v>35</v>
      </c>
      <c r="H5" s="3" t="s">
        <v>36</v>
      </c>
      <c r="I5" s="3" t="s">
        <v>37</v>
      </c>
      <c r="J5" s="3" t="s">
        <v>38</v>
      </c>
      <c r="K5" s="3" t="s">
        <v>16</v>
      </c>
    </row>
    <row r="6" spans="1:11" x14ac:dyDescent="0.35">
      <c r="A6" s="4">
        <v>42716</v>
      </c>
      <c r="B6" s="4">
        <v>43193</v>
      </c>
      <c r="C6" s="5">
        <f>_xlfn.DAYS(B6,A6)+1</f>
        <v>478</v>
      </c>
      <c r="D6" s="5">
        <f t="shared" ref="D6" si="0">NETWORKDAYS(A6,B6)</f>
        <v>342</v>
      </c>
      <c r="E6" s="5">
        <f ca="1">SUMPRODUCT((MOD(INT((ROW(INDIRECT(ABS_3[[#This Row],[Début
période]]&amp;":"&amp;ABS_3[[#This Row],[Fin
période]]))-REF)/7),2)=INDIRECT(E$3))*(WEEKDAY(ROW(INDIRECT(ABS_3[[#This Row],[Début
période]]&amp;":"&amp;ABS_3[[#This Row],[Fin
période]])),2)=INDIRECT(E$2)))
-SUMPRODUCT((WEEKDAY(Tableau1[JOUR],2)=INDIRECT(E$2))*(Tableau1[JOUR]&gt;=ABS_3[[#This Row],[Début
période]])*(Tableau1[JOUR]&lt;=ABS_3[[#This Row],[Fin
période]])*(MOD(INT((Tableau1[JOUR]-REF)/7),2)=INDIRECT(E$3)))</f>
        <v>31</v>
      </c>
      <c r="F6" s="5">
        <f ca="1">SUMPRODUCT((MOD(INT((ROW(INDIRECT(ABS_3[[#This Row],[Début
période]]&amp;":"&amp;ABS_3[[#This Row],[Fin
période]]))-REF)/7),2)=INDIRECT(F$3))*(WEEKDAY(ROW(INDIRECT(ABS_3[[#This Row],[Début
période]]&amp;":"&amp;ABS_3[[#This Row],[Fin
période]])),2)=INDIRECT(F$2)))
-SUMPRODUCT((WEEKDAY(Tableau1[JOUR],2)=INDIRECT(F$2))*(Tableau1[JOUR]&gt;=ABS_3[[#This Row],[Début
période]])*(Tableau1[JOUR]&lt;=ABS_3[[#This Row],[Fin
période]])*(MOD(INT((Tableau1[JOUR]-REF)/7),2)=INDIRECT(F$3)))</f>
        <v>35</v>
      </c>
      <c r="G6" s="5">
        <f ca="1">SUMPRODUCT((MOD(INT((ROW(INDIRECT(ABS_3[[#This Row],[Début
période]]&amp;":"&amp;ABS_3[[#This Row],[Fin
période]]))-REF)/7),2)=INDIRECT(G$3))*(WEEKDAY(ROW(INDIRECT(ABS_3[[#This Row],[Début
période]]&amp;":"&amp;ABS_3[[#This Row],[Fin
période]])),2)=INDIRECT(G$2)))
-SUMPRODUCT((WEEKDAY(Tableau1[JOUR],2)=INDIRECT(G$2))*(Tableau1[JOUR]&gt;=ABS_3[[#This Row],[Début
période]])*(Tableau1[JOUR]&lt;=ABS_3[[#This Row],[Fin
période]])*(MOD(INT((Tableau1[JOUR]-REF)/7),2)=INDIRECT(G$3)))</f>
        <v>34</v>
      </c>
      <c r="H6" s="5">
        <f ca="1">SUMPRODUCT((MOD(INT((ROW(INDIRECT(ABS_3[[#This Row],[Début
période]]&amp;":"&amp;ABS_3[[#This Row],[Fin
période]]))-REF)/7),2)=INDIRECT(H$3))*(WEEKDAY(ROW(INDIRECT(ABS_3[[#This Row],[Début
période]]&amp;":"&amp;ABS_3[[#This Row],[Fin
période]])),2)=INDIRECT(H$2)))
-SUMPRODUCT((WEEKDAY(Tableau1[JOUR],2)=INDIRECT(H$2))*(Tableau1[JOUR]&gt;=ABS_3[[#This Row],[Début
période]])*(Tableau1[JOUR]&lt;=ABS_3[[#This Row],[Fin
période]])*(MOD(INT((Tableau1[JOUR]-REF)/7),2)=INDIRECT(H$3)))</f>
        <v>33</v>
      </c>
      <c r="I6" s="5">
        <f ca="1">SUMPRODUCT((MOD(INT((ROW(INDIRECT(ABS_3[[#This Row],[Début
période]]&amp;":"&amp;ABS_3[[#This Row],[Fin
période]]))-REF)/7),2)=INDIRECT(I$3))*(WEEKDAY(ROW(INDIRECT(ABS_3[[#This Row],[Début
période]]&amp;":"&amp;ABS_3[[#This Row],[Fin
période]])),2)=INDIRECT(I$2)))
-SUMPRODUCT((WEEKDAY(Tableau1[JOUR],2)=INDIRECT(I$2))*(Tableau1[JOUR]&gt;=ABS_3[[#This Row],[Début
période]])*(Tableau1[JOUR]&lt;=ABS_3[[#This Row],[Fin
période]])*(MOD(INT((Tableau1[JOUR]-REF)/7),2)=INDIRECT(I$3)))</f>
        <v>33</v>
      </c>
      <c r="J6" s="5">
        <f ca="1">SUM(ABS_3[[#This Row],[Nb de jours off non fériés J1]:[Nb de jours off non fériés J5]])</f>
        <v>166</v>
      </c>
      <c r="K6" s="5">
        <f ca="1">NETWORKDAYS(A6,B6,Tableau1[JOUR])-ABS_3[[#This Row],[Nb jours off non fériés]]</f>
        <v>165</v>
      </c>
    </row>
    <row r="7" spans="1:11" x14ac:dyDescent="0.35">
      <c r="A7" s="4">
        <v>43221</v>
      </c>
      <c r="B7" s="4">
        <v>43251</v>
      </c>
      <c r="C7" s="5">
        <f>_xlfn.DAYS(B7,A7)+1</f>
        <v>31</v>
      </c>
      <c r="D7" s="5">
        <f>NETWORKDAYS(A7,B7)</f>
        <v>23</v>
      </c>
      <c r="E7" s="5">
        <f ca="1">SUMPRODUCT((MOD(INT((ROW(INDIRECT(ABS_3[[#This Row],[Début
période]]&amp;":"&amp;ABS_3[[#This Row],[Fin
période]]))-REF)/7),2)=INDIRECT(E$3))*(WEEKDAY(ROW(INDIRECT(ABS_3[[#This Row],[Début
période]]&amp;":"&amp;ABS_3[[#This Row],[Fin
période]])),2)=INDIRECT(E$2)))
-SUMPRODUCT((WEEKDAY(Tableau1[JOUR],2)=INDIRECT(E$2))*(Tableau1[JOUR]&gt;=ABS_3[[#This Row],[Début
période]])*(Tableau1[JOUR]&lt;=ABS_3[[#This Row],[Fin
période]])*(MOD(INT((Tableau1[JOUR]-REF)/7),2)=INDIRECT(E$3)))</f>
        <v>2</v>
      </c>
      <c r="F7" s="5">
        <f ca="1">SUMPRODUCT((MOD(INT((ROW(INDIRECT(ABS_3[[#This Row],[Début
période]]&amp;":"&amp;ABS_3[[#This Row],[Fin
période]]))-REF)/7),2)=INDIRECT(F$3))*(WEEKDAY(ROW(INDIRECT(ABS_3[[#This Row],[Début
période]]&amp;":"&amp;ABS_3[[#This Row],[Fin
période]])),2)=INDIRECT(F$2)))
-SUMPRODUCT((WEEKDAY(Tableau1[JOUR],2)=INDIRECT(F$2))*(Tableau1[JOUR]&gt;=ABS_3[[#This Row],[Début
période]])*(Tableau1[JOUR]&lt;=ABS_3[[#This Row],[Fin
période]])*(MOD(INT((Tableau1[JOUR]-REF)/7),2)=INDIRECT(F$3)))</f>
        <v>2</v>
      </c>
      <c r="G7" s="5">
        <f ca="1">SUMPRODUCT((MOD(INT((ROW(INDIRECT(ABS_3[[#This Row],[Début
période]]&amp;":"&amp;ABS_3[[#This Row],[Fin
période]]))-REF)/7),2)=INDIRECT(G$3))*(WEEKDAY(ROW(INDIRECT(ABS_3[[#This Row],[Début
période]]&amp;":"&amp;ABS_3[[#This Row],[Fin
période]])),2)=INDIRECT(G$2)))
-SUMPRODUCT((WEEKDAY(Tableau1[JOUR],2)=INDIRECT(G$2))*(Tableau1[JOUR]&gt;=ABS_3[[#This Row],[Début
période]])*(Tableau1[JOUR]&lt;=ABS_3[[#This Row],[Fin
période]])*(MOD(INT((Tableau1[JOUR]-REF)/7),2)=INDIRECT(G$3)))</f>
        <v>2</v>
      </c>
      <c r="H7" s="5">
        <f ca="1">SUMPRODUCT((MOD(INT((ROW(INDIRECT(ABS_3[[#This Row],[Début
période]]&amp;":"&amp;ABS_3[[#This Row],[Fin
période]]))-REF)/7),2)=INDIRECT(H$3))*(WEEKDAY(ROW(INDIRECT(ABS_3[[#This Row],[Début
période]]&amp;":"&amp;ABS_3[[#This Row],[Fin
période]])),2)=INDIRECT(H$2)))
-SUMPRODUCT((WEEKDAY(Tableau1[JOUR],2)=INDIRECT(H$2))*(Tableau1[JOUR]&gt;=ABS_3[[#This Row],[Début
période]])*(Tableau1[JOUR]&lt;=ABS_3[[#This Row],[Fin
période]])*(MOD(INT((Tableau1[JOUR]-REF)/7),2)=INDIRECT(H$3)))</f>
        <v>1</v>
      </c>
      <c r="I7" s="5">
        <f ca="1">SUMPRODUCT((MOD(INT((ROW(INDIRECT(ABS_3[[#This Row],[Début
période]]&amp;":"&amp;ABS_3[[#This Row],[Fin
période]]))-REF)/7),2)=INDIRECT(I$3))*(WEEKDAY(ROW(INDIRECT(ABS_3[[#This Row],[Début
période]]&amp;":"&amp;ABS_3[[#This Row],[Fin
période]])),2)=INDIRECT(I$2)))
-SUMPRODUCT((WEEKDAY(Tableau1[JOUR],2)=INDIRECT(I$2))*(Tableau1[JOUR]&gt;=ABS_3[[#This Row],[Début
période]])*(Tableau1[JOUR]&lt;=ABS_3[[#This Row],[Fin
période]])*(MOD(INT((Tableau1[JOUR]-REF)/7),2)=INDIRECT(I$3)))</f>
        <v>2</v>
      </c>
      <c r="J7" s="5">
        <f ca="1">SUM(ABS_3[[#This Row],[Nb de jours off non fériés J1]:[Nb de jours off non fériés J5]])</f>
        <v>9</v>
      </c>
      <c r="K7" s="5">
        <f ca="1">NETWORKDAYS(A7,B7,Tableau1[JOUR])-ABS_3[[#This Row],[Nb jours off non fériés]]</f>
        <v>11</v>
      </c>
    </row>
    <row r="8" spans="1:11" x14ac:dyDescent="0.35">
      <c r="E8" s="3"/>
      <c r="F8" s="3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12</vt:i4>
      </vt:variant>
    </vt:vector>
  </HeadingPairs>
  <TitlesOfParts>
    <vt:vector size="19" baseType="lpstr">
      <vt:lpstr>Calendrier</vt:lpstr>
      <vt:lpstr>JF</vt:lpstr>
      <vt:lpstr>Paramètres</vt:lpstr>
      <vt:lpstr>Calcul jour off</vt:lpstr>
      <vt:lpstr>Calcul jour off avec INTL</vt:lpstr>
      <vt:lpstr>Calcul jour off selon semaine</vt:lpstr>
      <vt:lpstr>Calcul mi-temps</vt:lpstr>
      <vt:lpstr>A</vt:lpstr>
      <vt:lpstr>B</vt:lpstr>
      <vt:lpstr>impaire</vt:lpstr>
      <vt:lpstr>jeudi</vt:lpstr>
      <vt:lpstr>'Calcul jour off'!JF</vt:lpstr>
      <vt:lpstr>JF</vt:lpstr>
      <vt:lpstr>lundi</vt:lpstr>
      <vt:lpstr>mardi</vt:lpstr>
      <vt:lpstr>mercredi</vt:lpstr>
      <vt:lpstr>paire</vt:lpstr>
      <vt:lpstr>REF</vt:lpstr>
      <vt:lpstr>vendredi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Michel</cp:lastModifiedBy>
  <dcterms:created xsi:type="dcterms:W3CDTF">2018-06-07T12:57:27Z</dcterms:created>
  <dcterms:modified xsi:type="dcterms:W3CDTF">2018-07-16T07:37:36Z</dcterms:modified>
  <cp:category/>
</cp:coreProperties>
</file>