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ate1904="1"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firstSheet="3" activeTab="3"/>
  </bookViews>
  <sheets>
    <sheet name="Cuisine" sheetId="9" state="hidden" r:id="rId1"/>
    <sheet name="H base novembre 2017" sheetId="4" state="hidden" r:id="rId2"/>
    <sheet name="Cuisine 2" sheetId="6" state="hidden" r:id="rId3"/>
    <sheet name="Horaire" sheetId="17" r:id="rId4"/>
    <sheet name="_param" sheetId="19" r:id="rId5"/>
  </sheets>
  <definedNames>
    <definedName name="_T1">_param!$G$1:$I$12</definedName>
    <definedName name="_xlnm.Print_Area" localSheetId="3">Horaire!$A$5:$AH$114</definedName>
  </definedNames>
  <calcPr calcId="152511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13" i="17" l="1"/>
  <c r="K2" i="17" l="1"/>
  <c r="O13" i="17"/>
  <c r="M13" i="17"/>
  <c r="I13" i="17"/>
  <c r="G13" i="17"/>
  <c r="E13" i="17"/>
  <c r="C13" i="17"/>
  <c r="E15" i="17" l="1"/>
  <c r="G15" i="17"/>
  <c r="I15" i="17"/>
  <c r="K15" i="17"/>
  <c r="M15" i="17"/>
  <c r="O15" i="17"/>
  <c r="C15" i="17"/>
  <c r="E17" i="17" l="1"/>
  <c r="G17" i="17"/>
  <c r="I17" i="17"/>
  <c r="K17" i="17"/>
  <c r="M17" i="17"/>
  <c r="O17" i="17"/>
  <c r="C17" i="17"/>
  <c r="E19" i="17"/>
  <c r="G19" i="17"/>
  <c r="I19" i="17"/>
  <c r="K19" i="17"/>
  <c r="M19" i="17"/>
  <c r="O19" i="17"/>
  <c r="C19" i="17"/>
  <c r="C22" i="17" l="1"/>
  <c r="CX2" i="17"/>
  <c r="CW2" i="17"/>
  <c r="AE19" i="17"/>
  <c r="AC19" i="17"/>
  <c r="AA19" i="17"/>
  <c r="Y19" i="17"/>
  <c r="W19" i="17"/>
  <c r="U19" i="17"/>
  <c r="S19" i="17"/>
  <c r="AE17" i="17"/>
  <c r="AC17" i="17"/>
  <c r="AA17" i="17"/>
  <c r="Y17" i="17"/>
  <c r="W17" i="17"/>
  <c r="U17" i="17"/>
  <c r="S17" i="17"/>
  <c r="AE15" i="17"/>
  <c r="AC15" i="17"/>
  <c r="AA15" i="17"/>
  <c r="Y15" i="17"/>
  <c r="W15" i="17"/>
  <c r="U15" i="17"/>
  <c r="S15" i="17"/>
  <c r="AE13" i="17"/>
  <c r="AC13" i="17"/>
  <c r="AA13" i="17"/>
  <c r="Y13" i="17"/>
  <c r="W13" i="17"/>
  <c r="U13" i="17"/>
  <c r="S13" i="17"/>
  <c r="E8" i="17"/>
  <c r="C8" i="17"/>
  <c r="CQ38" i="17" l="1"/>
  <c r="CO38" i="17"/>
  <c r="CM38" i="17"/>
  <c r="CK38" i="17"/>
  <c r="CI38" i="17"/>
  <c r="CG38" i="17"/>
  <c r="CE38" i="17"/>
  <c r="CA38" i="17"/>
  <c r="BY38" i="17"/>
  <c r="BW38" i="17"/>
  <c r="BU38" i="17"/>
  <c r="BS38" i="17"/>
  <c r="BQ38" i="17"/>
  <c r="BO38" i="17"/>
  <c r="BK38" i="17"/>
  <c r="BI38" i="17"/>
  <c r="BG38" i="17"/>
  <c r="BE38" i="17"/>
  <c r="BC38" i="17"/>
  <c r="BA38" i="17"/>
  <c r="AY38" i="17"/>
  <c r="AU38" i="17"/>
  <c r="AS38" i="17"/>
  <c r="AQ38" i="17"/>
  <c r="AO38" i="17"/>
  <c r="AM38" i="17"/>
  <c r="AK38" i="17"/>
  <c r="AI38" i="17"/>
  <c r="AE38" i="17"/>
  <c r="AC38" i="17"/>
  <c r="AA38" i="17"/>
  <c r="Y38" i="17"/>
  <c r="W38" i="17"/>
  <c r="U38" i="17"/>
  <c r="S38" i="17"/>
  <c r="O38" i="17"/>
  <c r="M38" i="17"/>
  <c r="K38" i="17"/>
  <c r="I38" i="17"/>
  <c r="G38" i="17"/>
  <c r="E38" i="17"/>
  <c r="C38" i="17"/>
  <c r="CQ40" i="17"/>
  <c r="CO40" i="17"/>
  <c r="CM40" i="17"/>
  <c r="CK40" i="17"/>
  <c r="CI40" i="17"/>
  <c r="CG40" i="17"/>
  <c r="CE40" i="17"/>
  <c r="CA40" i="17"/>
  <c r="BY40" i="17"/>
  <c r="BW40" i="17"/>
  <c r="BU40" i="17"/>
  <c r="BS40" i="17"/>
  <c r="BQ40" i="17"/>
  <c r="BO40" i="17"/>
  <c r="BK40" i="17"/>
  <c r="BI40" i="17"/>
  <c r="BG40" i="17"/>
  <c r="BE40" i="17"/>
  <c r="BC40" i="17"/>
  <c r="BA40" i="17"/>
  <c r="AY40" i="17"/>
  <c r="AU40" i="17"/>
  <c r="AS40" i="17"/>
  <c r="AQ40" i="17"/>
  <c r="AO40" i="17"/>
  <c r="AM40" i="17"/>
  <c r="AK40" i="17"/>
  <c r="AI40" i="17"/>
  <c r="AE40" i="17"/>
  <c r="AC40" i="17"/>
  <c r="AA40" i="17"/>
  <c r="Y40" i="17"/>
  <c r="W40" i="17"/>
  <c r="U40" i="17"/>
  <c r="S40" i="17"/>
  <c r="O40" i="17"/>
  <c r="M40" i="17"/>
  <c r="K40" i="17"/>
  <c r="I40" i="17"/>
  <c r="G40" i="17"/>
  <c r="E40" i="17"/>
  <c r="C40" i="17"/>
  <c r="Q40" i="17" l="1"/>
  <c r="CC40" i="17"/>
  <c r="AW38" i="17"/>
  <c r="BM40" i="17"/>
  <c r="AG38" i="17"/>
  <c r="CS38" i="17"/>
  <c r="AW40" i="17"/>
  <c r="Q38" i="17"/>
  <c r="CC38" i="17"/>
  <c r="AG40" i="17"/>
  <c r="CS40" i="17"/>
  <c r="BM38" i="17"/>
  <c r="CW127" i="17"/>
  <c r="CW126" i="17"/>
  <c r="O89" i="17"/>
  <c r="M89" i="17"/>
  <c r="K89" i="17"/>
  <c r="I89" i="17"/>
  <c r="G89" i="17"/>
  <c r="E89" i="17"/>
  <c r="C89" i="17"/>
  <c r="O87" i="17"/>
  <c r="M87" i="17"/>
  <c r="K87" i="17"/>
  <c r="I87" i="17"/>
  <c r="G87" i="17"/>
  <c r="E87" i="17"/>
  <c r="C87" i="17"/>
  <c r="O85" i="17"/>
  <c r="M85" i="17"/>
  <c r="K85" i="17"/>
  <c r="I85" i="17"/>
  <c r="G85" i="17"/>
  <c r="E85" i="17"/>
  <c r="C85" i="17"/>
  <c r="O83" i="17"/>
  <c r="M83" i="17"/>
  <c r="K83" i="17"/>
  <c r="I83" i="17"/>
  <c r="G83" i="17"/>
  <c r="E83" i="17"/>
  <c r="C83" i="17"/>
  <c r="O81" i="17"/>
  <c r="M81" i="17"/>
  <c r="K81" i="17"/>
  <c r="I81" i="17"/>
  <c r="G81" i="17"/>
  <c r="E81" i="17"/>
  <c r="C81" i="17"/>
  <c r="O79" i="17"/>
  <c r="M79" i="17"/>
  <c r="K79" i="17"/>
  <c r="I79" i="17"/>
  <c r="G79" i="17"/>
  <c r="E79" i="17"/>
  <c r="C79" i="17"/>
  <c r="AE89" i="17"/>
  <c r="AC89" i="17"/>
  <c r="AA89" i="17"/>
  <c r="Y89" i="17"/>
  <c r="W89" i="17"/>
  <c r="U89" i="17"/>
  <c r="S89" i="17"/>
  <c r="AE87" i="17"/>
  <c r="AC87" i="17"/>
  <c r="AA87" i="17"/>
  <c r="Y87" i="17"/>
  <c r="W87" i="17"/>
  <c r="U87" i="17"/>
  <c r="S87" i="17"/>
  <c r="AE85" i="17"/>
  <c r="AC85" i="17"/>
  <c r="AA85" i="17"/>
  <c r="Y85" i="17"/>
  <c r="W85" i="17"/>
  <c r="U85" i="17"/>
  <c r="S85" i="17"/>
  <c r="AE83" i="17"/>
  <c r="AC83" i="17"/>
  <c r="AA83" i="17"/>
  <c r="Y83" i="17"/>
  <c r="W83" i="17"/>
  <c r="U83" i="17"/>
  <c r="S83" i="17"/>
  <c r="AE81" i="17"/>
  <c r="AC81" i="17"/>
  <c r="AA81" i="17"/>
  <c r="Y81" i="17"/>
  <c r="W81" i="17"/>
  <c r="U81" i="17"/>
  <c r="S81" i="17"/>
  <c r="AE79" i="17"/>
  <c r="AC79" i="17"/>
  <c r="AA79" i="17"/>
  <c r="Y79" i="17"/>
  <c r="W79" i="17"/>
  <c r="U79" i="17"/>
  <c r="S79" i="17"/>
  <c r="AU89" i="17"/>
  <c r="AS89" i="17"/>
  <c r="AQ89" i="17"/>
  <c r="AO89" i="17"/>
  <c r="AM89" i="17"/>
  <c r="AK89" i="17"/>
  <c r="AI89" i="17"/>
  <c r="AU87" i="17"/>
  <c r="AS87" i="17"/>
  <c r="AQ87" i="17"/>
  <c r="AO87" i="17"/>
  <c r="AM87" i="17"/>
  <c r="AK87" i="17"/>
  <c r="AI87" i="17"/>
  <c r="AU85" i="17"/>
  <c r="AS85" i="17"/>
  <c r="AQ85" i="17"/>
  <c r="AO85" i="17"/>
  <c r="AM85" i="17"/>
  <c r="AK85" i="17"/>
  <c r="AI85" i="17"/>
  <c r="AU83" i="17"/>
  <c r="AS83" i="17"/>
  <c r="AQ83" i="17"/>
  <c r="AO83" i="17"/>
  <c r="AM83" i="17"/>
  <c r="AK83" i="17"/>
  <c r="AI83" i="17"/>
  <c r="AU81" i="17"/>
  <c r="AS81" i="17"/>
  <c r="AQ81" i="17"/>
  <c r="AO81" i="17"/>
  <c r="AM81" i="17"/>
  <c r="AK81" i="17"/>
  <c r="AI81" i="17"/>
  <c r="AU79" i="17"/>
  <c r="AS79" i="17"/>
  <c r="AQ79" i="17"/>
  <c r="AO79" i="17"/>
  <c r="AM79" i="17"/>
  <c r="AK79" i="17"/>
  <c r="AI79" i="17"/>
  <c r="BK89" i="17"/>
  <c r="BI89" i="17"/>
  <c r="BG89" i="17"/>
  <c r="BE89" i="17"/>
  <c r="BC89" i="17"/>
  <c r="BA89" i="17"/>
  <c r="AY89" i="17"/>
  <c r="BK87" i="17"/>
  <c r="BI87" i="17"/>
  <c r="BG87" i="17"/>
  <c r="BE87" i="17"/>
  <c r="BC87" i="17"/>
  <c r="BA87" i="17"/>
  <c r="AY87" i="17"/>
  <c r="BK85" i="17"/>
  <c r="BI85" i="17"/>
  <c r="BG85" i="17"/>
  <c r="BE85" i="17"/>
  <c r="BC85" i="17"/>
  <c r="BA85" i="17"/>
  <c r="AY85" i="17"/>
  <c r="BK83" i="17"/>
  <c r="BI83" i="17"/>
  <c r="BG83" i="17"/>
  <c r="BE83" i="17"/>
  <c r="BC83" i="17"/>
  <c r="BA83" i="17"/>
  <c r="AY83" i="17"/>
  <c r="BK81" i="17"/>
  <c r="BI81" i="17"/>
  <c r="BG81" i="17"/>
  <c r="BE81" i="17"/>
  <c r="BC81" i="17"/>
  <c r="BA81" i="17"/>
  <c r="AY81" i="17"/>
  <c r="BK79" i="17"/>
  <c r="BI79" i="17"/>
  <c r="BG79" i="17"/>
  <c r="BE79" i="17"/>
  <c r="BC79" i="17"/>
  <c r="BA79" i="17"/>
  <c r="AY79" i="17"/>
  <c r="CA89" i="17"/>
  <c r="BY89" i="17"/>
  <c r="BW89" i="17"/>
  <c r="BU89" i="17"/>
  <c r="BS89" i="17"/>
  <c r="BQ89" i="17"/>
  <c r="BO89" i="17"/>
  <c r="CA87" i="17"/>
  <c r="BY87" i="17"/>
  <c r="BW87" i="17"/>
  <c r="BU87" i="17"/>
  <c r="BS87" i="17"/>
  <c r="BQ87" i="17"/>
  <c r="BO87" i="17"/>
  <c r="CA85" i="17"/>
  <c r="BY85" i="17"/>
  <c r="BW85" i="17"/>
  <c r="BU85" i="17"/>
  <c r="BS85" i="17"/>
  <c r="BQ85" i="17"/>
  <c r="BO85" i="17"/>
  <c r="CA83" i="17"/>
  <c r="BY83" i="17"/>
  <c r="BW83" i="17"/>
  <c r="BU83" i="17"/>
  <c r="BS83" i="17"/>
  <c r="BQ83" i="17"/>
  <c r="BO83" i="17"/>
  <c r="CA81" i="17"/>
  <c r="BY81" i="17"/>
  <c r="BW81" i="17"/>
  <c r="BU81" i="17"/>
  <c r="BS81" i="17"/>
  <c r="BQ81" i="17"/>
  <c r="BO81" i="17"/>
  <c r="CA79" i="17"/>
  <c r="BY79" i="17"/>
  <c r="BW79" i="17"/>
  <c r="BU79" i="17"/>
  <c r="BS79" i="17"/>
  <c r="BQ79" i="17"/>
  <c r="BO79" i="17"/>
  <c r="O76" i="17"/>
  <c r="M76" i="17"/>
  <c r="K76" i="17"/>
  <c r="I76" i="17"/>
  <c r="G76" i="17"/>
  <c r="E76" i="17"/>
  <c r="C76" i="17"/>
  <c r="O74" i="17"/>
  <c r="M74" i="17"/>
  <c r="K74" i="17"/>
  <c r="I74" i="17"/>
  <c r="G74" i="17"/>
  <c r="E74" i="17"/>
  <c r="C74" i="17"/>
  <c r="O72" i="17"/>
  <c r="M72" i="17"/>
  <c r="K72" i="17"/>
  <c r="I72" i="17"/>
  <c r="G72" i="17"/>
  <c r="E72" i="17"/>
  <c r="C72" i="17"/>
  <c r="O70" i="17"/>
  <c r="M70" i="17"/>
  <c r="K70" i="17"/>
  <c r="I70" i="17"/>
  <c r="G70" i="17"/>
  <c r="E70" i="17"/>
  <c r="C70" i="17"/>
  <c r="O68" i="17"/>
  <c r="M68" i="17"/>
  <c r="K68" i="17"/>
  <c r="I68" i="17"/>
  <c r="G68" i="17"/>
  <c r="E68" i="17"/>
  <c r="C68" i="17"/>
  <c r="AE76" i="17"/>
  <c r="AC76" i="17"/>
  <c r="AA76" i="17"/>
  <c r="Y76" i="17"/>
  <c r="W76" i="17"/>
  <c r="U76" i="17"/>
  <c r="S76" i="17"/>
  <c r="AE74" i="17"/>
  <c r="AC74" i="17"/>
  <c r="AA74" i="17"/>
  <c r="Y74" i="17"/>
  <c r="W74" i="17"/>
  <c r="U74" i="17"/>
  <c r="S74" i="17"/>
  <c r="AE72" i="17"/>
  <c r="AC72" i="17"/>
  <c r="AA72" i="17"/>
  <c r="Y72" i="17"/>
  <c r="W72" i="17"/>
  <c r="U72" i="17"/>
  <c r="S72" i="17"/>
  <c r="AE70" i="17"/>
  <c r="AC70" i="17"/>
  <c r="AA70" i="17"/>
  <c r="Y70" i="17"/>
  <c r="W70" i="17"/>
  <c r="U70" i="17"/>
  <c r="S70" i="17"/>
  <c r="AE68" i="17"/>
  <c r="AC68" i="17"/>
  <c r="AA68" i="17"/>
  <c r="Y68" i="17"/>
  <c r="W68" i="17"/>
  <c r="U68" i="17"/>
  <c r="S68" i="17"/>
  <c r="AU76" i="17"/>
  <c r="AS76" i="17"/>
  <c r="AQ76" i="17"/>
  <c r="AO76" i="17"/>
  <c r="AM76" i="17"/>
  <c r="AK76" i="17"/>
  <c r="AI76" i="17"/>
  <c r="AU74" i="17"/>
  <c r="AS74" i="17"/>
  <c r="AQ74" i="17"/>
  <c r="AO74" i="17"/>
  <c r="AM74" i="17"/>
  <c r="AK74" i="17"/>
  <c r="AI74" i="17"/>
  <c r="AU72" i="17"/>
  <c r="AS72" i="17"/>
  <c r="AQ72" i="17"/>
  <c r="AO72" i="17"/>
  <c r="AM72" i="17"/>
  <c r="AK72" i="17"/>
  <c r="AI72" i="17"/>
  <c r="AU70" i="17"/>
  <c r="AS70" i="17"/>
  <c r="AQ70" i="17"/>
  <c r="AO70" i="17"/>
  <c r="AM70" i="17"/>
  <c r="AK70" i="17"/>
  <c r="AI70" i="17"/>
  <c r="AU68" i="17"/>
  <c r="AS68" i="17"/>
  <c r="AQ68" i="17"/>
  <c r="AO68" i="17"/>
  <c r="AM68" i="17"/>
  <c r="AK68" i="17"/>
  <c r="AI68" i="17"/>
  <c r="BK76" i="17"/>
  <c r="BI76" i="17"/>
  <c r="BG76" i="17"/>
  <c r="BE76" i="17"/>
  <c r="BC76" i="17"/>
  <c r="BA76" i="17"/>
  <c r="AY76" i="17"/>
  <c r="BK74" i="17"/>
  <c r="BI74" i="17"/>
  <c r="BG74" i="17"/>
  <c r="BE74" i="17"/>
  <c r="BC74" i="17"/>
  <c r="BA74" i="17"/>
  <c r="AY74" i="17"/>
  <c r="BK72" i="17"/>
  <c r="BI72" i="17"/>
  <c r="BG72" i="17"/>
  <c r="BE72" i="17"/>
  <c r="BC72" i="17"/>
  <c r="BA72" i="17"/>
  <c r="AY72" i="17"/>
  <c r="BK70" i="17"/>
  <c r="BI70" i="17"/>
  <c r="BG70" i="17"/>
  <c r="BE70" i="17"/>
  <c r="BC70" i="17"/>
  <c r="BA70" i="17"/>
  <c r="AY70" i="17"/>
  <c r="BK68" i="17"/>
  <c r="BI68" i="17"/>
  <c r="BG68" i="17"/>
  <c r="BE68" i="17"/>
  <c r="BC68" i="17"/>
  <c r="BA68" i="17"/>
  <c r="AY68" i="17"/>
  <c r="CA76" i="17"/>
  <c r="BY76" i="17"/>
  <c r="BW76" i="17"/>
  <c r="BU76" i="17"/>
  <c r="BS76" i="17"/>
  <c r="BQ76" i="17"/>
  <c r="BO76" i="17"/>
  <c r="CA74" i="17"/>
  <c r="BY74" i="17"/>
  <c r="BW74" i="17"/>
  <c r="BU74" i="17"/>
  <c r="BS74" i="17"/>
  <c r="BQ74" i="17"/>
  <c r="BO74" i="17"/>
  <c r="CA72" i="17"/>
  <c r="BY72" i="17"/>
  <c r="BW72" i="17"/>
  <c r="BU72" i="17"/>
  <c r="BS72" i="17"/>
  <c r="BQ72" i="17"/>
  <c r="BO72" i="17"/>
  <c r="CA70" i="17"/>
  <c r="BY70" i="17"/>
  <c r="BW70" i="17"/>
  <c r="BU70" i="17"/>
  <c r="BS70" i="17"/>
  <c r="BQ70" i="17"/>
  <c r="BO70" i="17"/>
  <c r="CA68" i="17"/>
  <c r="BY68" i="17"/>
  <c r="BW68" i="17"/>
  <c r="BU68" i="17"/>
  <c r="BS68" i="17"/>
  <c r="BQ68" i="17"/>
  <c r="BO68" i="17"/>
  <c r="O65" i="17"/>
  <c r="M65" i="17"/>
  <c r="K65" i="17"/>
  <c r="I65" i="17"/>
  <c r="G65" i="17"/>
  <c r="E65" i="17"/>
  <c r="C65" i="17"/>
  <c r="O63" i="17"/>
  <c r="M63" i="17"/>
  <c r="K63" i="17"/>
  <c r="I63" i="17"/>
  <c r="G63" i="17"/>
  <c r="E63" i="17"/>
  <c r="C63" i="17"/>
  <c r="O61" i="17"/>
  <c r="M61" i="17"/>
  <c r="K61" i="17"/>
  <c r="I61" i="17"/>
  <c r="G61" i="17"/>
  <c r="E61" i="17"/>
  <c r="C61" i="17"/>
  <c r="O59" i="17"/>
  <c r="M59" i="17"/>
  <c r="K59" i="17"/>
  <c r="I59" i="17"/>
  <c r="G59" i="17"/>
  <c r="E59" i="17"/>
  <c r="C59" i="17"/>
  <c r="AE65" i="17"/>
  <c r="AC65" i="17"/>
  <c r="AA65" i="17"/>
  <c r="Y65" i="17"/>
  <c r="W65" i="17"/>
  <c r="U65" i="17"/>
  <c r="S65" i="17"/>
  <c r="AE63" i="17"/>
  <c r="AC63" i="17"/>
  <c r="AA63" i="17"/>
  <c r="Y63" i="17"/>
  <c r="W63" i="17"/>
  <c r="U63" i="17"/>
  <c r="S63" i="17"/>
  <c r="AE61" i="17"/>
  <c r="AC61" i="17"/>
  <c r="AA61" i="17"/>
  <c r="Y61" i="17"/>
  <c r="W61" i="17"/>
  <c r="U61" i="17"/>
  <c r="S61" i="17"/>
  <c r="AE59" i="17"/>
  <c r="AC59" i="17"/>
  <c r="AA59" i="17"/>
  <c r="Y59" i="17"/>
  <c r="W59" i="17"/>
  <c r="U59" i="17"/>
  <c r="S59" i="17"/>
  <c r="AU65" i="17"/>
  <c r="AS65" i="17"/>
  <c r="AQ65" i="17"/>
  <c r="AO65" i="17"/>
  <c r="AM65" i="17"/>
  <c r="AK65" i="17"/>
  <c r="AI65" i="17"/>
  <c r="AU63" i="17"/>
  <c r="AS63" i="17"/>
  <c r="AQ63" i="17"/>
  <c r="AO63" i="17"/>
  <c r="AM63" i="17"/>
  <c r="AK63" i="17"/>
  <c r="AI63" i="17"/>
  <c r="AU61" i="17"/>
  <c r="AS61" i="17"/>
  <c r="AQ61" i="17"/>
  <c r="AO61" i="17"/>
  <c r="AM61" i="17"/>
  <c r="AK61" i="17"/>
  <c r="AI61" i="17"/>
  <c r="AU59" i="17"/>
  <c r="AS59" i="17"/>
  <c r="AQ59" i="17"/>
  <c r="AO59" i="17"/>
  <c r="AM59" i="17"/>
  <c r="AK59" i="17"/>
  <c r="AI59" i="17"/>
  <c r="BK65" i="17"/>
  <c r="BI65" i="17"/>
  <c r="BG65" i="17"/>
  <c r="BE65" i="17"/>
  <c r="BC65" i="17"/>
  <c r="BA65" i="17"/>
  <c r="AY65" i="17"/>
  <c r="BK63" i="17"/>
  <c r="BI63" i="17"/>
  <c r="BG63" i="17"/>
  <c r="BE63" i="17"/>
  <c r="BC63" i="17"/>
  <c r="BA63" i="17"/>
  <c r="AY63" i="17"/>
  <c r="BK61" i="17"/>
  <c r="BI61" i="17"/>
  <c r="BG61" i="17"/>
  <c r="BE61" i="17"/>
  <c r="BC61" i="17"/>
  <c r="BA61" i="17"/>
  <c r="AY61" i="17"/>
  <c r="BK59" i="17"/>
  <c r="BI59" i="17"/>
  <c r="BG59" i="17"/>
  <c r="BE59" i="17"/>
  <c r="BC59" i="17"/>
  <c r="BA59" i="17"/>
  <c r="AY59" i="17"/>
  <c r="CA65" i="17"/>
  <c r="BY65" i="17"/>
  <c r="BW65" i="17"/>
  <c r="BU65" i="17"/>
  <c r="BS65" i="17"/>
  <c r="BQ65" i="17"/>
  <c r="BO65" i="17"/>
  <c r="CA63" i="17"/>
  <c r="BY63" i="17"/>
  <c r="BW63" i="17"/>
  <c r="BU63" i="17"/>
  <c r="BS63" i="17"/>
  <c r="BQ63" i="17"/>
  <c r="BO63" i="17"/>
  <c r="CA61" i="17"/>
  <c r="BY61" i="17"/>
  <c r="BW61" i="17"/>
  <c r="BU61" i="17"/>
  <c r="BS61" i="17"/>
  <c r="BQ61" i="17"/>
  <c r="BO61" i="17"/>
  <c r="CA59" i="17"/>
  <c r="BY59" i="17"/>
  <c r="BW59" i="17"/>
  <c r="BU59" i="17"/>
  <c r="BS59" i="17"/>
  <c r="BQ59" i="17"/>
  <c r="BO59" i="17"/>
  <c r="AU19" i="17"/>
  <c r="AS19" i="17"/>
  <c r="AQ19" i="17"/>
  <c r="AO19" i="17"/>
  <c r="AM19" i="17"/>
  <c r="AK19" i="17"/>
  <c r="AI19" i="17"/>
  <c r="AU17" i="17"/>
  <c r="AS17" i="17"/>
  <c r="AQ17" i="17"/>
  <c r="AO17" i="17"/>
  <c r="AM17" i="17"/>
  <c r="AK17" i="17"/>
  <c r="AI17" i="17"/>
  <c r="AU15" i="17"/>
  <c r="AS15" i="17"/>
  <c r="AQ15" i="17"/>
  <c r="AO15" i="17"/>
  <c r="AM15" i="17"/>
  <c r="AK15" i="17"/>
  <c r="AI15" i="17"/>
  <c r="AU13" i="17"/>
  <c r="AS13" i="17"/>
  <c r="AQ13" i="17"/>
  <c r="AO13" i="17"/>
  <c r="AM13" i="17"/>
  <c r="AK13" i="17"/>
  <c r="AI13" i="17"/>
  <c r="BK19" i="17"/>
  <c r="BI19" i="17"/>
  <c r="BG19" i="17"/>
  <c r="BE19" i="17"/>
  <c r="BC19" i="17"/>
  <c r="BA19" i="17"/>
  <c r="AY19" i="17"/>
  <c r="BK17" i="17"/>
  <c r="BI17" i="17"/>
  <c r="BG17" i="17"/>
  <c r="BE17" i="17"/>
  <c r="BC17" i="17"/>
  <c r="BA17" i="17"/>
  <c r="AY17" i="17"/>
  <c r="BK15" i="17"/>
  <c r="BI15" i="17"/>
  <c r="BG15" i="17"/>
  <c r="BE15" i="17"/>
  <c r="BC15" i="17"/>
  <c r="BA15" i="17"/>
  <c r="AY15" i="17"/>
  <c r="BK13" i="17"/>
  <c r="BI13" i="17"/>
  <c r="BG13" i="17"/>
  <c r="BE13" i="17"/>
  <c r="BC13" i="17"/>
  <c r="BA13" i="17"/>
  <c r="AY13" i="17"/>
  <c r="CA19" i="17"/>
  <c r="BY19" i="17"/>
  <c r="BW19" i="17"/>
  <c r="BU19" i="17"/>
  <c r="BS19" i="17"/>
  <c r="BQ19" i="17"/>
  <c r="BO19" i="17"/>
  <c r="CA17" i="17"/>
  <c r="BY17" i="17"/>
  <c r="BW17" i="17"/>
  <c r="BU17" i="17"/>
  <c r="BS17" i="17"/>
  <c r="BQ17" i="17"/>
  <c r="BO17" i="17"/>
  <c r="CA15" i="17"/>
  <c r="BY15" i="17"/>
  <c r="BW15" i="17"/>
  <c r="BU15" i="17"/>
  <c r="BS15" i="17"/>
  <c r="BQ15" i="17"/>
  <c r="BO15" i="17"/>
  <c r="CA13" i="17"/>
  <c r="BY13" i="17"/>
  <c r="BW13" i="17"/>
  <c r="BU13" i="17"/>
  <c r="BS13" i="17"/>
  <c r="BQ13" i="17"/>
  <c r="BO13" i="17"/>
  <c r="O56" i="17"/>
  <c r="M56" i="17"/>
  <c r="K56" i="17"/>
  <c r="I56" i="17"/>
  <c r="G56" i="17"/>
  <c r="E56" i="17"/>
  <c r="C56" i="17"/>
  <c r="O54" i="17"/>
  <c r="M54" i="17"/>
  <c r="K54" i="17"/>
  <c r="I54" i="17"/>
  <c r="G54" i="17"/>
  <c r="E54" i="17"/>
  <c r="C54" i="17"/>
  <c r="O52" i="17"/>
  <c r="M52" i="17"/>
  <c r="K52" i="17"/>
  <c r="I52" i="17"/>
  <c r="G52" i="17"/>
  <c r="E52" i="17"/>
  <c r="C52" i="17"/>
  <c r="O50" i="17"/>
  <c r="M50" i="17"/>
  <c r="K50" i="17"/>
  <c r="I50" i="17"/>
  <c r="G50" i="17"/>
  <c r="E50" i="17"/>
  <c r="C50" i="17"/>
  <c r="O48" i="17"/>
  <c r="M48" i="17"/>
  <c r="K48" i="17"/>
  <c r="I48" i="17"/>
  <c r="G48" i="17"/>
  <c r="E48" i="17"/>
  <c r="C48" i="17"/>
  <c r="O46" i="17"/>
  <c r="M46" i="17"/>
  <c r="K46" i="17"/>
  <c r="I46" i="17"/>
  <c r="G46" i="17"/>
  <c r="E46" i="17"/>
  <c r="C46" i="17"/>
  <c r="O44" i="17"/>
  <c r="M44" i="17"/>
  <c r="K44" i="17"/>
  <c r="I44" i="17"/>
  <c r="G44" i="17"/>
  <c r="E44" i="17"/>
  <c r="C44" i="17"/>
  <c r="O42" i="17"/>
  <c r="M42" i="17"/>
  <c r="K42" i="17"/>
  <c r="I42" i="17"/>
  <c r="G42" i="17"/>
  <c r="E42" i="17"/>
  <c r="C42" i="17"/>
  <c r="O36" i="17"/>
  <c r="M36" i="17"/>
  <c r="K36" i="17"/>
  <c r="I36" i="17"/>
  <c r="G36" i="17"/>
  <c r="E36" i="17"/>
  <c r="C36" i="17"/>
  <c r="O34" i="17"/>
  <c r="M34" i="17"/>
  <c r="K34" i="17"/>
  <c r="I34" i="17"/>
  <c r="G34" i="17"/>
  <c r="E34" i="17"/>
  <c r="C34" i="17"/>
  <c r="O32" i="17"/>
  <c r="M32" i="17"/>
  <c r="K32" i="17"/>
  <c r="I32" i="17"/>
  <c r="G32" i="17"/>
  <c r="E32" i="17"/>
  <c r="C32" i="17"/>
  <c r="O30" i="17"/>
  <c r="M30" i="17"/>
  <c r="K30" i="17"/>
  <c r="I30" i="17"/>
  <c r="G30" i="17"/>
  <c r="E30" i="17"/>
  <c r="C30" i="17"/>
  <c r="O28" i="17"/>
  <c r="M28" i="17"/>
  <c r="K28" i="17"/>
  <c r="I28" i="17"/>
  <c r="G28" i="17"/>
  <c r="E28" i="17"/>
  <c r="C28" i="17"/>
  <c r="O26" i="17"/>
  <c r="M26" i="17"/>
  <c r="K26" i="17"/>
  <c r="I26" i="17"/>
  <c r="G26" i="17"/>
  <c r="E26" i="17"/>
  <c r="C26" i="17"/>
  <c r="O24" i="17"/>
  <c r="M24" i="17"/>
  <c r="K24" i="17"/>
  <c r="I24" i="17"/>
  <c r="G24" i="17"/>
  <c r="E24" i="17"/>
  <c r="C24" i="17"/>
  <c r="O22" i="17"/>
  <c r="M22" i="17"/>
  <c r="K22" i="17"/>
  <c r="I22" i="17"/>
  <c r="G22" i="17"/>
  <c r="E22" i="17"/>
  <c r="AE56" i="17"/>
  <c r="AC56" i="17"/>
  <c r="AA56" i="17"/>
  <c r="Y56" i="17"/>
  <c r="W56" i="17"/>
  <c r="U56" i="17"/>
  <c r="S56" i="17"/>
  <c r="AE54" i="17"/>
  <c r="AC54" i="17"/>
  <c r="AA54" i="17"/>
  <c r="Y54" i="17"/>
  <c r="W54" i="17"/>
  <c r="U54" i="17"/>
  <c r="S54" i="17"/>
  <c r="AE52" i="17"/>
  <c r="AC52" i="17"/>
  <c r="AA52" i="17"/>
  <c r="Y52" i="17"/>
  <c r="W52" i="17"/>
  <c r="U52" i="17"/>
  <c r="S52" i="17"/>
  <c r="AE50" i="17"/>
  <c r="AC50" i="17"/>
  <c r="AA50" i="17"/>
  <c r="Y50" i="17"/>
  <c r="W50" i="17"/>
  <c r="U50" i="17"/>
  <c r="S50" i="17"/>
  <c r="AE48" i="17"/>
  <c r="AC48" i="17"/>
  <c r="AA48" i="17"/>
  <c r="Y48" i="17"/>
  <c r="W48" i="17"/>
  <c r="U48" i="17"/>
  <c r="S48" i="17"/>
  <c r="AE46" i="17"/>
  <c r="AC46" i="17"/>
  <c r="AA46" i="17"/>
  <c r="Y46" i="17"/>
  <c r="W46" i="17"/>
  <c r="U46" i="17"/>
  <c r="S46" i="17"/>
  <c r="AE44" i="17"/>
  <c r="AC44" i="17"/>
  <c r="AA44" i="17"/>
  <c r="Y44" i="17"/>
  <c r="W44" i="17"/>
  <c r="U44" i="17"/>
  <c r="S44" i="17"/>
  <c r="AE42" i="17"/>
  <c r="AC42" i="17"/>
  <c r="AA42" i="17"/>
  <c r="Y42" i="17"/>
  <c r="W42" i="17"/>
  <c r="U42" i="17"/>
  <c r="S42" i="17"/>
  <c r="AE36" i="17"/>
  <c r="AC36" i="17"/>
  <c r="AA36" i="17"/>
  <c r="Y36" i="17"/>
  <c r="W36" i="17"/>
  <c r="U36" i="17"/>
  <c r="S36" i="17"/>
  <c r="AE34" i="17"/>
  <c r="AC34" i="17"/>
  <c r="AA34" i="17"/>
  <c r="Y34" i="17"/>
  <c r="W34" i="17"/>
  <c r="U34" i="17"/>
  <c r="S34" i="17"/>
  <c r="AE32" i="17"/>
  <c r="AC32" i="17"/>
  <c r="AA32" i="17"/>
  <c r="Y32" i="17"/>
  <c r="W32" i="17"/>
  <c r="U32" i="17"/>
  <c r="S32" i="17"/>
  <c r="AE30" i="17"/>
  <c r="AC30" i="17"/>
  <c r="AA30" i="17"/>
  <c r="Y30" i="17"/>
  <c r="W30" i="17"/>
  <c r="U30" i="17"/>
  <c r="S30" i="17"/>
  <c r="AE28" i="17"/>
  <c r="AC28" i="17"/>
  <c r="AA28" i="17"/>
  <c r="Y28" i="17"/>
  <c r="W28" i="17"/>
  <c r="U28" i="17"/>
  <c r="S28" i="17"/>
  <c r="AE26" i="17"/>
  <c r="AC26" i="17"/>
  <c r="AA26" i="17"/>
  <c r="Y26" i="17"/>
  <c r="W26" i="17"/>
  <c r="U26" i="17"/>
  <c r="S26" i="17"/>
  <c r="AE24" i="17"/>
  <c r="AC24" i="17"/>
  <c r="AA24" i="17"/>
  <c r="Y24" i="17"/>
  <c r="W24" i="17"/>
  <c r="U24" i="17"/>
  <c r="S24" i="17"/>
  <c r="AE22" i="17"/>
  <c r="AC22" i="17"/>
  <c r="AA22" i="17"/>
  <c r="Y22" i="17"/>
  <c r="W22" i="17"/>
  <c r="U22" i="17"/>
  <c r="S22" i="17"/>
  <c r="AU56" i="17"/>
  <c r="AS56" i="17"/>
  <c r="AQ56" i="17"/>
  <c r="AO56" i="17"/>
  <c r="AM56" i="17"/>
  <c r="AK56" i="17"/>
  <c r="AI56" i="17"/>
  <c r="AU54" i="17"/>
  <c r="AS54" i="17"/>
  <c r="AQ54" i="17"/>
  <c r="AO54" i="17"/>
  <c r="AM54" i="17"/>
  <c r="AK54" i="17"/>
  <c r="AI54" i="17"/>
  <c r="AU52" i="17"/>
  <c r="AS52" i="17"/>
  <c r="AQ52" i="17"/>
  <c r="AO52" i="17"/>
  <c r="AM52" i="17"/>
  <c r="AK52" i="17"/>
  <c r="AI52" i="17"/>
  <c r="AU50" i="17"/>
  <c r="AS50" i="17"/>
  <c r="AQ50" i="17"/>
  <c r="AO50" i="17"/>
  <c r="AM50" i="17"/>
  <c r="AK50" i="17"/>
  <c r="AI50" i="17"/>
  <c r="AU48" i="17"/>
  <c r="AS48" i="17"/>
  <c r="AQ48" i="17"/>
  <c r="AO48" i="17"/>
  <c r="AM48" i="17"/>
  <c r="AK48" i="17"/>
  <c r="AI48" i="17"/>
  <c r="AU46" i="17"/>
  <c r="AS46" i="17"/>
  <c r="AQ46" i="17"/>
  <c r="AO46" i="17"/>
  <c r="AM46" i="17"/>
  <c r="AK46" i="17"/>
  <c r="AI46" i="17"/>
  <c r="AU44" i="17"/>
  <c r="AS44" i="17"/>
  <c r="AQ44" i="17"/>
  <c r="AO44" i="17"/>
  <c r="AM44" i="17"/>
  <c r="AK44" i="17"/>
  <c r="AI44" i="17"/>
  <c r="AU42" i="17"/>
  <c r="AS42" i="17"/>
  <c r="AQ42" i="17"/>
  <c r="AO42" i="17"/>
  <c r="AM42" i="17"/>
  <c r="AK42" i="17"/>
  <c r="AI42" i="17"/>
  <c r="AU36" i="17"/>
  <c r="AS36" i="17"/>
  <c r="AQ36" i="17"/>
  <c r="AO36" i="17"/>
  <c r="AM36" i="17"/>
  <c r="AK36" i="17"/>
  <c r="AI36" i="17"/>
  <c r="AU34" i="17"/>
  <c r="AS34" i="17"/>
  <c r="AQ34" i="17"/>
  <c r="AO34" i="17"/>
  <c r="AM34" i="17"/>
  <c r="AK34" i="17"/>
  <c r="AI34" i="17"/>
  <c r="AU32" i="17"/>
  <c r="AS32" i="17"/>
  <c r="AQ32" i="17"/>
  <c r="AO32" i="17"/>
  <c r="AM32" i="17"/>
  <c r="AK32" i="17"/>
  <c r="AI32" i="17"/>
  <c r="AU30" i="17"/>
  <c r="AS30" i="17"/>
  <c r="AQ30" i="17"/>
  <c r="AO30" i="17"/>
  <c r="AM30" i="17"/>
  <c r="AK30" i="17"/>
  <c r="AI30" i="17"/>
  <c r="AU28" i="17"/>
  <c r="AS28" i="17"/>
  <c r="AQ28" i="17"/>
  <c r="AO28" i="17"/>
  <c r="AM28" i="17"/>
  <c r="AK28" i="17"/>
  <c r="AI28" i="17"/>
  <c r="AU26" i="17"/>
  <c r="AS26" i="17"/>
  <c r="AQ26" i="17"/>
  <c r="AO26" i="17"/>
  <c r="AM26" i="17"/>
  <c r="AK26" i="17"/>
  <c r="AI26" i="17"/>
  <c r="AU24" i="17"/>
  <c r="AS24" i="17"/>
  <c r="AQ24" i="17"/>
  <c r="AO24" i="17"/>
  <c r="AM24" i="17"/>
  <c r="AK24" i="17"/>
  <c r="AI24" i="17"/>
  <c r="AU22" i="17"/>
  <c r="AS22" i="17"/>
  <c r="AQ22" i="17"/>
  <c r="AO22" i="17"/>
  <c r="AM22" i="17"/>
  <c r="AK22" i="17"/>
  <c r="AI22" i="17"/>
  <c r="BK56" i="17"/>
  <c r="BI56" i="17"/>
  <c r="BG56" i="17"/>
  <c r="BE56" i="17"/>
  <c r="BC56" i="17"/>
  <c r="BA56" i="17"/>
  <c r="AY56" i="17"/>
  <c r="BK54" i="17"/>
  <c r="BI54" i="17"/>
  <c r="BG54" i="17"/>
  <c r="BE54" i="17"/>
  <c r="BC54" i="17"/>
  <c r="BA54" i="17"/>
  <c r="AY54" i="17"/>
  <c r="BK52" i="17"/>
  <c r="BI52" i="17"/>
  <c r="BG52" i="17"/>
  <c r="BE52" i="17"/>
  <c r="BC52" i="17"/>
  <c r="BA52" i="17"/>
  <c r="AY52" i="17"/>
  <c r="BK50" i="17"/>
  <c r="BI50" i="17"/>
  <c r="BG50" i="17"/>
  <c r="BE50" i="17"/>
  <c r="BC50" i="17"/>
  <c r="BA50" i="17"/>
  <c r="AY50" i="17"/>
  <c r="BK48" i="17"/>
  <c r="BI48" i="17"/>
  <c r="BG48" i="17"/>
  <c r="BE48" i="17"/>
  <c r="BC48" i="17"/>
  <c r="BA48" i="17"/>
  <c r="AY48" i="17"/>
  <c r="BK46" i="17"/>
  <c r="BI46" i="17"/>
  <c r="BG46" i="17"/>
  <c r="BE46" i="17"/>
  <c r="BC46" i="17"/>
  <c r="BA46" i="17"/>
  <c r="AY46" i="17"/>
  <c r="BK44" i="17"/>
  <c r="BI44" i="17"/>
  <c r="BG44" i="17"/>
  <c r="BE44" i="17"/>
  <c r="BC44" i="17"/>
  <c r="BA44" i="17"/>
  <c r="AY44" i="17"/>
  <c r="BK42" i="17"/>
  <c r="BI42" i="17"/>
  <c r="BG42" i="17"/>
  <c r="BE42" i="17"/>
  <c r="BC42" i="17"/>
  <c r="BA42" i="17"/>
  <c r="AY42" i="17"/>
  <c r="BK36" i="17"/>
  <c r="BI36" i="17"/>
  <c r="BG36" i="17"/>
  <c r="BE36" i="17"/>
  <c r="BC36" i="17"/>
  <c r="BA36" i="17"/>
  <c r="AY36" i="17"/>
  <c r="BK34" i="17"/>
  <c r="BI34" i="17"/>
  <c r="BG34" i="17"/>
  <c r="BE34" i="17"/>
  <c r="BC34" i="17"/>
  <c r="BA34" i="17"/>
  <c r="AY34" i="17"/>
  <c r="BK32" i="17"/>
  <c r="BI32" i="17"/>
  <c r="BG32" i="17"/>
  <c r="BE32" i="17"/>
  <c r="BC32" i="17"/>
  <c r="BA32" i="17"/>
  <c r="AY32" i="17"/>
  <c r="BK30" i="17"/>
  <c r="BI30" i="17"/>
  <c r="BG30" i="17"/>
  <c r="BE30" i="17"/>
  <c r="BC30" i="17"/>
  <c r="BA30" i="17"/>
  <c r="AY30" i="17"/>
  <c r="BK28" i="17"/>
  <c r="BI28" i="17"/>
  <c r="BG28" i="17"/>
  <c r="BE28" i="17"/>
  <c r="BC28" i="17"/>
  <c r="BA28" i="17"/>
  <c r="AY28" i="17"/>
  <c r="BK26" i="17"/>
  <c r="BI26" i="17"/>
  <c r="BG26" i="17"/>
  <c r="BE26" i="17"/>
  <c r="BC26" i="17"/>
  <c r="BA26" i="17"/>
  <c r="AY26" i="17"/>
  <c r="BK24" i="17"/>
  <c r="BI24" i="17"/>
  <c r="BG24" i="17"/>
  <c r="BE24" i="17"/>
  <c r="BC24" i="17"/>
  <c r="BA24" i="17"/>
  <c r="AY24" i="17"/>
  <c r="BK22" i="17"/>
  <c r="BI22" i="17"/>
  <c r="BG22" i="17"/>
  <c r="BE22" i="17"/>
  <c r="BC22" i="17"/>
  <c r="BA22" i="17"/>
  <c r="AY22" i="17"/>
  <c r="CA56" i="17"/>
  <c r="BY56" i="17"/>
  <c r="BW56" i="17"/>
  <c r="BU56" i="17"/>
  <c r="BS56" i="17"/>
  <c r="BQ56" i="17"/>
  <c r="BO56" i="17"/>
  <c r="CA54" i="17"/>
  <c r="BY54" i="17"/>
  <c r="BW54" i="17"/>
  <c r="BU54" i="17"/>
  <c r="BS54" i="17"/>
  <c r="BQ54" i="17"/>
  <c r="BO54" i="17"/>
  <c r="CA52" i="17"/>
  <c r="BY52" i="17"/>
  <c r="BW52" i="17"/>
  <c r="BU52" i="17"/>
  <c r="BS52" i="17"/>
  <c r="BQ52" i="17"/>
  <c r="BO52" i="17"/>
  <c r="CA50" i="17"/>
  <c r="BY50" i="17"/>
  <c r="BW50" i="17"/>
  <c r="BU50" i="17"/>
  <c r="BS50" i="17"/>
  <c r="BQ50" i="17"/>
  <c r="BO50" i="17"/>
  <c r="CA48" i="17"/>
  <c r="BY48" i="17"/>
  <c r="BW48" i="17"/>
  <c r="BU48" i="17"/>
  <c r="BS48" i="17"/>
  <c r="BQ48" i="17"/>
  <c r="BO48" i="17"/>
  <c r="CA46" i="17"/>
  <c r="BY46" i="17"/>
  <c r="BW46" i="17"/>
  <c r="BU46" i="17"/>
  <c r="BS46" i="17"/>
  <c r="BQ46" i="17"/>
  <c r="BO46" i="17"/>
  <c r="CA44" i="17"/>
  <c r="BY44" i="17"/>
  <c r="BW44" i="17"/>
  <c r="BU44" i="17"/>
  <c r="BS44" i="17"/>
  <c r="BQ44" i="17"/>
  <c r="BO44" i="17"/>
  <c r="CA42" i="17"/>
  <c r="BY42" i="17"/>
  <c r="BW42" i="17"/>
  <c r="BU42" i="17"/>
  <c r="BS42" i="17"/>
  <c r="BQ42" i="17"/>
  <c r="BO42" i="17"/>
  <c r="CA36" i="17"/>
  <c r="BY36" i="17"/>
  <c r="BW36" i="17"/>
  <c r="BU36" i="17"/>
  <c r="BS36" i="17"/>
  <c r="BQ36" i="17"/>
  <c r="BO36" i="17"/>
  <c r="CA34" i="17"/>
  <c r="BY34" i="17"/>
  <c r="BW34" i="17"/>
  <c r="BU34" i="17"/>
  <c r="BS34" i="17"/>
  <c r="BQ34" i="17"/>
  <c r="BO34" i="17"/>
  <c r="CA32" i="17"/>
  <c r="BY32" i="17"/>
  <c r="BW32" i="17"/>
  <c r="BU32" i="17"/>
  <c r="BS32" i="17"/>
  <c r="BQ32" i="17"/>
  <c r="BO32" i="17"/>
  <c r="CA30" i="17"/>
  <c r="BY30" i="17"/>
  <c r="BW30" i="17"/>
  <c r="BU30" i="17"/>
  <c r="BS30" i="17"/>
  <c r="BQ30" i="17"/>
  <c r="BO30" i="17"/>
  <c r="CA28" i="17"/>
  <c r="BY28" i="17"/>
  <c r="BW28" i="17"/>
  <c r="BU28" i="17"/>
  <c r="BS28" i="17"/>
  <c r="BQ28" i="17"/>
  <c r="BO28" i="17"/>
  <c r="CA26" i="17"/>
  <c r="BY26" i="17"/>
  <c r="BW26" i="17"/>
  <c r="BU26" i="17"/>
  <c r="BS26" i="17"/>
  <c r="BQ26" i="17"/>
  <c r="BO26" i="17"/>
  <c r="CA24" i="17"/>
  <c r="BY24" i="17"/>
  <c r="BW24" i="17"/>
  <c r="BU24" i="17"/>
  <c r="BS24" i="17"/>
  <c r="BQ24" i="17"/>
  <c r="BO24" i="17"/>
  <c r="CA22" i="17"/>
  <c r="BY22" i="17"/>
  <c r="BW22" i="17"/>
  <c r="BU22" i="17"/>
  <c r="BS22" i="17"/>
  <c r="BQ22" i="17"/>
  <c r="BO22" i="17"/>
  <c r="O10" i="17"/>
  <c r="M10" i="17"/>
  <c r="K10" i="17"/>
  <c r="I10" i="17"/>
  <c r="G10" i="17"/>
  <c r="E10" i="17"/>
  <c r="C10" i="17"/>
  <c r="AE10" i="17"/>
  <c r="AC10" i="17"/>
  <c r="AA10" i="17"/>
  <c r="Y10" i="17"/>
  <c r="W10" i="17"/>
  <c r="U10" i="17"/>
  <c r="S10" i="17"/>
  <c r="AE8" i="17"/>
  <c r="AC8" i="17"/>
  <c r="AA8" i="17"/>
  <c r="Y8" i="17"/>
  <c r="W8" i="17"/>
  <c r="U8" i="17"/>
  <c r="S8" i="17"/>
  <c r="AU10" i="17"/>
  <c r="AS10" i="17"/>
  <c r="AQ10" i="17"/>
  <c r="AO10" i="17"/>
  <c r="AM10" i="17"/>
  <c r="AK10" i="17"/>
  <c r="AI10" i="17"/>
  <c r="AU8" i="17"/>
  <c r="AS8" i="17"/>
  <c r="AQ8" i="17"/>
  <c r="AO8" i="17"/>
  <c r="AM8" i="17"/>
  <c r="AK8" i="17"/>
  <c r="AI8" i="17"/>
  <c r="BK10" i="17"/>
  <c r="BI10" i="17"/>
  <c r="BG10" i="17"/>
  <c r="BE10" i="17"/>
  <c r="BC10" i="17"/>
  <c r="BA10" i="17"/>
  <c r="AY10" i="17"/>
  <c r="BK8" i="17"/>
  <c r="BI8" i="17"/>
  <c r="BG8" i="17"/>
  <c r="BE8" i="17"/>
  <c r="BC8" i="17"/>
  <c r="BA8" i="17"/>
  <c r="AY8" i="17"/>
  <c r="CA10" i="17"/>
  <c r="BY10" i="17"/>
  <c r="BW10" i="17"/>
  <c r="BU10" i="17"/>
  <c r="BS10" i="17"/>
  <c r="BQ10" i="17"/>
  <c r="BO10" i="17"/>
  <c r="CA8" i="17"/>
  <c r="BY8" i="17"/>
  <c r="BW8" i="17"/>
  <c r="BU8" i="17"/>
  <c r="BS8" i="17"/>
  <c r="BQ8" i="17"/>
  <c r="BO8" i="17"/>
  <c r="CU38" i="17" l="1"/>
  <c r="CX37" i="17" s="1"/>
  <c r="CU40" i="17"/>
  <c r="CX39" i="17" s="1"/>
  <c r="AW28" i="17"/>
  <c r="BM79" i="17" l="1"/>
  <c r="AW79" i="17"/>
  <c r="AW89" i="17"/>
  <c r="AG89" i="17"/>
  <c r="Q89" i="17"/>
  <c r="AG87" i="17"/>
  <c r="Q87" i="17"/>
  <c r="BM85" i="17"/>
  <c r="AG85" i="17"/>
  <c r="Q85" i="17"/>
  <c r="BM83" i="17"/>
  <c r="Q83" i="17"/>
  <c r="BM81" i="17"/>
  <c r="AW81" i="17"/>
  <c r="AG81" i="17"/>
  <c r="Q81" i="17"/>
  <c r="AG79" i="17"/>
  <c r="Q79" i="17"/>
  <c r="AW85" i="17" l="1"/>
  <c r="AG83" i="17"/>
  <c r="BM87" i="17"/>
  <c r="AW87" i="17"/>
  <c r="BM89" i="17"/>
  <c r="AW83" i="17"/>
  <c r="CQ24" i="17"/>
  <c r="CO24" i="17"/>
  <c r="CM24" i="17"/>
  <c r="CK24" i="17"/>
  <c r="CI24" i="17"/>
  <c r="CG24" i="17"/>
  <c r="CE24" i="17"/>
  <c r="BM24" i="17"/>
  <c r="CQ22" i="17"/>
  <c r="CO22" i="17"/>
  <c r="CM22" i="17"/>
  <c r="CK22" i="17"/>
  <c r="CI22" i="17"/>
  <c r="CG22" i="17"/>
  <c r="CE22" i="17"/>
  <c r="AW22" i="17"/>
  <c r="AG22" i="17"/>
  <c r="CC22" i="17" l="1"/>
  <c r="BM22" i="17"/>
  <c r="AW24" i="17"/>
  <c r="CS24" i="17"/>
  <c r="Q22" i="17"/>
  <c r="AG24" i="17"/>
  <c r="CS22" i="17"/>
  <c r="Q24" i="17"/>
  <c r="CC24" i="17"/>
  <c r="CU22" i="17" l="1"/>
  <c r="CU24" i="17"/>
  <c r="BM28" i="17"/>
  <c r="BM56" i="17"/>
  <c r="AW30" i="17"/>
  <c r="BM15" i="17"/>
  <c r="CQ8" i="17"/>
  <c r="CO8" i="17"/>
  <c r="CM8" i="17"/>
  <c r="CK8" i="17"/>
  <c r="CI8" i="17"/>
  <c r="CG8" i="17"/>
  <c r="CE8" i="17"/>
  <c r="CQ70" i="17"/>
  <c r="CO70" i="17"/>
  <c r="CM70" i="17"/>
  <c r="CK70" i="17"/>
  <c r="CI70" i="17"/>
  <c r="CG70" i="17"/>
  <c r="CE70" i="17"/>
  <c r="CC106" i="17"/>
  <c r="AW106" i="17"/>
  <c r="AG106" i="17"/>
  <c r="Q106" i="17"/>
  <c r="CQ54" i="17"/>
  <c r="CO54" i="17"/>
  <c r="CM54" i="17"/>
  <c r="CK54" i="17"/>
  <c r="CI54" i="17"/>
  <c r="CG54" i="17"/>
  <c r="CE54" i="17"/>
  <c r="CQ103" i="17"/>
  <c r="CO103" i="17"/>
  <c r="CM103" i="17"/>
  <c r="CK103" i="17"/>
  <c r="CI103" i="17"/>
  <c r="CG103" i="17"/>
  <c r="CE103" i="17"/>
  <c r="CQ101" i="17"/>
  <c r="CO101" i="17"/>
  <c r="CM101" i="17"/>
  <c r="CK101" i="17"/>
  <c r="CI101" i="17"/>
  <c r="CG101" i="17"/>
  <c r="CE101" i="17"/>
  <c r="CA103" i="17"/>
  <c r="BY103" i="17"/>
  <c r="BW103" i="17"/>
  <c r="BU103" i="17"/>
  <c r="BS103" i="17"/>
  <c r="BQ103" i="17"/>
  <c r="BO103" i="17"/>
  <c r="CA101" i="17"/>
  <c r="BY101" i="17"/>
  <c r="BW101" i="17"/>
  <c r="BU101" i="17"/>
  <c r="BS101" i="17"/>
  <c r="BQ101" i="17"/>
  <c r="BO101" i="17"/>
  <c r="BK103" i="17"/>
  <c r="BI103" i="17"/>
  <c r="BG103" i="17"/>
  <c r="BE103" i="17"/>
  <c r="BC103" i="17"/>
  <c r="BA103" i="17"/>
  <c r="AY103" i="17"/>
  <c r="BK101" i="17"/>
  <c r="BI101" i="17"/>
  <c r="BG101" i="17"/>
  <c r="BE101" i="17"/>
  <c r="BC101" i="17"/>
  <c r="BA101" i="17"/>
  <c r="AY101" i="17"/>
  <c r="AU103" i="17"/>
  <c r="AS103" i="17"/>
  <c r="AQ103" i="17"/>
  <c r="AO103" i="17"/>
  <c r="AM103" i="17"/>
  <c r="AK103" i="17"/>
  <c r="AI103" i="17"/>
  <c r="AU101" i="17"/>
  <c r="AS101" i="17"/>
  <c r="AQ101" i="17"/>
  <c r="AO101" i="17"/>
  <c r="AM101" i="17"/>
  <c r="AK101" i="17"/>
  <c r="AI101" i="17"/>
  <c r="AE103" i="17"/>
  <c r="AC103" i="17"/>
  <c r="AA103" i="17"/>
  <c r="Y103" i="17"/>
  <c r="W103" i="17"/>
  <c r="U103" i="17"/>
  <c r="S103" i="17"/>
  <c r="AE101" i="17"/>
  <c r="AC101" i="17"/>
  <c r="AA101" i="17"/>
  <c r="Y101" i="17"/>
  <c r="W101" i="17"/>
  <c r="U101" i="17"/>
  <c r="S101" i="17"/>
  <c r="CQ98" i="17"/>
  <c r="CO98" i="17"/>
  <c r="CM98" i="17"/>
  <c r="CK98" i="17"/>
  <c r="CI98" i="17"/>
  <c r="CG98" i="17"/>
  <c r="CE98" i="17"/>
  <c r="CQ96" i="17"/>
  <c r="CO96" i="17"/>
  <c r="CM96" i="17"/>
  <c r="CK96" i="17"/>
  <c r="CI96" i="17"/>
  <c r="CG96" i="17"/>
  <c r="CE96" i="17"/>
  <c r="CA98" i="17"/>
  <c r="BY98" i="17"/>
  <c r="BW98" i="17"/>
  <c r="BU98" i="17"/>
  <c r="BS98" i="17"/>
  <c r="BQ98" i="17"/>
  <c r="BO98" i="17"/>
  <c r="CA96" i="17"/>
  <c r="BY96" i="17"/>
  <c r="BW96" i="17"/>
  <c r="BU96" i="17"/>
  <c r="BS96" i="17"/>
  <c r="BQ96" i="17"/>
  <c r="BO96" i="17"/>
  <c r="BK98" i="17"/>
  <c r="BI98" i="17"/>
  <c r="BG98" i="17"/>
  <c r="BE98" i="17"/>
  <c r="BC98" i="17"/>
  <c r="BA98" i="17"/>
  <c r="AY98" i="17"/>
  <c r="BK96" i="17"/>
  <c r="BI96" i="17"/>
  <c r="BG96" i="17"/>
  <c r="BE96" i="17"/>
  <c r="BC96" i="17"/>
  <c r="BA96" i="17"/>
  <c r="AY96" i="17"/>
  <c r="AU98" i="17"/>
  <c r="AS98" i="17"/>
  <c r="AQ98" i="17"/>
  <c r="AO98" i="17"/>
  <c r="AM98" i="17"/>
  <c r="AK98" i="17"/>
  <c r="AI98" i="17"/>
  <c r="AU96" i="17"/>
  <c r="AS96" i="17"/>
  <c r="AQ96" i="17"/>
  <c r="AO96" i="17"/>
  <c r="AM96" i="17"/>
  <c r="AK96" i="17"/>
  <c r="AI96" i="17"/>
  <c r="AE98" i="17"/>
  <c r="AC98" i="17"/>
  <c r="AA98" i="17"/>
  <c r="Y98" i="17"/>
  <c r="W98" i="17"/>
  <c r="U98" i="17"/>
  <c r="S98" i="17"/>
  <c r="AE96" i="17"/>
  <c r="AC96" i="17"/>
  <c r="AA96" i="17"/>
  <c r="Y96" i="17"/>
  <c r="W96" i="17"/>
  <c r="U96" i="17"/>
  <c r="S96" i="17"/>
  <c r="CQ89" i="17"/>
  <c r="CO89" i="17"/>
  <c r="CM89" i="17"/>
  <c r="CK89" i="17"/>
  <c r="CI89" i="17"/>
  <c r="CG89" i="17"/>
  <c r="CE89" i="17"/>
  <c r="CQ87" i="17"/>
  <c r="CO87" i="17"/>
  <c r="CM87" i="17"/>
  <c r="CK87" i="17"/>
  <c r="CI87" i="17"/>
  <c r="CG87" i="17"/>
  <c r="CE87" i="17"/>
  <c r="CQ85" i="17"/>
  <c r="CO85" i="17"/>
  <c r="CM85" i="17"/>
  <c r="CK85" i="17"/>
  <c r="CI85" i="17"/>
  <c r="CG85" i="17"/>
  <c r="CE85" i="17"/>
  <c r="CQ83" i="17"/>
  <c r="CO83" i="17"/>
  <c r="CM83" i="17"/>
  <c r="CK83" i="17"/>
  <c r="CI83" i="17"/>
  <c r="CG83" i="17"/>
  <c r="CE83" i="17"/>
  <c r="CQ81" i="17"/>
  <c r="CO81" i="17"/>
  <c r="CM81" i="17"/>
  <c r="CK81" i="17"/>
  <c r="CI81" i="17"/>
  <c r="CG81" i="17"/>
  <c r="CE81" i="17"/>
  <c r="CQ79" i="17"/>
  <c r="CO79" i="17"/>
  <c r="CM79" i="17"/>
  <c r="CK79" i="17"/>
  <c r="CI79" i="17"/>
  <c r="CG79" i="17"/>
  <c r="CE79" i="17"/>
  <c r="CQ76" i="17"/>
  <c r="CO76" i="17"/>
  <c r="CM76" i="17"/>
  <c r="CK76" i="17"/>
  <c r="CI76" i="17"/>
  <c r="CG76" i="17"/>
  <c r="CE76" i="17"/>
  <c r="CQ74" i="17"/>
  <c r="CO74" i="17"/>
  <c r="CM74" i="17"/>
  <c r="CK74" i="17"/>
  <c r="CI74" i="17"/>
  <c r="CG74" i="17"/>
  <c r="CE74" i="17"/>
  <c r="CQ72" i="17"/>
  <c r="CO72" i="17"/>
  <c r="CM72" i="17"/>
  <c r="CK72" i="17"/>
  <c r="CI72" i="17"/>
  <c r="CG72" i="17"/>
  <c r="CE72" i="17"/>
  <c r="CQ68" i="17"/>
  <c r="CO68" i="17"/>
  <c r="CM68" i="17"/>
  <c r="CK68" i="17"/>
  <c r="CI68" i="17"/>
  <c r="CG68" i="17"/>
  <c r="CE68" i="17"/>
  <c r="CQ65" i="17"/>
  <c r="CO65" i="17"/>
  <c r="CM65" i="17"/>
  <c r="CK65" i="17"/>
  <c r="CI65" i="17"/>
  <c r="CG65" i="17"/>
  <c r="CE65" i="17"/>
  <c r="CQ63" i="17"/>
  <c r="CO63" i="17"/>
  <c r="CM63" i="17"/>
  <c r="CK63" i="17"/>
  <c r="CI63" i="17"/>
  <c r="CG63" i="17"/>
  <c r="CE63" i="17"/>
  <c r="CQ61" i="17"/>
  <c r="CO61" i="17"/>
  <c r="CM61" i="17"/>
  <c r="CK61" i="17"/>
  <c r="CI61" i="17"/>
  <c r="CG61" i="17"/>
  <c r="CE61" i="17"/>
  <c r="CQ59" i="17"/>
  <c r="CO59" i="17"/>
  <c r="CM59" i="17"/>
  <c r="CK59" i="17"/>
  <c r="CI59" i="17"/>
  <c r="CG59" i="17"/>
  <c r="CE59" i="17"/>
  <c r="CQ56" i="17"/>
  <c r="CO56" i="17"/>
  <c r="CM56" i="17"/>
  <c r="CK56" i="17"/>
  <c r="CI56" i="17"/>
  <c r="CG56" i="17"/>
  <c r="CE56" i="17"/>
  <c r="CQ52" i="17"/>
  <c r="CO52" i="17"/>
  <c r="CM52" i="17"/>
  <c r="CK52" i="17"/>
  <c r="CI52" i="17"/>
  <c r="CG52" i="17"/>
  <c r="CE52" i="17"/>
  <c r="CQ50" i="17"/>
  <c r="CO50" i="17"/>
  <c r="CM50" i="17"/>
  <c r="CK50" i="17"/>
  <c r="CI50" i="17"/>
  <c r="CG50" i="17"/>
  <c r="CE50" i="17"/>
  <c r="CQ48" i="17"/>
  <c r="CO48" i="17"/>
  <c r="CM48" i="17"/>
  <c r="CK48" i="17"/>
  <c r="CI48" i="17"/>
  <c r="CG48" i="17"/>
  <c r="CE48" i="17"/>
  <c r="CQ46" i="17"/>
  <c r="CO46" i="17"/>
  <c r="CM46" i="17"/>
  <c r="CK46" i="17"/>
  <c r="CI46" i="17"/>
  <c r="CG46" i="17"/>
  <c r="CE46" i="17"/>
  <c r="CQ44" i="17"/>
  <c r="CO44" i="17"/>
  <c r="CM44" i="17"/>
  <c r="CK44" i="17"/>
  <c r="CI44" i="17"/>
  <c r="CG44" i="17"/>
  <c r="CE44" i="17"/>
  <c r="CQ42" i="17"/>
  <c r="CO42" i="17"/>
  <c r="CM42" i="17"/>
  <c r="CK42" i="17"/>
  <c r="CI42" i="17"/>
  <c r="CG42" i="17"/>
  <c r="CE42" i="17"/>
  <c r="CQ36" i="17"/>
  <c r="CO36" i="17"/>
  <c r="CM36" i="17"/>
  <c r="CK36" i="17"/>
  <c r="CI36" i="17"/>
  <c r="CG36" i="17"/>
  <c r="CE36" i="17"/>
  <c r="CQ34" i="17"/>
  <c r="CO34" i="17"/>
  <c r="CM34" i="17"/>
  <c r="CK34" i="17"/>
  <c r="CI34" i="17"/>
  <c r="CG34" i="17"/>
  <c r="CE34" i="17"/>
  <c r="CQ32" i="17"/>
  <c r="CO32" i="17"/>
  <c r="CM32" i="17"/>
  <c r="CK32" i="17"/>
  <c r="CI32" i="17"/>
  <c r="CG32" i="17"/>
  <c r="CE32" i="17"/>
  <c r="CQ30" i="17"/>
  <c r="CO30" i="17"/>
  <c r="CM30" i="17"/>
  <c r="CK30" i="17"/>
  <c r="CI30" i="17"/>
  <c r="CG30" i="17"/>
  <c r="CE30" i="17"/>
  <c r="CQ28" i="17"/>
  <c r="CO28" i="17"/>
  <c r="CM28" i="17"/>
  <c r="CK28" i="17"/>
  <c r="CI28" i="17"/>
  <c r="CG28" i="17"/>
  <c r="CE28" i="17"/>
  <c r="CQ26" i="17"/>
  <c r="CO26" i="17"/>
  <c r="CM26" i="17"/>
  <c r="CK26" i="17"/>
  <c r="CI26" i="17"/>
  <c r="CG26" i="17"/>
  <c r="CE26" i="17"/>
  <c r="CQ19" i="17"/>
  <c r="CO19" i="17"/>
  <c r="CM19" i="17"/>
  <c r="CK19" i="17"/>
  <c r="CI19" i="17"/>
  <c r="CG19" i="17"/>
  <c r="CE19" i="17"/>
  <c r="CQ17" i="17"/>
  <c r="CO17" i="17"/>
  <c r="CM17" i="17"/>
  <c r="CK17" i="17"/>
  <c r="CI17" i="17"/>
  <c r="CG17" i="17"/>
  <c r="CE17" i="17"/>
  <c r="CQ15" i="17"/>
  <c r="CO15" i="17"/>
  <c r="CM15" i="17"/>
  <c r="CK15" i="17"/>
  <c r="CI15" i="17"/>
  <c r="CG15" i="17"/>
  <c r="CE15" i="17"/>
  <c r="CQ13" i="17"/>
  <c r="CO13" i="17"/>
  <c r="CM13" i="17"/>
  <c r="CK13" i="17"/>
  <c r="CI13" i="17"/>
  <c r="CG13" i="17"/>
  <c r="CE13" i="17"/>
  <c r="O103" i="17"/>
  <c r="M103" i="17"/>
  <c r="K103" i="17"/>
  <c r="I103" i="17"/>
  <c r="G103" i="17"/>
  <c r="E103" i="17"/>
  <c r="C103" i="17"/>
  <c r="O101" i="17"/>
  <c r="M101" i="17"/>
  <c r="K101" i="17"/>
  <c r="I101" i="17"/>
  <c r="G101" i="17"/>
  <c r="E101" i="17"/>
  <c r="O98" i="17"/>
  <c r="M98" i="17"/>
  <c r="K98" i="17"/>
  <c r="I98" i="17"/>
  <c r="G98" i="17"/>
  <c r="E98" i="17"/>
  <c r="C98" i="17"/>
  <c r="O96" i="17"/>
  <c r="M96" i="17"/>
  <c r="K96" i="17"/>
  <c r="I96" i="17"/>
  <c r="G96" i="17"/>
  <c r="E96" i="17"/>
  <c r="CX21" i="17"/>
  <c r="CS91" i="17"/>
  <c r="CU91" i="17" s="1"/>
  <c r="CS107" i="17"/>
  <c r="CS106" i="17"/>
  <c r="CS105" i="17"/>
  <c r="CS93" i="17"/>
  <c r="CU93" i="17" s="1"/>
  <c r="CQ10" i="17"/>
  <c r="CO10" i="17"/>
  <c r="CM10" i="17"/>
  <c r="CK10" i="17"/>
  <c r="CI10" i="17"/>
  <c r="CE10" i="17"/>
  <c r="CG10" i="17"/>
  <c r="DA121" i="17"/>
  <c r="BM107" i="17"/>
  <c r="BM105" i="17"/>
  <c r="Q107" i="17"/>
  <c r="Q105" i="17"/>
  <c r="AG105" i="17"/>
  <c r="AW105" i="17"/>
  <c r="CC105" i="17"/>
  <c r="AG107" i="17"/>
  <c r="AW107" i="17"/>
  <c r="CC107" i="17"/>
  <c r="C101" i="17"/>
  <c r="C96" i="17"/>
  <c r="J20" i="6"/>
  <c r="D20" i="6"/>
  <c r="N15" i="6"/>
  <c r="L15" i="6"/>
  <c r="J10" i="6"/>
  <c r="D10" i="6"/>
  <c r="J25" i="9"/>
  <c r="D25" i="9"/>
  <c r="N20" i="9"/>
  <c r="L20" i="9"/>
  <c r="J15" i="9"/>
  <c r="H15" i="9"/>
  <c r="F15" i="9"/>
  <c r="D15" i="9"/>
  <c r="N10" i="9"/>
  <c r="L10" i="9"/>
  <c r="BB55" i="4"/>
  <c r="BB53" i="4"/>
  <c r="BL53" i="4"/>
  <c r="V55" i="4"/>
  <c r="V53" i="4"/>
  <c r="AF53" i="4"/>
  <c r="L5" i="6"/>
  <c r="N5" i="6"/>
  <c r="S55" i="4"/>
  <c r="U55" i="4"/>
  <c r="AF55" i="4"/>
  <c r="AY55" i="4"/>
  <c r="BA55" i="4"/>
  <c r="BL55" i="4"/>
  <c r="AM55" i="4"/>
  <c r="AO55" i="4"/>
  <c r="AQ55" i="4"/>
  <c r="AS55" i="4"/>
  <c r="AU55" i="4"/>
  <c r="G55" i="4"/>
  <c r="I55" i="4"/>
  <c r="K55" i="4"/>
  <c r="M55" i="4"/>
  <c r="O55" i="4"/>
  <c r="BS55" i="4"/>
  <c r="BU55" i="4"/>
  <c r="AV53" i="4"/>
  <c r="AV51" i="4"/>
  <c r="BL51" i="4"/>
  <c r="AF51" i="4"/>
  <c r="CD51" i="4"/>
  <c r="BC49" i="4"/>
  <c r="BE49" i="4"/>
  <c r="BG49" i="4"/>
  <c r="BI49" i="4"/>
  <c r="BL49" i="4"/>
  <c r="AI49" i="4"/>
  <c r="AK49" i="4"/>
  <c r="AV49" i="4"/>
  <c r="W49" i="4"/>
  <c r="Y49" i="4"/>
  <c r="AA49" i="4"/>
  <c r="AC49" i="4"/>
  <c r="AE49" i="4"/>
  <c r="AF49" i="4"/>
  <c r="BO49" i="4"/>
  <c r="BQ49" i="4"/>
  <c r="CB49" i="4"/>
  <c r="AX6" i="4"/>
  <c r="BB6" i="4"/>
  <c r="BD6" i="4"/>
  <c r="BH6" i="4"/>
  <c r="BJ6" i="4"/>
  <c r="AH6" i="4"/>
  <c r="AJ6" i="4"/>
  <c r="AL6" i="4"/>
  <c r="AN6" i="4"/>
  <c r="AV6" i="4"/>
  <c r="R6" i="4"/>
  <c r="V6" i="4"/>
  <c r="AB6" i="4"/>
  <c r="AD6" i="4"/>
  <c r="AF6" i="4"/>
  <c r="F6" i="4"/>
  <c r="D6" i="4"/>
  <c r="H6" i="4"/>
  <c r="J6" i="4"/>
  <c r="P6" i="4"/>
  <c r="BP6" i="4"/>
  <c r="BR6" i="4"/>
  <c r="BT6" i="4"/>
  <c r="BV6" i="4"/>
  <c r="CB6" i="4"/>
  <c r="AZ24" i="4"/>
  <c r="BB24" i="4"/>
  <c r="BD24" i="4"/>
  <c r="BF24" i="4"/>
  <c r="BH24" i="4"/>
  <c r="BL24" i="4"/>
  <c r="AZ18" i="4"/>
  <c r="AX18" i="4"/>
  <c r="BD18" i="4"/>
  <c r="BF18" i="4"/>
  <c r="BJ18" i="4"/>
  <c r="BL18" i="4"/>
  <c r="AN24" i="4"/>
  <c r="AN12" i="4"/>
  <c r="Z44" i="4"/>
  <c r="T44" i="4"/>
  <c r="AF44" i="4"/>
  <c r="AZ69" i="4"/>
  <c r="BF69" i="4"/>
  <c r="AR69" i="4"/>
  <c r="AT69" i="4"/>
  <c r="T69" i="4"/>
  <c r="Z69" i="4"/>
  <c r="L69" i="4"/>
  <c r="N69" i="4"/>
  <c r="P69" i="4"/>
  <c r="AX67" i="4"/>
  <c r="BB67" i="4"/>
  <c r="BD67" i="4"/>
  <c r="BH67" i="4"/>
  <c r="BJ67" i="4"/>
  <c r="BL67" i="4"/>
  <c r="AH67" i="4"/>
  <c r="AJ67" i="4"/>
  <c r="AL67" i="4"/>
  <c r="AN67" i="4"/>
  <c r="AP67" i="4"/>
  <c r="R67" i="4"/>
  <c r="V67" i="4"/>
  <c r="X67" i="4"/>
  <c r="AB67" i="4"/>
  <c r="AD67" i="4"/>
  <c r="F67" i="4"/>
  <c r="H67" i="4"/>
  <c r="J67" i="4"/>
  <c r="BN67" i="4"/>
  <c r="BP67" i="4"/>
  <c r="BR67" i="4"/>
  <c r="BT67" i="4"/>
  <c r="BV67" i="4"/>
  <c r="CB67" i="4"/>
  <c r="AX64" i="4"/>
  <c r="AZ64" i="4"/>
  <c r="BB64" i="4"/>
  <c r="BD64" i="4"/>
  <c r="BF64" i="4"/>
  <c r="AH64" i="4"/>
  <c r="AJ64" i="4"/>
  <c r="AL64" i="4"/>
  <c r="AN64" i="4"/>
  <c r="AP64" i="4"/>
  <c r="R64" i="4"/>
  <c r="T64" i="4"/>
  <c r="V64" i="4"/>
  <c r="X64" i="4"/>
  <c r="Z64" i="4"/>
  <c r="AF64" i="4"/>
  <c r="F64" i="4"/>
  <c r="H64" i="4"/>
  <c r="J64" i="4"/>
  <c r="BN64" i="4"/>
  <c r="BP64" i="4"/>
  <c r="BR64" i="4"/>
  <c r="BT64" i="4"/>
  <c r="AX62" i="4"/>
  <c r="AZ62" i="4"/>
  <c r="BB62" i="4"/>
  <c r="BD62" i="4"/>
  <c r="BF62" i="4"/>
  <c r="AH62" i="4"/>
  <c r="AJ62" i="4"/>
  <c r="AL62" i="4"/>
  <c r="AR62" i="4"/>
  <c r="AT62" i="4"/>
  <c r="R62" i="4"/>
  <c r="T62" i="4"/>
  <c r="V62" i="4"/>
  <c r="X62" i="4"/>
  <c r="Z62" i="4"/>
  <c r="F62" i="4"/>
  <c r="B62" i="4"/>
  <c r="D62" i="4"/>
  <c r="H62" i="4"/>
  <c r="J62" i="4"/>
  <c r="P62" i="4"/>
  <c r="BN62" i="4"/>
  <c r="BP62" i="4"/>
  <c r="BR62" i="4"/>
  <c r="BT62" i="4"/>
  <c r="BV62" i="4"/>
  <c r="CB62" i="4"/>
  <c r="AX60" i="4"/>
  <c r="AZ60" i="4"/>
  <c r="BB60" i="4"/>
  <c r="BD60" i="4"/>
  <c r="BF60" i="4"/>
  <c r="AH60" i="4"/>
  <c r="AJ60" i="4"/>
  <c r="AL60" i="4"/>
  <c r="AN60" i="4"/>
  <c r="AP60" i="4"/>
  <c r="R60" i="4"/>
  <c r="T60" i="4"/>
  <c r="V60" i="4"/>
  <c r="AB60" i="4"/>
  <c r="AD60" i="4"/>
  <c r="AF60" i="4"/>
  <c r="F60" i="4"/>
  <c r="H60" i="4"/>
  <c r="L60" i="4"/>
  <c r="N60" i="4"/>
  <c r="BN60" i="4"/>
  <c r="BP60" i="4"/>
  <c r="BR60" i="4"/>
  <c r="BT60" i="4"/>
  <c r="AX58" i="4"/>
  <c r="AZ58" i="4"/>
  <c r="BB58" i="4"/>
  <c r="BH58" i="4"/>
  <c r="BJ58" i="4"/>
  <c r="AH58" i="4"/>
  <c r="AJ58" i="4"/>
  <c r="AL58" i="4"/>
  <c r="AN58" i="4"/>
  <c r="AP58" i="4"/>
  <c r="AV58" i="4"/>
  <c r="R58" i="4"/>
  <c r="T58" i="4"/>
  <c r="V58" i="4"/>
  <c r="X58" i="4"/>
  <c r="Z58" i="4"/>
  <c r="L58" i="4"/>
  <c r="N58" i="4"/>
  <c r="BN58" i="4"/>
  <c r="BP58" i="4"/>
  <c r="AX46" i="4"/>
  <c r="AZ46" i="4"/>
  <c r="BB46" i="4"/>
  <c r="BD46" i="4"/>
  <c r="BF46" i="4"/>
  <c r="AH46" i="4"/>
  <c r="AJ46" i="4"/>
  <c r="AL46" i="4"/>
  <c r="AN46" i="4"/>
  <c r="AP46" i="4"/>
  <c r="R46" i="4"/>
  <c r="T46" i="4"/>
  <c r="V46" i="4"/>
  <c r="X46" i="4"/>
  <c r="Z46" i="4"/>
  <c r="F46" i="4"/>
  <c r="H46" i="4"/>
  <c r="J46" i="4"/>
  <c r="BN46" i="4"/>
  <c r="BP46" i="4"/>
  <c r="BR46" i="4"/>
  <c r="BT46" i="4"/>
  <c r="BV46" i="4"/>
  <c r="CB46" i="4"/>
  <c r="AX44" i="4"/>
  <c r="BB44" i="4"/>
  <c r="BD44" i="4"/>
  <c r="BH44" i="4"/>
  <c r="BJ44" i="4"/>
  <c r="BL44" i="4"/>
  <c r="AV44" i="4"/>
  <c r="F44" i="4"/>
  <c r="L44" i="4"/>
  <c r="N44" i="4"/>
  <c r="BN44" i="4"/>
  <c r="BP44" i="4"/>
  <c r="BR44" i="4"/>
  <c r="CD44" i="4"/>
  <c r="AX42" i="4"/>
  <c r="BB42" i="4"/>
  <c r="BD42" i="4"/>
  <c r="BH42" i="4"/>
  <c r="BJ42" i="4"/>
  <c r="AH42" i="4"/>
  <c r="AJ42" i="4"/>
  <c r="AL42" i="4"/>
  <c r="AN42" i="4"/>
  <c r="AP42" i="4"/>
  <c r="R42" i="4"/>
  <c r="V42" i="4"/>
  <c r="X42" i="4"/>
  <c r="AB42" i="4"/>
  <c r="AD42" i="4"/>
  <c r="AF42" i="4"/>
  <c r="F42" i="4"/>
  <c r="H42" i="4"/>
  <c r="J42" i="4"/>
  <c r="B42" i="4"/>
  <c r="D42" i="4"/>
  <c r="P42" i="4"/>
  <c r="BN42" i="4"/>
  <c r="BP42" i="4"/>
  <c r="BR42" i="4"/>
  <c r="BT42" i="4"/>
  <c r="BV42" i="4"/>
  <c r="CB42" i="4"/>
  <c r="BH39" i="4"/>
  <c r="BJ39" i="4"/>
  <c r="BL39" i="4"/>
  <c r="AR39" i="4"/>
  <c r="AT39" i="4"/>
  <c r="AB39" i="4"/>
  <c r="AD39" i="4"/>
  <c r="L39" i="4"/>
  <c r="N39" i="4"/>
  <c r="P39" i="4"/>
  <c r="BH37" i="4"/>
  <c r="BJ37" i="4"/>
  <c r="BL37" i="4"/>
  <c r="AR37" i="4"/>
  <c r="AT37" i="4"/>
  <c r="AV37" i="4"/>
  <c r="AB37" i="4"/>
  <c r="AD37" i="4"/>
  <c r="AF37" i="4"/>
  <c r="L37" i="4"/>
  <c r="N37" i="4"/>
  <c r="BH35" i="4"/>
  <c r="BJ35" i="4"/>
  <c r="BL35" i="4"/>
  <c r="AR35" i="4"/>
  <c r="AT35" i="4"/>
  <c r="AB35" i="4"/>
  <c r="AD35" i="4"/>
  <c r="L35" i="4"/>
  <c r="N35" i="4"/>
  <c r="P35" i="4"/>
  <c r="AZ32" i="4"/>
  <c r="BB32" i="4"/>
  <c r="BD32" i="4"/>
  <c r="BF32" i="4"/>
  <c r="BH32" i="4"/>
  <c r="BL32" i="4"/>
  <c r="AH32" i="4"/>
  <c r="AL32" i="4"/>
  <c r="AP32" i="4"/>
  <c r="AR32" i="4"/>
  <c r="AT32" i="4"/>
  <c r="AV32" i="4"/>
  <c r="R32" i="4"/>
  <c r="T32" i="4"/>
  <c r="V32" i="4"/>
  <c r="X32" i="4"/>
  <c r="Z32" i="4"/>
  <c r="AF32" i="4"/>
  <c r="F32" i="4"/>
  <c r="J32" i="4"/>
  <c r="L32" i="4"/>
  <c r="BN32" i="4"/>
  <c r="BR32" i="4"/>
  <c r="BV32" i="4"/>
  <c r="BX32" i="4"/>
  <c r="CB32" i="4"/>
  <c r="CD32" i="4"/>
  <c r="AZ30" i="4"/>
  <c r="BB30" i="4"/>
  <c r="BD30" i="4"/>
  <c r="BF30" i="4"/>
  <c r="BL30" i="4"/>
  <c r="AH30" i="4"/>
  <c r="AN30" i="4"/>
  <c r="AP30" i="4"/>
  <c r="AR30" i="4"/>
  <c r="R30" i="4"/>
  <c r="T30" i="4"/>
  <c r="V30" i="4"/>
  <c r="AB30" i="4"/>
  <c r="AD30" i="4"/>
  <c r="AF30" i="4"/>
  <c r="F30" i="4"/>
  <c r="H30" i="4"/>
  <c r="D30" i="4"/>
  <c r="L30" i="4"/>
  <c r="N30" i="4"/>
  <c r="P30" i="4"/>
  <c r="BP30" i="4"/>
  <c r="BR30" i="4"/>
  <c r="BT30" i="4"/>
  <c r="AX28" i="4"/>
  <c r="BB28" i="4"/>
  <c r="BD28" i="4"/>
  <c r="BH28" i="4"/>
  <c r="BJ28" i="4"/>
  <c r="AH28" i="4"/>
  <c r="AJ28" i="4"/>
  <c r="AL28" i="4"/>
  <c r="AP28" i="4"/>
  <c r="V28" i="4"/>
  <c r="Z28" i="4"/>
  <c r="AB28" i="4"/>
  <c r="AD28" i="4"/>
  <c r="AF28" i="4"/>
  <c r="H28" i="4"/>
  <c r="J28" i="4"/>
  <c r="P28" i="4"/>
  <c r="BT28" i="4"/>
  <c r="BV28" i="4"/>
  <c r="CB28" i="4"/>
  <c r="AZ26" i="4"/>
  <c r="BB26" i="4"/>
  <c r="BF26" i="4"/>
  <c r="BL26" i="4"/>
  <c r="AH26" i="4"/>
  <c r="AN26" i="4"/>
  <c r="AP26" i="4"/>
  <c r="AR26" i="4"/>
  <c r="AT26" i="4"/>
  <c r="AV26" i="4"/>
  <c r="T26" i="4"/>
  <c r="V26" i="4"/>
  <c r="X26" i="4"/>
  <c r="Z26" i="4"/>
  <c r="J26" i="4"/>
  <c r="L26" i="4"/>
  <c r="BN26" i="4"/>
  <c r="BP26" i="4"/>
  <c r="BV26" i="4"/>
  <c r="BX26" i="4"/>
  <c r="CB26" i="4"/>
  <c r="AJ24" i="4"/>
  <c r="AL24" i="4"/>
  <c r="AR24" i="4"/>
  <c r="AT24" i="4"/>
  <c r="R24" i="4"/>
  <c r="T24" i="4"/>
  <c r="V24" i="4"/>
  <c r="X24" i="4"/>
  <c r="Z24" i="4"/>
  <c r="AF24" i="4"/>
  <c r="F24" i="4"/>
  <c r="H24" i="4"/>
  <c r="J24" i="4"/>
  <c r="BN24" i="4"/>
  <c r="BP24" i="4"/>
  <c r="BR24" i="4"/>
  <c r="BT24" i="4"/>
  <c r="AX22" i="4"/>
  <c r="AZ22" i="4"/>
  <c r="BB22" i="4"/>
  <c r="BD22" i="4"/>
  <c r="BF22" i="4"/>
  <c r="AH22" i="4"/>
  <c r="AJ22" i="4"/>
  <c r="AL22" i="4"/>
  <c r="AP22" i="4"/>
  <c r="AR22" i="4"/>
  <c r="R22" i="4"/>
  <c r="T22" i="4"/>
  <c r="V22" i="4"/>
  <c r="X22" i="4"/>
  <c r="Z22" i="4"/>
  <c r="F22" i="4"/>
  <c r="H22" i="4"/>
  <c r="J22" i="4"/>
  <c r="L22" i="4"/>
  <c r="N22" i="4"/>
  <c r="BN22" i="4"/>
  <c r="BR22" i="4"/>
  <c r="BT22" i="4"/>
  <c r="BV22" i="4"/>
  <c r="BX22" i="4"/>
  <c r="BZ22" i="4"/>
  <c r="CB22" i="4"/>
  <c r="AX20" i="4"/>
  <c r="BB20" i="4"/>
  <c r="BD20" i="4"/>
  <c r="BJ20" i="4"/>
  <c r="AH20" i="4"/>
  <c r="AL20" i="4"/>
  <c r="AN20" i="4"/>
  <c r="AP20" i="4"/>
  <c r="R20" i="4"/>
  <c r="T20" i="4"/>
  <c r="V20" i="4"/>
  <c r="AB20" i="4"/>
  <c r="AD20" i="4"/>
  <c r="H20" i="4"/>
  <c r="J20" i="4"/>
  <c r="BN20" i="4"/>
  <c r="BP20" i="4"/>
  <c r="BT20" i="4"/>
  <c r="AH18" i="4"/>
  <c r="AJ18" i="4"/>
  <c r="AN18" i="4"/>
  <c r="AP18" i="4"/>
  <c r="AV18" i="4"/>
  <c r="R18" i="4"/>
  <c r="V18" i="4"/>
  <c r="X18" i="4"/>
  <c r="Z18" i="4"/>
  <c r="AB18" i="4"/>
  <c r="AD18" i="4"/>
  <c r="F18" i="4"/>
  <c r="B18" i="4"/>
  <c r="D18" i="4"/>
  <c r="J18" i="4"/>
  <c r="P18" i="4"/>
  <c r="BN18" i="4"/>
  <c r="BP18" i="4"/>
  <c r="BR18" i="4"/>
  <c r="BV18" i="4"/>
  <c r="CB18" i="4"/>
  <c r="AX16" i="4"/>
  <c r="BB16" i="4"/>
  <c r="BF16" i="4"/>
  <c r="BH16" i="4"/>
  <c r="BJ16" i="4"/>
  <c r="AJ16" i="4"/>
  <c r="AL16" i="4"/>
  <c r="AN16" i="4"/>
  <c r="AP16" i="4"/>
  <c r="AV16" i="4"/>
  <c r="R16" i="4"/>
  <c r="V16" i="4"/>
  <c r="X16" i="4"/>
  <c r="Z16" i="4"/>
  <c r="AB16" i="4"/>
  <c r="AD16" i="4"/>
  <c r="AF16" i="4"/>
  <c r="F16" i="4"/>
  <c r="H16" i="4"/>
  <c r="N16" i="4"/>
  <c r="BN16" i="4"/>
  <c r="BP16" i="4"/>
  <c r="BR16" i="4"/>
  <c r="BT16" i="4"/>
  <c r="BZ16" i="4"/>
  <c r="CB16" i="4"/>
  <c r="AX14" i="4"/>
  <c r="AZ14" i="4"/>
  <c r="BB14" i="4"/>
  <c r="BD14" i="4"/>
  <c r="BH14" i="4"/>
  <c r="BJ14" i="4"/>
  <c r="BL14" i="4"/>
  <c r="AH14" i="4"/>
  <c r="AJ14" i="4"/>
  <c r="AL14" i="4"/>
  <c r="AT14" i="4"/>
  <c r="T14" i="4"/>
  <c r="V14" i="4"/>
  <c r="X14" i="4"/>
  <c r="AF14" i="4"/>
  <c r="H14" i="4"/>
  <c r="J14" i="4"/>
  <c r="N14" i="4"/>
  <c r="D14" i="4"/>
  <c r="P14" i="4"/>
  <c r="BP14" i="4"/>
  <c r="BT14" i="4"/>
  <c r="AH12" i="4"/>
  <c r="AJ12" i="4"/>
  <c r="AR12" i="4"/>
  <c r="AT12" i="4"/>
  <c r="AV12" i="4"/>
  <c r="AX12" i="4"/>
  <c r="AZ12" i="4"/>
  <c r="BB12" i="4"/>
  <c r="BF12" i="4"/>
  <c r="BL12" i="4"/>
  <c r="R12" i="4"/>
  <c r="T12" i="4"/>
  <c r="V12" i="4"/>
  <c r="X12" i="4"/>
  <c r="Z12" i="4"/>
  <c r="AF12" i="4"/>
  <c r="F12" i="4"/>
  <c r="H12" i="4"/>
  <c r="L12" i="4"/>
  <c r="N12" i="4"/>
  <c r="BN12" i="4"/>
  <c r="BR12" i="4"/>
  <c r="BT12" i="4"/>
  <c r="CD12" i="4"/>
  <c r="BX12" i="4"/>
  <c r="BZ12" i="4"/>
  <c r="AX8" i="4"/>
  <c r="AZ8" i="4"/>
  <c r="BB8" i="4"/>
  <c r="BF8" i="4"/>
  <c r="BL8" i="4"/>
  <c r="AJ8" i="4"/>
  <c r="AL8" i="4"/>
  <c r="AN8" i="4"/>
  <c r="AP8" i="4"/>
  <c r="AT8" i="4"/>
  <c r="AV8" i="4"/>
  <c r="T8" i="4"/>
  <c r="V8" i="4"/>
  <c r="X8" i="4"/>
  <c r="Z8" i="4"/>
  <c r="AF8" i="4"/>
  <c r="F8" i="4"/>
  <c r="L8" i="4"/>
  <c r="N8" i="4"/>
  <c r="BN8" i="4"/>
  <c r="BP8" i="4"/>
  <c r="BR8" i="4"/>
  <c r="BX8" i="4"/>
  <c r="BZ8" i="4"/>
  <c r="CB8" i="4"/>
  <c r="CB10" i="4"/>
  <c r="BV14" i="4"/>
  <c r="BZ14" i="4"/>
  <c r="BV20" i="4"/>
  <c r="BV24" i="4"/>
  <c r="BX30" i="4"/>
  <c r="BZ30" i="4"/>
  <c r="BX35" i="4"/>
  <c r="BZ35" i="4"/>
  <c r="CB35" i="4"/>
  <c r="BX37" i="4"/>
  <c r="BZ37" i="4"/>
  <c r="CB37" i="4"/>
  <c r="BX39" i="4"/>
  <c r="BZ39" i="4"/>
  <c r="CB39" i="4"/>
  <c r="BX44" i="4"/>
  <c r="BZ44" i="4"/>
  <c r="CB51" i="4"/>
  <c r="CB53" i="4"/>
  <c r="BW55" i="4"/>
  <c r="BY55" i="4"/>
  <c r="CA55" i="4"/>
  <c r="CB55" i="4"/>
  <c r="BX58" i="4"/>
  <c r="BZ58" i="4"/>
  <c r="BX60" i="4"/>
  <c r="BZ60" i="4"/>
  <c r="BV64" i="4"/>
  <c r="BX69" i="4"/>
  <c r="BZ69" i="4"/>
  <c r="BL10" i="4"/>
  <c r="AV10" i="4"/>
  <c r="AF10" i="4"/>
  <c r="B8" i="4"/>
  <c r="D8" i="4"/>
  <c r="B12" i="4"/>
  <c r="P12" i="4"/>
  <c r="B16" i="4"/>
  <c r="D16" i="4"/>
  <c r="B20" i="4"/>
  <c r="D20" i="4"/>
  <c r="P20" i="4"/>
  <c r="B22" i="4"/>
  <c r="B24" i="4"/>
  <c r="D24" i="4"/>
  <c r="P24" i="4"/>
  <c r="B26" i="4"/>
  <c r="D26" i="4"/>
  <c r="B32" i="4"/>
  <c r="P32" i="4"/>
  <c r="B44" i="4"/>
  <c r="D44" i="4"/>
  <c r="P44" i="4"/>
  <c r="B46" i="4"/>
  <c r="D46" i="4"/>
  <c r="C49" i="4"/>
  <c r="E49" i="4"/>
  <c r="P49" i="4"/>
  <c r="B58" i="4"/>
  <c r="D58" i="4"/>
  <c r="P58" i="4"/>
  <c r="B60" i="4"/>
  <c r="D60" i="4"/>
  <c r="B64" i="4"/>
  <c r="D64" i="4"/>
  <c r="P64" i="4"/>
  <c r="B67" i="4"/>
  <c r="D67" i="4"/>
  <c r="P67" i="4"/>
  <c r="P10" i="4"/>
  <c r="P51" i="4"/>
  <c r="P53" i="4"/>
  <c r="AF20" i="4"/>
  <c r="BL69" i="4"/>
  <c r="P37" i="4"/>
  <c r="CB69" i="4"/>
  <c r="CD53" i="4"/>
  <c r="AV35" i="4"/>
  <c r="AF69" i="4"/>
  <c r="CB14" i="4"/>
  <c r="AF58" i="4"/>
  <c r="CB24" i="4"/>
  <c r="P26" i="4"/>
  <c r="P60" i="4"/>
  <c r="CD49" i="4"/>
  <c r="P46" i="4"/>
  <c r="P55" i="4"/>
  <c r="AF35" i="4"/>
  <c r="AF67" i="4"/>
  <c r="CB20" i="4"/>
  <c r="CB30" i="4"/>
  <c r="CB44" i="4"/>
  <c r="CB58" i="4"/>
  <c r="CB64" i="4"/>
  <c r="AV60" i="4"/>
  <c r="BL6" i="4"/>
  <c r="BL42" i="4"/>
  <c r="AV46" i="4"/>
  <c r="BL62" i="4"/>
  <c r="AV69" i="4"/>
  <c r="CD69" i="4"/>
  <c r="AV55" i="4"/>
  <c r="CD55" i="4"/>
  <c r="AV64" i="4"/>
  <c r="AV24" i="4"/>
  <c r="CD24" i="4"/>
  <c r="AV39" i="4"/>
  <c r="BL58" i="4"/>
  <c r="CD58" i="4"/>
  <c r="AV20" i="4"/>
  <c r="CD6" i="4"/>
  <c r="CD8" i="4"/>
  <c r="P22" i="4"/>
  <c r="CD35" i="4"/>
  <c r="CD37" i="4"/>
  <c r="BL46" i="4"/>
  <c r="CB60" i="4"/>
  <c r="AV67" i="4"/>
  <c r="CD67" i="4"/>
  <c r="BL28" i="4"/>
  <c r="AV14" i="4"/>
  <c r="CD14" i="4"/>
  <c r="P8" i="4"/>
  <c r="CB12" i="4"/>
  <c r="CB71" i="4"/>
  <c r="BL16" i="4"/>
  <c r="AF22" i="4"/>
  <c r="P16" i="4"/>
  <c r="AV22" i="4"/>
  <c r="AV28" i="4"/>
  <c r="AV30" i="4"/>
  <c r="AV42" i="4"/>
  <c r="AV62" i="4"/>
  <c r="AV71" i="4"/>
  <c r="BL20" i="4"/>
  <c r="CD20" i="4"/>
  <c r="AF26" i="4"/>
  <c r="CD26" i="4"/>
  <c r="CD30" i="4"/>
  <c r="AF39" i="4"/>
  <c r="CD39" i="4"/>
  <c r="AF46" i="4"/>
  <c r="AF62" i="4"/>
  <c r="BL64" i="4"/>
  <c r="CD64" i="4"/>
  <c r="AF18" i="4"/>
  <c r="AF71" i="4"/>
  <c r="BL22" i="4"/>
  <c r="CD22" i="4"/>
  <c r="CD42" i="4"/>
  <c r="BL60" i="4"/>
  <c r="CD60" i="4"/>
  <c r="CD62" i="4"/>
  <c r="P71" i="4"/>
  <c r="CD28" i="4"/>
  <c r="CD18" i="4"/>
  <c r="CD16" i="4"/>
  <c r="BL71" i="4"/>
  <c r="CD46" i="4"/>
  <c r="CD71" i="4"/>
  <c r="CD75" i="4"/>
  <c r="DA119" i="17" l="1"/>
  <c r="CW125" i="17"/>
  <c r="AW26" i="17"/>
  <c r="CX23" i="17"/>
  <c r="Q98" i="17"/>
  <c r="AG28" i="17"/>
  <c r="Q65" i="17"/>
  <c r="CC68" i="17"/>
  <c r="CC85" i="17"/>
  <c r="CS79" i="17"/>
  <c r="BM96" i="17"/>
  <c r="CC98" i="17"/>
  <c r="AW101" i="17"/>
  <c r="AW103" i="17"/>
  <c r="CS103" i="17"/>
  <c r="CC54" i="17"/>
  <c r="CU106" i="17"/>
  <c r="BM8" i="17"/>
  <c r="CC19" i="17"/>
  <c r="AW34" i="17"/>
  <c r="CC34" i="17"/>
  <c r="CC44" i="17"/>
  <c r="AW54" i="17"/>
  <c r="AW10" i="17"/>
  <c r="BM10" i="17"/>
  <c r="Q17" i="17"/>
  <c r="CC56" i="17"/>
  <c r="CC32" i="17"/>
  <c r="CC36" i="17"/>
  <c r="AG10" i="17"/>
  <c r="CS34" i="17"/>
  <c r="CC15" i="17"/>
  <c r="Q26" i="17"/>
  <c r="Q28" i="17"/>
  <c r="Q50" i="17"/>
  <c r="Q52" i="17"/>
  <c r="Q72" i="17"/>
  <c r="Q103" i="17"/>
  <c r="AG15" i="17"/>
  <c r="AG19" i="17"/>
  <c r="CC17" i="17"/>
  <c r="CS13" i="17"/>
  <c r="CS15" i="17"/>
  <c r="CS17" i="17"/>
  <c r="CS19" i="17"/>
  <c r="AG50" i="17"/>
  <c r="AG52" i="17"/>
  <c r="AW50" i="17"/>
  <c r="AW52" i="17"/>
  <c r="BM50" i="17"/>
  <c r="BM52" i="17"/>
  <c r="CC26" i="17"/>
  <c r="CC28" i="17"/>
  <c r="CC42" i="17"/>
  <c r="CC48" i="17"/>
  <c r="CC50" i="17"/>
  <c r="CC52" i="17"/>
  <c r="CS26" i="17"/>
  <c r="CS28" i="17"/>
  <c r="CS32" i="17"/>
  <c r="CS36" i="17"/>
  <c r="CS42" i="17"/>
  <c r="CS44" i="17"/>
  <c r="CS46" i="17"/>
  <c r="CS48" i="17"/>
  <c r="CS50" i="17"/>
  <c r="CS52" i="17"/>
  <c r="CS56" i="17"/>
  <c r="Q61" i="17"/>
  <c r="AG59" i="17"/>
  <c r="AG61" i="17"/>
  <c r="AG63" i="17"/>
  <c r="AW59" i="17"/>
  <c r="AW61" i="17"/>
  <c r="AW63" i="17"/>
  <c r="AW65" i="17"/>
  <c r="BM59" i="17"/>
  <c r="BM61" i="17"/>
  <c r="BM63" i="17"/>
  <c r="BM65" i="17"/>
  <c r="CC59" i="17"/>
  <c r="CC61" i="17"/>
  <c r="CC63" i="17"/>
  <c r="CC65" i="17"/>
  <c r="CS59" i="17"/>
  <c r="CS61" i="17"/>
  <c r="CS63" i="17"/>
  <c r="CS65" i="17"/>
  <c r="Q15" i="17"/>
  <c r="Q30" i="17"/>
  <c r="Q74" i="17"/>
  <c r="DA120" i="17"/>
  <c r="Q76" i="17"/>
  <c r="Q101" i="17"/>
  <c r="AG68" i="17"/>
  <c r="AG72" i="17"/>
  <c r="AG74" i="17"/>
  <c r="AG76" i="17"/>
  <c r="AW68" i="17"/>
  <c r="AW72" i="17"/>
  <c r="AW74" i="17"/>
  <c r="AW76" i="17"/>
  <c r="BM68" i="17"/>
  <c r="BM72" i="17"/>
  <c r="BM74" i="17"/>
  <c r="BM76" i="17"/>
  <c r="CC72" i="17"/>
  <c r="CC74" i="17"/>
  <c r="CC76" i="17"/>
  <c r="CS68" i="17"/>
  <c r="CS72" i="17"/>
  <c r="CS74" i="17"/>
  <c r="CS76" i="17"/>
  <c r="CC79" i="17"/>
  <c r="CC81" i="17"/>
  <c r="CC83" i="17"/>
  <c r="CC87" i="17"/>
  <c r="CC89" i="17"/>
  <c r="CS81" i="17"/>
  <c r="CS83" i="17"/>
  <c r="CS85" i="17"/>
  <c r="CS87" i="17"/>
  <c r="CS89" i="17"/>
  <c r="AG96" i="17"/>
  <c r="AG98" i="17"/>
  <c r="AW96" i="17"/>
  <c r="AW98" i="17"/>
  <c r="BM98" i="17"/>
  <c r="CC96" i="17"/>
  <c r="CS96" i="17"/>
  <c r="CS98" i="17"/>
  <c r="CS70" i="17"/>
  <c r="BM42" i="17"/>
  <c r="BM13" i="17"/>
  <c r="AW42" i="17"/>
  <c r="BM44" i="17"/>
  <c r="BM30" i="17"/>
  <c r="BM32" i="17"/>
  <c r="BM34" i="17"/>
  <c r="BM54" i="17"/>
  <c r="AW56" i="17"/>
  <c r="BM17" i="17"/>
  <c r="AG36" i="17"/>
  <c r="BM36" i="17"/>
  <c r="AG42" i="17"/>
  <c r="AG44" i="17"/>
  <c r="AG54" i="17"/>
  <c r="Q63" i="17"/>
  <c r="AG101" i="17"/>
  <c r="AG103" i="17"/>
  <c r="BM101" i="17"/>
  <c r="BM103" i="17"/>
  <c r="CC101" i="17"/>
  <c r="CC103" i="17"/>
  <c r="CS101" i="17"/>
  <c r="Q70" i="17"/>
  <c r="AW70" i="17"/>
  <c r="BM70" i="17"/>
  <c r="CC70" i="17"/>
  <c r="Q8" i="17"/>
  <c r="CS8" i="17"/>
  <c r="AW13" i="17"/>
  <c r="AW36" i="17"/>
  <c r="Q56" i="17"/>
  <c r="AG13" i="17"/>
  <c r="AG30" i="17"/>
  <c r="AG34" i="17"/>
  <c r="AW44" i="17"/>
  <c r="CS30" i="17"/>
  <c r="AG65" i="17"/>
  <c r="CU107" i="17"/>
  <c r="Q36" i="17"/>
  <c r="Q54" i="17"/>
  <c r="AG70" i="17"/>
  <c r="AW15" i="17"/>
  <c r="AW17" i="17"/>
  <c r="AW19" i="17"/>
  <c r="BM26" i="17"/>
  <c r="Q96" i="17"/>
  <c r="CX90" i="17"/>
  <c r="CW1" i="17"/>
  <c r="CS54" i="17"/>
  <c r="Q13" i="17"/>
  <c r="Q19" i="17"/>
  <c r="AG26" i="17"/>
  <c r="AW32" i="17"/>
  <c r="BM46" i="17"/>
  <c r="CC10" i="17"/>
  <c r="Q10" i="17"/>
  <c r="AG8" i="17"/>
  <c r="AW8" i="17"/>
  <c r="CC8" i="17"/>
  <c r="Q68" i="17"/>
  <c r="CS10" i="17"/>
  <c r="Q34" i="17"/>
  <c r="Q42" i="17"/>
  <c r="Q44" i="17"/>
  <c r="Q46" i="17"/>
  <c r="BM19" i="17"/>
  <c r="AW46" i="17"/>
  <c r="AG48" i="17"/>
  <c r="BM48" i="17"/>
  <c r="AG56" i="17"/>
  <c r="AG32" i="17"/>
  <c r="CC13" i="17"/>
  <c r="CC30" i="17"/>
  <c r="AG46" i="17"/>
  <c r="Q32" i="17"/>
  <c r="Q48" i="17"/>
  <c r="AG17" i="17"/>
  <c r="CC46" i="17"/>
  <c r="AW48" i="17"/>
  <c r="Q59" i="17"/>
  <c r="CU105" i="17"/>
  <c r="CX92" i="17"/>
  <c r="CU28" i="17" l="1"/>
  <c r="CX27" i="17" s="1"/>
  <c r="CU13" i="17"/>
  <c r="CX12" i="17" s="1"/>
  <c r="CU44" i="17"/>
  <c r="CX43" i="17" s="1"/>
  <c r="CU59" i="17"/>
  <c r="CX58" i="17" s="1"/>
  <c r="CU52" i="17"/>
  <c r="CX51" i="17" s="1"/>
  <c r="CU68" i="17"/>
  <c r="CX67" i="17" s="1"/>
  <c r="Q109" i="17"/>
  <c r="CU15" i="17"/>
  <c r="CX14" i="17" s="1"/>
  <c r="CU36" i="17"/>
  <c r="CX35" i="17" s="1"/>
  <c r="CU79" i="17"/>
  <c r="CX78" i="17" s="1"/>
  <c r="CU76" i="17"/>
  <c r="CX75" i="17" s="1"/>
  <c r="CU87" i="17"/>
  <c r="CX86" i="17" s="1"/>
  <c r="CU98" i="17"/>
  <c r="CX97" i="17" s="1"/>
  <c r="CU96" i="17"/>
  <c r="CX95" i="17" s="1"/>
  <c r="CS110" i="17"/>
  <c r="CU85" i="17"/>
  <c r="CX84" i="17" s="1"/>
  <c r="CU81" i="17"/>
  <c r="CX80" i="17" s="1"/>
  <c r="AG110" i="17"/>
  <c r="CU26" i="17"/>
  <c r="CX25" i="17" s="1"/>
  <c r="BM109" i="17"/>
  <c r="CU34" i="17"/>
  <c r="CX33" i="17" s="1"/>
  <c r="CU8" i="17"/>
  <c r="CX7" i="17" s="1"/>
  <c r="CU30" i="17"/>
  <c r="CX29" i="17" s="1"/>
  <c r="AW110" i="17"/>
  <c r="CU74" i="17"/>
  <c r="CX73" i="17" s="1"/>
  <c r="CU72" i="17"/>
  <c r="CX71" i="17" s="1"/>
  <c r="CU83" i="17"/>
  <c r="CX82" i="17" s="1"/>
  <c r="CU50" i="17"/>
  <c r="CX49" i="17" s="1"/>
  <c r="CU17" i="17"/>
  <c r="CX16" i="17" s="1"/>
  <c r="CU70" i="17"/>
  <c r="CX69" i="17" s="1"/>
  <c r="CU63" i="17"/>
  <c r="CX62" i="17" s="1"/>
  <c r="BM110" i="17"/>
  <c r="CS109" i="17"/>
  <c r="CU65" i="17"/>
  <c r="CX64" i="17" s="1"/>
  <c r="CU89" i="17"/>
  <c r="CX88" i="17" s="1"/>
  <c r="Q110" i="17"/>
  <c r="CU56" i="17"/>
  <c r="CX55" i="17" s="1"/>
  <c r="AW109" i="17"/>
  <c r="CU42" i="17"/>
  <c r="CX41" i="17" s="1"/>
  <c r="CU61" i="17"/>
  <c r="CX60" i="17" s="1"/>
  <c r="CU101" i="17"/>
  <c r="CX100" i="17" s="1"/>
  <c r="CC110" i="17"/>
  <c r="CU48" i="17"/>
  <c r="CX47" i="17" s="1"/>
  <c r="CU54" i="17"/>
  <c r="CX53" i="17" s="1"/>
  <c r="CU19" i="17"/>
  <c r="CX18" i="17" s="1"/>
  <c r="CU103" i="17"/>
  <c r="CX102" i="17" s="1"/>
  <c r="CU10" i="17"/>
  <c r="CX9" i="17" s="1"/>
  <c r="AG109" i="17"/>
  <c r="CC109" i="17"/>
  <c r="CU32" i="17"/>
  <c r="CX31" i="17" s="1"/>
  <c r="CU46" i="17"/>
  <c r="CX45" i="17" s="1"/>
  <c r="CU110" i="17" l="1"/>
  <c r="CW110" i="17" s="1"/>
  <c r="CW119" i="17" s="1"/>
  <c r="CY118" i="17" s="1"/>
  <c r="DA118" i="17" s="1"/>
  <c r="CY125" i="17" s="1"/>
  <c r="CU109" i="17"/>
  <c r="CW109" i="17" s="1"/>
  <c r="CW118" i="17" s="1"/>
  <c r="CY117" i="17" s="1"/>
  <c r="DA117" i="17" s="1"/>
  <c r="CY122" i="17" s="1"/>
  <c r="CU114" i="17" l="1"/>
  <c r="CW114" i="17" s="1"/>
</calcChain>
</file>

<file path=xl/sharedStrings.xml><?xml version="1.0" encoding="utf-8"?>
<sst xmlns="http://schemas.openxmlformats.org/spreadsheetml/2006/main" count="444" uniqueCount="152">
  <si>
    <t>LUNDI</t>
  </si>
  <si>
    <t xml:space="preserve">MARDI </t>
  </si>
  <si>
    <t xml:space="preserve">MERCREDI </t>
  </si>
  <si>
    <t xml:space="preserve">JEUDI </t>
  </si>
  <si>
    <t xml:space="preserve">VENDREDI </t>
  </si>
  <si>
    <t xml:space="preserve">SAMEDI </t>
  </si>
  <si>
    <t xml:space="preserve">DIMANCHE </t>
  </si>
  <si>
    <t>Cuisine</t>
  </si>
  <si>
    <t>OUHAMED Yesmila</t>
  </si>
  <si>
    <t>JEUDI</t>
  </si>
  <si>
    <t>VENDREDI</t>
  </si>
  <si>
    <t>SAMEDI</t>
  </si>
  <si>
    <t>DIMANCHE</t>
  </si>
  <si>
    <t>Garde Direction</t>
  </si>
  <si>
    <t>Garde R.U.</t>
  </si>
  <si>
    <t>TOTAL SEMAINE</t>
  </si>
  <si>
    <t>TOTAL mois de 22 plages 167,2h</t>
  </si>
  <si>
    <t>Equipe Educative</t>
  </si>
  <si>
    <t>MINELLA Letizia</t>
  </si>
  <si>
    <t>Educ 1</t>
  </si>
  <si>
    <t>VANDEN HOUDEN Jessyca</t>
  </si>
  <si>
    <t>Férié</t>
  </si>
  <si>
    <t>Educ 2</t>
  </si>
  <si>
    <t>KOURAOS Irena</t>
  </si>
  <si>
    <t>HERZET Nathalie</t>
  </si>
  <si>
    <t>Educ 3</t>
  </si>
  <si>
    <t>BENIT Véronique</t>
  </si>
  <si>
    <t>Educ 4</t>
  </si>
  <si>
    <t>COSTALONGA Lisa</t>
  </si>
  <si>
    <t>Educ 5</t>
  </si>
  <si>
    <r>
      <t>BOLEN Yves</t>
    </r>
    <r>
      <rPr>
        <b/>
        <sz val="11"/>
        <color theme="1"/>
        <rFont val="Calibri"/>
        <family val="2"/>
        <scheme val="minor"/>
      </rPr>
      <t xml:space="preserve"> </t>
    </r>
    <r>
      <rPr>
        <b/>
        <sz val="11"/>
        <color rgb="FFFF0000"/>
        <rFont val="Calibri"/>
        <family val="2"/>
        <scheme val="minor"/>
      </rPr>
      <t>(27h/sem)</t>
    </r>
  </si>
  <si>
    <t>Educ 6</t>
  </si>
  <si>
    <t>GLINEUR Audrey</t>
  </si>
  <si>
    <t>Educ 7</t>
  </si>
  <si>
    <t>GODAUX Viorica</t>
  </si>
  <si>
    <t>Educ 8</t>
  </si>
  <si>
    <t>SPELEERS Justine</t>
  </si>
  <si>
    <t>Educ 9</t>
  </si>
  <si>
    <t>MOREELS Kevin</t>
  </si>
  <si>
    <t>Educ 10</t>
  </si>
  <si>
    <t>MARCHESE Gaelle</t>
  </si>
  <si>
    <t>Educ 11</t>
  </si>
  <si>
    <t>MOULART Marine</t>
  </si>
  <si>
    <t>Educ 12</t>
  </si>
  <si>
    <t>MONCOUSIN Quentin</t>
  </si>
  <si>
    <t>Educ 13</t>
  </si>
  <si>
    <t>ETUDIANTS EDUC</t>
  </si>
  <si>
    <t>FALCONI Fiona</t>
  </si>
  <si>
    <t>Etudiant 1</t>
  </si>
  <si>
    <t>Etudiant 2</t>
  </si>
  <si>
    <t>EL HANKOURI Oimaya</t>
  </si>
  <si>
    <t>Etudiant 3</t>
  </si>
  <si>
    <t>MEDICAL / PARAMEDICAL</t>
  </si>
  <si>
    <t>TOUZAYNI Naïma</t>
  </si>
  <si>
    <t xml:space="preserve"> -</t>
  </si>
  <si>
    <t>Infirmière</t>
  </si>
  <si>
    <t>BIONDO Maria</t>
  </si>
  <si>
    <t>PIANINI Déborah</t>
  </si>
  <si>
    <t>Ergothérapeute</t>
  </si>
  <si>
    <t>NUIT</t>
  </si>
  <si>
    <t>ARNOULD Brieux</t>
  </si>
  <si>
    <t>Veilleur 1</t>
  </si>
  <si>
    <t xml:space="preserve">BEAUTRY Stéphanie </t>
  </si>
  <si>
    <t>Veilleur 2</t>
  </si>
  <si>
    <t>LEROY Aurore</t>
  </si>
  <si>
    <t>rec Férié</t>
  </si>
  <si>
    <t>Veilleur 3</t>
  </si>
  <si>
    <t>AIELLO Mélanie</t>
  </si>
  <si>
    <t>Veilleur 4</t>
  </si>
  <si>
    <t>Ouvrier / ENTRETIEN</t>
  </si>
  <si>
    <t>KARKO Marie-Jeanne</t>
  </si>
  <si>
    <t>UFITAKA YOGA Jeanne</t>
  </si>
  <si>
    <t>BOUSHABA Houria</t>
  </si>
  <si>
    <t>MATHOT Didier</t>
  </si>
  <si>
    <t>PALASCINO Tina</t>
  </si>
  <si>
    <t>Sous total</t>
  </si>
  <si>
    <t>Direction et sous direction</t>
  </si>
  <si>
    <t>sous réserve de prolongation</t>
  </si>
  <si>
    <t>fin CDD le 14/11/2017</t>
  </si>
  <si>
    <t>TOTAL PlAGES</t>
  </si>
  <si>
    <t>Différence mensuelle</t>
  </si>
  <si>
    <t>Cheffe éduc</t>
  </si>
  <si>
    <t>ACTIVITÉS</t>
  </si>
  <si>
    <t>HÉBERGEMENT</t>
  </si>
  <si>
    <t>Educ 14</t>
  </si>
  <si>
    <t>Educ 15</t>
  </si>
  <si>
    <t>Educ 17</t>
  </si>
  <si>
    <t>Educ 18</t>
  </si>
  <si>
    <t>Educ 19</t>
  </si>
  <si>
    <t>Educ 20</t>
  </si>
  <si>
    <t>Educ 21</t>
  </si>
  <si>
    <t>JOBISTES</t>
  </si>
  <si>
    <t>Etudiant 4</t>
  </si>
  <si>
    <t xml:space="preserve"> VEILLEURS DE NUIT</t>
  </si>
  <si>
    <t>PÔLE LOGISTIQUE</t>
  </si>
  <si>
    <t>Technicienne de surface 1</t>
  </si>
  <si>
    <t>Technicienne de surface 2</t>
  </si>
  <si>
    <t>Technicienne de surface 3</t>
  </si>
  <si>
    <t>Technicienne de surface 4</t>
  </si>
  <si>
    <t>Technicienne de surface 5</t>
  </si>
  <si>
    <t>Ouvrier de maintenance</t>
  </si>
  <si>
    <t>Chauffeur 1</t>
  </si>
  <si>
    <t>Chauffeur 2</t>
  </si>
  <si>
    <t>CUISINE</t>
  </si>
  <si>
    <t>AVJ</t>
  </si>
  <si>
    <t>PRESTATAIRES EXTÉRIEURS</t>
  </si>
  <si>
    <t>Psychologue</t>
  </si>
  <si>
    <t>Sous total éducatif</t>
  </si>
  <si>
    <t>Sous total non-éducatif</t>
  </si>
  <si>
    <t>TOTAL HEURES MENSUEL</t>
  </si>
  <si>
    <t>Hours</t>
  </si>
  <si>
    <t>ETP min.</t>
  </si>
  <si>
    <t>Educ 22</t>
  </si>
  <si>
    <t>TM</t>
  </si>
  <si>
    <t>AB</t>
  </si>
  <si>
    <t>KC</t>
  </si>
  <si>
    <t xml:space="preserve">GARDES </t>
  </si>
  <si>
    <t>PERSONNEL ÉCARTÉ</t>
  </si>
  <si>
    <t>Heures complètes du mois</t>
  </si>
  <si>
    <t>Veilleur 5</t>
  </si>
  <si>
    <t>Coordinatrice pédagogique</t>
  </si>
  <si>
    <t>Educ 1 - Responsable activités</t>
  </si>
  <si>
    <t>Educ 2 - Responsable caisses</t>
  </si>
  <si>
    <t>Educ 5 - Responsable hébergement</t>
  </si>
  <si>
    <t>Educ 6 - Responsable hébergement</t>
  </si>
  <si>
    <t>Educ 16</t>
  </si>
  <si>
    <t>Occ. Nb.</t>
  </si>
  <si>
    <t>Adj. occ. nb.</t>
  </si>
  <si>
    <t>Occ. abs.</t>
  </si>
  <si>
    <t xml:space="preserve">Min. F-T. eq. </t>
  </si>
  <si>
    <t>Non-edu. F-T eq. Ind.</t>
  </si>
  <si>
    <t>Edu. F-T eq. ind.</t>
  </si>
  <si>
    <t>F-T
eq. Ind.</t>
  </si>
  <si>
    <t>F-T 
eq.</t>
  </si>
  <si>
    <t>u</t>
  </si>
  <si>
    <t>VA</t>
  </si>
  <si>
    <t>VAS</t>
  </si>
  <si>
    <t>VJ</t>
  </si>
  <si>
    <t>F</t>
  </si>
  <si>
    <t>RF</t>
  </si>
  <si>
    <t>SV</t>
  </si>
  <si>
    <t>RSV</t>
  </si>
  <si>
    <t>CM</t>
  </si>
  <si>
    <t>ML</t>
  </si>
  <si>
    <t>CP</t>
  </si>
  <si>
    <t>VSS</t>
  </si>
  <si>
    <t>Horaire 19 heures</t>
  </si>
  <si>
    <t>Régime Horaire</t>
  </si>
  <si>
    <t>|VA|VAS|VJ|F|RF|</t>
  </si>
  <si>
    <t>IMPACT HORAIRE</t>
  </si>
  <si>
    <t>HORAIRE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</si>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</sst>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4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9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5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u/>
      <sz val="10"/>
      <color rgb="FFFF0000"/>
      <name val="Calibri"/>
      <family val="2"/>
      <scheme val="minor"/>
    </font>
    <font>
      <b/>
      <i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85FF"/>
        <bgColor indexed="64"/>
      </patternFill>
    </fill>
    <fill>
      <patternFill patternType="solid">
        <fgColor rgb="FF0096FF"/>
        <bgColor indexed="64"/>
      </patternFill>
    </fill>
    <fill>
      <patternFill patternType="solid">
        <fgColor rgb="FF00FB9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00B050"/>
        <bgColor indexed="64"/>
      </patternFill>
    </fill>
  </fills>
  <borders count="7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dashed">
        <color indexed="64"/>
      </left>
      <right/>
      <top style="thin">
        <color auto="1"/>
      </top>
      <bottom style="thin">
        <color auto="1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auto="1"/>
      </left>
      <right/>
      <top style="dashed">
        <color indexed="64"/>
      </top>
      <bottom style="dashed">
        <color indexed="64"/>
      </bottom>
      <diagonal/>
    </border>
    <border>
      <left/>
      <right style="thin">
        <color auto="1"/>
      </right>
      <top style="dashed">
        <color indexed="64"/>
      </top>
      <bottom style="dashed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thin">
        <color auto="1"/>
      </left>
      <right/>
      <top/>
      <bottom style="dashed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 style="thin">
        <color auto="1"/>
      </right>
      <top/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dashed">
        <color indexed="64"/>
      </top>
      <bottom/>
      <diagonal/>
    </border>
    <border>
      <left/>
      <right style="thin">
        <color auto="1"/>
      </right>
      <top style="dashed">
        <color indexed="64"/>
      </top>
      <bottom/>
      <diagonal/>
    </border>
    <border>
      <left style="dashed">
        <color indexed="64"/>
      </left>
      <right/>
      <top style="thin">
        <color auto="1"/>
      </top>
      <bottom/>
      <diagonal/>
    </border>
    <border>
      <left style="dashed">
        <color indexed="64"/>
      </left>
      <right/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/>
      <right/>
      <top style="thick">
        <color rgb="FF00CC00"/>
      </top>
      <bottom/>
      <diagonal/>
    </border>
    <border>
      <left/>
      <right style="dashed">
        <color indexed="64"/>
      </right>
      <top style="thick">
        <color rgb="FF00CC00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thick">
        <color rgb="FF00CC00"/>
      </top>
      <bottom style="dashed">
        <color indexed="64"/>
      </bottom>
      <diagonal/>
    </border>
    <border>
      <left/>
      <right/>
      <top style="thick">
        <color rgb="FF00CC00"/>
      </top>
      <bottom style="thin">
        <color auto="1"/>
      </bottom>
      <diagonal/>
    </border>
    <border>
      <left/>
      <right style="thin">
        <color indexed="64"/>
      </right>
      <top style="thick">
        <color rgb="FF00CC00"/>
      </top>
      <bottom style="thin">
        <color indexed="64"/>
      </bottom>
      <diagonal/>
    </border>
    <border>
      <left style="thin">
        <color auto="1"/>
      </left>
      <right/>
      <top style="thick">
        <color rgb="FF00CC00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5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472">
    <xf numFmtId="0" fontId="0" fillId="0" borderId="0" xfId="0"/>
    <xf numFmtId="0" fontId="7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9" fillId="5" borderId="1" xfId="0" applyFont="1" applyFill="1" applyBorder="1" applyAlignment="1">
      <alignment vertical="center"/>
    </xf>
    <xf numFmtId="17" fontId="9" fillId="2" borderId="1" xfId="0" applyNumberFormat="1" applyFont="1" applyFill="1" applyBorder="1" applyAlignment="1">
      <alignment vertical="center"/>
    </xf>
    <xf numFmtId="0" fontId="9" fillId="2" borderId="1" xfId="0" applyFont="1" applyFill="1" applyBorder="1" applyAlignment="1">
      <alignment vertical="center"/>
    </xf>
    <xf numFmtId="17" fontId="9" fillId="3" borderId="1" xfId="0" applyNumberFormat="1" applyFont="1" applyFill="1" applyBorder="1" applyAlignment="1">
      <alignment vertical="center"/>
    </xf>
    <xf numFmtId="0" fontId="9" fillId="3" borderId="1" xfId="0" applyFont="1" applyFill="1" applyBorder="1" applyAlignment="1">
      <alignment vertical="center"/>
    </xf>
    <xf numFmtId="17" fontId="9" fillId="4" borderId="1" xfId="0" applyNumberFormat="1" applyFont="1" applyFill="1" applyBorder="1" applyAlignment="1">
      <alignment vertical="center"/>
    </xf>
    <xf numFmtId="0" fontId="9" fillId="4" borderId="1" xfId="0" applyFont="1" applyFill="1" applyBorder="1" applyAlignment="1">
      <alignment vertical="center"/>
    </xf>
    <xf numFmtId="17" fontId="9" fillId="5" borderId="1" xfId="0" applyNumberFormat="1" applyFont="1" applyFill="1" applyBorder="1" applyAlignment="1">
      <alignment vertical="center"/>
    </xf>
    <xf numFmtId="0" fontId="7" fillId="0" borderId="0" xfId="0" applyFont="1" applyAlignment="1">
      <alignment vertical="center"/>
    </xf>
    <xf numFmtId="2" fontId="12" fillId="6" borderId="1" xfId="0" applyNumberFormat="1" applyFont="1" applyFill="1" applyBorder="1" applyAlignment="1">
      <alignment horizontal="center" vertical="center"/>
    </xf>
    <xf numFmtId="2" fontId="11" fillId="6" borderId="1" xfId="0" applyNumberFormat="1" applyFont="1" applyFill="1" applyBorder="1" applyAlignment="1">
      <alignment horizontal="center" vertical="center"/>
    </xf>
    <xf numFmtId="2" fontId="12" fillId="0" borderId="1" xfId="0" applyNumberFormat="1" applyFont="1" applyBorder="1" applyAlignment="1">
      <alignment horizontal="center" vertical="center"/>
    </xf>
    <xf numFmtId="2" fontId="11" fillId="12" borderId="1" xfId="0" applyNumberFormat="1" applyFont="1" applyFill="1" applyBorder="1" applyAlignment="1">
      <alignment horizontal="center" vertical="center"/>
    </xf>
    <xf numFmtId="2" fontId="11" fillId="11" borderId="1" xfId="0" applyNumberFormat="1" applyFont="1" applyFill="1" applyBorder="1" applyAlignment="1">
      <alignment horizontal="center" vertical="center"/>
    </xf>
    <xf numFmtId="2" fontId="12" fillId="11" borderId="1" xfId="0" applyNumberFormat="1" applyFont="1" applyFill="1" applyBorder="1" applyAlignment="1">
      <alignment horizontal="center" vertical="center"/>
    </xf>
    <xf numFmtId="2" fontId="12" fillId="0" borderId="1" xfId="0" applyNumberFormat="1" applyFont="1" applyBorder="1" applyAlignment="1">
      <alignment vertical="center"/>
    </xf>
    <xf numFmtId="2" fontId="12" fillId="12" borderId="1" xfId="0" applyNumberFormat="1" applyFont="1" applyFill="1" applyBorder="1" applyAlignment="1">
      <alignment horizontal="center" vertical="center"/>
    </xf>
    <xf numFmtId="2" fontId="13" fillId="0" borderId="1" xfId="0" applyNumberFormat="1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2" fontId="7" fillId="7" borderId="1" xfId="0" applyNumberFormat="1" applyFont="1" applyFill="1" applyBorder="1" applyAlignment="1">
      <alignment horizontal="center" vertical="center"/>
    </xf>
    <xf numFmtId="2" fontId="11" fillId="0" borderId="1" xfId="0" applyNumberFormat="1" applyFont="1" applyBorder="1" applyAlignment="1">
      <alignment vertical="center"/>
    </xf>
    <xf numFmtId="0" fontId="7" fillId="8" borderId="1" xfId="0" applyFont="1" applyFill="1" applyBorder="1" applyAlignment="1">
      <alignment horizontal="center" vertical="center"/>
    </xf>
    <xf numFmtId="0" fontId="7" fillId="9" borderId="1" xfId="0" applyFont="1" applyFill="1" applyBorder="1" applyAlignment="1">
      <alignment horizontal="center" vertical="center"/>
    </xf>
    <xf numFmtId="0" fontId="7" fillId="10" borderId="1" xfId="0" applyFont="1" applyFill="1" applyBorder="1" applyAlignment="1">
      <alignment horizontal="center" vertical="center"/>
    </xf>
    <xf numFmtId="2" fontId="11" fillId="0" borderId="1" xfId="0" applyNumberFormat="1" applyFont="1" applyBorder="1" applyAlignment="1">
      <alignment horizontal="center"/>
    </xf>
    <xf numFmtId="2" fontId="11" fillId="0" borderId="1" xfId="0" applyNumberFormat="1" applyFont="1" applyBorder="1"/>
    <xf numFmtId="2" fontId="13" fillId="0" borderId="1" xfId="0" applyNumberFormat="1" applyFont="1" applyBorder="1" applyAlignment="1">
      <alignment vertical="center"/>
    </xf>
    <xf numFmtId="0" fontId="7" fillId="0" borderId="0" xfId="0" applyFont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20" fillId="11" borderId="0" xfId="0" applyFont="1" applyFill="1" applyAlignment="1">
      <alignment horizontal="left" vertical="center"/>
    </xf>
    <xf numFmtId="0" fontId="7" fillId="10" borderId="3" xfId="0" applyFont="1" applyFill="1" applyBorder="1" applyAlignment="1">
      <alignment horizontal="center" vertical="center"/>
    </xf>
    <xf numFmtId="2" fontId="11" fillId="0" borderId="11" xfId="0" applyNumberFormat="1" applyFont="1" applyBorder="1" applyAlignment="1">
      <alignment horizontal="center" vertical="center"/>
    </xf>
    <xf numFmtId="2" fontId="11" fillId="0" borderId="12" xfId="0" applyNumberFormat="1" applyFont="1" applyBorder="1" applyAlignment="1">
      <alignment horizontal="center" vertical="center"/>
    </xf>
    <xf numFmtId="2" fontId="11" fillId="0" borderId="12" xfId="0" applyNumberFormat="1" applyFont="1" applyBorder="1" applyAlignment="1">
      <alignment vertical="center"/>
    </xf>
    <xf numFmtId="0" fontId="7" fillId="10" borderId="11" xfId="0" applyFont="1" applyFill="1" applyBorder="1" applyAlignment="1">
      <alignment horizontal="center" vertical="center"/>
    </xf>
    <xf numFmtId="0" fontId="7" fillId="10" borderId="12" xfId="0" applyFont="1" applyFill="1" applyBorder="1" applyAlignment="1">
      <alignment horizontal="center" vertical="center"/>
    </xf>
    <xf numFmtId="2" fontId="12" fillId="0" borderId="12" xfId="0" applyNumberFormat="1" applyFont="1" applyBorder="1" applyAlignment="1">
      <alignment vertical="center"/>
    </xf>
    <xf numFmtId="2" fontId="12" fillId="0" borderId="14" xfId="0" applyNumberFormat="1" applyFont="1" applyBorder="1" applyAlignment="1">
      <alignment vertical="center"/>
    </xf>
    <xf numFmtId="17" fontId="7" fillId="0" borderId="16" xfId="0" applyNumberFormat="1" applyFont="1" applyBorder="1" applyAlignment="1">
      <alignment horizontal="left" vertical="center"/>
    </xf>
    <xf numFmtId="0" fontId="8" fillId="0" borderId="17" xfId="0" applyFont="1" applyBorder="1" applyAlignment="1">
      <alignment vertical="center"/>
    </xf>
    <xf numFmtId="0" fontId="16" fillId="0" borderId="17" xfId="0" applyFont="1" applyBorder="1" applyAlignment="1">
      <alignment horizontal="left" vertical="center"/>
    </xf>
    <xf numFmtId="0" fontId="14" fillId="0" borderId="17" xfId="0" applyFont="1" applyBorder="1" applyAlignment="1">
      <alignment horizontal="left" vertical="center"/>
    </xf>
    <xf numFmtId="0" fontId="17" fillId="0" borderId="17" xfId="0" applyFont="1" applyBorder="1" applyAlignment="1">
      <alignment horizontal="left" vertical="center"/>
    </xf>
    <xf numFmtId="0" fontId="18" fillId="8" borderId="17" xfId="0" applyFont="1" applyFill="1" applyBorder="1" applyAlignment="1">
      <alignment horizontal="left" vertical="center"/>
    </xf>
    <xf numFmtId="0" fontId="7" fillId="0" borderId="17" xfId="0" applyFont="1" applyBorder="1" applyAlignment="1">
      <alignment horizontal="left" vertical="center"/>
    </xf>
    <xf numFmtId="0" fontId="16" fillId="9" borderId="17" xfId="0" applyFont="1" applyFill="1" applyBorder="1" applyAlignment="1">
      <alignment horizontal="left" vertical="center"/>
    </xf>
    <xf numFmtId="0" fontId="7" fillId="0" borderId="17" xfId="0" applyFont="1" applyBorder="1" applyAlignment="1">
      <alignment vertical="center"/>
    </xf>
    <xf numFmtId="0" fontId="6" fillId="0" borderId="17" xfId="0" applyFont="1" applyBorder="1" applyAlignment="1">
      <alignment vertical="center"/>
    </xf>
    <xf numFmtId="0" fontId="16" fillId="10" borderId="17" xfId="0" applyFont="1" applyFill="1" applyBorder="1" applyAlignment="1">
      <alignment horizontal="left" vertical="center"/>
    </xf>
    <xf numFmtId="0" fontId="14" fillId="0" borderId="17" xfId="0" applyFont="1" applyBorder="1" applyAlignment="1">
      <alignment vertical="center"/>
    </xf>
    <xf numFmtId="0" fontId="14" fillId="0" borderId="18" xfId="0" applyFont="1" applyBorder="1" applyAlignment="1">
      <alignment horizontal="left" vertical="center"/>
    </xf>
    <xf numFmtId="2" fontId="11" fillId="0" borderId="13" xfId="0" applyNumberFormat="1" applyFont="1" applyBorder="1" applyAlignment="1">
      <alignment vertical="center"/>
    </xf>
    <xf numFmtId="2" fontId="11" fillId="0" borderId="15" xfId="0" applyNumberFormat="1" applyFont="1" applyBorder="1" applyAlignment="1">
      <alignment vertical="center"/>
    </xf>
    <xf numFmtId="2" fontId="13" fillId="0" borderId="12" xfId="0" applyNumberFormat="1" applyFont="1" applyBorder="1" applyAlignment="1">
      <alignment vertical="center"/>
    </xf>
    <xf numFmtId="2" fontId="13" fillId="0" borderId="14" xfId="0" applyNumberFormat="1" applyFont="1" applyBorder="1" applyAlignment="1">
      <alignment vertical="center"/>
    </xf>
    <xf numFmtId="2" fontId="11" fillId="0" borderId="14" xfId="0" applyNumberFormat="1" applyFont="1" applyBorder="1" applyAlignment="1">
      <alignment vertical="center"/>
    </xf>
    <xf numFmtId="2" fontId="11" fillId="0" borderId="14" xfId="0" applyNumberFormat="1" applyFont="1" applyBorder="1"/>
    <xf numFmtId="2" fontId="12" fillId="0" borderId="11" xfId="0" applyNumberFormat="1" applyFont="1" applyBorder="1" applyAlignment="1">
      <alignment vertical="center"/>
    </xf>
    <xf numFmtId="2" fontId="12" fillId="0" borderId="13" xfId="0" applyNumberFormat="1" applyFont="1" applyBorder="1" applyAlignment="1">
      <alignment vertical="center"/>
    </xf>
    <xf numFmtId="2" fontId="13" fillId="0" borderId="13" xfId="0" applyNumberFormat="1" applyFont="1" applyBorder="1" applyAlignment="1">
      <alignment horizontal="center" vertical="center"/>
    </xf>
    <xf numFmtId="2" fontId="13" fillId="0" borderId="14" xfId="0" applyNumberFormat="1" applyFont="1" applyBorder="1" applyAlignment="1">
      <alignment horizontal="center" vertical="center"/>
    </xf>
    <xf numFmtId="0" fontId="7" fillId="10" borderId="2" xfId="0" applyFont="1" applyFill="1" applyBorder="1" applyAlignment="1">
      <alignment horizontal="center" vertical="center"/>
    </xf>
    <xf numFmtId="2" fontId="12" fillId="0" borderId="2" xfId="0" applyNumberFormat="1" applyFont="1" applyBorder="1" applyAlignment="1">
      <alignment vertical="center"/>
    </xf>
    <xf numFmtId="2" fontId="12" fillId="0" borderId="27" xfId="0" applyNumberFormat="1" applyFont="1" applyBorder="1" applyAlignment="1">
      <alignment vertical="center"/>
    </xf>
    <xf numFmtId="0" fontId="22" fillId="0" borderId="0" xfId="0" applyFont="1" applyAlignment="1">
      <alignment horizontal="center" vertical="center"/>
    </xf>
    <xf numFmtId="0" fontId="22" fillId="0" borderId="0" xfId="0" applyFont="1" applyAlignment="1">
      <alignment horizontal="left" vertical="center"/>
    </xf>
    <xf numFmtId="0" fontId="23" fillId="0" borderId="0" xfId="0" applyFont="1" applyAlignment="1">
      <alignment horizontal="center" vertical="center"/>
    </xf>
    <xf numFmtId="0" fontId="22" fillId="0" borderId="0" xfId="0" applyFont="1" applyAlignment="1">
      <alignment vertical="center"/>
    </xf>
    <xf numFmtId="17" fontId="9" fillId="0" borderId="1" xfId="0" applyNumberFormat="1" applyFont="1" applyBorder="1" applyAlignment="1">
      <alignment vertical="center"/>
    </xf>
    <xf numFmtId="0" fontId="9" fillId="0" borderId="12" xfId="0" applyFont="1" applyBorder="1" applyAlignment="1">
      <alignment vertical="center"/>
    </xf>
    <xf numFmtId="0" fontId="9" fillId="0" borderId="11" xfId="0" applyFont="1" applyBorder="1" applyAlignment="1">
      <alignment vertical="center"/>
    </xf>
    <xf numFmtId="0" fontId="9" fillId="0" borderId="1" xfId="0" applyFont="1" applyBorder="1" applyAlignment="1">
      <alignment vertical="center"/>
    </xf>
    <xf numFmtId="17" fontId="7" fillId="0" borderId="20" xfId="0" applyNumberFormat="1" applyFont="1" applyBorder="1" applyAlignment="1">
      <alignment horizontal="left" vertical="center"/>
    </xf>
    <xf numFmtId="0" fontId="16" fillId="10" borderId="9" xfId="0" applyFont="1" applyFill="1" applyBorder="1" applyAlignment="1">
      <alignment horizontal="left" vertical="center"/>
    </xf>
    <xf numFmtId="0" fontId="16" fillId="0" borderId="9" xfId="0" applyFont="1" applyBorder="1" applyAlignment="1">
      <alignment horizontal="left" vertical="center"/>
    </xf>
    <xf numFmtId="0" fontId="14" fillId="0" borderId="28" xfId="0" applyFont="1" applyBorder="1" applyAlignment="1">
      <alignment horizontal="left" vertical="center"/>
    </xf>
    <xf numFmtId="2" fontId="12" fillId="0" borderId="15" xfId="0" applyNumberFormat="1" applyFont="1" applyBorder="1" applyAlignment="1">
      <alignment vertical="center"/>
    </xf>
    <xf numFmtId="2" fontId="11" fillId="0" borderId="11" xfId="0" applyNumberFormat="1" applyFont="1" applyBorder="1" applyAlignment="1">
      <alignment horizontal="center"/>
    </xf>
    <xf numFmtId="2" fontId="11" fillId="0" borderId="13" xfId="0" applyNumberFormat="1" applyFont="1" applyBorder="1"/>
    <xf numFmtId="0" fontId="24" fillId="0" borderId="9" xfId="0" applyFont="1" applyBorder="1" applyAlignment="1">
      <alignment vertical="center"/>
    </xf>
    <xf numFmtId="0" fontId="25" fillId="0" borderId="0" xfId="0" applyFont="1" applyAlignment="1">
      <alignment horizontal="center" vertical="center"/>
    </xf>
    <xf numFmtId="0" fontId="25" fillId="0" borderId="0" xfId="0" applyFont="1" applyAlignment="1">
      <alignment horizontal="left" vertical="center"/>
    </xf>
    <xf numFmtId="0" fontId="25" fillId="0" borderId="0" xfId="0" applyFont="1" applyAlignment="1">
      <alignment vertical="center"/>
    </xf>
    <xf numFmtId="2" fontId="27" fillId="11" borderId="1" xfId="0" applyNumberFormat="1" applyFont="1" applyFill="1" applyBorder="1" applyAlignment="1">
      <alignment horizontal="center" vertical="center"/>
    </xf>
    <xf numFmtId="0" fontId="26" fillId="0" borderId="0" xfId="0" applyFont="1" applyAlignment="1">
      <alignment horizontal="center" vertical="center"/>
    </xf>
    <xf numFmtId="2" fontId="29" fillId="0" borderId="2" xfId="0" applyNumberFormat="1" applyFont="1" applyBorder="1" applyAlignment="1">
      <alignment horizontal="center" vertical="center"/>
    </xf>
    <xf numFmtId="0" fontId="1" fillId="0" borderId="17" xfId="0" applyFont="1" applyBorder="1" applyAlignment="1">
      <alignment horizontal="left" vertical="center"/>
    </xf>
    <xf numFmtId="0" fontId="8" fillId="0" borderId="9" xfId="0" applyFont="1" applyBorder="1" applyAlignment="1">
      <alignment vertical="center"/>
    </xf>
    <xf numFmtId="2" fontId="11" fillId="0" borderId="11" xfId="0" applyNumberFormat="1" applyFont="1" applyBorder="1" applyAlignment="1">
      <alignment vertical="center"/>
    </xf>
    <xf numFmtId="0" fontId="7" fillId="0" borderId="20" xfId="0" applyFont="1" applyBorder="1" applyAlignment="1">
      <alignment horizontal="left" vertical="center"/>
    </xf>
    <xf numFmtId="0" fontId="7" fillId="0" borderId="21" xfId="0" applyFont="1" applyBorder="1" applyAlignment="1">
      <alignment horizontal="left" vertical="center"/>
    </xf>
    <xf numFmtId="0" fontId="9" fillId="3" borderId="12" xfId="0" applyFont="1" applyFill="1" applyBorder="1" applyAlignment="1">
      <alignment vertical="center"/>
    </xf>
    <xf numFmtId="0" fontId="9" fillId="3" borderId="11" xfId="0" applyFont="1" applyFill="1" applyBorder="1" applyAlignment="1">
      <alignment vertical="center"/>
    </xf>
    <xf numFmtId="2" fontId="15" fillId="13" borderId="1" xfId="0" applyNumberFormat="1" applyFont="1" applyFill="1" applyBorder="1" applyAlignment="1">
      <alignment horizontal="center" vertical="center"/>
    </xf>
    <xf numFmtId="2" fontId="15" fillId="13" borderId="12" xfId="0" applyNumberFormat="1" applyFont="1" applyFill="1" applyBorder="1" applyAlignment="1">
      <alignment horizontal="center" vertical="center"/>
    </xf>
    <xf numFmtId="2" fontId="11" fillId="12" borderId="11" xfId="0" applyNumberFormat="1" applyFont="1" applyFill="1" applyBorder="1" applyAlignment="1">
      <alignment horizontal="center" vertical="center"/>
    </xf>
    <xf numFmtId="2" fontId="11" fillId="12" borderId="3" xfId="0" applyNumberFormat="1" applyFont="1" applyFill="1" applyBorder="1" applyAlignment="1">
      <alignment horizontal="center" vertical="center"/>
    </xf>
    <xf numFmtId="2" fontId="15" fillId="13" borderId="2" xfId="0" applyNumberFormat="1" applyFont="1" applyFill="1" applyBorder="1" applyAlignment="1">
      <alignment horizontal="center" vertical="center"/>
    </xf>
    <xf numFmtId="2" fontId="11" fillId="11" borderId="11" xfId="0" applyNumberFormat="1" applyFont="1" applyFill="1" applyBorder="1" applyAlignment="1">
      <alignment horizontal="center" vertical="center"/>
    </xf>
    <xf numFmtId="2" fontId="11" fillId="12" borderId="12" xfId="0" applyNumberFormat="1" applyFont="1" applyFill="1" applyBorder="1" applyAlignment="1">
      <alignment horizontal="center" vertical="center"/>
    </xf>
    <xf numFmtId="2" fontId="11" fillId="11" borderId="3" xfId="0" applyNumberFormat="1" applyFont="1" applyFill="1" applyBorder="1" applyAlignment="1">
      <alignment horizontal="center" vertical="center"/>
    </xf>
    <xf numFmtId="2" fontId="12" fillId="0" borderId="12" xfId="0" applyNumberFormat="1" applyFont="1" applyBorder="1" applyAlignment="1">
      <alignment horizontal="center" vertical="center"/>
    </xf>
    <xf numFmtId="2" fontId="12" fillId="11" borderId="11" xfId="0" applyNumberFormat="1" applyFont="1" applyFill="1" applyBorder="1" applyAlignment="1">
      <alignment horizontal="center" vertical="center"/>
    </xf>
    <xf numFmtId="2" fontId="11" fillId="4" borderId="1" xfId="0" applyNumberFormat="1" applyFont="1" applyFill="1" applyBorder="1" applyAlignment="1">
      <alignment horizontal="center" vertical="center"/>
    </xf>
    <xf numFmtId="2" fontId="12" fillId="4" borderId="1" xfId="0" applyNumberFormat="1" applyFont="1" applyFill="1" applyBorder="1" applyAlignment="1">
      <alignment horizontal="center" vertical="center"/>
    </xf>
    <xf numFmtId="2" fontId="12" fillId="11" borderId="3" xfId="0" applyNumberFormat="1" applyFont="1" applyFill="1" applyBorder="1" applyAlignment="1">
      <alignment horizontal="center" vertical="center"/>
    </xf>
    <xf numFmtId="2" fontId="12" fillId="11" borderId="2" xfId="0" applyNumberFormat="1" applyFont="1" applyFill="1" applyBorder="1" applyAlignment="1">
      <alignment horizontal="center" vertical="center"/>
    </xf>
    <xf numFmtId="2" fontId="12" fillId="11" borderId="12" xfId="0" applyNumberFormat="1" applyFont="1" applyFill="1" applyBorder="1" applyAlignment="1">
      <alignment horizontal="center" vertical="center"/>
    </xf>
    <xf numFmtId="2" fontId="11" fillId="11" borderId="2" xfId="0" applyNumberFormat="1" applyFont="1" applyFill="1" applyBorder="1" applyAlignment="1">
      <alignment horizontal="center" vertical="center"/>
    </xf>
    <xf numFmtId="2" fontId="13" fillId="0" borderId="11" xfId="0" applyNumberFormat="1" applyFont="1" applyBorder="1" applyAlignment="1">
      <alignment horizontal="center" vertical="center"/>
    </xf>
    <xf numFmtId="2" fontId="11" fillId="12" borderId="2" xfId="0" applyNumberFormat="1" applyFont="1" applyFill="1" applyBorder="1" applyAlignment="1">
      <alignment horizontal="center" vertical="center"/>
    </xf>
    <xf numFmtId="2" fontId="12" fillId="0" borderId="11" xfId="0" applyNumberFormat="1" applyFont="1" applyBorder="1" applyAlignment="1">
      <alignment horizontal="center" vertical="center"/>
    </xf>
    <xf numFmtId="2" fontId="11" fillId="11" borderId="12" xfId="0" applyNumberFormat="1" applyFont="1" applyFill="1" applyBorder="1" applyAlignment="1">
      <alignment horizontal="center" vertical="center"/>
    </xf>
    <xf numFmtId="2" fontId="21" fillId="11" borderId="1" xfId="0" applyNumberFormat="1" applyFont="1" applyFill="1" applyBorder="1" applyAlignment="1">
      <alignment horizontal="center" vertical="center"/>
    </xf>
    <xf numFmtId="2" fontId="12" fillId="12" borderId="11" xfId="0" applyNumberFormat="1" applyFont="1" applyFill="1" applyBorder="1" applyAlignment="1">
      <alignment horizontal="center" vertical="center"/>
    </xf>
    <xf numFmtId="2" fontId="12" fillId="12" borderId="12" xfId="0" applyNumberFormat="1" applyFont="1" applyFill="1" applyBorder="1" applyAlignment="1">
      <alignment horizontal="center" vertical="center"/>
    </xf>
    <xf numFmtId="2" fontId="15" fillId="13" borderId="11" xfId="0" applyNumberFormat="1" applyFont="1" applyFill="1" applyBorder="1" applyAlignment="1">
      <alignment horizontal="center" vertical="center"/>
    </xf>
    <xf numFmtId="2" fontId="15" fillId="13" borderId="3" xfId="0" applyNumberFormat="1" applyFont="1" applyFill="1" applyBorder="1" applyAlignment="1">
      <alignment horizontal="center" vertical="center"/>
    </xf>
    <xf numFmtId="2" fontId="7" fillId="7" borderId="12" xfId="0" applyNumberFormat="1" applyFont="1" applyFill="1" applyBorder="1" applyAlignment="1">
      <alignment horizontal="center" vertical="center"/>
    </xf>
    <xf numFmtId="2" fontId="7" fillId="7" borderId="11" xfId="0" applyNumberFormat="1" applyFont="1" applyFill="1" applyBorder="1" applyAlignment="1">
      <alignment horizontal="center" vertical="center"/>
    </xf>
    <xf numFmtId="2" fontId="7" fillId="7" borderId="3" xfId="0" applyNumberFormat="1" applyFont="1" applyFill="1" applyBorder="1" applyAlignment="1">
      <alignment horizontal="center" vertical="center"/>
    </xf>
    <xf numFmtId="2" fontId="7" fillId="7" borderId="2" xfId="0" applyNumberFormat="1" applyFont="1" applyFill="1" applyBorder="1" applyAlignment="1">
      <alignment horizontal="center" vertical="center"/>
    </xf>
    <xf numFmtId="0" fontId="14" fillId="4" borderId="17" xfId="0" applyFont="1" applyFill="1" applyBorder="1" applyAlignment="1">
      <alignment horizontal="left" vertical="center"/>
    </xf>
    <xf numFmtId="0" fontId="7" fillId="4" borderId="1" xfId="0" applyFont="1" applyFill="1" applyBorder="1" applyAlignment="1">
      <alignment horizontal="center" vertical="center"/>
    </xf>
    <xf numFmtId="0" fontId="7" fillId="4" borderId="12" xfId="0" applyFont="1" applyFill="1" applyBorder="1" applyAlignment="1">
      <alignment horizontal="center" vertical="center"/>
    </xf>
    <xf numFmtId="0" fontId="7" fillId="4" borderId="11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7" fillId="8" borderId="12" xfId="0" applyFont="1" applyFill="1" applyBorder="1" applyAlignment="1">
      <alignment horizontal="center" vertical="center"/>
    </xf>
    <xf numFmtId="0" fontId="7" fillId="8" borderId="11" xfId="0" applyFont="1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 vertical="center"/>
    </xf>
    <xf numFmtId="0" fontId="7" fillId="8" borderId="2" xfId="0" applyFont="1" applyFill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9" borderId="12" xfId="0" applyFont="1" applyFill="1" applyBorder="1" applyAlignment="1">
      <alignment horizontal="center" vertical="center"/>
    </xf>
    <xf numFmtId="0" fontId="7" fillId="9" borderId="11" xfId="0" applyFont="1" applyFill="1" applyBorder="1" applyAlignment="1">
      <alignment horizontal="center" vertical="center"/>
    </xf>
    <xf numFmtId="0" fontId="7" fillId="9" borderId="3" xfId="0" applyFont="1" applyFill="1" applyBorder="1" applyAlignment="1">
      <alignment horizontal="center" vertical="center"/>
    </xf>
    <xf numFmtId="0" fontId="7" fillId="9" borderId="2" xfId="0" applyFont="1" applyFill="1" applyBorder="1" applyAlignment="1">
      <alignment horizontal="center" vertical="center"/>
    </xf>
    <xf numFmtId="2" fontId="11" fillId="0" borderId="2" xfId="0" applyNumberFormat="1" applyFont="1" applyBorder="1" applyAlignment="1">
      <alignment vertical="center"/>
    </xf>
    <xf numFmtId="2" fontId="11" fillId="0" borderId="3" xfId="0" applyNumberFormat="1" applyFont="1" applyBorder="1" applyAlignment="1">
      <alignment vertical="center"/>
    </xf>
    <xf numFmtId="0" fontId="7" fillId="14" borderId="0" xfId="0" applyFont="1" applyFill="1" applyAlignment="1">
      <alignment horizontal="left" vertical="center"/>
    </xf>
    <xf numFmtId="0" fontId="7" fillId="15" borderId="0" xfId="0" applyFont="1" applyFill="1" applyAlignment="1">
      <alignment horizontal="left" vertical="center"/>
    </xf>
    <xf numFmtId="2" fontId="12" fillId="0" borderId="2" xfId="0" applyNumberFormat="1" applyFont="1" applyBorder="1" applyAlignment="1">
      <alignment horizontal="center" vertical="center"/>
    </xf>
    <xf numFmtId="2" fontId="12" fillId="0" borderId="3" xfId="0" applyNumberFormat="1" applyFont="1" applyBorder="1" applyAlignment="1">
      <alignment horizontal="center" vertical="center"/>
    </xf>
    <xf numFmtId="2" fontId="11" fillId="0" borderId="2" xfId="0" applyNumberFormat="1" applyFont="1" applyBorder="1" applyAlignment="1">
      <alignment horizontal="center" vertical="center"/>
    </xf>
    <xf numFmtId="2" fontId="11" fillId="0" borderId="3" xfId="0" applyNumberFormat="1" applyFont="1" applyBorder="1" applyAlignment="1">
      <alignment horizontal="center" vertical="center"/>
    </xf>
    <xf numFmtId="2" fontId="11" fillId="0" borderId="1" xfId="0" applyNumberFormat="1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vertical="center"/>
    </xf>
    <xf numFmtId="0" fontId="0" fillId="0" borderId="0" xfId="0" applyAlignment="1">
      <alignment vertical="center"/>
    </xf>
    <xf numFmtId="16" fontId="19" fillId="0" borderId="0" xfId="0" applyNumberFormat="1" applyFont="1" applyAlignment="1">
      <alignment horizontal="center" vertical="center" wrapText="1"/>
    </xf>
    <xf numFmtId="2" fontId="10" fillId="0" borderId="0" xfId="0" applyNumberFormat="1" applyFont="1" applyAlignment="1">
      <alignment horizontal="center" vertical="center"/>
    </xf>
    <xf numFmtId="2" fontId="11" fillId="0" borderId="0" xfId="0" applyNumberFormat="1" applyFont="1" applyAlignment="1">
      <alignment vertical="center"/>
    </xf>
    <xf numFmtId="0" fontId="14" fillId="0" borderId="0" xfId="0" applyFont="1" applyAlignment="1">
      <alignment vertical="center"/>
    </xf>
    <xf numFmtId="0" fontId="7" fillId="14" borderId="0" xfId="0" applyFont="1" applyFill="1" applyAlignment="1">
      <alignment horizontal="center" vertical="center"/>
    </xf>
    <xf numFmtId="0" fontId="0" fillId="0" borderId="9" xfId="0" applyBorder="1" applyAlignment="1">
      <alignment horizontal="left" vertical="center"/>
    </xf>
    <xf numFmtId="0" fontId="16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0" borderId="9" xfId="0" applyBorder="1" applyAlignment="1">
      <alignment horizontal="right" vertical="center"/>
    </xf>
    <xf numFmtId="0" fontId="1" fillId="0" borderId="31" xfId="0" applyFont="1" applyBorder="1" applyAlignment="1">
      <alignment horizontal="left" vertical="center"/>
    </xf>
    <xf numFmtId="0" fontId="16" fillId="0" borderId="36" xfId="0" applyFont="1" applyBorder="1" applyAlignment="1">
      <alignment horizontal="right" vertical="center"/>
    </xf>
    <xf numFmtId="0" fontId="0" fillId="0" borderId="36" xfId="0" applyBorder="1" applyAlignment="1">
      <alignment horizontal="right" vertical="center"/>
    </xf>
    <xf numFmtId="0" fontId="1" fillId="0" borderId="37" xfId="0" applyFont="1" applyBorder="1" applyAlignment="1">
      <alignment horizontal="left" vertical="center"/>
    </xf>
    <xf numFmtId="0" fontId="16" fillId="0" borderId="9" xfId="0" applyFont="1" applyBorder="1" applyAlignment="1">
      <alignment horizontal="right" vertical="center"/>
    </xf>
    <xf numFmtId="0" fontId="1" fillId="0" borderId="0" xfId="0" applyFont="1" applyAlignment="1">
      <alignment vertical="center"/>
    </xf>
    <xf numFmtId="0" fontId="7" fillId="19" borderId="0" xfId="0" applyFont="1" applyFill="1" applyAlignment="1">
      <alignment horizontal="center" vertical="center"/>
    </xf>
    <xf numFmtId="20" fontId="12" fillId="20" borderId="38" xfId="0" applyNumberFormat="1" applyFont="1" applyFill="1" applyBorder="1" applyAlignment="1">
      <alignment horizontal="center" vertical="center"/>
    </xf>
    <xf numFmtId="20" fontId="12" fillId="20" borderId="39" xfId="0" applyNumberFormat="1" applyFont="1" applyFill="1" applyBorder="1" applyAlignment="1">
      <alignment horizontal="center" vertical="center"/>
    </xf>
    <xf numFmtId="20" fontId="12" fillId="14" borderId="38" xfId="0" applyNumberFormat="1" applyFont="1" applyFill="1" applyBorder="1" applyAlignment="1">
      <alignment horizontal="center" vertical="center"/>
    </xf>
    <xf numFmtId="20" fontId="12" fillId="14" borderId="39" xfId="0" applyNumberFormat="1" applyFont="1" applyFill="1" applyBorder="1" applyAlignment="1">
      <alignment horizontal="center" vertical="center"/>
    </xf>
    <xf numFmtId="0" fontId="16" fillId="16" borderId="9" xfId="0" applyFont="1" applyFill="1" applyBorder="1" applyAlignment="1">
      <alignment horizontal="right" vertical="center"/>
    </xf>
    <xf numFmtId="0" fontId="14" fillId="0" borderId="9" xfId="0" applyFont="1" applyBorder="1" applyAlignment="1">
      <alignment horizontal="left" vertical="center"/>
    </xf>
    <xf numFmtId="20" fontId="12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7" fillId="0" borderId="4" xfId="0" applyNumberFormat="1" applyFont="1" applyBorder="1" applyAlignment="1">
      <alignment horizontal="center" vertical="center"/>
    </xf>
    <xf numFmtId="164" fontId="7" fillId="0" borderId="6" xfId="0" applyNumberFormat="1" applyFont="1" applyBorder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164" fontId="7" fillId="0" borderId="5" xfId="0" applyNumberFormat="1" applyFont="1" applyBorder="1" applyAlignment="1">
      <alignment horizontal="center" vertical="center"/>
    </xf>
    <xf numFmtId="164" fontId="7" fillId="0" borderId="7" xfId="0" applyNumberFormat="1" applyFont="1" applyBorder="1" applyAlignment="1">
      <alignment horizontal="center" vertical="center"/>
    </xf>
    <xf numFmtId="2" fontId="7" fillId="0" borderId="0" xfId="0" applyNumberFormat="1" applyFont="1" applyAlignment="1">
      <alignment horizontal="center" vertical="center"/>
    </xf>
    <xf numFmtId="2" fontId="7" fillId="0" borderId="1" xfId="0" applyNumberFormat="1" applyFont="1" applyBorder="1" applyAlignment="1">
      <alignment horizontal="center" vertical="center"/>
    </xf>
    <xf numFmtId="2" fontId="7" fillId="11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16" fillId="0" borderId="0" xfId="0" applyFont="1" applyAlignment="1">
      <alignment horizontal="right" vertical="center"/>
    </xf>
    <xf numFmtId="0" fontId="1" fillId="0" borderId="33" xfId="0" applyFont="1" applyBorder="1" applyAlignment="1">
      <alignment horizontal="left" vertical="center"/>
    </xf>
    <xf numFmtId="0" fontId="0" fillId="0" borderId="33" xfId="0" applyBorder="1" applyAlignment="1">
      <alignment horizontal="left" vertical="center"/>
    </xf>
    <xf numFmtId="0" fontId="0" fillId="0" borderId="1" xfId="0" applyBorder="1"/>
    <xf numFmtId="0" fontId="1" fillId="19" borderId="0" xfId="0" applyFont="1" applyFill="1" applyAlignment="1">
      <alignment horizontal="left" vertical="center"/>
    </xf>
    <xf numFmtId="0" fontId="1" fillId="14" borderId="0" xfId="0" applyFont="1" applyFill="1" applyAlignment="1">
      <alignment horizontal="left" vertical="center"/>
    </xf>
    <xf numFmtId="0" fontId="9" fillId="0" borderId="3" xfId="0" applyFont="1" applyBorder="1" applyAlignment="1">
      <alignment vertical="center"/>
    </xf>
    <xf numFmtId="2" fontId="13" fillId="0" borderId="3" xfId="0" applyNumberFormat="1" applyFont="1" applyBorder="1" applyAlignment="1">
      <alignment horizontal="center" vertical="center"/>
    </xf>
    <xf numFmtId="0" fontId="9" fillId="3" borderId="3" xfId="0" applyFont="1" applyFill="1" applyBorder="1" applyAlignment="1">
      <alignment vertical="center"/>
    </xf>
    <xf numFmtId="2" fontId="29" fillId="0" borderId="1" xfId="0" applyNumberFormat="1" applyFont="1" applyBorder="1" applyAlignment="1">
      <alignment horizontal="center" vertical="center"/>
    </xf>
    <xf numFmtId="164" fontId="11" fillId="14" borderId="42" xfId="0" applyNumberFormat="1" applyFont="1" applyFill="1" applyBorder="1" applyAlignment="1">
      <alignment horizontal="center" vertical="center"/>
    </xf>
    <xf numFmtId="164" fontId="11" fillId="14" borderId="34" xfId="0" applyNumberFormat="1" applyFont="1" applyFill="1" applyBorder="1" applyAlignment="1">
      <alignment horizontal="center" vertical="center"/>
    </xf>
    <xf numFmtId="164" fontId="11" fillId="20" borderId="42" xfId="0" applyNumberFormat="1" applyFont="1" applyFill="1" applyBorder="1" applyAlignment="1">
      <alignment horizontal="center" vertical="center"/>
    </xf>
    <xf numFmtId="164" fontId="11" fillId="20" borderId="34" xfId="0" applyNumberFormat="1" applyFont="1" applyFill="1" applyBorder="1" applyAlignment="1">
      <alignment horizontal="center" vertical="center"/>
    </xf>
    <xf numFmtId="164" fontId="11" fillId="20" borderId="44" xfId="0" applyNumberFormat="1" applyFont="1" applyFill="1" applyBorder="1" applyAlignment="1">
      <alignment horizontal="center" vertical="center"/>
    </xf>
    <xf numFmtId="164" fontId="11" fillId="20" borderId="43" xfId="0" applyNumberFormat="1" applyFont="1" applyFill="1" applyBorder="1" applyAlignment="1">
      <alignment horizontal="center" vertical="center"/>
    </xf>
    <xf numFmtId="17" fontId="7" fillId="0" borderId="0" xfId="0" applyNumberFormat="1" applyFont="1" applyAlignment="1">
      <alignment horizontal="left" vertical="center"/>
    </xf>
    <xf numFmtId="0" fontId="1" fillId="16" borderId="0" xfId="0" applyFont="1" applyFill="1" applyAlignment="1">
      <alignment horizontal="left" vertical="center"/>
    </xf>
    <xf numFmtId="0" fontId="16" fillId="16" borderId="33" xfId="0" applyFont="1" applyFill="1" applyBorder="1" applyAlignment="1">
      <alignment horizontal="right" vertical="center"/>
    </xf>
    <xf numFmtId="0" fontId="16" fillId="0" borderId="33" xfId="0" applyFont="1" applyBorder="1" applyAlignment="1">
      <alignment horizontal="right" vertical="center"/>
    </xf>
    <xf numFmtId="0" fontId="16" fillId="0" borderId="37" xfId="0" applyFont="1" applyBorder="1" applyAlignment="1">
      <alignment horizontal="right" vertical="center"/>
    </xf>
    <xf numFmtId="0" fontId="14" fillId="0" borderId="36" xfId="0" applyFont="1" applyBorder="1" applyAlignment="1">
      <alignment vertical="center"/>
    </xf>
    <xf numFmtId="0" fontId="16" fillId="0" borderId="36" xfId="0" applyFont="1" applyBorder="1" applyAlignment="1">
      <alignment vertical="center"/>
    </xf>
    <xf numFmtId="2" fontId="11" fillId="4" borderId="54" xfId="0" applyNumberFormat="1" applyFont="1" applyFill="1" applyBorder="1" applyAlignment="1">
      <alignment vertical="center"/>
    </xf>
    <xf numFmtId="0" fontId="14" fillId="6" borderId="54" xfId="0" applyFont="1" applyFill="1" applyBorder="1" applyAlignment="1">
      <alignment vertical="center"/>
    </xf>
    <xf numFmtId="164" fontId="14" fillId="6" borderId="54" xfId="0" applyNumberFormat="1" applyFont="1" applyFill="1" applyBorder="1" applyAlignment="1">
      <alignment vertical="center"/>
    </xf>
    <xf numFmtId="164" fontId="14" fillId="6" borderId="55" xfId="0" applyNumberFormat="1" applyFont="1" applyFill="1" applyBorder="1" applyAlignment="1">
      <alignment vertical="center"/>
    </xf>
    <xf numFmtId="0" fontId="7" fillId="18" borderId="54" xfId="0" applyFont="1" applyFill="1" applyBorder="1" applyAlignment="1">
      <alignment vertical="center"/>
    </xf>
    <xf numFmtId="164" fontId="7" fillId="18" borderId="54" xfId="0" applyNumberFormat="1" applyFont="1" applyFill="1" applyBorder="1" applyAlignment="1">
      <alignment vertical="center"/>
    </xf>
    <xf numFmtId="164" fontId="7" fillId="18" borderId="55" xfId="0" applyNumberFormat="1" applyFont="1" applyFill="1" applyBorder="1" applyAlignment="1">
      <alignment vertical="center"/>
    </xf>
    <xf numFmtId="0" fontId="7" fillId="5" borderId="54" xfId="0" applyFont="1" applyFill="1" applyBorder="1" applyAlignment="1">
      <alignment vertical="center"/>
    </xf>
    <xf numFmtId="164" fontId="7" fillId="5" borderId="54" xfId="0" applyNumberFormat="1" applyFont="1" applyFill="1" applyBorder="1" applyAlignment="1">
      <alignment vertical="center"/>
    </xf>
    <xf numFmtId="164" fontId="7" fillId="5" borderId="55" xfId="0" applyNumberFormat="1" applyFont="1" applyFill="1" applyBorder="1" applyAlignment="1">
      <alignment vertical="center"/>
    </xf>
    <xf numFmtId="0" fontId="0" fillId="5" borderId="54" xfId="0" applyFill="1" applyBorder="1" applyAlignment="1">
      <alignment vertical="center"/>
    </xf>
    <xf numFmtId="20" fontId="12" fillId="5" borderId="54" xfId="0" applyNumberFormat="1" applyFont="1" applyFill="1" applyBorder="1" applyAlignment="1">
      <alignment vertical="center"/>
    </xf>
    <xf numFmtId="20" fontId="12" fillId="5" borderId="55" xfId="0" applyNumberFormat="1" applyFont="1" applyFill="1" applyBorder="1" applyAlignment="1">
      <alignment vertical="center"/>
    </xf>
    <xf numFmtId="2" fontId="11" fillId="5" borderId="54" xfId="0" applyNumberFormat="1" applyFont="1" applyFill="1" applyBorder="1" applyAlignment="1">
      <alignment vertical="center"/>
    </xf>
    <xf numFmtId="164" fontId="11" fillId="5" borderId="54" xfId="0" applyNumberFormat="1" applyFont="1" applyFill="1" applyBorder="1" applyAlignment="1">
      <alignment vertical="center"/>
    </xf>
    <xf numFmtId="164" fontId="11" fillId="5" borderId="55" xfId="0" applyNumberFormat="1" applyFont="1" applyFill="1" applyBorder="1" applyAlignment="1">
      <alignment vertical="center"/>
    </xf>
    <xf numFmtId="0" fontId="36" fillId="5" borderId="53" xfId="0" applyFont="1" applyFill="1" applyBorder="1" applyAlignment="1">
      <alignment horizontal="center" vertical="center"/>
    </xf>
    <xf numFmtId="0" fontId="33" fillId="5" borderId="53" xfId="0" applyFont="1" applyFill="1" applyBorder="1" applyAlignment="1">
      <alignment horizontal="center" vertical="center"/>
    </xf>
    <xf numFmtId="0" fontId="36" fillId="18" borderId="53" xfId="0" applyFont="1" applyFill="1" applyBorder="1" applyAlignment="1">
      <alignment horizontal="center" vertical="center"/>
    </xf>
    <xf numFmtId="0" fontId="36" fillId="6" borderId="53" xfId="0" applyFont="1" applyFill="1" applyBorder="1" applyAlignment="1">
      <alignment horizontal="center" vertical="center"/>
    </xf>
    <xf numFmtId="0" fontId="36" fillId="4" borderId="53" xfId="0" applyFont="1" applyFill="1" applyBorder="1" applyAlignment="1">
      <alignment horizontal="center" vertical="center"/>
    </xf>
    <xf numFmtId="0" fontId="33" fillId="5" borderId="60" xfId="0" applyFont="1" applyFill="1" applyBorder="1" applyAlignment="1">
      <alignment horizontal="center" vertical="center"/>
    </xf>
    <xf numFmtId="0" fontId="1" fillId="0" borderId="29" xfId="0" applyFont="1" applyBorder="1" applyAlignment="1">
      <alignment horizontal="left" vertical="center"/>
    </xf>
    <xf numFmtId="0" fontId="0" fillId="0" borderId="30" xfId="0" applyBorder="1" applyAlignment="1">
      <alignment horizontal="right" vertical="center"/>
    </xf>
    <xf numFmtId="0" fontId="0" fillId="0" borderId="40" xfId="0" applyBorder="1" applyAlignment="1">
      <alignment horizontal="right" vertical="center"/>
    </xf>
    <xf numFmtId="0" fontId="16" fillId="0" borderId="40" xfId="0" applyFont="1" applyBorder="1" applyAlignment="1">
      <alignment horizontal="right" vertical="center"/>
    </xf>
    <xf numFmtId="0" fontId="36" fillId="18" borderId="21" xfId="0" applyFont="1" applyFill="1" applyBorder="1" applyAlignment="1">
      <alignment horizontal="center" vertical="center"/>
    </xf>
    <xf numFmtId="0" fontId="30" fillId="5" borderId="47" xfId="0" applyFont="1" applyFill="1" applyBorder="1" applyAlignment="1">
      <alignment horizontal="center" vertical="center"/>
    </xf>
    <xf numFmtId="0" fontId="1" fillId="25" borderId="31" xfId="0" applyFont="1" applyFill="1" applyBorder="1" applyAlignment="1">
      <alignment horizontal="left" vertical="center"/>
    </xf>
    <xf numFmtId="0" fontId="0" fillId="25" borderId="36" xfId="0" applyFill="1" applyBorder="1" applyAlignment="1">
      <alignment horizontal="right" vertical="center"/>
    </xf>
    <xf numFmtId="0" fontId="16" fillId="25" borderId="36" xfId="0" applyFont="1" applyFill="1" applyBorder="1" applyAlignment="1">
      <alignment horizontal="right" vertical="center"/>
    </xf>
    <xf numFmtId="0" fontId="1" fillId="25" borderId="0" xfId="0" applyFont="1" applyFill="1" applyAlignment="1">
      <alignment horizontal="left" vertical="center"/>
    </xf>
    <xf numFmtId="0" fontId="7" fillId="0" borderId="0" xfId="0" applyFont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0" fillId="0" borderId="0" xfId="0" applyFill="1"/>
    <xf numFmtId="164" fontId="0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30" fillId="0" borderId="0" xfId="0" applyFont="1" applyBorder="1" applyAlignment="1">
      <alignment vertical="center"/>
    </xf>
    <xf numFmtId="0" fontId="7" fillId="0" borderId="0" xfId="0" applyFont="1" applyFill="1" applyBorder="1" applyAlignment="1">
      <alignment horizontal="center" vertical="center"/>
    </xf>
    <xf numFmtId="0" fontId="30" fillId="0" borderId="0" xfId="0" applyFont="1" applyFill="1" applyBorder="1" applyAlignment="1">
      <alignment vertical="center"/>
    </xf>
    <xf numFmtId="0" fontId="0" fillId="0" borderId="0" xfId="0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33" fillId="0" borderId="0" xfId="0" applyFont="1" applyFill="1" applyBorder="1" applyAlignment="1">
      <alignment vertical="center"/>
    </xf>
    <xf numFmtId="0" fontId="0" fillId="0" borderId="0" xfId="0" applyFill="1" applyBorder="1"/>
    <xf numFmtId="0" fontId="34" fillId="0" borderId="0" xfId="0" applyFont="1" applyFill="1" applyBorder="1" applyAlignment="1">
      <alignment vertical="center"/>
    </xf>
    <xf numFmtId="0" fontId="30" fillId="0" borderId="16" xfId="0" applyFont="1" applyBorder="1" applyAlignment="1">
      <alignment horizontal="center" vertical="center"/>
    </xf>
    <xf numFmtId="0" fontId="0" fillId="23" borderId="23" xfId="0" applyFill="1" applyBorder="1" applyAlignment="1">
      <alignment horizontal="center" vertical="center"/>
    </xf>
    <xf numFmtId="0" fontId="0" fillId="22" borderId="12" xfId="0" applyFill="1" applyBorder="1" applyAlignment="1">
      <alignment horizontal="center" vertical="center"/>
    </xf>
    <xf numFmtId="0" fontId="0" fillId="23" borderId="12" xfId="0" applyFill="1" applyBorder="1" applyAlignment="1">
      <alignment horizontal="center" vertical="center"/>
    </xf>
    <xf numFmtId="0" fontId="0" fillId="22" borderId="15" xfId="0" applyFill="1" applyBorder="1" applyAlignment="1">
      <alignment horizontal="center" vertical="center"/>
    </xf>
    <xf numFmtId="0" fontId="7" fillId="23" borderId="23" xfId="0" applyFont="1" applyFill="1" applyBorder="1" applyAlignment="1">
      <alignment horizontal="center" vertical="center"/>
    </xf>
    <xf numFmtId="0" fontId="7" fillId="22" borderId="12" xfId="0" applyFont="1" applyFill="1" applyBorder="1" applyAlignment="1">
      <alignment horizontal="center" vertical="center"/>
    </xf>
    <xf numFmtId="0" fontId="7" fillId="23" borderId="12" xfId="0" applyFont="1" applyFill="1" applyBorder="1" applyAlignment="1">
      <alignment horizontal="center" vertical="center"/>
    </xf>
    <xf numFmtId="0" fontId="7" fillId="22" borderId="15" xfId="0" applyFont="1" applyFill="1" applyBorder="1" applyAlignment="1">
      <alignment horizontal="center" vertical="center"/>
    </xf>
    <xf numFmtId="0" fontId="7" fillId="23" borderId="17" xfId="0" applyFont="1" applyFill="1" applyBorder="1" applyAlignment="1">
      <alignment horizontal="center" vertical="center"/>
    </xf>
    <xf numFmtId="0" fontId="7" fillId="22" borderId="18" xfId="0" applyFont="1" applyFill="1" applyBorder="1" applyAlignment="1">
      <alignment horizontal="center" vertical="center"/>
    </xf>
    <xf numFmtId="0" fontId="33" fillId="25" borderId="64" xfId="0" applyFont="1" applyFill="1" applyBorder="1" applyAlignment="1">
      <alignment horizontal="center" vertical="center"/>
    </xf>
    <xf numFmtId="0" fontId="37" fillId="24" borderId="61" xfId="0" applyFont="1" applyFill="1" applyBorder="1" applyAlignment="1">
      <alignment horizontal="center" vertical="center"/>
    </xf>
    <xf numFmtId="0" fontId="37" fillId="26" borderId="62" xfId="0" applyFont="1" applyFill="1" applyBorder="1" applyAlignment="1">
      <alignment horizontal="center" vertical="center"/>
    </xf>
    <xf numFmtId="0" fontId="33" fillId="24" borderId="18" xfId="0" applyFont="1" applyFill="1" applyBorder="1" applyAlignment="1">
      <alignment horizontal="center" vertical="center"/>
    </xf>
    <xf numFmtId="0" fontId="39" fillId="26" borderId="63" xfId="0" applyFont="1" applyFill="1" applyBorder="1" applyAlignment="1">
      <alignment horizontal="center" vertical="center"/>
    </xf>
    <xf numFmtId="0" fontId="37" fillId="25" borderId="54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0" borderId="68" xfId="0" applyFont="1" applyBorder="1" applyAlignment="1">
      <alignment horizontal="left" vertical="center"/>
    </xf>
    <xf numFmtId="20" fontId="12" fillId="20" borderId="69" xfId="0" applyNumberFormat="1" applyFont="1" applyFill="1" applyBorder="1" applyAlignment="1">
      <alignment horizontal="center" vertical="center"/>
    </xf>
    <xf numFmtId="20" fontId="12" fillId="20" borderId="70" xfId="0" applyNumberFormat="1" applyFont="1" applyFill="1" applyBorder="1" applyAlignment="1">
      <alignment horizontal="center" vertical="center"/>
    </xf>
    <xf numFmtId="20" fontId="12" fillId="14" borderId="69" xfId="0" applyNumberFormat="1" applyFont="1" applyFill="1" applyBorder="1" applyAlignment="1">
      <alignment horizontal="center" vertical="center"/>
    </xf>
    <xf numFmtId="20" fontId="12" fillId="14" borderId="7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30" fillId="5" borderId="0" xfId="0" applyFont="1" applyFill="1" applyBorder="1" applyAlignment="1">
      <alignment horizontal="center" vertical="center"/>
    </xf>
    <xf numFmtId="0" fontId="16" fillId="16" borderId="0" xfId="0" applyFont="1" applyFill="1" applyBorder="1" applyAlignment="1">
      <alignment horizontal="right" vertical="center"/>
    </xf>
    <xf numFmtId="0" fontId="36" fillId="5" borderId="54" xfId="0" applyFont="1" applyFill="1" applyBorder="1" applyAlignment="1">
      <alignment horizontal="center" vertical="center"/>
    </xf>
    <xf numFmtId="0" fontId="16" fillId="25" borderId="0" xfId="0" applyFont="1" applyFill="1" applyBorder="1" applyAlignment="1">
      <alignment horizontal="right" vertical="center"/>
    </xf>
    <xf numFmtId="0" fontId="1" fillId="25" borderId="0" xfId="0" applyFont="1" applyFill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6" fillId="0" borderId="0" xfId="0" applyFont="1" applyBorder="1" applyAlignment="1">
      <alignment horizontal="right" vertical="center"/>
    </xf>
    <xf numFmtId="0" fontId="0" fillId="25" borderId="0" xfId="0" applyFill="1" applyBorder="1" applyAlignment="1">
      <alignment horizontal="right" vertical="center"/>
    </xf>
    <xf numFmtId="0" fontId="0" fillId="0" borderId="0" xfId="0" applyBorder="1" applyAlignment="1">
      <alignment horizontal="right" vertical="center"/>
    </xf>
    <xf numFmtId="0" fontId="33" fillId="5" borderId="54" xfId="0" applyFont="1" applyFill="1" applyBorder="1" applyAlignment="1">
      <alignment horizontal="center" vertical="center"/>
    </xf>
    <xf numFmtId="0" fontId="33" fillId="5" borderId="74" xfId="0" applyFont="1" applyFill="1" applyBorder="1" applyAlignment="1">
      <alignment horizontal="center" vertical="center"/>
    </xf>
    <xf numFmtId="0" fontId="36" fillId="18" borderId="75" xfId="0" applyFont="1" applyFill="1" applyBorder="1" applyAlignment="1">
      <alignment horizontal="center" vertical="center"/>
    </xf>
    <xf numFmtId="0" fontId="36" fillId="18" borderId="54" xfId="0" applyFont="1" applyFill="1" applyBorder="1" applyAlignment="1">
      <alignment horizontal="center" vertical="center"/>
    </xf>
    <xf numFmtId="0" fontId="36" fillId="6" borderId="54" xfId="0" applyFont="1" applyFill="1" applyBorder="1" applyAlignment="1">
      <alignment horizontal="center" vertical="center"/>
    </xf>
    <xf numFmtId="0" fontId="14" fillId="0" borderId="0" xfId="0" applyFont="1" applyBorder="1" applyAlignment="1">
      <alignment vertical="center"/>
    </xf>
    <xf numFmtId="0" fontId="14" fillId="0" borderId="0" xfId="0" applyFont="1" applyBorder="1" applyAlignment="1">
      <alignment horizontal="left" vertical="center"/>
    </xf>
    <xf numFmtId="0" fontId="36" fillId="4" borderId="54" xfId="0" applyFont="1" applyFill="1" applyBorder="1" applyAlignment="1">
      <alignment horizontal="center" vertical="center"/>
    </xf>
    <xf numFmtId="0" fontId="16" fillId="0" borderId="0" xfId="0" applyFont="1" applyBorder="1" applyAlignment="1">
      <alignment vertical="center"/>
    </xf>
    <xf numFmtId="0" fontId="0" fillId="0" borderId="4" xfId="0" applyBorder="1"/>
    <xf numFmtId="0" fontId="16" fillId="25" borderId="7" xfId="0" applyFont="1" applyFill="1" applyBorder="1" applyAlignment="1">
      <alignment horizontal="right" vertical="center"/>
    </xf>
    <xf numFmtId="0" fontId="16" fillId="0" borderId="7" xfId="0" applyFont="1" applyBorder="1" applyAlignment="1">
      <alignment horizontal="right" vertical="center"/>
    </xf>
    <xf numFmtId="20" fontId="1" fillId="0" borderId="0" xfId="0" applyNumberFormat="1" applyFont="1" applyAlignment="1">
      <alignment horizontal="left" vertical="center"/>
    </xf>
    <xf numFmtId="20" fontId="12" fillId="16" borderId="0" xfId="0" applyNumberFormat="1" applyFont="1" applyFill="1" applyBorder="1" applyAlignment="1">
      <alignment horizontal="center" vertical="center"/>
    </xf>
    <xf numFmtId="20" fontId="0" fillId="0" borderId="0" xfId="0" applyNumberFormat="1"/>
    <xf numFmtId="16" fontId="7" fillId="0" borderId="8" xfId="0" applyNumberFormat="1" applyFont="1" applyBorder="1" applyAlignment="1">
      <alignment horizontal="left" vertical="center"/>
    </xf>
    <xf numFmtId="16" fontId="7" fillId="0" borderId="23" xfId="0" applyNumberFormat="1" applyFont="1" applyBorder="1" applyAlignment="1">
      <alignment horizontal="left" vertical="center"/>
    </xf>
    <xf numFmtId="16" fontId="7" fillId="0" borderId="22" xfId="0" applyNumberFormat="1" applyFont="1" applyBorder="1" applyAlignment="1">
      <alignment horizontal="left" vertical="center"/>
    </xf>
    <xf numFmtId="0" fontId="9" fillId="0" borderId="9" xfId="0" applyFont="1" applyBorder="1" applyAlignment="1">
      <alignment vertical="center"/>
    </xf>
    <xf numFmtId="0" fontId="9" fillId="0" borderId="3" xfId="0" applyFont="1" applyBorder="1" applyAlignment="1">
      <alignment vertical="center"/>
    </xf>
    <xf numFmtId="0" fontId="9" fillId="0" borderId="2" xfId="0" applyFont="1" applyBorder="1" applyAlignment="1">
      <alignment vertical="center"/>
    </xf>
    <xf numFmtId="2" fontId="13" fillId="0" borderId="9" xfId="0" applyNumberFormat="1" applyFont="1" applyBorder="1" applyAlignment="1">
      <alignment horizontal="center" vertical="center"/>
    </xf>
    <xf numFmtId="2" fontId="13" fillId="0" borderId="3" xfId="0" applyNumberFormat="1" applyFont="1" applyBorder="1" applyAlignment="1">
      <alignment horizontal="center" vertical="center"/>
    </xf>
    <xf numFmtId="2" fontId="13" fillId="0" borderId="24" xfId="0" applyNumberFormat="1" applyFont="1" applyBorder="1" applyAlignment="1">
      <alignment horizontal="center" vertical="center"/>
    </xf>
    <xf numFmtId="2" fontId="10" fillId="0" borderId="1" xfId="0" applyNumberFormat="1" applyFont="1" applyBorder="1" applyAlignment="1">
      <alignment horizontal="center" vertical="center"/>
    </xf>
    <xf numFmtId="2" fontId="10" fillId="0" borderId="12" xfId="0" applyNumberFormat="1" applyFont="1" applyBorder="1" applyAlignment="1">
      <alignment horizontal="center" vertical="center"/>
    </xf>
    <xf numFmtId="2" fontId="10" fillId="0" borderId="14" xfId="0" applyNumberFormat="1" applyFont="1" applyBorder="1" applyAlignment="1">
      <alignment horizontal="center" vertical="center"/>
    </xf>
    <xf numFmtId="2" fontId="10" fillId="0" borderId="15" xfId="0" applyNumberFormat="1" applyFont="1" applyBorder="1" applyAlignment="1">
      <alignment horizontal="center" vertical="center"/>
    </xf>
    <xf numFmtId="2" fontId="7" fillId="14" borderId="4" xfId="0" applyNumberFormat="1" applyFont="1" applyFill="1" applyBorder="1" applyAlignment="1">
      <alignment horizontal="center" vertical="center"/>
    </xf>
    <xf numFmtId="0" fontId="7" fillId="14" borderId="5" xfId="0" applyFont="1" applyFill="1" applyBorder="1" applyAlignment="1">
      <alignment horizontal="center" vertical="center"/>
    </xf>
    <xf numFmtId="0" fontId="7" fillId="15" borderId="4" xfId="0" applyFont="1" applyFill="1" applyBorder="1" applyAlignment="1">
      <alignment horizontal="center" vertical="center"/>
    </xf>
    <xf numFmtId="0" fontId="7" fillId="15" borderId="5" xfId="0" applyFont="1" applyFill="1" applyBorder="1" applyAlignment="1">
      <alignment horizontal="center" vertical="center"/>
    </xf>
    <xf numFmtId="2" fontId="10" fillId="0" borderId="2" xfId="0" applyNumberFormat="1" applyFont="1" applyBorder="1" applyAlignment="1">
      <alignment horizontal="center" vertical="center"/>
    </xf>
    <xf numFmtId="2" fontId="10" fillId="0" borderId="10" xfId="0" applyNumberFormat="1" applyFont="1" applyBorder="1" applyAlignment="1">
      <alignment horizontal="center" vertical="center"/>
    </xf>
    <xf numFmtId="16" fontId="7" fillId="0" borderId="26" xfId="0" applyNumberFormat="1" applyFont="1" applyBorder="1" applyAlignment="1">
      <alignment horizontal="left" vertical="center"/>
    </xf>
    <xf numFmtId="16" fontId="1" fillId="0" borderId="8" xfId="0" applyNumberFormat="1" applyFont="1" applyBorder="1" applyAlignment="1">
      <alignment horizontal="center" vertical="center" wrapText="1"/>
    </xf>
    <xf numFmtId="16" fontId="1" fillId="0" borderId="23" xfId="0" applyNumberFormat="1" applyFont="1" applyBorder="1" applyAlignment="1">
      <alignment horizontal="center" vertical="center" wrapText="1"/>
    </xf>
    <xf numFmtId="16" fontId="1" fillId="0" borderId="1" xfId="0" applyNumberFormat="1" applyFont="1" applyBorder="1" applyAlignment="1">
      <alignment horizontal="center" vertical="center" wrapText="1"/>
    </xf>
    <xf numFmtId="16" fontId="1" fillId="0" borderId="12" xfId="0" applyNumberFormat="1" applyFont="1" applyBorder="1" applyAlignment="1">
      <alignment horizontal="center" vertical="center" wrapText="1"/>
    </xf>
    <xf numFmtId="0" fontId="9" fillId="3" borderId="2" xfId="0" applyFont="1" applyFill="1" applyBorder="1" applyAlignment="1">
      <alignment vertical="center"/>
    </xf>
    <xf numFmtId="0" fontId="9" fillId="3" borderId="24" xfId="0" applyFont="1" applyFill="1" applyBorder="1" applyAlignment="1">
      <alignment vertical="center"/>
    </xf>
    <xf numFmtId="2" fontId="7" fillId="14" borderId="5" xfId="0" applyNumberFormat="1" applyFont="1" applyFill="1" applyBorder="1" applyAlignment="1">
      <alignment horizontal="center" vertical="center"/>
    </xf>
    <xf numFmtId="0" fontId="9" fillId="3" borderId="3" xfId="0" applyFont="1" applyFill="1" applyBorder="1" applyAlignment="1">
      <alignment vertical="center"/>
    </xf>
    <xf numFmtId="2" fontId="10" fillId="0" borderId="3" xfId="0" applyNumberFormat="1" applyFont="1" applyBorder="1" applyAlignment="1">
      <alignment horizontal="center" vertical="center"/>
    </xf>
    <xf numFmtId="2" fontId="10" fillId="0" borderId="19" xfId="0" applyNumberFormat="1" applyFont="1" applyBorder="1" applyAlignment="1">
      <alignment horizontal="center" vertical="center"/>
    </xf>
    <xf numFmtId="16" fontId="7" fillId="16" borderId="8" xfId="0" applyNumberFormat="1" applyFont="1" applyFill="1" applyBorder="1" applyAlignment="1">
      <alignment horizontal="left" vertical="center"/>
    </xf>
    <xf numFmtId="0" fontId="9" fillId="2" borderId="2" xfId="0" applyFont="1" applyFill="1" applyBorder="1" applyAlignment="1">
      <alignment vertical="center"/>
    </xf>
    <xf numFmtId="0" fontId="9" fillId="2" borderId="3" xfId="0" applyFont="1" applyFill="1" applyBorder="1" applyAlignment="1">
      <alignment vertical="center"/>
    </xf>
    <xf numFmtId="16" fontId="1" fillId="0" borderId="25" xfId="0" applyNumberFormat="1" applyFont="1" applyBorder="1" applyAlignment="1">
      <alignment horizontal="center" vertical="center" wrapText="1"/>
    </xf>
    <xf numFmtId="16" fontId="1" fillId="0" borderId="3" xfId="0" applyNumberFormat="1" applyFont="1" applyBorder="1" applyAlignment="1">
      <alignment horizontal="center" vertical="center" wrapText="1"/>
    </xf>
    <xf numFmtId="2" fontId="5" fillId="11" borderId="0" xfId="0" applyNumberFormat="1" applyFont="1" applyFill="1" applyAlignment="1">
      <alignment horizontal="center" vertical="center"/>
    </xf>
    <xf numFmtId="0" fontId="5" fillId="11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16" fontId="7" fillId="6" borderId="8" xfId="0" applyNumberFormat="1" applyFont="1" applyFill="1" applyBorder="1" applyAlignment="1">
      <alignment horizontal="left" vertical="center"/>
    </xf>
    <xf numFmtId="16" fontId="7" fillId="17" borderId="8" xfId="0" applyNumberFormat="1" applyFont="1" applyFill="1" applyBorder="1" applyAlignment="1">
      <alignment horizontal="left" vertical="center"/>
    </xf>
    <xf numFmtId="0" fontId="9" fillId="4" borderId="2" xfId="0" applyFont="1" applyFill="1" applyBorder="1" applyAlignment="1">
      <alignment vertical="center"/>
    </xf>
    <xf numFmtId="0" fontId="9" fillId="4" borderId="3" xfId="0" applyFont="1" applyFill="1" applyBorder="1" applyAlignment="1">
      <alignment vertical="center"/>
    </xf>
    <xf numFmtId="0" fontId="9" fillId="5" borderId="2" xfId="0" applyFont="1" applyFill="1" applyBorder="1" applyAlignment="1">
      <alignment vertical="center"/>
    </xf>
    <xf numFmtId="0" fontId="9" fillId="5" borderId="3" xfId="0" applyFont="1" applyFill="1" applyBorder="1" applyAlignment="1">
      <alignment vertical="center"/>
    </xf>
    <xf numFmtId="2" fontId="14" fillId="14" borderId="0" xfId="0" applyNumberFormat="1" applyFont="1" applyFill="1" applyAlignment="1">
      <alignment horizontal="center" vertical="center"/>
    </xf>
    <xf numFmtId="0" fontId="14" fillId="14" borderId="0" xfId="0" applyFont="1" applyFill="1" applyAlignment="1">
      <alignment horizontal="center" vertical="center"/>
    </xf>
    <xf numFmtId="0" fontId="7" fillId="15" borderId="0" xfId="0" applyFont="1" applyFill="1" applyAlignment="1">
      <alignment horizontal="center" vertical="center"/>
    </xf>
    <xf numFmtId="2" fontId="29" fillId="0" borderId="1" xfId="0" applyNumberFormat="1" applyFont="1" applyBorder="1" applyAlignment="1">
      <alignment horizontal="center" vertical="center"/>
    </xf>
    <xf numFmtId="2" fontId="29" fillId="0" borderId="12" xfId="0" applyNumberFormat="1" applyFont="1" applyBorder="1" applyAlignment="1">
      <alignment horizontal="center" vertical="center"/>
    </xf>
    <xf numFmtId="2" fontId="28" fillId="0" borderId="9" xfId="0" applyNumberFormat="1" applyFont="1" applyBorder="1" applyAlignment="1">
      <alignment horizontal="center" vertical="center"/>
    </xf>
    <xf numFmtId="2" fontId="28" fillId="0" borderId="3" xfId="0" applyNumberFormat="1" applyFont="1" applyBorder="1" applyAlignment="1">
      <alignment horizontal="center" vertical="center"/>
    </xf>
    <xf numFmtId="2" fontId="10" fillId="0" borderId="24" xfId="0" applyNumberFormat="1" applyFont="1" applyBorder="1" applyAlignment="1">
      <alignment horizontal="center" vertical="center"/>
    </xf>
    <xf numFmtId="16" fontId="19" fillId="0" borderId="3" xfId="0" applyNumberFormat="1" applyFont="1" applyBorder="1" applyAlignment="1">
      <alignment horizontal="center" vertical="center" wrapText="1"/>
    </xf>
    <xf numFmtId="16" fontId="19" fillId="0" borderId="1" xfId="0" applyNumberFormat="1" applyFont="1" applyBorder="1" applyAlignment="1">
      <alignment horizontal="center" vertical="center" wrapText="1"/>
    </xf>
    <xf numFmtId="16" fontId="7" fillId="17" borderId="22" xfId="0" applyNumberFormat="1" applyFont="1" applyFill="1" applyBorder="1" applyAlignment="1">
      <alignment horizontal="left" vertical="center"/>
    </xf>
    <xf numFmtId="16" fontId="7" fillId="16" borderId="23" xfId="0" applyNumberFormat="1" applyFont="1" applyFill="1" applyBorder="1" applyAlignment="1">
      <alignment horizontal="left" vertical="center"/>
    </xf>
    <xf numFmtId="16" fontId="7" fillId="16" borderId="22" xfId="0" applyNumberFormat="1" applyFont="1" applyFill="1" applyBorder="1" applyAlignment="1">
      <alignment horizontal="left" vertical="center"/>
    </xf>
    <xf numFmtId="0" fontId="9" fillId="0" borderId="24" xfId="0" applyFont="1" applyBorder="1" applyAlignment="1">
      <alignment vertical="center"/>
    </xf>
    <xf numFmtId="0" fontId="38" fillId="12" borderId="17" xfId="0" applyFont="1" applyFill="1" applyBorder="1" applyAlignment="1">
      <alignment horizontal="center" vertical="center"/>
    </xf>
    <xf numFmtId="0" fontId="38" fillId="12" borderId="18" xfId="0" applyFont="1" applyFill="1" applyBorder="1" applyAlignment="1">
      <alignment horizontal="center" vertical="center"/>
    </xf>
    <xf numFmtId="0" fontId="37" fillId="12" borderId="16" xfId="0" applyFont="1" applyFill="1" applyBorder="1" applyAlignment="1">
      <alignment horizontal="center" vertical="center"/>
    </xf>
    <xf numFmtId="0" fontId="37" fillId="12" borderId="17" xfId="0" applyFont="1" applyFill="1" applyBorder="1" applyAlignment="1">
      <alignment horizontal="center" vertical="center"/>
    </xf>
    <xf numFmtId="164" fontId="10" fillId="0" borderId="6" xfId="0" applyNumberFormat="1" applyFont="1" applyBorder="1" applyAlignment="1">
      <alignment horizontal="center" vertical="center"/>
    </xf>
    <xf numFmtId="164" fontId="10" fillId="0" borderId="7" xfId="0" applyNumberFormat="1" applyFont="1" applyBorder="1" applyAlignment="1">
      <alignment horizontal="center" vertical="center"/>
    </xf>
    <xf numFmtId="20" fontId="12" fillId="16" borderId="32" xfId="0" applyNumberFormat="1" applyFont="1" applyFill="1" applyBorder="1" applyAlignment="1">
      <alignment horizontal="center" vertical="center"/>
    </xf>
    <xf numFmtId="164" fontId="10" fillId="0" borderId="1" xfId="0" applyNumberFormat="1" applyFont="1" applyBorder="1" applyAlignment="1">
      <alignment horizontal="center" vertical="center"/>
    </xf>
    <xf numFmtId="164" fontId="10" fillId="0" borderId="2" xfId="0" applyNumberFormat="1" applyFont="1" applyBorder="1" applyAlignment="1">
      <alignment horizontal="center" vertical="center"/>
    </xf>
    <xf numFmtId="164" fontId="10" fillId="0" borderId="3" xfId="0" applyNumberFormat="1" applyFont="1" applyBorder="1" applyAlignment="1">
      <alignment horizontal="center" vertical="center"/>
    </xf>
    <xf numFmtId="20" fontId="12" fillId="16" borderId="48" xfId="0" applyNumberFormat="1" applyFont="1" applyFill="1" applyBorder="1" applyAlignment="1">
      <alignment horizontal="center" vertical="center"/>
    </xf>
    <xf numFmtId="20" fontId="12" fillId="16" borderId="49" xfId="0" applyNumberFormat="1" applyFont="1" applyFill="1" applyBorder="1" applyAlignment="1">
      <alignment horizontal="center" vertical="center"/>
    </xf>
    <xf numFmtId="164" fontId="10" fillId="0" borderId="45" xfId="0" applyNumberFormat="1" applyFont="1" applyBorder="1" applyAlignment="1">
      <alignment horizontal="center" vertical="center"/>
    </xf>
    <xf numFmtId="164" fontId="10" fillId="0" borderId="46" xfId="0" applyNumberFormat="1" applyFont="1" applyBorder="1" applyAlignment="1">
      <alignment horizontal="center" vertical="center"/>
    </xf>
    <xf numFmtId="20" fontId="12" fillId="16" borderId="56" xfId="0" applyNumberFormat="1" applyFont="1" applyFill="1" applyBorder="1" applyAlignment="1">
      <alignment horizontal="center" vertical="center"/>
    </xf>
    <xf numFmtId="20" fontId="12" fillId="16" borderId="43" xfId="0" applyNumberFormat="1" applyFont="1" applyFill="1" applyBorder="1" applyAlignment="1">
      <alignment horizontal="center" vertical="center"/>
    </xf>
    <xf numFmtId="20" fontId="12" fillId="16" borderId="34" xfId="0" applyNumberFormat="1" applyFont="1" applyFill="1" applyBorder="1" applyAlignment="1">
      <alignment horizontal="center" vertical="center"/>
    </xf>
    <xf numFmtId="164" fontId="10" fillId="0" borderId="31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 wrapText="1"/>
    </xf>
    <xf numFmtId="164" fontId="7" fillId="0" borderId="29" xfId="0" applyNumberFormat="1" applyFont="1" applyBorder="1" applyAlignment="1">
      <alignment horizontal="center" vertical="center"/>
    </xf>
    <xf numFmtId="164" fontId="7" fillId="0" borderId="30" xfId="0" applyNumberFormat="1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7" fillId="0" borderId="1" xfId="0" applyNumberFormat="1" applyFont="1" applyBorder="1" applyAlignment="1">
      <alignment horizontal="center" vertical="center"/>
    </xf>
    <xf numFmtId="164" fontId="10" fillId="0" borderId="35" xfId="0" applyNumberFormat="1" applyFont="1" applyBorder="1" applyAlignment="1">
      <alignment horizontal="center" vertical="center"/>
    </xf>
    <xf numFmtId="164" fontId="10" fillId="0" borderId="24" xfId="0" applyNumberFormat="1" applyFont="1" applyBorder="1" applyAlignment="1">
      <alignment horizontal="center" vertical="center"/>
    </xf>
    <xf numFmtId="20" fontId="11" fillId="0" borderId="34" xfId="0" applyNumberFormat="1" applyFont="1" applyBorder="1" applyAlignment="1">
      <alignment horizontal="center" vertical="center"/>
    </xf>
    <xf numFmtId="20" fontId="11" fillId="0" borderId="32" xfId="0" applyNumberFormat="1" applyFont="1" applyBorder="1" applyAlignment="1">
      <alignment horizontal="center" vertical="center"/>
    </xf>
    <xf numFmtId="2" fontId="11" fillId="20" borderId="34" xfId="0" applyNumberFormat="1" applyFont="1" applyFill="1" applyBorder="1" applyAlignment="1">
      <alignment horizontal="center" vertical="center"/>
    </xf>
    <xf numFmtId="2" fontId="11" fillId="20" borderId="32" xfId="0" applyNumberFormat="1" applyFont="1" applyFill="1" applyBorder="1" applyAlignment="1">
      <alignment horizontal="center" vertical="center"/>
    </xf>
    <xf numFmtId="20" fontId="11" fillId="0" borderId="48" xfId="0" applyNumberFormat="1" applyFont="1" applyBorder="1" applyAlignment="1">
      <alignment horizontal="center" vertical="center"/>
    </xf>
    <xf numFmtId="20" fontId="11" fillId="0" borderId="49" xfId="0" applyNumberFormat="1" applyFont="1" applyBorder="1" applyAlignment="1">
      <alignment horizontal="center" vertical="center"/>
    </xf>
    <xf numFmtId="20" fontId="12" fillId="16" borderId="44" xfId="0" applyNumberFormat="1" applyFont="1" applyFill="1" applyBorder="1" applyAlignment="1">
      <alignment horizontal="center" vertical="center"/>
    </xf>
    <xf numFmtId="0" fontId="35" fillId="21" borderId="1" xfId="0" applyFont="1" applyFill="1" applyBorder="1" applyAlignment="1">
      <alignment horizontal="center" vertical="center"/>
    </xf>
    <xf numFmtId="17" fontId="35" fillId="21" borderId="1" xfId="0" applyNumberFormat="1" applyFont="1" applyFill="1" applyBorder="1" applyAlignment="1">
      <alignment horizontal="center" vertical="center"/>
    </xf>
    <xf numFmtId="20" fontId="12" fillId="16" borderId="57" xfId="0" applyNumberFormat="1" applyFont="1" applyFill="1" applyBorder="1" applyAlignment="1">
      <alignment horizontal="center" vertical="center"/>
    </xf>
    <xf numFmtId="164" fontId="10" fillId="0" borderId="41" xfId="0" applyNumberFormat="1" applyFont="1" applyBorder="1" applyAlignment="1">
      <alignment horizontal="center" vertical="center"/>
    </xf>
    <xf numFmtId="164" fontId="10" fillId="0" borderId="58" xfId="0" applyNumberFormat="1" applyFont="1" applyBorder="1" applyAlignment="1">
      <alignment horizontal="center" vertical="center"/>
    </xf>
    <xf numFmtId="164" fontId="10" fillId="0" borderId="30" xfId="0" applyNumberFormat="1" applyFont="1" applyBorder="1" applyAlignment="1">
      <alignment horizontal="center" vertical="center"/>
    </xf>
    <xf numFmtId="164" fontId="10" fillId="0" borderId="59" xfId="0" applyNumberFormat="1" applyFont="1" applyBorder="1" applyAlignment="1">
      <alignment horizontal="center" vertical="center"/>
    </xf>
    <xf numFmtId="20" fontId="12" fillId="11" borderId="43" xfId="0" applyNumberFormat="1" applyFont="1" applyFill="1" applyBorder="1" applyAlignment="1">
      <alignment horizontal="center" vertical="center"/>
    </xf>
    <xf numFmtId="20" fontId="12" fillId="11" borderId="34" xfId="0" applyNumberFormat="1" applyFont="1" applyFill="1" applyBorder="1" applyAlignment="1">
      <alignment horizontal="center" vertical="center"/>
    </xf>
    <xf numFmtId="16" fontId="7" fillId="16" borderId="2" xfId="0" applyNumberFormat="1" applyFont="1" applyFill="1" applyBorder="1" applyAlignment="1">
      <alignment horizontal="center" vertical="center"/>
    </xf>
    <xf numFmtId="16" fontId="7" fillId="16" borderId="3" xfId="0" applyNumberFormat="1" applyFont="1" applyFill="1" applyBorder="1" applyAlignment="1">
      <alignment horizontal="center" vertical="center"/>
    </xf>
    <xf numFmtId="164" fontId="7" fillId="19" borderId="4" xfId="0" applyNumberFormat="1" applyFont="1" applyFill="1" applyBorder="1" applyAlignment="1">
      <alignment horizontal="center" vertical="center"/>
    </xf>
    <xf numFmtId="164" fontId="7" fillId="19" borderId="5" xfId="0" applyNumberFormat="1" applyFont="1" applyFill="1" applyBorder="1" applyAlignment="1">
      <alignment horizontal="center" vertical="center"/>
    </xf>
    <xf numFmtId="164" fontId="7" fillId="14" borderId="4" xfId="0" applyNumberFormat="1" applyFont="1" applyFill="1" applyBorder="1" applyAlignment="1">
      <alignment horizontal="center" vertical="center"/>
    </xf>
    <xf numFmtId="164" fontId="7" fillId="14" borderId="5" xfId="0" applyNumberFormat="1" applyFont="1" applyFill="1" applyBorder="1" applyAlignment="1">
      <alignment horizontal="center" vertical="center"/>
    </xf>
    <xf numFmtId="16" fontId="7" fillId="16" borderId="1" xfId="0" applyNumberFormat="1" applyFont="1" applyFill="1" applyBorder="1" applyAlignment="1">
      <alignment horizontal="center" vertical="center"/>
    </xf>
    <xf numFmtId="164" fontId="10" fillId="4" borderId="54" xfId="0" applyNumberFormat="1" applyFont="1" applyFill="1" applyBorder="1" applyAlignment="1">
      <alignment horizontal="center" vertical="center"/>
    </xf>
    <xf numFmtId="164" fontId="11" fillId="20" borderId="50" xfId="0" applyNumberFormat="1" applyFont="1" applyFill="1" applyBorder="1" applyAlignment="1">
      <alignment horizontal="center" vertical="center"/>
    </xf>
    <xf numFmtId="164" fontId="11" fillId="20" borderId="38" xfId="0" applyNumberFormat="1" applyFont="1" applyFill="1" applyBorder="1" applyAlignment="1">
      <alignment horizontal="center" vertical="center"/>
    </xf>
    <xf numFmtId="164" fontId="11" fillId="20" borderId="51" xfId="0" applyNumberFormat="1" applyFont="1" applyFill="1" applyBorder="1" applyAlignment="1">
      <alignment horizontal="center" vertical="center"/>
    </xf>
    <xf numFmtId="164" fontId="11" fillId="20" borderId="52" xfId="0" applyNumberFormat="1" applyFont="1" applyFill="1" applyBorder="1" applyAlignment="1">
      <alignment horizontal="center" vertical="center"/>
    </xf>
    <xf numFmtId="164" fontId="11" fillId="20" borderId="42" xfId="0" applyNumberFormat="1" applyFont="1" applyFill="1" applyBorder="1" applyAlignment="1">
      <alignment horizontal="center" vertical="center"/>
    </xf>
    <xf numFmtId="164" fontId="11" fillId="20" borderId="34" xfId="0" applyNumberFormat="1" applyFont="1" applyFill="1" applyBorder="1" applyAlignment="1">
      <alignment horizontal="center" vertical="center"/>
    </xf>
    <xf numFmtId="164" fontId="11" fillId="14" borderId="42" xfId="0" applyNumberFormat="1" applyFont="1" applyFill="1" applyBorder="1" applyAlignment="1">
      <alignment horizontal="center" vertical="center"/>
    </xf>
    <xf numFmtId="164" fontId="11" fillId="14" borderId="34" xfId="0" applyNumberFormat="1" applyFont="1" applyFill="1" applyBorder="1" applyAlignment="1">
      <alignment horizontal="center" vertical="center"/>
    </xf>
    <xf numFmtId="164" fontId="11" fillId="20" borderId="44" xfId="0" applyNumberFormat="1" applyFont="1" applyFill="1" applyBorder="1" applyAlignment="1">
      <alignment horizontal="center" vertical="center"/>
    </xf>
    <xf numFmtId="164" fontId="11" fillId="14" borderId="51" xfId="0" applyNumberFormat="1" applyFont="1" applyFill="1" applyBorder="1" applyAlignment="1">
      <alignment horizontal="center" vertical="center"/>
    </xf>
    <xf numFmtId="164" fontId="11" fillId="14" borderId="38" xfId="0" applyNumberFormat="1" applyFont="1" applyFill="1" applyBorder="1" applyAlignment="1">
      <alignment horizontal="center" vertical="center"/>
    </xf>
    <xf numFmtId="164" fontId="14" fillId="14" borderId="1" xfId="0" applyNumberFormat="1" applyFont="1" applyFill="1" applyBorder="1" applyAlignment="1">
      <alignment horizontal="center" vertical="center"/>
    </xf>
    <xf numFmtId="164" fontId="11" fillId="20" borderId="43" xfId="0" applyNumberFormat="1" applyFont="1" applyFill="1" applyBorder="1" applyAlignment="1">
      <alignment horizontal="center" vertical="center"/>
    </xf>
    <xf numFmtId="164" fontId="14" fillId="19" borderId="1" xfId="0" applyNumberFormat="1" applyFont="1" applyFill="1" applyBorder="1" applyAlignment="1">
      <alignment horizontal="center" vertical="center"/>
    </xf>
    <xf numFmtId="164" fontId="5" fillId="11" borderId="1" xfId="0" applyNumberFormat="1" applyFont="1" applyFill="1" applyBorder="1" applyAlignment="1">
      <alignment horizontal="center" vertical="center"/>
    </xf>
    <xf numFmtId="164" fontId="14" fillId="0" borderId="0" xfId="0" applyNumberFormat="1" applyFont="1" applyAlignment="1">
      <alignment horizontal="center" vertical="center"/>
    </xf>
    <xf numFmtId="164" fontId="10" fillId="0" borderId="29" xfId="0" applyNumberFormat="1" applyFont="1" applyBorder="1" applyAlignment="1">
      <alignment horizontal="center" vertical="center"/>
    </xf>
    <xf numFmtId="164" fontId="10" fillId="0" borderId="71" xfId="0" applyNumberFormat="1" applyFont="1" applyBorder="1" applyAlignment="1">
      <alignment horizontal="center" vertical="center"/>
    </xf>
    <xf numFmtId="164" fontId="10" fillId="0" borderId="72" xfId="0" applyNumberFormat="1" applyFont="1" applyBorder="1" applyAlignment="1">
      <alignment horizontal="center" vertical="center"/>
    </xf>
    <xf numFmtId="164" fontId="10" fillId="0" borderId="73" xfId="0" applyNumberFormat="1" applyFont="1" applyBorder="1" applyAlignment="1">
      <alignment horizontal="center" vertical="center"/>
    </xf>
    <xf numFmtId="164" fontId="0" fillId="0" borderId="45" xfId="0" applyNumberFormat="1" applyBorder="1" applyAlignment="1">
      <alignment horizontal="center" vertical="center" wrapText="1"/>
    </xf>
    <xf numFmtId="164" fontId="0" fillId="0" borderId="46" xfId="0" applyNumberFormat="1" applyBorder="1" applyAlignment="1">
      <alignment horizontal="center" vertical="center" wrapText="1"/>
    </xf>
    <xf numFmtId="164" fontId="0" fillId="0" borderId="6" xfId="0" applyNumberFormat="1" applyBorder="1" applyAlignment="1">
      <alignment horizontal="center" vertical="center" wrapText="1"/>
    </xf>
    <xf numFmtId="164" fontId="0" fillId="0" borderId="7" xfId="0" applyNumberFormat="1" applyBorder="1" applyAlignment="1">
      <alignment horizontal="center" vertical="center" wrapText="1"/>
    </xf>
    <xf numFmtId="16" fontId="7" fillId="0" borderId="1" xfId="0" applyNumberFormat="1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 wrapText="1"/>
    </xf>
    <xf numFmtId="2" fontId="7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19" fillId="0" borderId="1" xfId="0" applyNumberFormat="1" applyFont="1" applyBorder="1" applyAlignment="1">
      <alignment horizontal="center" vertical="center" wrapText="1"/>
    </xf>
    <xf numFmtId="0" fontId="30" fillId="0" borderId="65" xfId="0" applyFont="1" applyBorder="1" applyAlignment="1">
      <alignment horizontal="center" vertical="center" wrapText="1"/>
    </xf>
    <xf numFmtId="0" fontId="30" fillId="0" borderId="66" xfId="0" applyFont="1" applyBorder="1" applyAlignment="1">
      <alignment horizontal="center" vertical="center"/>
    </xf>
    <xf numFmtId="0" fontId="30" fillId="0" borderId="67" xfId="0" applyFont="1" applyBorder="1" applyAlignment="1">
      <alignment horizontal="center" vertical="center"/>
    </xf>
    <xf numFmtId="0" fontId="31" fillId="23" borderId="22" xfId="0" applyFont="1" applyFill="1" applyBorder="1" applyAlignment="1">
      <alignment horizontal="center" vertical="center" wrapText="1"/>
    </xf>
    <xf numFmtId="0" fontId="31" fillId="23" borderId="11" xfId="0" applyFont="1" applyFill="1" applyBorder="1" applyAlignment="1">
      <alignment horizontal="center" vertical="center" wrapText="1"/>
    </xf>
    <xf numFmtId="0" fontId="32" fillId="22" borderId="11" xfId="0" applyFont="1" applyFill="1" applyBorder="1" applyAlignment="1">
      <alignment horizontal="center" vertical="center" wrapText="1"/>
    </xf>
    <xf numFmtId="0" fontId="32" fillId="22" borderId="11" xfId="0" applyFont="1" applyFill="1" applyBorder="1" applyAlignment="1">
      <alignment horizontal="center" vertical="center"/>
    </xf>
    <xf numFmtId="0" fontId="32" fillId="22" borderId="13" xfId="0" applyFont="1" applyFill="1" applyBorder="1" applyAlignment="1">
      <alignment horizontal="center" vertical="center"/>
    </xf>
    <xf numFmtId="2" fontId="30" fillId="0" borderId="65" xfId="0" applyNumberFormat="1" applyFont="1" applyBorder="1" applyAlignment="1">
      <alignment horizontal="center" vertical="center" wrapText="1"/>
    </xf>
    <xf numFmtId="2" fontId="30" fillId="0" borderId="66" xfId="0" applyNumberFormat="1" applyFont="1" applyBorder="1" applyAlignment="1">
      <alignment horizontal="center" vertical="center"/>
    </xf>
    <xf numFmtId="2" fontId="30" fillId="0" borderId="67" xfId="0" applyNumberFormat="1" applyFont="1" applyBorder="1" applyAlignment="1">
      <alignment horizontal="center" vertical="center"/>
    </xf>
    <xf numFmtId="0" fontId="40" fillId="23" borderId="8" xfId="0" applyFont="1" applyFill="1" applyBorder="1" applyAlignment="1">
      <alignment horizontal="center" vertical="center"/>
    </xf>
    <xf numFmtId="0" fontId="40" fillId="23" borderId="23" xfId="0" applyFont="1" applyFill="1" applyBorder="1" applyAlignment="1">
      <alignment horizontal="center" vertical="center"/>
    </xf>
    <xf numFmtId="0" fontId="40" fillId="23" borderId="1" xfId="0" applyFont="1" applyFill="1" applyBorder="1" applyAlignment="1">
      <alignment horizontal="center" vertical="center"/>
    </xf>
    <xf numFmtId="0" fontId="40" fillId="23" borderId="12" xfId="0" applyFont="1" applyFill="1" applyBorder="1" applyAlignment="1">
      <alignment horizontal="center" vertical="center"/>
    </xf>
    <xf numFmtId="0" fontId="40" fillId="22" borderId="1" xfId="0" applyFont="1" applyFill="1" applyBorder="1" applyAlignment="1">
      <alignment horizontal="center" vertical="center"/>
    </xf>
    <xf numFmtId="0" fontId="40" fillId="22" borderId="12" xfId="0" applyFont="1" applyFill="1" applyBorder="1" applyAlignment="1">
      <alignment horizontal="center" vertical="center"/>
    </xf>
    <xf numFmtId="0" fontId="40" fillId="22" borderId="14" xfId="0" applyFont="1" applyFill="1" applyBorder="1" applyAlignment="1">
      <alignment horizontal="center" vertical="center"/>
    </xf>
    <xf numFmtId="0" fontId="40" fillId="22" borderId="15" xfId="0" applyFont="1" applyFill="1" applyBorder="1" applyAlignment="1">
      <alignment horizontal="center" vertical="center"/>
    </xf>
    <xf numFmtId="164" fontId="10" fillId="4" borderId="55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55">
    <cellStyle name="Lien hypertexte" xfId="49" builtinId="8" hidden="1"/>
    <cellStyle name="Lien hypertexte" xfId="83" builtinId="8" hidden="1"/>
    <cellStyle name="Lien hypertexte" xfId="63" builtinId="8" hidden="1"/>
    <cellStyle name="Lien hypertexte" xfId="93" builtinId="8" hidden="1"/>
    <cellStyle name="Lien hypertexte" xfId="55" builtinId="8" hidden="1"/>
    <cellStyle name="Lien hypertexte" xfId="53" builtinId="8" hidden="1"/>
    <cellStyle name="Lien hypertexte" xfId="51" builtinId="8" hidden="1"/>
    <cellStyle name="Lien hypertexte" xfId="67" builtinId="8" hidden="1"/>
    <cellStyle name="Lien hypertexte" xfId="101" builtinId="8" hidden="1"/>
    <cellStyle name="Lien hypertexte" xfId="97" builtinId="8" hidden="1"/>
    <cellStyle name="Lien hypertexte" xfId="113" builtinId="8" hidden="1"/>
    <cellStyle name="Lien hypertexte" xfId="151" builtinId="8" hidden="1"/>
    <cellStyle name="Lien hypertexte" xfId="41" builtinId="8" hidden="1"/>
    <cellStyle name="Lien hypertexte" xfId="81" builtinId="8" hidden="1"/>
    <cellStyle name="Lien hypertexte" xfId="47" builtinId="8" hidden="1"/>
    <cellStyle name="Lien hypertexte" xfId="1" builtinId="8" hidden="1"/>
    <cellStyle name="Lien hypertexte" xfId="65" builtinId="8" hidden="1"/>
    <cellStyle name="Lien hypertexte" xfId="73" builtinId="8" hidden="1"/>
    <cellStyle name="Lien hypertexte" xfId="121" builtinId="8" hidden="1"/>
    <cellStyle name="Lien hypertexte" xfId="37" builtinId="8" hidden="1"/>
    <cellStyle name="Lien hypertexte" xfId="137" builtinId="8" hidden="1"/>
    <cellStyle name="Lien hypertexte" xfId="57" builtinId="8" hidden="1"/>
    <cellStyle name="Lien hypertexte" xfId="105" builtinId="8" hidden="1"/>
    <cellStyle name="Lien hypertexte" xfId="21" builtinId="8" hidden="1"/>
    <cellStyle name="Lien hypertexte" xfId="119" builtinId="8" hidden="1"/>
    <cellStyle name="Lien hypertexte" xfId="135" builtinId="8" hidden="1"/>
    <cellStyle name="Lien hypertexte" xfId="59" builtinId="8" hidden="1"/>
    <cellStyle name="Lien hypertexte" xfId="91" builtinId="8" hidden="1"/>
    <cellStyle name="Lien hypertexte" xfId="69" builtinId="8" hidden="1"/>
    <cellStyle name="Lien hypertexte" xfId="99" builtinId="8" hidden="1"/>
    <cellStyle name="Lien hypertexte" xfId="75" builtinId="8" hidden="1"/>
    <cellStyle name="Lien hypertexte" xfId="79" builtinId="8" hidden="1"/>
    <cellStyle name="Lien hypertexte" xfId="109" builtinId="8" hidden="1"/>
    <cellStyle name="Lien hypertexte" xfId="31" builtinId="8" hidden="1"/>
    <cellStyle name="Lien hypertexte" xfId="71" builtinId="8" hidden="1"/>
    <cellStyle name="Lien hypertexte" xfId="129" builtinId="8" hidden="1"/>
    <cellStyle name="Lien hypertexte" xfId="141" builtinId="8" hidden="1"/>
    <cellStyle name="Lien hypertexte" xfId="9" builtinId="8" hidden="1"/>
    <cellStyle name="Lien hypertexte" xfId="107" builtinId="8" hidden="1"/>
    <cellStyle name="Lien hypertexte" xfId="115" builtinId="8" hidden="1"/>
    <cellStyle name="Lien hypertexte" xfId="33" builtinId="8" hidden="1"/>
    <cellStyle name="Lien hypertexte" xfId="89" builtinId="8" hidden="1"/>
    <cellStyle name="Lien hypertexte" xfId="23" builtinId="8" hidden="1"/>
    <cellStyle name="Lien hypertexte" xfId="19" builtinId="8" hidden="1"/>
    <cellStyle name="Lien hypertexte" xfId="35" builtinId="8" hidden="1"/>
    <cellStyle name="Lien hypertexte" xfId="29" builtinId="8" hidden="1"/>
    <cellStyle name="Lien hypertexte" xfId="149" builtinId="8" hidden="1"/>
    <cellStyle name="Lien hypertexte" xfId="85" builtinId="8" hidden="1"/>
    <cellStyle name="Lien hypertexte" xfId="95" builtinId="8" hidden="1"/>
    <cellStyle name="Lien hypertexte" xfId="133" builtinId="8" hidden="1"/>
    <cellStyle name="Lien hypertexte" xfId="61" builtinId="8" hidden="1"/>
    <cellStyle name="Lien hypertexte" xfId="43" builtinId="8" hidden="1"/>
    <cellStyle name="Lien hypertexte" xfId="111" builtinId="8" hidden="1"/>
    <cellStyle name="Lien hypertexte" xfId="143" builtinId="8" hidden="1"/>
    <cellStyle name="Lien hypertexte" xfId="15" builtinId="8" hidden="1"/>
    <cellStyle name="Lien hypertexte" xfId="103" builtinId="8" hidden="1"/>
    <cellStyle name="Lien hypertexte" xfId="3" builtinId="8" hidden="1"/>
    <cellStyle name="Lien hypertexte" xfId="153" builtinId="8" hidden="1"/>
    <cellStyle name="Lien hypertexte" xfId="11" builtinId="8" hidden="1"/>
    <cellStyle name="Lien hypertexte" xfId="139" builtinId="8" hidden="1"/>
    <cellStyle name="Lien hypertexte" xfId="125" builtinId="8" hidden="1"/>
    <cellStyle name="Lien hypertexte" xfId="45" builtinId="8" hidden="1"/>
    <cellStyle name="Lien hypertexte" xfId="147" builtinId="8" hidden="1"/>
    <cellStyle name="Lien hypertexte" xfId="145" builtinId="8" hidden="1"/>
    <cellStyle name="Lien hypertexte" xfId="5" builtinId="8" hidden="1"/>
    <cellStyle name="Lien hypertexte" xfId="117" builtinId="8" hidden="1"/>
    <cellStyle name="Lien hypertexte" xfId="39" builtinId="8" hidden="1"/>
    <cellStyle name="Lien hypertexte" xfId="27" builtinId="8" hidden="1"/>
    <cellStyle name="Lien hypertexte" xfId="13" builtinId="8" hidden="1"/>
    <cellStyle name="Lien hypertexte" xfId="25" builtinId="8" hidden="1"/>
    <cellStyle name="Lien hypertexte" xfId="7" builtinId="8" hidden="1"/>
    <cellStyle name="Lien hypertexte" xfId="127" builtinId="8" hidden="1"/>
    <cellStyle name="Lien hypertexte" xfId="77" builtinId="8" hidden="1"/>
    <cellStyle name="Lien hypertexte" xfId="131" builtinId="8" hidden="1"/>
    <cellStyle name="Lien hypertexte" xfId="123" builtinId="8" hidden="1"/>
    <cellStyle name="Lien hypertexte" xfId="17" builtinId="8" hidden="1"/>
    <cellStyle name="Lien hypertexte" xfId="87" builtinId="8" hidden="1"/>
    <cellStyle name="Lien hypertexte visité" xfId="146" builtinId="9" hidden="1"/>
    <cellStyle name="Lien hypertexte visité" xfId="46" builtinId="9" hidden="1"/>
    <cellStyle name="Lien hypertexte visité" xfId="128" builtinId="9" hidden="1"/>
    <cellStyle name="Lien hypertexte visité" xfId="148" builtinId="9" hidden="1"/>
    <cellStyle name="Lien hypertexte visité" xfId="118" builtinId="9" hidden="1"/>
    <cellStyle name="Lien hypertexte visité" xfId="54" builtinId="9" hidden="1"/>
    <cellStyle name="Lien hypertexte visité" xfId="36" builtinId="9" hidden="1"/>
    <cellStyle name="Lien hypertexte visité" xfId="42" builtinId="9" hidden="1"/>
    <cellStyle name="Lien hypertexte visité" xfId="104" builtinId="9" hidden="1"/>
    <cellStyle name="Lien hypertexte visité" xfId="136" builtinId="9" hidden="1"/>
    <cellStyle name="Lien hypertexte visité" xfId="96" builtinId="9" hidden="1"/>
    <cellStyle name="Lien hypertexte visité" xfId="64" builtinId="9" hidden="1"/>
    <cellStyle name="Lien hypertexte visité" xfId="22" builtinId="9" hidden="1"/>
    <cellStyle name="Lien hypertexte visité" xfId="44" builtinId="9" hidden="1"/>
    <cellStyle name="Lien hypertexte visité" xfId="72" builtinId="9" hidden="1"/>
    <cellStyle name="Lien hypertexte visité" xfId="140" builtinId="9" hidden="1"/>
    <cellStyle name="Lien hypertexte visité" xfId="90" builtinId="9" hidden="1"/>
    <cellStyle name="Lien hypertexte visité" xfId="58" builtinId="9" hidden="1"/>
    <cellStyle name="Lien hypertexte visité" xfId="122" builtinId="9" hidden="1"/>
    <cellStyle name="Lien hypertexte visité" xfId="6" builtinId="9" hidden="1"/>
    <cellStyle name="Lien hypertexte visité" xfId="10" builtinId="9" hidden="1"/>
    <cellStyle name="Lien hypertexte visité" xfId="16" builtinId="9" hidden="1"/>
    <cellStyle name="Lien hypertexte visité" xfId="152" builtinId="9" hidden="1"/>
    <cellStyle name="Lien hypertexte visité" xfId="82" builtinId="9" hidden="1"/>
    <cellStyle name="Lien hypertexte visité" xfId="28" builtinId="9" hidden="1"/>
    <cellStyle name="Lien hypertexte visité" xfId="110" builtinId="9" hidden="1"/>
    <cellStyle name="Lien hypertexte visité" xfId="154" builtinId="9" hidden="1"/>
    <cellStyle name="Lien hypertexte visité" xfId="40" builtinId="9" hidden="1"/>
    <cellStyle name="Lien hypertexte visité" xfId="68" builtinId="9" hidden="1"/>
    <cellStyle name="Lien hypertexte visité" xfId="98" builtinId="9" hidden="1"/>
    <cellStyle name="Lien hypertexte visité" xfId="130" builtinId="9" hidden="1"/>
    <cellStyle name="Lien hypertexte visité" xfId="26" builtinId="9" hidden="1"/>
    <cellStyle name="Lien hypertexte visité" xfId="88" builtinId="9" hidden="1"/>
    <cellStyle name="Lien hypertexte visité" xfId="38" builtinId="9" hidden="1"/>
    <cellStyle name="Lien hypertexte visité" xfId="12" builtinId="9" hidden="1"/>
    <cellStyle name="Lien hypertexte visité" xfId="144" builtinId="9" hidden="1"/>
    <cellStyle name="Lien hypertexte visité" xfId="32" builtinId="9" hidden="1"/>
    <cellStyle name="Lien hypertexte visité" xfId="30" builtinId="9" hidden="1"/>
    <cellStyle name="Lien hypertexte visité" xfId="92" builtinId="9" hidden="1"/>
    <cellStyle name="Lien hypertexte visité" xfId="102" builtinId="9" hidden="1"/>
    <cellStyle name="Lien hypertexte visité" xfId="106" builtinId="9" hidden="1"/>
    <cellStyle name="Lien hypertexte visité" xfId="14" builtinId="9" hidden="1"/>
    <cellStyle name="Lien hypertexte visité" xfId="114" builtinId="9" hidden="1"/>
    <cellStyle name="Lien hypertexte visité" xfId="94" builtinId="9" hidden="1"/>
    <cellStyle name="Lien hypertexte visité" xfId="62" builtinId="9" hidden="1"/>
    <cellStyle name="Lien hypertexte visité" xfId="76" builtinId="9" hidden="1"/>
    <cellStyle name="Lien hypertexte visité" xfId="56" builtinId="9" hidden="1"/>
    <cellStyle name="Lien hypertexte visité" xfId="120" builtinId="9" hidden="1"/>
    <cellStyle name="Lien hypertexte visité" xfId="52" builtinId="9" hidden="1"/>
    <cellStyle name="Lien hypertexte visité" xfId="18" builtinId="9" hidden="1"/>
    <cellStyle name="Lien hypertexte visité" xfId="84" builtinId="9" hidden="1"/>
    <cellStyle name="Lien hypertexte visité" xfId="100" builtinId="9" hidden="1"/>
    <cellStyle name="Lien hypertexte visité" xfId="86" builtinId="9" hidden="1"/>
    <cellStyle name="Lien hypertexte visité" xfId="50" builtinId="9" hidden="1"/>
    <cellStyle name="Lien hypertexte visité" xfId="124" builtinId="9" hidden="1"/>
    <cellStyle name="Lien hypertexte visité" xfId="126" builtinId="9" hidden="1"/>
    <cellStyle name="Lien hypertexte visité" xfId="8" builtinId="9" hidden="1"/>
    <cellStyle name="Lien hypertexte visité" xfId="132" builtinId="9" hidden="1"/>
    <cellStyle name="Lien hypertexte visité" xfId="4" builtinId="9" hidden="1"/>
    <cellStyle name="Lien hypertexte visité" xfId="80" builtinId="9" hidden="1"/>
    <cellStyle name="Lien hypertexte visité" xfId="134" builtinId="9" hidden="1"/>
    <cellStyle name="Lien hypertexte visité" xfId="150" builtinId="9" hidden="1"/>
    <cellStyle name="Lien hypertexte visité" xfId="108" builtinId="9" hidden="1"/>
    <cellStyle name="Lien hypertexte visité" xfId="60" builtinId="9" hidden="1"/>
    <cellStyle name="Lien hypertexte visité" xfId="142" builtinId="9" hidden="1"/>
    <cellStyle name="Lien hypertexte visité" xfId="48" builtinId="9" hidden="1"/>
    <cellStyle name="Lien hypertexte visité" xfId="70" builtinId="9" hidden="1"/>
    <cellStyle name="Lien hypertexte visité" xfId="66" builtinId="9" hidden="1"/>
    <cellStyle name="Lien hypertexte visité" xfId="112" builtinId="9" hidden="1"/>
    <cellStyle name="Lien hypertexte visité" xfId="138" builtinId="9" hidden="1"/>
    <cellStyle name="Lien hypertexte visité" xfId="24" builtinId="9" hidden="1"/>
    <cellStyle name="Lien hypertexte visité" xfId="116" builtinId="9" hidden="1"/>
    <cellStyle name="Lien hypertexte visité" xfId="78" builtinId="9" hidden="1"/>
    <cellStyle name="Lien hypertexte visité" xfId="74" builtinId="9" hidden="1"/>
    <cellStyle name="Lien hypertexte visité" xfId="2" builtinId="9" hidden="1"/>
    <cellStyle name="Lien hypertexte visité" xfId="20" builtinId="9" hidden="1"/>
    <cellStyle name="Lien hypertexte visité" xfId="34" builtinId="9" hidden="1"/>
    <cellStyle name="Normal" xfId="0" builtinId="0"/>
  </cellStyles>
  <dxfs count="33"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hair">
          <color rgb="FF00FF00"/>
        </left>
        <right style="hair">
          <color rgb="FF00FF00"/>
        </right>
        <top style="hair">
          <color rgb="FF00FF00"/>
        </top>
        <bottom style="hair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theme="9" tint="-0.24994659260841701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theme="9" tint="-0.24994659260841701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F632ED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hair">
          <color rgb="FF00FF00"/>
        </left>
        <right style="hair">
          <color rgb="FF00FF00"/>
        </right>
        <top style="hair">
          <color rgb="FF00FF00"/>
        </top>
        <bottom style="hair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theme="9" tint="-0.24994659260841701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theme="9" tint="-0.24994659260841701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F632ED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hair">
          <color rgb="FF00FF00"/>
        </left>
        <right style="hair">
          <color rgb="FF00FF00"/>
        </right>
        <top style="hair">
          <color rgb="FF00FF00"/>
        </top>
        <bottom style="hair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theme="9" tint="-0.24994659260841701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theme="9" tint="-0.24994659260841701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F632ED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</dxfs>
  <tableStyles count="0" defaultTableStyle="TableStyleMedium9" defaultPivotStyle="PivotStyleLight16"/>
  <colors>
    <mruColors>
      <color rgb="FF00FF00"/>
      <color rgb="FFF632ED"/>
      <color rgb="FFC30D8F"/>
      <color rgb="FFFF2D2D"/>
      <color rgb="FF00CC00"/>
      <color rgb="FF00FB92"/>
      <color rgb="FF66FF66"/>
      <color rgb="FF00FC61"/>
      <color rgb="FFFF9300"/>
      <color rgb="FF00FD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533400</xdr:colOff>
      <xdr:row>0</xdr:row>
      <xdr:rowOff>95250</xdr:rowOff>
    </xdr:from>
    <xdr:to>
      <xdr:col>14</xdr:col>
      <xdr:colOff>565150</xdr:colOff>
      <xdr:row>33</xdr:row>
      <xdr:rowOff>177800</xdr:rowOff>
    </xdr:to>
    <xdr:sp macro="" textlink="">
      <xdr:nvSpPr>
        <xdr:cNvPr id="2" name="ZoneTexte 1"/>
        <xdr:cNvSpPr txBox="1"/>
      </xdr:nvSpPr>
      <xdr:spPr>
        <a:xfrm>
          <a:off x="6413500" y="95250"/>
          <a:ext cx="3841750" cy="6159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VA -&gt; Vacances Annuelles.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"07:36"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travail de nuit, affiche l'horaire plein (8h/9h/10h/11h) en fonction de son horaire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impacté par le régime horaire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VAS -&gt; Vacances Supplémentaires.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"07:36"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travail de nuit, affiche l'horaire plein (8h/9h/10h/11h) en fonction de son horaire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impacté par le régime horaire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VJ -&gt; Vacances Jeunes.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"07:36"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travail de nuit, affiche l'horaire plein (8h/9h/10h/11h) en fonction de son horaire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impacté par le régime horaire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 -&gt; Férié.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"07:36"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travail de nuit, affiche l'horaire plein (8h/9h/10h/11h) en fonction de son horaire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impacté par le régime horaire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RF -&gt; Récupération Férié.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"07:36"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travail de nuit, affiche l'horaire plein (8h/9h/10h/11h) en fonction de son horaire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impacté par le régime horaire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CP -&gt; Congé Parental.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"00:00"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VSS -&gt; Vacances Sans Soldes.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"00:00"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ML -&gt; Maladies Longue durée.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"00:00"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SV -&gt; Séjour Vacances.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"11:00"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N'est </a:t>
          </a:r>
          <a:r>
            <a:rPr lang="fr-FR" sz="900" b="0" i="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pas</a:t>
          </a:r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impacté par le régime horaire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RSV -&gt; Récupération Séjour Vacances.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"08:20"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N'est </a:t>
          </a:r>
          <a:r>
            <a:rPr lang="fr-FR" sz="900" b="0" i="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pas</a:t>
          </a:r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impacté par le régime horaire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CM -&gt; Congé Maladie.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l'horaire qu'aurait du faire le travailleur (Par exemple, horaire 08:00-17:00, affiche 08:45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impacté par le régime horaire</a:t>
          </a:r>
        </a:p>
        <a:p>
          <a:endParaRPr lang="fr-FR" sz="9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O30"/>
  <sheetViews>
    <sheetView workbookViewId="0">
      <selection activeCell="A2" sqref="A2"/>
    </sheetView>
  </sheetViews>
  <sheetFormatPr baseColWidth="10" defaultColWidth="11" defaultRowHeight="14.5" x14ac:dyDescent="0.35"/>
  <cols>
    <col min="1" max="1" width="29" style="71" customWidth="1"/>
    <col min="2" max="15" width="4.7265625" style="70" customWidth="1"/>
    <col min="16" max="16384" width="11" style="70"/>
  </cols>
  <sheetData>
    <row r="1" spans="1:15" s="71" customFormat="1" ht="15" customHeight="1" x14ac:dyDescent="0.35">
      <c r="A1" s="78">
        <v>43009</v>
      </c>
      <c r="B1" s="311"/>
      <c r="C1" s="309"/>
      <c r="D1" s="309"/>
      <c r="E1" s="309"/>
      <c r="F1" s="309"/>
      <c r="G1" s="309"/>
      <c r="H1" s="309"/>
      <c r="I1" s="309"/>
      <c r="J1" s="309"/>
      <c r="K1" s="309"/>
      <c r="L1" s="309"/>
      <c r="M1" s="310"/>
      <c r="N1" s="311">
        <v>43009</v>
      </c>
      <c r="O1" s="310"/>
    </row>
    <row r="2" spans="1:15" s="73" customFormat="1" ht="15.5" x14ac:dyDescent="0.35">
      <c r="A2" s="93"/>
      <c r="B2" s="312" t="s">
        <v>0</v>
      </c>
      <c r="C2" s="313"/>
      <c r="D2" s="74" t="s">
        <v>1</v>
      </c>
      <c r="E2" s="77"/>
      <c r="F2" s="77" t="s">
        <v>2</v>
      </c>
      <c r="G2" s="77"/>
      <c r="H2" s="314" t="s">
        <v>3</v>
      </c>
      <c r="I2" s="313"/>
      <c r="J2" s="77" t="s">
        <v>4</v>
      </c>
      <c r="K2" s="77"/>
      <c r="L2" s="77" t="s">
        <v>5</v>
      </c>
      <c r="M2" s="75"/>
      <c r="N2" s="76" t="s">
        <v>6</v>
      </c>
      <c r="O2" s="75"/>
    </row>
    <row r="3" spans="1:15" x14ac:dyDescent="0.35">
      <c r="A3" s="79" t="s">
        <v>7</v>
      </c>
      <c r="B3" s="40"/>
      <c r="C3" s="26"/>
      <c r="D3" s="26"/>
      <c r="E3" s="26"/>
      <c r="F3" s="26"/>
      <c r="G3" s="26"/>
      <c r="H3" s="26"/>
      <c r="I3" s="26"/>
      <c r="J3" s="26"/>
      <c r="K3" s="26"/>
      <c r="L3" s="26"/>
      <c r="M3" s="41"/>
      <c r="N3" s="40"/>
      <c r="O3" s="41"/>
    </row>
    <row r="4" spans="1:15" s="72" customFormat="1" x14ac:dyDescent="0.35">
      <c r="A4" s="80" t="s">
        <v>8</v>
      </c>
      <c r="B4" s="63"/>
      <c r="C4" s="18"/>
      <c r="D4" s="18"/>
      <c r="E4" s="18"/>
      <c r="F4" s="18"/>
      <c r="G4" s="18"/>
      <c r="H4" s="18"/>
      <c r="I4" s="18"/>
      <c r="J4" s="18"/>
      <c r="K4" s="18"/>
      <c r="L4" s="29"/>
      <c r="M4" s="59"/>
      <c r="N4" s="94"/>
      <c r="O4" s="39"/>
    </row>
    <row r="5" spans="1:15" ht="15" thickBot="1" x14ac:dyDescent="0.4">
      <c r="A5" s="81"/>
      <c r="B5" s="64"/>
      <c r="C5" s="43"/>
      <c r="D5" s="43"/>
      <c r="E5" s="43"/>
      <c r="F5" s="43"/>
      <c r="G5" s="43"/>
      <c r="H5" s="43"/>
      <c r="I5" s="43"/>
      <c r="J5" s="43"/>
      <c r="K5" s="43"/>
      <c r="L5" s="60"/>
      <c r="M5" s="58"/>
      <c r="N5" s="57"/>
      <c r="O5" s="58"/>
    </row>
    <row r="6" spans="1:15" x14ac:dyDescent="0.35">
      <c r="A6" s="2"/>
      <c r="B6" s="311">
        <v>43010</v>
      </c>
      <c r="C6" s="309"/>
      <c r="D6" s="309">
        <v>43011</v>
      </c>
      <c r="E6" s="309"/>
      <c r="F6" s="309">
        <v>43012</v>
      </c>
      <c r="G6" s="309"/>
      <c r="H6" s="309">
        <v>43013</v>
      </c>
      <c r="I6" s="309"/>
      <c r="J6" s="309">
        <v>43014</v>
      </c>
      <c r="K6" s="309"/>
      <c r="L6" s="309">
        <v>43015</v>
      </c>
      <c r="M6" s="309"/>
      <c r="N6" s="309">
        <v>43016</v>
      </c>
      <c r="O6" s="310"/>
    </row>
    <row r="7" spans="1:15" x14ac:dyDescent="0.35">
      <c r="A7" s="2"/>
      <c r="B7" s="312" t="s">
        <v>0</v>
      </c>
      <c r="C7" s="313"/>
      <c r="D7" s="74" t="s">
        <v>1</v>
      </c>
      <c r="E7" s="77"/>
      <c r="F7" s="77" t="s">
        <v>2</v>
      </c>
      <c r="G7" s="77"/>
      <c r="H7" s="314" t="s">
        <v>9</v>
      </c>
      <c r="I7" s="313"/>
      <c r="J7" s="77" t="s">
        <v>10</v>
      </c>
      <c r="K7" s="77"/>
      <c r="L7" s="74" t="s">
        <v>11</v>
      </c>
      <c r="M7" s="77"/>
      <c r="N7" s="77" t="s">
        <v>12</v>
      </c>
      <c r="O7" s="75"/>
    </row>
    <row r="8" spans="1:15" x14ac:dyDescent="0.35">
      <c r="A8" s="2"/>
      <c r="B8" s="40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41"/>
    </row>
    <row r="9" spans="1:15" x14ac:dyDescent="0.3">
      <c r="A9" s="2"/>
      <c r="B9" s="37"/>
      <c r="C9" s="151"/>
      <c r="D9" s="151"/>
      <c r="E9" s="151"/>
      <c r="F9" s="28"/>
      <c r="G9" s="28"/>
      <c r="H9" s="18"/>
      <c r="I9" s="18"/>
      <c r="J9" s="18"/>
      <c r="K9" s="18"/>
      <c r="L9" s="18">
        <v>8</v>
      </c>
      <c r="M9" s="18">
        <v>15.06</v>
      </c>
      <c r="N9" s="18">
        <v>8</v>
      </c>
      <c r="O9" s="42">
        <v>15.06</v>
      </c>
    </row>
    <row r="10" spans="1:15" ht="15" thickBot="1" x14ac:dyDescent="0.35">
      <c r="A10" s="2"/>
      <c r="B10" s="57"/>
      <c r="C10" s="61"/>
      <c r="D10" s="61"/>
      <c r="E10" s="61"/>
      <c r="F10" s="62"/>
      <c r="G10" s="62"/>
      <c r="H10" s="43"/>
      <c r="I10" s="43"/>
      <c r="J10" s="43"/>
      <c r="K10" s="43"/>
      <c r="L10" s="43">
        <f t="shared" ref="L10" si="0">(M9-L9)-0.5</f>
        <v>6.5600000000000005</v>
      </c>
      <c r="M10" s="43"/>
      <c r="N10" s="43">
        <f t="shared" ref="N10" si="1">(O9-N9)-0.5</f>
        <v>6.5600000000000005</v>
      </c>
      <c r="O10" s="82"/>
    </row>
    <row r="11" spans="1:15" x14ac:dyDescent="0.35">
      <c r="A11" s="2"/>
      <c r="B11" s="311">
        <v>43017</v>
      </c>
      <c r="C11" s="309"/>
      <c r="D11" s="309">
        <v>43018</v>
      </c>
      <c r="E11" s="309"/>
      <c r="F11" s="309">
        <v>43019</v>
      </c>
      <c r="G11" s="309"/>
      <c r="H11" s="309">
        <v>43020</v>
      </c>
      <c r="I11" s="309"/>
      <c r="J11" s="309">
        <v>43021</v>
      </c>
      <c r="K11" s="309"/>
      <c r="L11" s="309">
        <v>43022</v>
      </c>
      <c r="M11" s="309"/>
      <c r="N11" s="309">
        <v>43023</v>
      </c>
      <c r="O11" s="310"/>
    </row>
    <row r="12" spans="1:15" x14ac:dyDescent="0.35">
      <c r="A12" s="2"/>
      <c r="B12" s="312" t="s">
        <v>0</v>
      </c>
      <c r="C12" s="313"/>
      <c r="D12" s="74" t="s">
        <v>1</v>
      </c>
      <c r="E12" s="77"/>
      <c r="F12" s="77" t="s">
        <v>2</v>
      </c>
      <c r="G12" s="77"/>
      <c r="H12" s="314" t="s">
        <v>3</v>
      </c>
      <c r="I12" s="313"/>
      <c r="J12" s="77" t="s">
        <v>4</v>
      </c>
      <c r="K12" s="77"/>
      <c r="L12" s="77" t="s">
        <v>5</v>
      </c>
      <c r="M12" s="77"/>
      <c r="N12" s="77" t="s">
        <v>6</v>
      </c>
      <c r="O12" s="75"/>
    </row>
    <row r="13" spans="1:15" x14ac:dyDescent="0.35">
      <c r="A13" s="2"/>
      <c r="B13" s="40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41"/>
    </row>
    <row r="14" spans="1:15" x14ac:dyDescent="0.35">
      <c r="A14" s="2"/>
      <c r="B14" s="63"/>
      <c r="C14" s="18"/>
      <c r="D14" s="18">
        <v>8</v>
      </c>
      <c r="E14" s="18">
        <v>15.06</v>
      </c>
      <c r="F14" s="18">
        <v>8</v>
      </c>
      <c r="G14" s="18">
        <v>15.06</v>
      </c>
      <c r="H14" s="18">
        <v>8</v>
      </c>
      <c r="I14" s="18">
        <v>15.06</v>
      </c>
      <c r="J14" s="18">
        <v>8</v>
      </c>
      <c r="K14" s="18">
        <v>15.06</v>
      </c>
      <c r="L14" s="18"/>
      <c r="M14" s="18"/>
      <c r="N14" s="18"/>
      <c r="O14" s="42"/>
    </row>
    <row r="15" spans="1:15" ht="15" thickBot="1" x14ac:dyDescent="0.4">
      <c r="A15" s="2"/>
      <c r="B15" s="64"/>
      <c r="C15" s="43"/>
      <c r="D15" s="43">
        <f t="shared" ref="D15" si="2">(E14-D14)-0.5</f>
        <v>6.5600000000000005</v>
      </c>
      <c r="E15" s="43"/>
      <c r="F15" s="43">
        <f t="shared" ref="F15" si="3">(G14-F14)-0.5</f>
        <v>6.5600000000000005</v>
      </c>
      <c r="G15" s="43"/>
      <c r="H15" s="43">
        <f t="shared" ref="H15" si="4">(I14-H14)-0.5</f>
        <v>6.5600000000000005</v>
      </c>
      <c r="I15" s="43"/>
      <c r="J15" s="43">
        <f t="shared" ref="J15" si="5">(K14-J14)-0.5</f>
        <v>6.5600000000000005</v>
      </c>
      <c r="K15" s="43"/>
      <c r="L15" s="43"/>
      <c r="M15" s="43"/>
      <c r="N15" s="43"/>
      <c r="O15" s="82"/>
    </row>
    <row r="16" spans="1:15" x14ac:dyDescent="0.35">
      <c r="A16" s="2"/>
      <c r="B16" s="311">
        <v>43024</v>
      </c>
      <c r="C16" s="309"/>
      <c r="D16" s="309">
        <v>43025</v>
      </c>
      <c r="E16" s="309"/>
      <c r="F16" s="309">
        <v>43026</v>
      </c>
      <c r="G16" s="309"/>
      <c r="H16" s="309">
        <v>43027</v>
      </c>
      <c r="I16" s="309"/>
      <c r="J16" s="309">
        <v>43028</v>
      </c>
      <c r="K16" s="309"/>
      <c r="L16" s="309">
        <v>43029</v>
      </c>
      <c r="M16" s="309"/>
      <c r="N16" s="309">
        <v>43030</v>
      </c>
      <c r="O16" s="310"/>
    </row>
    <row r="17" spans="2:15" x14ac:dyDescent="0.35">
      <c r="B17" s="312" t="s">
        <v>0</v>
      </c>
      <c r="C17" s="313"/>
      <c r="D17" s="74" t="s">
        <v>1</v>
      </c>
      <c r="E17" s="77"/>
      <c r="F17" s="77" t="s">
        <v>2</v>
      </c>
      <c r="G17" s="77"/>
      <c r="H17" s="314" t="s">
        <v>3</v>
      </c>
      <c r="I17" s="313"/>
      <c r="J17" s="77" t="s">
        <v>4</v>
      </c>
      <c r="K17" s="77"/>
      <c r="L17" s="77" t="s">
        <v>5</v>
      </c>
      <c r="M17" s="77"/>
      <c r="N17" s="77" t="s">
        <v>6</v>
      </c>
      <c r="O17" s="75"/>
    </row>
    <row r="18" spans="2:15" x14ac:dyDescent="0.35">
      <c r="B18" s="40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41"/>
    </row>
    <row r="19" spans="2:15" x14ac:dyDescent="0.3">
      <c r="B19" s="83"/>
      <c r="C19" s="27"/>
      <c r="D19" s="27"/>
      <c r="E19" s="27"/>
      <c r="F19" s="28"/>
      <c r="G19" s="28"/>
      <c r="H19" s="18"/>
      <c r="I19" s="18"/>
      <c r="J19" s="18"/>
      <c r="K19" s="18"/>
      <c r="L19" s="18">
        <v>8</v>
      </c>
      <c r="M19" s="18">
        <v>15.06</v>
      </c>
      <c r="N19" s="18">
        <v>8</v>
      </c>
      <c r="O19" s="42">
        <v>15.06</v>
      </c>
    </row>
    <row r="20" spans="2:15" ht="15" thickBot="1" x14ac:dyDescent="0.35">
      <c r="B20" s="84"/>
      <c r="C20" s="62"/>
      <c r="D20" s="62"/>
      <c r="E20" s="62"/>
      <c r="F20" s="62"/>
      <c r="G20" s="62"/>
      <c r="H20" s="43"/>
      <c r="I20" s="43"/>
      <c r="J20" s="43"/>
      <c r="K20" s="43"/>
      <c r="L20" s="43">
        <f t="shared" ref="L20" si="6">(M19-L19)-0.5</f>
        <v>6.5600000000000005</v>
      </c>
      <c r="M20" s="43"/>
      <c r="N20" s="43">
        <f t="shared" ref="N20" si="7">(O19-N19)-0.5</f>
        <v>6.5600000000000005</v>
      </c>
      <c r="O20" s="82"/>
    </row>
    <row r="21" spans="2:15" x14ac:dyDescent="0.35">
      <c r="B21" s="311">
        <v>43031</v>
      </c>
      <c r="C21" s="309"/>
      <c r="D21" s="309">
        <v>43032</v>
      </c>
      <c r="E21" s="309"/>
      <c r="F21" s="309">
        <v>43033</v>
      </c>
      <c r="G21" s="309"/>
      <c r="H21" s="309">
        <v>43034</v>
      </c>
      <c r="I21" s="309"/>
      <c r="J21" s="309">
        <v>43035</v>
      </c>
      <c r="K21" s="309"/>
      <c r="L21" s="309">
        <v>43036</v>
      </c>
      <c r="M21" s="309"/>
      <c r="N21" s="309">
        <v>43037</v>
      </c>
      <c r="O21" s="310"/>
    </row>
    <row r="22" spans="2:15" x14ac:dyDescent="0.35">
      <c r="B22" s="312" t="s">
        <v>0</v>
      </c>
      <c r="C22" s="313"/>
      <c r="D22" s="74" t="s">
        <v>1</v>
      </c>
      <c r="E22" s="77"/>
      <c r="F22" s="77" t="s">
        <v>2</v>
      </c>
      <c r="G22" s="77"/>
      <c r="H22" s="314" t="s">
        <v>3</v>
      </c>
      <c r="I22" s="313"/>
      <c r="J22" s="77" t="s">
        <v>4</v>
      </c>
      <c r="K22" s="77"/>
      <c r="L22" s="77" t="s">
        <v>5</v>
      </c>
      <c r="M22" s="77"/>
      <c r="N22" s="77" t="s">
        <v>6</v>
      </c>
      <c r="O22" s="75"/>
    </row>
    <row r="23" spans="2:15" x14ac:dyDescent="0.35">
      <c r="B23" s="40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41"/>
    </row>
    <row r="24" spans="2:15" x14ac:dyDescent="0.35">
      <c r="B24" s="63"/>
      <c r="C24" s="18"/>
      <c r="D24" s="18">
        <v>8</v>
      </c>
      <c r="E24" s="18">
        <v>15.06</v>
      </c>
      <c r="F24" s="18"/>
      <c r="G24" s="18"/>
      <c r="H24" s="18"/>
      <c r="I24" s="18"/>
      <c r="J24" s="18">
        <v>8</v>
      </c>
      <c r="K24" s="18">
        <v>15.06</v>
      </c>
      <c r="L24" s="29"/>
      <c r="M24" s="29"/>
      <c r="N24" s="23"/>
      <c r="O24" s="39"/>
    </row>
    <row r="25" spans="2:15" ht="15" thickBot="1" x14ac:dyDescent="0.4">
      <c r="B25" s="64"/>
      <c r="C25" s="43"/>
      <c r="D25" s="43">
        <f t="shared" ref="D25" si="8">(E24-D24)-0.5</f>
        <v>6.5600000000000005</v>
      </c>
      <c r="E25" s="43"/>
      <c r="F25" s="43"/>
      <c r="G25" s="43"/>
      <c r="H25" s="43"/>
      <c r="I25" s="43"/>
      <c r="J25" s="43">
        <f t="shared" ref="J25" si="9">(K24-J24)-0.5</f>
        <v>6.5600000000000005</v>
      </c>
      <c r="K25" s="43"/>
      <c r="L25" s="60"/>
      <c r="M25" s="61"/>
      <c r="N25" s="61"/>
      <c r="O25" s="58"/>
    </row>
    <row r="26" spans="2:15" x14ac:dyDescent="0.35">
      <c r="B26" s="311">
        <v>43038</v>
      </c>
      <c r="C26" s="309"/>
      <c r="D26" s="309">
        <v>43039</v>
      </c>
      <c r="E26" s="310"/>
      <c r="F26" s="311"/>
      <c r="G26" s="309"/>
      <c r="H26" s="309"/>
      <c r="I26" s="309"/>
      <c r="J26" s="309"/>
      <c r="K26" s="309"/>
      <c r="L26" s="309"/>
      <c r="M26" s="309"/>
      <c r="N26" s="309"/>
      <c r="O26" s="310"/>
    </row>
    <row r="27" spans="2:15" x14ac:dyDescent="0.35">
      <c r="B27" s="312" t="s">
        <v>0</v>
      </c>
      <c r="C27" s="313"/>
      <c r="D27" s="74" t="s">
        <v>1</v>
      </c>
      <c r="E27" s="75"/>
      <c r="F27" s="76" t="s">
        <v>2</v>
      </c>
      <c r="G27" s="77"/>
      <c r="H27" s="314" t="s">
        <v>9</v>
      </c>
      <c r="I27" s="313"/>
      <c r="J27" s="77" t="s">
        <v>10</v>
      </c>
      <c r="K27" s="77"/>
      <c r="L27" s="74" t="s">
        <v>11</v>
      </c>
      <c r="M27" s="77"/>
      <c r="N27" s="77" t="s">
        <v>12</v>
      </c>
      <c r="O27" s="75"/>
    </row>
    <row r="28" spans="2:15" x14ac:dyDescent="0.35">
      <c r="B28" s="40"/>
      <c r="C28" s="26"/>
      <c r="D28" s="26"/>
      <c r="E28" s="41"/>
      <c r="F28" s="40"/>
      <c r="G28" s="26"/>
      <c r="H28" s="26"/>
      <c r="I28" s="26"/>
      <c r="J28" s="26"/>
      <c r="K28" s="26"/>
      <c r="L28" s="26"/>
      <c r="M28" s="26"/>
      <c r="N28" s="26"/>
      <c r="O28" s="41"/>
    </row>
    <row r="29" spans="2:15" x14ac:dyDescent="0.35">
      <c r="B29" s="37"/>
      <c r="C29" s="151"/>
      <c r="D29" s="151"/>
      <c r="E29" s="38"/>
      <c r="F29" s="315"/>
      <c r="G29" s="316"/>
      <c r="H29" s="18"/>
      <c r="I29" s="18"/>
      <c r="J29" s="18"/>
      <c r="K29" s="18"/>
      <c r="L29" s="18"/>
      <c r="M29" s="18"/>
      <c r="N29" s="18"/>
      <c r="O29" s="42"/>
    </row>
    <row r="30" spans="2:15" ht="15" thickBot="1" x14ac:dyDescent="0.4">
      <c r="B30" s="57"/>
      <c r="C30" s="61"/>
      <c r="D30" s="61"/>
      <c r="E30" s="58"/>
      <c r="F30" s="65"/>
      <c r="G30" s="66"/>
      <c r="H30" s="43"/>
      <c r="I30" s="43"/>
      <c r="J30" s="43"/>
      <c r="K30" s="43"/>
      <c r="L30" s="43"/>
      <c r="M30" s="43"/>
      <c r="N30" s="43"/>
      <c r="O30" s="82"/>
    </row>
  </sheetData>
  <mergeCells count="55">
    <mergeCell ref="L21:M21"/>
    <mergeCell ref="J26:K26"/>
    <mergeCell ref="L26:M26"/>
    <mergeCell ref="N26:O26"/>
    <mergeCell ref="B27:C27"/>
    <mergeCell ref="H27:I27"/>
    <mergeCell ref="B26:C26"/>
    <mergeCell ref="D26:E26"/>
    <mergeCell ref="F26:G26"/>
    <mergeCell ref="H26:I26"/>
    <mergeCell ref="B22:C22"/>
    <mergeCell ref="H22:I22"/>
    <mergeCell ref="D21:E21"/>
    <mergeCell ref="F21:G21"/>
    <mergeCell ref="H21:I21"/>
    <mergeCell ref="H6:I6"/>
    <mergeCell ref="J6:K6"/>
    <mergeCell ref="F11:G11"/>
    <mergeCell ref="H11:I11"/>
    <mergeCell ref="F29:G29"/>
    <mergeCell ref="J21:K21"/>
    <mergeCell ref="J11:K11"/>
    <mergeCell ref="H17:I17"/>
    <mergeCell ref="L11:M11"/>
    <mergeCell ref="N11:O11"/>
    <mergeCell ref="B21:C21"/>
    <mergeCell ref="N21:O21"/>
    <mergeCell ref="B11:C11"/>
    <mergeCell ref="D11:E11"/>
    <mergeCell ref="B12:C12"/>
    <mergeCell ref="H12:I12"/>
    <mergeCell ref="B16:C16"/>
    <mergeCell ref="D16:E16"/>
    <mergeCell ref="F16:G16"/>
    <mergeCell ref="H16:I16"/>
    <mergeCell ref="J16:K16"/>
    <mergeCell ref="L16:M16"/>
    <mergeCell ref="N16:O16"/>
    <mergeCell ref="B17:C17"/>
    <mergeCell ref="J1:K1"/>
    <mergeCell ref="L1:M1"/>
    <mergeCell ref="N1:O1"/>
    <mergeCell ref="N6:O6"/>
    <mergeCell ref="B7:C7"/>
    <mergeCell ref="H7:I7"/>
    <mergeCell ref="B2:C2"/>
    <mergeCell ref="H2:I2"/>
    <mergeCell ref="B1:C1"/>
    <mergeCell ref="D1:E1"/>
    <mergeCell ref="F1:G1"/>
    <mergeCell ref="H1:I1"/>
    <mergeCell ref="L6:M6"/>
    <mergeCell ref="B6:C6"/>
    <mergeCell ref="D6:E6"/>
    <mergeCell ref="F6:G6"/>
  </mergeCells>
  <pageMargins left="0.7" right="0.7" top="0.75" bottom="0.75" header="0.3" footer="0.3"/>
  <pageSetup paperSize="9" scale="92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E75"/>
  <sheetViews>
    <sheetView workbookViewId="0">
      <pane xSplit="1" ySplit="4" topLeftCell="Y5" activePane="bottomRight" state="frozen"/>
      <selection pane="topRight" activeCell="B1" sqref="B1"/>
      <selection pane="bottomLeft" activeCell="A5" sqref="A5"/>
      <selection pane="bottomRight" activeCell="CD11" sqref="CD11:CE11"/>
    </sheetView>
  </sheetViews>
  <sheetFormatPr baseColWidth="10" defaultColWidth="11" defaultRowHeight="14.5" x14ac:dyDescent="0.35"/>
  <cols>
    <col min="1" max="1" width="29" style="87" customWidth="1"/>
    <col min="2" max="2" width="4.81640625" style="86" customWidth="1"/>
    <col min="3" max="3" width="5.453125" style="86" customWidth="1"/>
    <col min="4" max="6" width="4.7265625" style="86" customWidth="1"/>
    <col min="7" max="7" width="4.81640625" style="86" customWidth="1"/>
    <col min="8" max="18" width="4.7265625" style="86" customWidth="1"/>
    <col min="19" max="19" width="5" style="86" customWidth="1"/>
    <col min="20" max="20" width="4.7265625" style="86" customWidth="1"/>
    <col min="21" max="21" width="5.453125" style="86" customWidth="1"/>
    <col min="22" max="34" width="4.7265625" style="86" customWidth="1"/>
    <col min="35" max="35" width="5.453125" style="86" bestFit="1" customWidth="1"/>
    <col min="36" max="65" width="4.7265625" style="86" customWidth="1"/>
    <col min="66" max="66" width="4.81640625" style="86" customWidth="1"/>
    <col min="67" max="67" width="5.453125" style="86" customWidth="1"/>
    <col min="68" max="70" width="4.7265625" style="86" customWidth="1"/>
    <col min="71" max="71" width="4.81640625" style="86" customWidth="1"/>
    <col min="72" max="82" width="4.7265625" style="86" customWidth="1"/>
    <col min="83" max="83" width="5.7265625" style="86" customWidth="1"/>
    <col min="84" max="16384" width="11" style="86"/>
  </cols>
  <sheetData>
    <row r="1" spans="1:83" x14ac:dyDescent="0.35">
      <c r="A1" s="95" t="s">
        <v>13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  <c r="AS1" s="30"/>
      <c r="AT1" s="30"/>
      <c r="AU1" s="30"/>
      <c r="AV1" s="30"/>
      <c r="AW1" s="30"/>
      <c r="AX1" s="30"/>
      <c r="AY1" s="30"/>
      <c r="AZ1" s="30"/>
      <c r="BA1" s="30"/>
      <c r="BB1" s="30"/>
      <c r="BC1" s="30"/>
      <c r="BD1" s="30"/>
      <c r="BE1" s="30"/>
      <c r="BF1" s="30"/>
      <c r="BG1" s="30"/>
      <c r="BH1" s="30"/>
      <c r="BI1" s="30"/>
      <c r="BJ1" s="30"/>
      <c r="BK1" s="30"/>
      <c r="BL1" s="30"/>
      <c r="BM1" s="30"/>
      <c r="BN1" s="30"/>
      <c r="BO1" s="30"/>
      <c r="BP1" s="30"/>
      <c r="BQ1" s="30"/>
      <c r="BR1" s="30"/>
      <c r="BS1" s="30"/>
      <c r="BT1" s="30"/>
      <c r="BU1" s="30"/>
      <c r="BV1" s="30"/>
      <c r="BW1" s="30"/>
      <c r="BX1" s="30"/>
      <c r="BY1" s="30"/>
      <c r="BZ1" s="30"/>
      <c r="CA1" s="30"/>
      <c r="CB1" s="30"/>
      <c r="CC1" s="30"/>
      <c r="CD1" s="30"/>
      <c r="CE1" s="30"/>
    </row>
    <row r="2" spans="1:83" ht="15" thickBot="1" x14ac:dyDescent="0.4">
      <c r="A2" s="96" t="s">
        <v>14</v>
      </c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11"/>
      <c r="S2" s="11"/>
      <c r="T2" s="11"/>
      <c r="U2" s="11"/>
      <c r="V2" s="11"/>
      <c r="W2" s="11"/>
      <c r="X2" s="11"/>
      <c r="Y2" s="11"/>
      <c r="Z2" s="11"/>
      <c r="AA2" s="11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46"/>
      <c r="AS2" s="346"/>
      <c r="AT2" s="346"/>
      <c r="AU2" s="346"/>
      <c r="AV2" s="346"/>
      <c r="AW2" s="346"/>
      <c r="AX2" s="346"/>
      <c r="AY2" s="346"/>
      <c r="AZ2" s="346"/>
      <c r="BA2" s="346"/>
      <c r="BB2" s="346"/>
      <c r="BC2" s="346"/>
      <c r="BD2" s="346"/>
      <c r="BE2" s="346"/>
      <c r="BF2" s="346"/>
      <c r="BG2" s="346"/>
      <c r="BH2" s="30"/>
      <c r="BI2" s="30"/>
      <c r="BJ2" s="30"/>
      <c r="BK2" s="30"/>
      <c r="BL2" s="30"/>
      <c r="BM2" s="30"/>
      <c r="BN2" s="30"/>
      <c r="BO2" s="30"/>
      <c r="BP2" s="30"/>
      <c r="BQ2" s="30"/>
      <c r="BR2" s="30"/>
      <c r="BS2" s="30"/>
      <c r="BT2" s="30"/>
      <c r="BU2" s="30"/>
      <c r="BV2" s="30"/>
      <c r="BW2" s="30"/>
      <c r="BX2" s="30"/>
      <c r="BY2" s="30"/>
      <c r="BZ2" s="30"/>
      <c r="CA2" s="30"/>
      <c r="CB2" s="30"/>
      <c r="CC2" s="30"/>
      <c r="CD2" s="30"/>
      <c r="CE2" s="30"/>
    </row>
    <row r="3" spans="1:83" s="87" customFormat="1" ht="15" customHeight="1" x14ac:dyDescent="0.35">
      <c r="A3" s="44"/>
      <c r="B3" s="309">
        <v>43038</v>
      </c>
      <c r="C3" s="309"/>
      <c r="D3" s="309">
        <v>43039</v>
      </c>
      <c r="E3" s="310"/>
      <c r="F3" s="363">
        <v>43040</v>
      </c>
      <c r="G3" s="348"/>
      <c r="H3" s="309">
        <v>43041</v>
      </c>
      <c r="I3" s="309"/>
      <c r="J3" s="309">
        <v>43042</v>
      </c>
      <c r="K3" s="309"/>
      <c r="L3" s="309">
        <v>43043</v>
      </c>
      <c r="M3" s="309"/>
      <c r="N3" s="309">
        <v>43044</v>
      </c>
      <c r="O3" s="309"/>
      <c r="P3" s="329" t="s">
        <v>15</v>
      </c>
      <c r="Q3" s="330"/>
      <c r="R3" s="309">
        <v>43045</v>
      </c>
      <c r="S3" s="309"/>
      <c r="T3" s="309">
        <v>43046</v>
      </c>
      <c r="U3" s="309"/>
      <c r="V3" s="347">
        <v>43047</v>
      </c>
      <c r="W3" s="347"/>
      <c r="X3" s="339">
        <v>43048</v>
      </c>
      <c r="Y3" s="339"/>
      <c r="Z3" s="339">
        <v>43049</v>
      </c>
      <c r="AA3" s="339"/>
      <c r="AB3" s="348">
        <v>43050</v>
      </c>
      <c r="AC3" s="348"/>
      <c r="AD3" s="339">
        <v>43051</v>
      </c>
      <c r="AE3" s="339"/>
      <c r="AF3" s="329" t="s">
        <v>15</v>
      </c>
      <c r="AG3" s="329"/>
      <c r="AH3" s="339">
        <v>43052</v>
      </c>
      <c r="AI3" s="339"/>
      <c r="AJ3" s="339">
        <v>43053</v>
      </c>
      <c r="AK3" s="339"/>
      <c r="AL3" s="339">
        <v>43054</v>
      </c>
      <c r="AM3" s="339"/>
      <c r="AN3" s="339">
        <v>43055</v>
      </c>
      <c r="AO3" s="339"/>
      <c r="AP3" s="339">
        <v>43056</v>
      </c>
      <c r="AQ3" s="339"/>
      <c r="AR3" s="339">
        <v>43057</v>
      </c>
      <c r="AS3" s="339"/>
      <c r="AT3" s="339">
        <v>43058</v>
      </c>
      <c r="AU3" s="339"/>
      <c r="AV3" s="329" t="s">
        <v>15</v>
      </c>
      <c r="AW3" s="329"/>
      <c r="AX3" s="309">
        <v>43059</v>
      </c>
      <c r="AY3" s="309"/>
      <c r="AZ3" s="309">
        <v>43060</v>
      </c>
      <c r="BA3" s="309"/>
      <c r="BB3" s="309">
        <v>43061</v>
      </c>
      <c r="BC3" s="309"/>
      <c r="BD3" s="309">
        <v>43062</v>
      </c>
      <c r="BE3" s="309"/>
      <c r="BF3" s="309">
        <v>43063</v>
      </c>
      <c r="BG3" s="309"/>
      <c r="BH3" s="309">
        <v>43064</v>
      </c>
      <c r="BI3" s="309"/>
      <c r="BJ3" s="309">
        <v>43065</v>
      </c>
      <c r="BK3" s="309"/>
      <c r="BL3" s="342" t="s">
        <v>15</v>
      </c>
      <c r="BM3" s="329"/>
      <c r="BN3" s="309">
        <v>43066</v>
      </c>
      <c r="BO3" s="309"/>
      <c r="BP3" s="309">
        <v>43067</v>
      </c>
      <c r="BQ3" s="309"/>
      <c r="BR3" s="309">
        <v>43068</v>
      </c>
      <c r="BS3" s="309"/>
      <c r="BT3" s="309">
        <v>43069</v>
      </c>
      <c r="BU3" s="328"/>
      <c r="BV3" s="311">
        <v>43070</v>
      </c>
      <c r="BW3" s="309"/>
      <c r="BX3" s="309">
        <v>43071</v>
      </c>
      <c r="BY3" s="309"/>
      <c r="BZ3" s="309">
        <v>43072</v>
      </c>
      <c r="CA3" s="309"/>
      <c r="CB3" s="329" t="s">
        <v>15</v>
      </c>
      <c r="CC3" s="330"/>
      <c r="CD3" s="361" t="s">
        <v>16</v>
      </c>
      <c r="CE3" s="362"/>
    </row>
    <row r="4" spans="1:83" s="88" customFormat="1" ht="15.5" x14ac:dyDescent="0.35">
      <c r="A4" s="45" t="s">
        <v>17</v>
      </c>
      <c r="B4" s="333" t="s">
        <v>0</v>
      </c>
      <c r="C4" s="336"/>
      <c r="D4" s="6" t="s">
        <v>1</v>
      </c>
      <c r="E4" s="97"/>
      <c r="F4" s="98" t="s">
        <v>2</v>
      </c>
      <c r="G4" s="7"/>
      <c r="H4" s="333" t="s">
        <v>9</v>
      </c>
      <c r="I4" s="336"/>
      <c r="J4" s="7" t="s">
        <v>10</v>
      </c>
      <c r="K4" s="7"/>
      <c r="L4" s="6" t="s">
        <v>11</v>
      </c>
      <c r="M4" s="7"/>
      <c r="N4" s="7" t="s">
        <v>12</v>
      </c>
      <c r="O4" s="7"/>
      <c r="P4" s="331"/>
      <c r="Q4" s="332"/>
      <c r="R4" s="349" t="s">
        <v>0</v>
      </c>
      <c r="S4" s="350"/>
      <c r="T4" s="8" t="s">
        <v>1</v>
      </c>
      <c r="U4" s="9"/>
      <c r="V4" s="9" t="s">
        <v>2</v>
      </c>
      <c r="W4" s="9"/>
      <c r="X4" s="349" t="s">
        <v>3</v>
      </c>
      <c r="Y4" s="350"/>
      <c r="Z4" s="9" t="s">
        <v>4</v>
      </c>
      <c r="AA4" s="9"/>
      <c r="AB4" s="9" t="s">
        <v>5</v>
      </c>
      <c r="AC4" s="9"/>
      <c r="AD4" s="9" t="s">
        <v>6</v>
      </c>
      <c r="AE4" s="9"/>
      <c r="AF4" s="331"/>
      <c r="AG4" s="331"/>
      <c r="AH4" s="351" t="s">
        <v>0</v>
      </c>
      <c r="AI4" s="352"/>
      <c r="AJ4" s="10" t="s">
        <v>1</v>
      </c>
      <c r="AK4" s="3"/>
      <c r="AL4" s="3" t="s">
        <v>2</v>
      </c>
      <c r="AM4" s="3"/>
      <c r="AN4" s="351" t="s">
        <v>3</v>
      </c>
      <c r="AO4" s="352"/>
      <c r="AP4" s="3" t="s">
        <v>4</v>
      </c>
      <c r="AQ4" s="3"/>
      <c r="AR4" s="3" t="s">
        <v>5</v>
      </c>
      <c r="AS4" s="3"/>
      <c r="AT4" s="3" t="s">
        <v>6</v>
      </c>
      <c r="AU4" s="3"/>
      <c r="AV4" s="331"/>
      <c r="AW4" s="331"/>
      <c r="AX4" s="340" t="s">
        <v>0</v>
      </c>
      <c r="AY4" s="341"/>
      <c r="AZ4" s="4" t="s">
        <v>1</v>
      </c>
      <c r="BA4" s="5"/>
      <c r="BB4" s="5" t="s">
        <v>2</v>
      </c>
      <c r="BC4" s="5"/>
      <c r="BD4" s="340" t="s">
        <v>3</v>
      </c>
      <c r="BE4" s="341"/>
      <c r="BF4" s="5" t="s">
        <v>4</v>
      </c>
      <c r="BG4" s="5"/>
      <c r="BH4" s="5" t="s">
        <v>5</v>
      </c>
      <c r="BI4" s="5"/>
      <c r="BJ4" s="5" t="s">
        <v>6</v>
      </c>
      <c r="BK4" s="5"/>
      <c r="BL4" s="343"/>
      <c r="BM4" s="331"/>
      <c r="BN4" s="333" t="s">
        <v>0</v>
      </c>
      <c r="BO4" s="336"/>
      <c r="BP4" s="6" t="s">
        <v>1</v>
      </c>
      <c r="BQ4" s="7"/>
      <c r="BR4" s="198" t="s">
        <v>2</v>
      </c>
      <c r="BS4" s="7"/>
      <c r="BT4" s="333" t="s">
        <v>9</v>
      </c>
      <c r="BU4" s="334"/>
      <c r="BV4" s="98" t="s">
        <v>10</v>
      </c>
      <c r="BW4" s="7"/>
      <c r="BX4" s="6" t="s">
        <v>11</v>
      </c>
      <c r="BY4" s="7"/>
      <c r="BZ4" s="7" t="s">
        <v>12</v>
      </c>
      <c r="CA4" s="7"/>
      <c r="CB4" s="331"/>
      <c r="CC4" s="332"/>
      <c r="CD4" s="361"/>
      <c r="CE4" s="362"/>
    </row>
    <row r="5" spans="1:83" x14ac:dyDescent="0.35">
      <c r="A5" s="46" t="s">
        <v>18</v>
      </c>
      <c r="B5" s="14"/>
      <c r="C5" s="14"/>
      <c r="D5" s="99">
        <v>8</v>
      </c>
      <c r="E5" s="100">
        <v>19.2</v>
      </c>
      <c r="F5" s="101">
        <v>6</v>
      </c>
      <c r="G5" s="15">
        <v>13.15</v>
      </c>
      <c r="H5" s="99">
        <v>8</v>
      </c>
      <c r="I5" s="99">
        <v>19.2</v>
      </c>
      <c r="J5" s="16">
        <v>13</v>
      </c>
      <c r="K5" s="16">
        <v>20.149999999999999</v>
      </c>
      <c r="L5" s="151"/>
      <c r="M5" s="151"/>
      <c r="N5" s="151"/>
      <c r="O5" s="151"/>
      <c r="P5" s="318"/>
      <c r="Q5" s="319"/>
      <c r="R5" s="17">
        <v>6</v>
      </c>
      <c r="S5" s="17">
        <v>10</v>
      </c>
      <c r="T5" s="14"/>
      <c r="U5" s="14"/>
      <c r="V5" s="16">
        <v>14</v>
      </c>
      <c r="W5" s="17">
        <v>21.15</v>
      </c>
      <c r="X5" s="20"/>
      <c r="Y5" s="20"/>
      <c r="Z5" s="20"/>
      <c r="AA5" s="20"/>
      <c r="AB5" s="16">
        <v>13</v>
      </c>
      <c r="AC5" s="16">
        <v>20.149999999999999</v>
      </c>
      <c r="AD5" s="99">
        <v>8</v>
      </c>
      <c r="AE5" s="99">
        <v>19.2</v>
      </c>
      <c r="AF5" s="318"/>
      <c r="AG5" s="318"/>
      <c r="AH5" s="99">
        <v>8</v>
      </c>
      <c r="AI5" s="99">
        <v>19.2</v>
      </c>
      <c r="AJ5" s="15">
        <v>6</v>
      </c>
      <c r="AK5" s="15">
        <v>13.15</v>
      </c>
      <c r="AL5" s="19">
        <v>7</v>
      </c>
      <c r="AM5" s="19">
        <v>14.15</v>
      </c>
      <c r="AN5" s="16">
        <v>7</v>
      </c>
      <c r="AO5" s="16">
        <v>14.15</v>
      </c>
      <c r="AP5" s="20"/>
      <c r="AQ5" s="20"/>
      <c r="AR5" s="151"/>
      <c r="AS5" s="151"/>
      <c r="AT5" s="151"/>
      <c r="AU5" s="151"/>
      <c r="AV5" s="318"/>
      <c r="AW5" s="318"/>
      <c r="AX5" s="16">
        <v>14</v>
      </c>
      <c r="AY5" s="16">
        <v>21.15</v>
      </c>
      <c r="AZ5" s="151"/>
      <c r="BA5" s="151"/>
      <c r="BB5" s="12">
        <v>14</v>
      </c>
      <c r="BC5" s="12">
        <v>17</v>
      </c>
      <c r="BD5" s="99">
        <v>8</v>
      </c>
      <c r="BE5" s="99">
        <v>19.2</v>
      </c>
      <c r="BF5" s="151"/>
      <c r="BG5" s="151"/>
      <c r="BH5" s="16">
        <v>7</v>
      </c>
      <c r="BI5" s="16">
        <v>13.15</v>
      </c>
      <c r="BJ5" s="19">
        <v>7</v>
      </c>
      <c r="BK5" s="19">
        <v>14.15</v>
      </c>
      <c r="BL5" s="337"/>
      <c r="BM5" s="318"/>
      <c r="BN5" s="14"/>
      <c r="BO5" s="14"/>
      <c r="BP5" s="99">
        <v>8</v>
      </c>
      <c r="BQ5" s="99">
        <v>19.2</v>
      </c>
      <c r="BR5" s="102">
        <v>6</v>
      </c>
      <c r="BS5" s="15">
        <v>13.15</v>
      </c>
      <c r="BT5" s="99">
        <v>8</v>
      </c>
      <c r="BU5" s="103">
        <v>19.2</v>
      </c>
      <c r="BV5" s="104">
        <v>13</v>
      </c>
      <c r="BW5" s="16">
        <v>20.149999999999999</v>
      </c>
      <c r="BX5" s="151"/>
      <c r="BY5" s="151"/>
      <c r="BZ5" s="151"/>
      <c r="CA5" s="151"/>
      <c r="CB5" s="318"/>
      <c r="CC5" s="319"/>
      <c r="CD5" s="337"/>
      <c r="CE5" s="318"/>
    </row>
    <row r="6" spans="1:83" x14ac:dyDescent="0.35">
      <c r="A6" s="47" t="s">
        <v>19</v>
      </c>
      <c r="B6" s="151"/>
      <c r="C6" s="151"/>
      <c r="D6" s="151">
        <f>(E5-D5)-0.2</f>
        <v>11</v>
      </c>
      <c r="E6" s="38"/>
      <c r="F6" s="37">
        <f t="shared" ref="F6" si="0">(G5-F5)-0.15</f>
        <v>7</v>
      </c>
      <c r="G6" s="151"/>
      <c r="H6" s="151">
        <f>(I5-H5)-0.2</f>
        <v>11</v>
      </c>
      <c r="I6" s="151"/>
      <c r="J6" s="151">
        <f t="shared" ref="J6" si="1">(K5-J5)-0.15</f>
        <v>6.9999999999999982</v>
      </c>
      <c r="K6" s="151"/>
      <c r="L6" s="151"/>
      <c r="M6" s="151"/>
      <c r="N6" s="151"/>
      <c r="O6" s="151"/>
      <c r="P6" s="318">
        <f>SUM(B6:O6)</f>
        <v>36</v>
      </c>
      <c r="Q6" s="319"/>
      <c r="R6" s="151">
        <f>(S5-R5)</f>
        <v>4</v>
      </c>
      <c r="S6" s="151"/>
      <c r="T6" s="151"/>
      <c r="U6" s="151"/>
      <c r="V6" s="151">
        <f t="shared" ref="V6" si="2">(W5-V5)-0.15</f>
        <v>6.9999999999999982</v>
      </c>
      <c r="W6" s="151"/>
      <c r="X6" s="151"/>
      <c r="Y6" s="151"/>
      <c r="Z6" s="151"/>
      <c r="AA6" s="151"/>
      <c r="AB6" s="151">
        <f t="shared" ref="AB6" si="3">(AC5-AB5)-0.15</f>
        <v>6.9999999999999982</v>
      </c>
      <c r="AC6" s="151"/>
      <c r="AD6" s="151">
        <f>(AE5-AD5)-0.2</f>
        <v>11</v>
      </c>
      <c r="AE6" s="151"/>
      <c r="AF6" s="318">
        <f>SUM(R6:AE6)</f>
        <v>28.999999999999996</v>
      </c>
      <c r="AG6" s="318"/>
      <c r="AH6" s="151">
        <f>(AI5-AH5)-0.2</f>
        <v>11</v>
      </c>
      <c r="AI6" s="151"/>
      <c r="AJ6" s="151">
        <f t="shared" ref="AJ6" si="4">(AK5-AJ5)-0.15</f>
        <v>7</v>
      </c>
      <c r="AK6" s="151"/>
      <c r="AL6" s="151">
        <f t="shared" ref="AL6" si="5">(AM5-AL5)-0.15</f>
        <v>7</v>
      </c>
      <c r="AM6" s="151"/>
      <c r="AN6" s="151">
        <f t="shared" ref="AN6" si="6">(AO5-AN5)-0.15</f>
        <v>7</v>
      </c>
      <c r="AO6" s="151"/>
      <c r="AP6" s="151"/>
      <c r="AQ6" s="151"/>
      <c r="AR6" s="151"/>
      <c r="AS6" s="151"/>
      <c r="AT6" s="151"/>
      <c r="AU6" s="151"/>
      <c r="AV6" s="318">
        <f>SUM(AH6:AU6)</f>
        <v>32</v>
      </c>
      <c r="AW6" s="318"/>
      <c r="AX6" s="151">
        <f t="shared" ref="AX6" si="7">(AY5-AX5)-0.15</f>
        <v>6.9999999999999982</v>
      </c>
      <c r="AY6" s="151"/>
      <c r="AZ6" s="151"/>
      <c r="BA6" s="151"/>
      <c r="BB6" s="151">
        <f>SUM(BC5-BB5)</f>
        <v>3</v>
      </c>
      <c r="BC6" s="151"/>
      <c r="BD6" s="151">
        <f>(BE5-BD5)-0.2</f>
        <v>11</v>
      </c>
      <c r="BE6" s="151"/>
      <c r="BF6" s="151"/>
      <c r="BG6" s="151"/>
      <c r="BH6" s="151">
        <f t="shared" ref="BH6" si="8">(BI5-BH5)-0.15</f>
        <v>6</v>
      </c>
      <c r="BI6" s="151"/>
      <c r="BJ6" s="151">
        <f t="shared" ref="BJ6" si="9">(BK5-BJ5)-0.15</f>
        <v>7</v>
      </c>
      <c r="BK6" s="151"/>
      <c r="BL6" s="337">
        <f>SUM(AX6:BK6)</f>
        <v>34</v>
      </c>
      <c r="BM6" s="318"/>
      <c r="BN6" s="151"/>
      <c r="BO6" s="151"/>
      <c r="BP6" s="151">
        <f>(BQ5-BP5)-0.2</f>
        <v>11</v>
      </c>
      <c r="BQ6" s="151"/>
      <c r="BR6" s="150">
        <f t="shared" ref="BR6" si="10">(BS5-BR5)-0.15</f>
        <v>7</v>
      </c>
      <c r="BS6" s="151"/>
      <c r="BT6" s="151">
        <f>(BU5-BT5)-0.2</f>
        <v>11</v>
      </c>
      <c r="BU6" s="149"/>
      <c r="BV6" s="37">
        <f t="shared" ref="BV6" si="11">(BW5-BV5)-0.15</f>
        <v>6.9999999999999982</v>
      </c>
      <c r="BW6" s="151"/>
      <c r="BX6" s="151"/>
      <c r="BY6" s="151"/>
      <c r="BZ6" s="151"/>
      <c r="CA6" s="151"/>
      <c r="CB6" s="318">
        <f>SUM(BN6:CA6)</f>
        <v>36</v>
      </c>
      <c r="CC6" s="319"/>
      <c r="CD6" s="337">
        <f>SUM(BL6+AV6+AF6)+F6+H6+J6+L6+N6+BN6+BP6+BR6+BT6</f>
        <v>149</v>
      </c>
      <c r="CE6" s="318"/>
    </row>
    <row r="7" spans="1:83" x14ac:dyDescent="0.35">
      <c r="A7" s="50" t="s">
        <v>20</v>
      </c>
      <c r="B7" s="16">
        <v>14</v>
      </c>
      <c r="C7" s="16">
        <v>21.15</v>
      </c>
      <c r="D7" s="15">
        <v>15</v>
      </c>
      <c r="E7" s="105">
        <v>22.15</v>
      </c>
      <c r="F7" s="104">
        <v>14</v>
      </c>
      <c r="G7" s="16">
        <v>21.15</v>
      </c>
      <c r="H7" s="151"/>
      <c r="I7" s="151"/>
      <c r="J7" s="151"/>
      <c r="K7" s="151"/>
      <c r="L7" s="15">
        <v>7</v>
      </c>
      <c r="M7" s="15">
        <v>14.15</v>
      </c>
      <c r="N7" s="99">
        <v>8</v>
      </c>
      <c r="O7" s="99">
        <v>19.2</v>
      </c>
      <c r="P7" s="318"/>
      <c r="Q7" s="319"/>
      <c r="R7" s="14"/>
      <c r="S7" s="14"/>
      <c r="T7" s="19">
        <v>7</v>
      </c>
      <c r="U7" s="19">
        <v>14.15</v>
      </c>
      <c r="V7" s="15">
        <v>6</v>
      </c>
      <c r="W7" s="12">
        <v>17</v>
      </c>
      <c r="X7" s="99">
        <v>8</v>
      </c>
      <c r="Y7" s="99">
        <v>19.2</v>
      </c>
      <c r="Z7" s="16">
        <v>13</v>
      </c>
      <c r="AA7" s="16">
        <v>20.149999999999999</v>
      </c>
      <c r="AB7" s="317" t="s">
        <v>21</v>
      </c>
      <c r="AC7" s="316"/>
      <c r="AD7" s="151"/>
      <c r="AE7" s="151"/>
      <c r="AF7" s="318"/>
      <c r="AG7" s="318"/>
      <c r="AH7" s="151"/>
      <c r="AI7" s="151"/>
      <c r="AJ7" s="19">
        <v>7</v>
      </c>
      <c r="AK7" s="19">
        <v>14.15</v>
      </c>
      <c r="AL7" s="16">
        <v>7</v>
      </c>
      <c r="AM7" s="16">
        <v>13.15</v>
      </c>
      <c r="AN7" s="15">
        <v>7</v>
      </c>
      <c r="AO7" s="15">
        <v>14.15</v>
      </c>
      <c r="AP7" s="15">
        <v>15</v>
      </c>
      <c r="AQ7" s="15">
        <v>22.15</v>
      </c>
      <c r="AR7" s="151"/>
      <c r="AS7" s="151"/>
      <c r="AT7" s="19">
        <v>7</v>
      </c>
      <c r="AU7" s="19">
        <v>14.15</v>
      </c>
      <c r="AV7" s="318"/>
      <c r="AW7" s="318"/>
      <c r="AX7" s="15">
        <v>15</v>
      </c>
      <c r="AY7" s="15">
        <v>22.15</v>
      </c>
      <c r="AZ7" s="16">
        <v>13</v>
      </c>
      <c r="BA7" s="16">
        <v>20.149999999999999</v>
      </c>
      <c r="BB7" s="12">
        <v>14</v>
      </c>
      <c r="BC7" s="19">
        <v>22.15</v>
      </c>
      <c r="BD7" s="151"/>
      <c r="BE7" s="151"/>
      <c r="BF7" s="16">
        <v>7</v>
      </c>
      <c r="BG7" s="16">
        <v>13.15</v>
      </c>
      <c r="BH7" s="151"/>
      <c r="BI7" s="151"/>
      <c r="BJ7" s="151"/>
      <c r="BK7" s="151"/>
      <c r="BL7" s="337"/>
      <c r="BM7" s="318"/>
      <c r="BN7" s="16">
        <v>14</v>
      </c>
      <c r="BO7" s="16">
        <v>21.15</v>
      </c>
      <c r="BP7" s="15">
        <v>15</v>
      </c>
      <c r="BQ7" s="15">
        <v>22.15</v>
      </c>
      <c r="BR7" s="106">
        <v>14</v>
      </c>
      <c r="BS7" s="16">
        <v>21.15</v>
      </c>
      <c r="BT7" s="151"/>
      <c r="BU7" s="149"/>
      <c r="BV7" s="37"/>
      <c r="BW7" s="151"/>
      <c r="BX7" s="15">
        <v>7</v>
      </c>
      <c r="BY7" s="15">
        <v>14.15</v>
      </c>
      <c r="BZ7" s="99">
        <v>8</v>
      </c>
      <c r="CA7" s="99">
        <v>19.2</v>
      </c>
      <c r="CB7" s="318"/>
      <c r="CC7" s="319"/>
      <c r="CD7" s="337"/>
      <c r="CE7" s="318"/>
    </row>
    <row r="8" spans="1:83" x14ac:dyDescent="0.35">
      <c r="A8" s="92" t="s">
        <v>22</v>
      </c>
      <c r="B8" s="151">
        <f t="shared" ref="B8" si="12">(C7-B7)-0.15</f>
        <v>6.9999999999999982</v>
      </c>
      <c r="C8" s="151"/>
      <c r="D8" s="151">
        <f t="shared" ref="D8" si="13">(E7-D7)-0.15</f>
        <v>6.9999999999999982</v>
      </c>
      <c r="E8" s="38"/>
      <c r="F8" s="37">
        <f t="shared" ref="F8" si="14">(G7-F7)-0.15</f>
        <v>6.9999999999999982</v>
      </c>
      <c r="G8" s="151"/>
      <c r="H8" s="151"/>
      <c r="I8" s="151"/>
      <c r="J8" s="151"/>
      <c r="K8" s="151"/>
      <c r="L8" s="151">
        <f t="shared" ref="L8" si="15">(M7-L7)-0.15</f>
        <v>7</v>
      </c>
      <c r="M8" s="151"/>
      <c r="N8" s="151">
        <f>(O7-N7)-0.2</f>
        <v>11</v>
      </c>
      <c r="O8" s="151"/>
      <c r="P8" s="318">
        <f>SUM(B8:O8)</f>
        <v>38.999999999999993</v>
      </c>
      <c r="Q8" s="319"/>
      <c r="R8" s="151"/>
      <c r="S8" s="151"/>
      <c r="T8" s="151">
        <f t="shared" ref="T8" si="16">(U7-T7)-0.15</f>
        <v>7</v>
      </c>
      <c r="U8" s="151"/>
      <c r="V8" s="151">
        <f t="shared" ref="V8" si="17">(W7-V7)-0.15</f>
        <v>10.85</v>
      </c>
      <c r="W8" s="151"/>
      <c r="X8" s="151">
        <f>(Y7-X7)-0.2</f>
        <v>11</v>
      </c>
      <c r="Y8" s="151"/>
      <c r="Z8" s="151">
        <f t="shared" ref="Z8" si="18">(AA7-Z7)-0.15</f>
        <v>6.9999999999999982</v>
      </c>
      <c r="AA8" s="151"/>
      <c r="AB8" s="197">
        <v>7.6</v>
      </c>
      <c r="AC8" s="20"/>
      <c r="AD8" s="151"/>
      <c r="AE8" s="151"/>
      <c r="AF8" s="318">
        <f>SUM(R8:AE8)</f>
        <v>43.45</v>
      </c>
      <c r="AG8" s="318"/>
      <c r="AH8" s="151"/>
      <c r="AI8" s="151"/>
      <c r="AJ8" s="151">
        <f t="shared" ref="AJ8" si="19">(AK7-AJ7)-0.15</f>
        <v>7</v>
      </c>
      <c r="AK8" s="151"/>
      <c r="AL8" s="151">
        <f t="shared" ref="AL8" si="20">(AM7-AL7)-0.15</f>
        <v>6</v>
      </c>
      <c r="AM8" s="151"/>
      <c r="AN8" s="151">
        <f t="shared" ref="AN8" si="21">(AO7-AN7)-0.15</f>
        <v>7</v>
      </c>
      <c r="AO8" s="151"/>
      <c r="AP8" s="151">
        <f t="shared" ref="AP8" si="22">(AQ7-AP7)-0.15</f>
        <v>6.9999999999999982</v>
      </c>
      <c r="AQ8" s="151"/>
      <c r="AR8" s="151"/>
      <c r="AS8" s="151"/>
      <c r="AT8" s="151">
        <f t="shared" ref="AT8" si="23">(AU7-AT7)-0.15</f>
        <v>7</v>
      </c>
      <c r="AU8" s="151"/>
      <c r="AV8" s="318">
        <f>SUM(AH8:AU8)</f>
        <v>34</v>
      </c>
      <c r="AW8" s="318"/>
      <c r="AX8" s="151">
        <f t="shared" ref="AX8" si="24">(AY7-AX7)-0.15</f>
        <v>6.9999999999999982</v>
      </c>
      <c r="AY8" s="151"/>
      <c r="AZ8" s="151">
        <f t="shared" ref="AZ8" si="25">(BA7-AZ7)-0.15</f>
        <v>6.9999999999999982</v>
      </c>
      <c r="BA8" s="151"/>
      <c r="BB8" s="151">
        <f>(BC7-BB7)-0.15</f>
        <v>7.9999999999999982</v>
      </c>
      <c r="BC8" s="151"/>
      <c r="BD8" s="151"/>
      <c r="BE8" s="151"/>
      <c r="BF8" s="151">
        <f t="shared" ref="BF8" si="26">(BG7-BF7)-0.15</f>
        <v>6</v>
      </c>
      <c r="BG8" s="151"/>
      <c r="BH8" s="151"/>
      <c r="BI8" s="151"/>
      <c r="BJ8" s="151"/>
      <c r="BK8" s="151"/>
      <c r="BL8" s="337">
        <f>SUM(AX8:BK8)</f>
        <v>27.999999999999993</v>
      </c>
      <c r="BM8" s="318"/>
      <c r="BN8" s="151">
        <f t="shared" ref="BN8" si="27">(BO7-BN7)-0.15</f>
        <v>6.9999999999999982</v>
      </c>
      <c r="BO8" s="151"/>
      <c r="BP8" s="151">
        <f t="shared" ref="BP8" si="28">(BQ7-BP7)-0.15</f>
        <v>6.9999999999999982</v>
      </c>
      <c r="BQ8" s="151"/>
      <c r="BR8" s="150">
        <f t="shared" ref="BR8" si="29">(BS7-BR7)-0.15</f>
        <v>6.9999999999999982</v>
      </c>
      <c r="BS8" s="151"/>
      <c r="BT8" s="151"/>
      <c r="BU8" s="149"/>
      <c r="BV8" s="37"/>
      <c r="BW8" s="151"/>
      <c r="BX8" s="151">
        <f t="shared" ref="BX8" si="30">(BY7-BX7)-0.15</f>
        <v>7</v>
      </c>
      <c r="BY8" s="151"/>
      <c r="BZ8" s="151">
        <f>(CA7-BZ7)-0.2</f>
        <v>11</v>
      </c>
      <c r="CA8" s="151"/>
      <c r="CB8" s="318">
        <f>SUM(BN8:CA8)</f>
        <v>38.999999999999993</v>
      </c>
      <c r="CC8" s="319"/>
      <c r="CD8" s="337">
        <f>SUM(BL8+AV8+AF8)+F8+H8+J8+L8+N8+BN8+BP8+BR8+BT8</f>
        <v>151.44999999999999</v>
      </c>
      <c r="CE8" s="318"/>
    </row>
    <row r="9" spans="1:83" ht="15" customHeight="1" x14ac:dyDescent="0.35">
      <c r="A9" s="50" t="s">
        <v>23</v>
      </c>
      <c r="B9" s="151"/>
      <c r="C9" s="151"/>
      <c r="D9" s="14"/>
      <c r="E9" s="107"/>
      <c r="F9" s="37"/>
      <c r="G9" s="151"/>
      <c r="H9" s="151"/>
      <c r="I9" s="151"/>
      <c r="J9" s="151"/>
      <c r="K9" s="151"/>
      <c r="L9" s="151"/>
      <c r="M9" s="151"/>
      <c r="N9" s="151"/>
      <c r="O9" s="151"/>
      <c r="P9" s="318"/>
      <c r="Q9" s="319"/>
      <c r="R9" s="14"/>
      <c r="S9" s="14"/>
      <c r="T9" s="14"/>
      <c r="U9" s="14"/>
      <c r="V9" s="14"/>
      <c r="W9" s="14"/>
      <c r="X9" s="14"/>
      <c r="Y9" s="14"/>
      <c r="Z9" s="14"/>
      <c r="AA9" s="14"/>
      <c r="AB9" s="317" t="s">
        <v>21</v>
      </c>
      <c r="AC9" s="316"/>
      <c r="AD9" s="151"/>
      <c r="AE9" s="151"/>
      <c r="AF9" s="318"/>
      <c r="AG9" s="318"/>
      <c r="AH9" s="151"/>
      <c r="AI9" s="151"/>
      <c r="AJ9" s="151"/>
      <c r="AK9" s="151"/>
      <c r="AL9" s="151"/>
      <c r="AM9" s="151"/>
      <c r="AN9" s="151"/>
      <c r="AO9" s="151"/>
      <c r="AP9" s="151"/>
      <c r="AQ9" s="151"/>
      <c r="AR9" s="151"/>
      <c r="AS9" s="151"/>
      <c r="AT9" s="151"/>
      <c r="AU9" s="151"/>
      <c r="AV9" s="318"/>
      <c r="AW9" s="318"/>
      <c r="AX9" s="151"/>
      <c r="AY9" s="151"/>
      <c r="AZ9" s="14"/>
      <c r="BA9" s="14"/>
      <c r="BB9" s="151"/>
      <c r="BC9" s="151"/>
      <c r="BD9" s="151"/>
      <c r="BE9" s="151"/>
      <c r="BF9" s="151"/>
      <c r="BG9" s="151"/>
      <c r="BH9" s="151"/>
      <c r="BI9" s="151"/>
      <c r="BJ9" s="151"/>
      <c r="BK9" s="151"/>
      <c r="BL9" s="337"/>
      <c r="BM9" s="318"/>
      <c r="BN9" s="151"/>
      <c r="BO9" s="151"/>
      <c r="BP9" s="14"/>
      <c r="BQ9" s="14"/>
      <c r="BR9" s="150"/>
      <c r="BS9" s="151"/>
      <c r="BT9" s="151"/>
      <c r="BU9" s="149"/>
      <c r="BV9" s="37"/>
      <c r="BW9" s="151"/>
      <c r="BX9" s="151"/>
      <c r="BY9" s="151"/>
      <c r="BZ9" s="151"/>
      <c r="CA9" s="151"/>
      <c r="CB9" s="318"/>
      <c r="CC9" s="319"/>
      <c r="CD9" s="337"/>
      <c r="CE9" s="318"/>
    </row>
    <row r="10" spans="1:83" ht="15" customHeight="1" x14ac:dyDescent="0.35">
      <c r="A10" s="92" t="s">
        <v>22</v>
      </c>
      <c r="B10" s="151"/>
      <c r="C10" s="151"/>
      <c r="D10" s="151"/>
      <c r="E10" s="38"/>
      <c r="F10" s="37"/>
      <c r="G10" s="151"/>
      <c r="H10" s="151"/>
      <c r="I10" s="151"/>
      <c r="J10" s="151"/>
      <c r="K10" s="151"/>
      <c r="L10" s="151"/>
      <c r="M10" s="151"/>
      <c r="N10" s="151"/>
      <c r="O10" s="151"/>
      <c r="P10" s="318">
        <f>SUM(B10:O10)</f>
        <v>0</v>
      </c>
      <c r="Q10" s="319"/>
      <c r="R10" s="151"/>
      <c r="S10" s="151"/>
      <c r="T10" s="151"/>
      <c r="U10" s="151"/>
      <c r="V10" s="151"/>
      <c r="W10" s="151"/>
      <c r="X10" s="151"/>
      <c r="Y10" s="151"/>
      <c r="Z10" s="151"/>
      <c r="AA10" s="151"/>
      <c r="AB10" s="197">
        <v>7.6</v>
      </c>
      <c r="AC10" s="20"/>
      <c r="AD10" s="151"/>
      <c r="AE10" s="151"/>
      <c r="AF10" s="318">
        <f>SUM(R10:AE10)</f>
        <v>7.6</v>
      </c>
      <c r="AG10" s="318"/>
      <c r="AH10" s="151"/>
      <c r="AI10" s="151"/>
      <c r="AJ10" s="151"/>
      <c r="AK10" s="151"/>
      <c r="AL10" s="151"/>
      <c r="AM10" s="151"/>
      <c r="AN10" s="151"/>
      <c r="AO10" s="151"/>
      <c r="AP10" s="151"/>
      <c r="AQ10" s="151"/>
      <c r="AR10" s="151"/>
      <c r="AS10" s="151"/>
      <c r="AT10" s="151"/>
      <c r="AU10" s="151"/>
      <c r="AV10" s="318">
        <f>SUM(AH10:AU10)</f>
        <v>0</v>
      </c>
      <c r="AW10" s="318"/>
      <c r="AX10" s="151"/>
      <c r="AY10" s="151"/>
      <c r="AZ10" s="151"/>
      <c r="BA10" s="151"/>
      <c r="BB10" s="151"/>
      <c r="BC10" s="151"/>
      <c r="BD10" s="151"/>
      <c r="BE10" s="151"/>
      <c r="BF10" s="151"/>
      <c r="BG10" s="151"/>
      <c r="BH10" s="151"/>
      <c r="BI10" s="151"/>
      <c r="BJ10" s="151"/>
      <c r="BK10" s="151"/>
      <c r="BL10" s="337">
        <f>SUM(AX10:BK10)</f>
        <v>0</v>
      </c>
      <c r="BM10" s="318"/>
      <c r="BN10" s="151"/>
      <c r="BO10" s="151"/>
      <c r="BP10" s="151"/>
      <c r="BQ10" s="151"/>
      <c r="BR10" s="150"/>
      <c r="BS10" s="151"/>
      <c r="BT10" s="151"/>
      <c r="BU10" s="149"/>
      <c r="BV10" s="37"/>
      <c r="BW10" s="151"/>
      <c r="BX10" s="151"/>
      <c r="BY10" s="151"/>
      <c r="BZ10" s="151"/>
      <c r="CA10" s="151"/>
      <c r="CB10" s="318">
        <f>SUM(BN10:CA10)</f>
        <v>0</v>
      </c>
      <c r="CC10" s="319"/>
      <c r="CD10" s="337"/>
      <c r="CE10" s="318"/>
    </row>
    <row r="11" spans="1:83" x14ac:dyDescent="0.35">
      <c r="A11" s="46" t="s">
        <v>24</v>
      </c>
      <c r="B11" s="15">
        <v>15</v>
      </c>
      <c r="C11" s="15">
        <v>22.15</v>
      </c>
      <c r="D11" s="14"/>
      <c r="E11" s="107"/>
      <c r="F11" s="108">
        <v>7</v>
      </c>
      <c r="G11" s="17">
        <v>14.15</v>
      </c>
      <c r="H11" s="17">
        <v>6</v>
      </c>
      <c r="I11" s="17">
        <v>10</v>
      </c>
      <c r="J11" s="151"/>
      <c r="K11" s="151"/>
      <c r="L11" s="16">
        <v>7</v>
      </c>
      <c r="M11" s="16">
        <v>14.15</v>
      </c>
      <c r="N11" s="16">
        <v>7</v>
      </c>
      <c r="O11" s="16">
        <v>14.15</v>
      </c>
      <c r="P11" s="318"/>
      <c r="Q11" s="319"/>
      <c r="R11" s="15">
        <v>6</v>
      </c>
      <c r="S11" s="15">
        <v>13.15</v>
      </c>
      <c r="T11" s="109">
        <v>7</v>
      </c>
      <c r="U11" s="16">
        <v>13.15</v>
      </c>
      <c r="V11" s="16">
        <v>7</v>
      </c>
      <c r="W11" s="12">
        <v>17</v>
      </c>
      <c r="X11" s="16">
        <v>7</v>
      </c>
      <c r="Y11" s="16">
        <v>13.15</v>
      </c>
      <c r="Z11" s="110">
        <v>6</v>
      </c>
      <c r="AA11" s="17">
        <v>10</v>
      </c>
      <c r="AB11" s="317" t="s">
        <v>21</v>
      </c>
      <c r="AC11" s="316"/>
      <c r="AD11" s="151"/>
      <c r="AE11" s="151"/>
      <c r="AF11" s="318"/>
      <c r="AG11" s="318"/>
      <c r="AH11" s="16">
        <v>14</v>
      </c>
      <c r="AI11" s="16">
        <v>21.15</v>
      </c>
      <c r="AJ11" s="15">
        <v>15</v>
      </c>
      <c r="AK11" s="15">
        <v>22.15</v>
      </c>
      <c r="AL11" s="151"/>
      <c r="AM11" s="151"/>
      <c r="AN11" s="16">
        <v>14</v>
      </c>
      <c r="AO11" s="16">
        <v>21.15</v>
      </c>
      <c r="AP11" s="151"/>
      <c r="AQ11" s="151"/>
      <c r="AR11" s="109">
        <v>7</v>
      </c>
      <c r="AS11" s="16">
        <v>13.15</v>
      </c>
      <c r="AT11" s="109">
        <v>7</v>
      </c>
      <c r="AU11" s="16">
        <v>14.15</v>
      </c>
      <c r="AV11" s="318"/>
      <c r="AW11" s="318"/>
      <c r="AX11" s="15">
        <v>6</v>
      </c>
      <c r="AY11" s="15">
        <v>13.15</v>
      </c>
      <c r="AZ11" s="109">
        <v>7</v>
      </c>
      <c r="BA11" s="16">
        <v>13.15</v>
      </c>
      <c r="BB11" s="17">
        <v>6</v>
      </c>
      <c r="BC11" s="17">
        <v>10</v>
      </c>
      <c r="BD11" s="151"/>
      <c r="BE11" s="151"/>
      <c r="BF11" s="110">
        <v>6</v>
      </c>
      <c r="BG11" s="17">
        <v>10</v>
      </c>
      <c r="BH11" s="151"/>
      <c r="BI11" s="151"/>
      <c r="BJ11" s="151"/>
      <c r="BK11" s="151"/>
      <c r="BL11" s="337"/>
      <c r="BM11" s="318"/>
      <c r="BN11" s="15">
        <v>15</v>
      </c>
      <c r="BO11" s="15">
        <v>22.15</v>
      </c>
      <c r="BP11" s="14"/>
      <c r="BQ11" s="14"/>
      <c r="BR11" s="111">
        <v>7</v>
      </c>
      <c r="BS11" s="17">
        <v>14.15</v>
      </c>
      <c r="BT11" s="17">
        <v>6</v>
      </c>
      <c r="BU11" s="112">
        <v>10</v>
      </c>
      <c r="BV11" s="37"/>
      <c r="BW11" s="151"/>
      <c r="BX11" s="16">
        <v>7</v>
      </c>
      <c r="BY11" s="16">
        <v>14.15</v>
      </c>
      <c r="BZ11" s="16">
        <v>7</v>
      </c>
      <c r="CA11" s="16">
        <v>14.15</v>
      </c>
      <c r="CB11" s="318"/>
      <c r="CC11" s="319"/>
      <c r="CD11" s="337"/>
      <c r="CE11" s="318"/>
    </row>
    <row r="12" spans="1:83" x14ac:dyDescent="0.35">
      <c r="A12" s="47" t="s">
        <v>25</v>
      </c>
      <c r="B12" s="151">
        <f t="shared" ref="B12" si="31">(C11-B11)-0.15</f>
        <v>6.9999999999999982</v>
      </c>
      <c r="C12" s="151"/>
      <c r="D12" s="151"/>
      <c r="E12" s="38"/>
      <c r="F12" s="37">
        <f t="shared" ref="F12" si="32">(G11-F11)-0.15</f>
        <v>7</v>
      </c>
      <c r="G12" s="151"/>
      <c r="H12" s="151">
        <f>(I11-H11)</f>
        <v>4</v>
      </c>
      <c r="I12" s="151"/>
      <c r="J12" s="151"/>
      <c r="K12" s="151"/>
      <c r="L12" s="151">
        <f t="shared" ref="L12" si="33">(M11-L11)-0.15</f>
        <v>7</v>
      </c>
      <c r="M12" s="151"/>
      <c r="N12" s="151">
        <f t="shared" ref="N12" si="34">(O11-N11)-0.15</f>
        <v>7</v>
      </c>
      <c r="O12" s="151"/>
      <c r="P12" s="318">
        <f>SUM(B12:O12)</f>
        <v>32</v>
      </c>
      <c r="Q12" s="319"/>
      <c r="R12" s="151">
        <f t="shared" ref="R12" si="35">(S11-R11)-0.15</f>
        <v>7</v>
      </c>
      <c r="S12" s="151"/>
      <c r="T12" s="151">
        <f t="shared" ref="T12" si="36">(U11-T11)-0.15</f>
        <v>6</v>
      </c>
      <c r="U12" s="151"/>
      <c r="V12" s="151">
        <f t="shared" ref="V12" si="37">(W11-V11)-0.15</f>
        <v>9.85</v>
      </c>
      <c r="W12" s="151"/>
      <c r="X12" s="151">
        <f t="shared" ref="X12" si="38">(Y11-X11)-0.15</f>
        <v>6</v>
      </c>
      <c r="Y12" s="151"/>
      <c r="Z12" s="151">
        <f>(AA11-Z11)</f>
        <v>4</v>
      </c>
      <c r="AA12" s="151"/>
      <c r="AB12" s="197">
        <v>7.6</v>
      </c>
      <c r="AC12" s="20"/>
      <c r="AD12" s="151"/>
      <c r="AE12" s="151"/>
      <c r="AF12" s="318">
        <f>SUM(R12:AE12)</f>
        <v>40.450000000000003</v>
      </c>
      <c r="AG12" s="318"/>
      <c r="AH12" s="151">
        <f t="shared" ref="AH12" si="39">(AI11-AH11)-0.15</f>
        <v>6.9999999999999982</v>
      </c>
      <c r="AI12" s="151"/>
      <c r="AJ12" s="151">
        <f t="shared" ref="AJ12" si="40">(AK11-AJ11)-0.15</f>
        <v>6.9999999999999982</v>
      </c>
      <c r="AK12" s="151"/>
      <c r="AL12" s="151"/>
      <c r="AM12" s="151"/>
      <c r="AN12" s="151">
        <f t="shared" ref="AN12" si="41">(AO11-AN11)-0.15</f>
        <v>6.9999999999999982</v>
      </c>
      <c r="AO12" s="151"/>
      <c r="AP12" s="151"/>
      <c r="AQ12" s="151"/>
      <c r="AR12" s="151">
        <f t="shared" ref="AR12" si="42">(AS11-AR11)-0.15</f>
        <v>6</v>
      </c>
      <c r="AS12" s="151"/>
      <c r="AT12" s="151">
        <f t="shared" ref="AT12" si="43">(AU11-AT11)-0.15</f>
        <v>7</v>
      </c>
      <c r="AU12" s="151"/>
      <c r="AV12" s="318">
        <f>SUM(AH12:AU12)</f>
        <v>33.999999999999993</v>
      </c>
      <c r="AW12" s="318"/>
      <c r="AX12" s="151">
        <f t="shared" ref="AX12" si="44">(AY11-AX11)-0.15</f>
        <v>7</v>
      </c>
      <c r="AY12" s="151"/>
      <c r="AZ12" s="151">
        <f t="shared" ref="AZ12" si="45">(BA11-AZ11)-0.15</f>
        <v>6</v>
      </c>
      <c r="BA12" s="151"/>
      <c r="BB12" s="151">
        <f>(BC11-BB11)</f>
        <v>4</v>
      </c>
      <c r="BC12" s="13">
        <v>3</v>
      </c>
      <c r="BD12" s="151"/>
      <c r="BE12" s="151"/>
      <c r="BF12" s="151">
        <f>(BG11-BF11)</f>
        <v>4</v>
      </c>
      <c r="BG12" s="151"/>
      <c r="BH12" s="151"/>
      <c r="BI12" s="151"/>
      <c r="BJ12" s="151"/>
      <c r="BK12" s="151"/>
      <c r="BL12" s="337">
        <f>SUM(AX12:BK12)</f>
        <v>24</v>
      </c>
      <c r="BM12" s="318"/>
      <c r="BN12" s="151">
        <f t="shared" ref="BN12" si="46">(BO11-BN11)-0.15</f>
        <v>6.9999999999999982</v>
      </c>
      <c r="BO12" s="151"/>
      <c r="BP12" s="151"/>
      <c r="BQ12" s="151"/>
      <c r="BR12" s="150">
        <f t="shared" ref="BR12" si="47">(BS11-BR11)-0.15</f>
        <v>7</v>
      </c>
      <c r="BS12" s="151"/>
      <c r="BT12" s="151">
        <f>(BU11-BT11)</f>
        <v>4</v>
      </c>
      <c r="BU12" s="149"/>
      <c r="BV12" s="37"/>
      <c r="BW12" s="151"/>
      <c r="BX12" s="151">
        <f t="shared" ref="BX12" si="48">(BY11-BX11)-0.15</f>
        <v>7</v>
      </c>
      <c r="BY12" s="151"/>
      <c r="BZ12" s="151">
        <f t="shared" ref="BZ12" si="49">(CA11-BZ11)-0.15</f>
        <v>7</v>
      </c>
      <c r="CA12" s="151"/>
      <c r="CB12" s="318">
        <f>SUM(BN12:CA12)</f>
        <v>32</v>
      </c>
      <c r="CC12" s="319"/>
      <c r="CD12" s="337">
        <f>SUM(BL12+AV12+AF12)+F12+H12+J12+L12+N12+BN12+BP12+BR12+BT12</f>
        <v>141.44999999999999</v>
      </c>
      <c r="CE12" s="318"/>
    </row>
    <row r="13" spans="1:83" x14ac:dyDescent="0.35">
      <c r="A13" s="46" t="s">
        <v>26</v>
      </c>
      <c r="B13" s="151"/>
      <c r="C13" s="151"/>
      <c r="D13" s="17">
        <v>7</v>
      </c>
      <c r="E13" s="113">
        <v>14.15</v>
      </c>
      <c r="F13" s="315" t="s">
        <v>21</v>
      </c>
      <c r="G13" s="316"/>
      <c r="H13" s="16">
        <v>7</v>
      </c>
      <c r="I13" s="16">
        <v>13.15</v>
      </c>
      <c r="J13" s="17">
        <v>6</v>
      </c>
      <c r="K13" s="17">
        <v>10</v>
      </c>
      <c r="L13" s="14"/>
      <c r="M13" s="14"/>
      <c r="N13" s="16">
        <v>13</v>
      </c>
      <c r="O13" s="16">
        <v>20.149999999999999</v>
      </c>
      <c r="P13" s="318"/>
      <c r="Q13" s="319"/>
      <c r="R13" s="14"/>
      <c r="S13" s="14"/>
      <c r="T13" s="99">
        <v>8</v>
      </c>
      <c r="U13" s="99">
        <v>19.2</v>
      </c>
      <c r="V13" s="12">
        <v>14</v>
      </c>
      <c r="W13" s="19">
        <v>22.15</v>
      </c>
      <c r="X13" s="16">
        <v>14</v>
      </c>
      <c r="Y13" s="17">
        <v>21.15</v>
      </c>
      <c r="Z13" s="151"/>
      <c r="AA13" s="151"/>
      <c r="AB13" s="317" t="s">
        <v>21</v>
      </c>
      <c r="AC13" s="316"/>
      <c r="AD13" s="151"/>
      <c r="AE13" s="151"/>
      <c r="AF13" s="318"/>
      <c r="AG13" s="318"/>
      <c r="AH13" s="16">
        <v>7</v>
      </c>
      <c r="AI13" s="16">
        <v>13.15</v>
      </c>
      <c r="AJ13" s="17">
        <v>7</v>
      </c>
      <c r="AK13" s="17">
        <v>14.15</v>
      </c>
      <c r="AL13" s="99">
        <v>8</v>
      </c>
      <c r="AM13" s="99">
        <v>19.2</v>
      </c>
      <c r="AN13" s="151"/>
      <c r="AO13" s="151"/>
      <c r="AP13" s="151"/>
      <c r="AQ13" s="151"/>
      <c r="AR13" s="151"/>
      <c r="AS13" s="151"/>
      <c r="AT13" s="99">
        <v>8</v>
      </c>
      <c r="AU13" s="99">
        <v>19.2</v>
      </c>
      <c r="AV13" s="318"/>
      <c r="AW13" s="318"/>
      <c r="AX13" s="16">
        <v>7</v>
      </c>
      <c r="AY13" s="16">
        <v>13.15</v>
      </c>
      <c r="AZ13" s="17">
        <v>6</v>
      </c>
      <c r="BA13" s="17">
        <v>10</v>
      </c>
      <c r="BB13" s="12">
        <v>14</v>
      </c>
      <c r="BC13" s="12">
        <v>17</v>
      </c>
      <c r="BD13" s="15">
        <v>15</v>
      </c>
      <c r="BE13" s="15">
        <v>22.15</v>
      </c>
      <c r="BF13" s="20"/>
      <c r="BG13" s="20"/>
      <c r="BH13" s="99">
        <v>8</v>
      </c>
      <c r="BI13" s="99">
        <v>19.2</v>
      </c>
      <c r="BJ13" s="16">
        <v>13</v>
      </c>
      <c r="BK13" s="16">
        <v>20.149999999999999</v>
      </c>
      <c r="BL13" s="337"/>
      <c r="BM13" s="318"/>
      <c r="BN13" s="151"/>
      <c r="BO13" s="151"/>
      <c r="BP13" s="17">
        <v>7</v>
      </c>
      <c r="BQ13" s="17">
        <v>14.15</v>
      </c>
      <c r="BR13" s="14"/>
      <c r="BS13" s="14"/>
      <c r="BT13" s="16">
        <v>7</v>
      </c>
      <c r="BU13" s="114">
        <v>13.15</v>
      </c>
      <c r="BV13" s="108">
        <v>6</v>
      </c>
      <c r="BW13" s="17">
        <v>10</v>
      </c>
      <c r="BX13" s="14"/>
      <c r="BY13" s="14"/>
      <c r="BZ13" s="16">
        <v>13</v>
      </c>
      <c r="CA13" s="16">
        <v>20.149999999999999</v>
      </c>
      <c r="CB13" s="318"/>
      <c r="CC13" s="319"/>
      <c r="CD13" s="337"/>
      <c r="CE13" s="318"/>
    </row>
    <row r="14" spans="1:83" x14ac:dyDescent="0.35">
      <c r="A14" s="47" t="s">
        <v>27</v>
      </c>
      <c r="B14" s="151"/>
      <c r="C14" s="151"/>
      <c r="D14" s="151">
        <f t="shared" ref="D14" si="50">(E13-D13)-0.15</f>
        <v>7</v>
      </c>
      <c r="E14" s="38"/>
      <c r="F14" s="115">
        <v>7.6</v>
      </c>
      <c r="G14" s="20"/>
      <c r="H14" s="151">
        <f t="shared" ref="H14" si="51">(I13-H13)-0.15</f>
        <v>6</v>
      </c>
      <c r="I14" s="151"/>
      <c r="J14" s="151">
        <f>(K13-J13)</f>
        <v>4</v>
      </c>
      <c r="K14" s="151"/>
      <c r="L14" s="151"/>
      <c r="M14" s="151"/>
      <c r="N14" s="151">
        <f t="shared" ref="N14" si="52">(O13-N13)-0.15</f>
        <v>6.9999999999999982</v>
      </c>
      <c r="O14" s="151"/>
      <c r="P14" s="318">
        <f>SUM(B14:O14)</f>
        <v>31.6</v>
      </c>
      <c r="Q14" s="319"/>
      <c r="R14" s="151"/>
      <c r="S14" s="151"/>
      <c r="T14" s="151">
        <f>(U13-T13)-0.2</f>
        <v>11</v>
      </c>
      <c r="U14" s="151"/>
      <c r="V14" s="151">
        <f>(W13-V13)-0.15</f>
        <v>7.9999999999999982</v>
      </c>
      <c r="W14" s="151"/>
      <c r="X14" s="151">
        <f t="shared" ref="X14" si="53">(Y13-X13)-0.15</f>
        <v>6.9999999999999982</v>
      </c>
      <c r="Y14" s="151"/>
      <c r="Z14" s="151"/>
      <c r="AA14" s="151"/>
      <c r="AB14" s="197">
        <v>7.6</v>
      </c>
      <c r="AC14" s="20"/>
      <c r="AD14" s="151"/>
      <c r="AE14" s="151"/>
      <c r="AF14" s="318">
        <f>SUM(R14:AE14)</f>
        <v>33.6</v>
      </c>
      <c r="AG14" s="318"/>
      <c r="AH14" s="151">
        <f t="shared" ref="AH14" si="54">(AI13-AH13)-0.15</f>
        <v>6</v>
      </c>
      <c r="AI14" s="151"/>
      <c r="AJ14" s="151">
        <f t="shared" ref="AJ14" si="55">(AK13-AJ13)-0.15</f>
        <v>7</v>
      </c>
      <c r="AK14" s="151"/>
      <c r="AL14" s="151">
        <f>(AM13-AL13)-0.2</f>
        <v>11</v>
      </c>
      <c r="AM14" s="151"/>
      <c r="AN14" s="151"/>
      <c r="AO14" s="151"/>
      <c r="AP14" s="151"/>
      <c r="AQ14" s="151"/>
      <c r="AR14" s="151"/>
      <c r="AS14" s="151"/>
      <c r="AT14" s="151">
        <f>(AU13-AT13)-0.2</f>
        <v>11</v>
      </c>
      <c r="AU14" s="151"/>
      <c r="AV14" s="318">
        <f>SUM(AH14:AU14)</f>
        <v>35</v>
      </c>
      <c r="AW14" s="318"/>
      <c r="AX14" s="151">
        <f t="shared" ref="AX14" si="56">(AY13-AX13)-0.15</f>
        <v>6</v>
      </c>
      <c r="AY14" s="151"/>
      <c r="AZ14" s="151">
        <f>(BA13-AZ13)</f>
        <v>4</v>
      </c>
      <c r="BA14" s="151"/>
      <c r="BB14" s="151">
        <f>SUM(BC13-BB13)</f>
        <v>3</v>
      </c>
      <c r="BC14" s="151"/>
      <c r="BD14" s="151">
        <f t="shared" ref="BD14" si="57">(BE13-BD13)-0.15</f>
        <v>6.9999999999999982</v>
      </c>
      <c r="BE14" s="151"/>
      <c r="BF14" s="151"/>
      <c r="BG14" s="151"/>
      <c r="BH14" s="151">
        <f>(BI13-BH13)-0.2</f>
        <v>11</v>
      </c>
      <c r="BI14" s="151"/>
      <c r="BJ14" s="151">
        <f t="shared" ref="BJ14" si="58">(BK13-BJ13)-0.15</f>
        <v>6.9999999999999982</v>
      </c>
      <c r="BK14" s="151"/>
      <c r="BL14" s="337">
        <f>SUM(AX14:BK14)</f>
        <v>38</v>
      </c>
      <c r="BM14" s="318"/>
      <c r="BN14" s="151"/>
      <c r="BO14" s="151"/>
      <c r="BP14" s="151">
        <f t="shared" ref="BP14" si="59">(BQ13-BP13)-0.15</f>
        <v>7</v>
      </c>
      <c r="BQ14" s="151"/>
      <c r="BR14" s="151"/>
      <c r="BS14" s="151"/>
      <c r="BT14" s="151">
        <f t="shared" ref="BT14" si="60">(BU13-BT13)-0.15</f>
        <v>6</v>
      </c>
      <c r="BU14" s="149"/>
      <c r="BV14" s="37">
        <f>(BW13-BV13)</f>
        <v>4</v>
      </c>
      <c r="BW14" s="151"/>
      <c r="BX14" s="151"/>
      <c r="BY14" s="151"/>
      <c r="BZ14" s="151">
        <f t="shared" ref="BZ14" si="61">(CA13-BZ13)-0.15</f>
        <v>6.9999999999999982</v>
      </c>
      <c r="CA14" s="151"/>
      <c r="CB14" s="318">
        <f>SUM(BN14:CA14)</f>
        <v>24</v>
      </c>
      <c r="CC14" s="319"/>
      <c r="CD14" s="337">
        <f>SUM(BL14+AV14+AF14)+F14+H14+J14+L14+N14+BN14+BP14+BR14+BT14</f>
        <v>144.19999999999999</v>
      </c>
      <c r="CE14" s="318"/>
    </row>
    <row r="15" spans="1:83" x14ac:dyDescent="0.35">
      <c r="A15" s="46" t="s">
        <v>28</v>
      </c>
      <c r="B15" s="16">
        <v>7</v>
      </c>
      <c r="C15" s="16">
        <v>13.15</v>
      </c>
      <c r="D15" s="17">
        <v>6</v>
      </c>
      <c r="E15" s="113">
        <v>10</v>
      </c>
      <c r="F15" s="104">
        <v>7</v>
      </c>
      <c r="G15" s="16">
        <v>13.15</v>
      </c>
      <c r="H15" s="15">
        <v>15</v>
      </c>
      <c r="I15" s="15">
        <v>22.15</v>
      </c>
      <c r="J15" s="14"/>
      <c r="K15" s="14"/>
      <c r="L15" s="14"/>
      <c r="M15" s="14"/>
      <c r="N15" s="19">
        <v>7</v>
      </c>
      <c r="O15" s="19">
        <v>14.15</v>
      </c>
      <c r="P15" s="318"/>
      <c r="Q15" s="319"/>
      <c r="R15" s="16">
        <v>14</v>
      </c>
      <c r="S15" s="16">
        <v>21.15</v>
      </c>
      <c r="T15" s="14"/>
      <c r="U15" s="14"/>
      <c r="V15" s="17">
        <v>6</v>
      </c>
      <c r="W15" s="17">
        <v>10</v>
      </c>
      <c r="X15" s="15">
        <v>7</v>
      </c>
      <c r="Y15" s="15">
        <v>14.15</v>
      </c>
      <c r="Z15" s="16">
        <v>7</v>
      </c>
      <c r="AA15" s="16">
        <v>13.15</v>
      </c>
      <c r="AB15" s="15">
        <v>7</v>
      </c>
      <c r="AC15" s="15">
        <v>14.15</v>
      </c>
      <c r="AD15" s="17">
        <v>6</v>
      </c>
      <c r="AE15" s="17">
        <v>10</v>
      </c>
      <c r="AF15" s="318"/>
      <c r="AG15" s="318"/>
      <c r="AH15" s="151"/>
      <c r="AI15" s="151"/>
      <c r="AJ15" s="17">
        <v>6</v>
      </c>
      <c r="AK15" s="17">
        <v>10</v>
      </c>
      <c r="AL15" s="16">
        <v>13</v>
      </c>
      <c r="AM15" s="16">
        <v>20.149999999999999</v>
      </c>
      <c r="AN15" s="16">
        <v>7</v>
      </c>
      <c r="AO15" s="16">
        <v>13.15</v>
      </c>
      <c r="AP15" s="16">
        <v>7</v>
      </c>
      <c r="AQ15" s="16">
        <v>13.15</v>
      </c>
      <c r="AR15" s="151"/>
      <c r="AS15" s="151"/>
      <c r="AT15" s="151"/>
      <c r="AU15" s="151"/>
      <c r="AV15" s="318"/>
      <c r="AW15" s="318"/>
      <c r="AX15" s="16">
        <v>13</v>
      </c>
      <c r="AY15" s="16">
        <v>20.149999999999999</v>
      </c>
      <c r="AZ15" s="151"/>
      <c r="BA15" s="151"/>
      <c r="BB15" s="16">
        <v>7</v>
      </c>
      <c r="BC15" s="12">
        <v>17</v>
      </c>
      <c r="BD15" s="151"/>
      <c r="BE15" s="151"/>
      <c r="BF15" s="15">
        <v>6</v>
      </c>
      <c r="BG15" s="15">
        <v>13.15</v>
      </c>
      <c r="BH15" s="15">
        <v>7</v>
      </c>
      <c r="BI15" s="15">
        <v>14.15</v>
      </c>
      <c r="BJ15" s="16">
        <v>7</v>
      </c>
      <c r="BK15" s="16">
        <v>14.15</v>
      </c>
      <c r="BL15" s="337"/>
      <c r="BM15" s="318"/>
      <c r="BN15" s="16">
        <v>7</v>
      </c>
      <c r="BO15" s="16">
        <v>13.15</v>
      </c>
      <c r="BP15" s="17">
        <v>6</v>
      </c>
      <c r="BQ15" s="17">
        <v>10</v>
      </c>
      <c r="BR15" s="106">
        <v>7</v>
      </c>
      <c r="BS15" s="16">
        <v>13.15</v>
      </c>
      <c r="BT15" s="15">
        <v>15</v>
      </c>
      <c r="BU15" s="116">
        <v>22.15</v>
      </c>
      <c r="BV15" s="117"/>
      <c r="BW15" s="14"/>
      <c r="BX15" s="14"/>
      <c r="BY15" s="14"/>
      <c r="BZ15" s="19">
        <v>7</v>
      </c>
      <c r="CA15" s="19">
        <v>14.15</v>
      </c>
      <c r="CB15" s="318"/>
      <c r="CC15" s="319"/>
      <c r="CD15" s="337"/>
      <c r="CE15" s="318"/>
    </row>
    <row r="16" spans="1:83" x14ac:dyDescent="0.35">
      <c r="A16" s="47" t="s">
        <v>29</v>
      </c>
      <c r="B16" s="151">
        <f t="shared" ref="B16" si="62">(C15-B15)-0.15</f>
        <v>6</v>
      </c>
      <c r="C16" s="151"/>
      <c r="D16" s="151">
        <f>(E15-D15)</f>
        <v>4</v>
      </c>
      <c r="E16" s="38"/>
      <c r="F16" s="37">
        <f t="shared" ref="F16" si="63">(G15-F15)-0.15</f>
        <v>6</v>
      </c>
      <c r="G16" s="151"/>
      <c r="H16" s="151">
        <f t="shared" ref="H16" si="64">(I15-H15)-0.15</f>
        <v>6.9999999999999982</v>
      </c>
      <c r="I16" s="151"/>
      <c r="J16" s="151"/>
      <c r="K16" s="151"/>
      <c r="L16" s="151"/>
      <c r="M16" s="151"/>
      <c r="N16" s="151">
        <f t="shared" ref="N16" si="65">(O15-N15)-0.15</f>
        <v>7</v>
      </c>
      <c r="O16" s="151"/>
      <c r="P16" s="318">
        <f>SUM(B16:O16)</f>
        <v>30</v>
      </c>
      <c r="Q16" s="319"/>
      <c r="R16" s="151">
        <f t="shared" ref="R16" si="66">(S15-R15)-0.15</f>
        <v>6.9999999999999982</v>
      </c>
      <c r="S16" s="151"/>
      <c r="T16" s="151"/>
      <c r="U16" s="151"/>
      <c r="V16" s="151">
        <f>(W15-V15)</f>
        <v>4</v>
      </c>
      <c r="W16" s="13">
        <v>3</v>
      </c>
      <c r="X16" s="151">
        <f t="shared" ref="X16" si="67">(Y15-X15)-0.15</f>
        <v>7</v>
      </c>
      <c r="Y16" s="151"/>
      <c r="Z16" s="151">
        <f t="shared" ref="Z16" si="68">(AA15-Z15)-0.15</f>
        <v>6</v>
      </c>
      <c r="AA16" s="151"/>
      <c r="AB16" s="151">
        <f t="shared" ref="AB16" si="69">(AC15-AB15)-0.15</f>
        <v>7</v>
      </c>
      <c r="AC16" s="151"/>
      <c r="AD16" s="151">
        <f>(AE15-AD15)</f>
        <v>4</v>
      </c>
      <c r="AE16" s="151"/>
      <c r="AF16" s="318">
        <f>SUM(R16:AE16)</f>
        <v>38</v>
      </c>
      <c r="AG16" s="318"/>
      <c r="AH16" s="151"/>
      <c r="AI16" s="151"/>
      <c r="AJ16" s="151">
        <f>(AK15-AJ15)</f>
        <v>4</v>
      </c>
      <c r="AK16" s="151"/>
      <c r="AL16" s="151">
        <f t="shared" ref="AL16" si="70">(AM15-AL15)-0.15</f>
        <v>6.9999999999999982</v>
      </c>
      <c r="AM16" s="151"/>
      <c r="AN16" s="151">
        <f t="shared" ref="AN16" si="71">(AO15-AN15)-0.15</f>
        <v>6</v>
      </c>
      <c r="AO16" s="151"/>
      <c r="AP16" s="151">
        <f t="shared" ref="AP16" si="72">(AQ15-AP15)-0.15</f>
        <v>6</v>
      </c>
      <c r="AQ16" s="151"/>
      <c r="AR16" s="151"/>
      <c r="AS16" s="151"/>
      <c r="AT16" s="151"/>
      <c r="AU16" s="151"/>
      <c r="AV16" s="318">
        <f>SUM(AH16:AU16)</f>
        <v>23</v>
      </c>
      <c r="AW16" s="318"/>
      <c r="AX16" s="151">
        <f t="shared" ref="AX16" si="73">(AY15-AX15)-0.15</f>
        <v>6.9999999999999982</v>
      </c>
      <c r="AY16" s="151"/>
      <c r="AZ16" s="151"/>
      <c r="BA16" s="151"/>
      <c r="BB16" s="151">
        <f t="shared" ref="BB16" si="74">(BC15-BB15)-0.15</f>
        <v>9.85</v>
      </c>
      <c r="BC16" s="151"/>
      <c r="BD16" s="151"/>
      <c r="BE16" s="151"/>
      <c r="BF16" s="151">
        <f t="shared" ref="BF16" si="75">(BG15-BF15)-0.15</f>
        <v>7</v>
      </c>
      <c r="BG16" s="151"/>
      <c r="BH16" s="151">
        <f t="shared" ref="BH16" si="76">(BI15-BH15)-0.15</f>
        <v>7</v>
      </c>
      <c r="BI16" s="151"/>
      <c r="BJ16" s="151">
        <f t="shared" ref="BJ16" si="77">(BK15-BJ15)-0.15</f>
        <v>7</v>
      </c>
      <c r="BK16" s="151"/>
      <c r="BL16" s="337">
        <f>SUM(AX16:BK16)</f>
        <v>37.849999999999994</v>
      </c>
      <c r="BM16" s="318"/>
      <c r="BN16" s="151">
        <f t="shared" ref="BN16" si="78">(BO15-BN15)-0.15</f>
        <v>6</v>
      </c>
      <c r="BO16" s="151"/>
      <c r="BP16" s="151">
        <f>(BQ15-BP15)</f>
        <v>4</v>
      </c>
      <c r="BQ16" s="151"/>
      <c r="BR16" s="150">
        <f t="shared" ref="BR16" si="79">(BS15-BR15)-0.15</f>
        <v>6</v>
      </c>
      <c r="BS16" s="151"/>
      <c r="BT16" s="151">
        <f t="shared" ref="BT16" si="80">(BU15-BT15)-0.15</f>
        <v>6.9999999999999982</v>
      </c>
      <c r="BU16" s="149"/>
      <c r="BV16" s="37"/>
      <c r="BW16" s="151"/>
      <c r="BX16" s="151"/>
      <c r="BY16" s="151"/>
      <c r="BZ16" s="151">
        <f t="shared" ref="BZ16" si="81">(CA15-BZ15)-0.15</f>
        <v>7</v>
      </c>
      <c r="CA16" s="151"/>
      <c r="CB16" s="318">
        <f>SUM(BN16:CA16)</f>
        <v>30</v>
      </c>
      <c r="CC16" s="319"/>
      <c r="CD16" s="337">
        <f>SUM(BL16+AV16+AF16)+F16+H16+J16+L16+N16+BN16+BP16+BR16+BT16</f>
        <v>141.85</v>
      </c>
      <c r="CE16" s="318"/>
    </row>
    <row r="17" spans="1:83" x14ac:dyDescent="0.35">
      <c r="A17" s="46" t="s">
        <v>30</v>
      </c>
      <c r="B17" s="16">
        <v>13</v>
      </c>
      <c r="C17" s="16">
        <v>20.149999999999999</v>
      </c>
      <c r="D17" s="16">
        <v>13</v>
      </c>
      <c r="E17" s="118">
        <v>20.149999999999999</v>
      </c>
      <c r="F17" s="108">
        <v>6</v>
      </c>
      <c r="G17" s="17">
        <v>10</v>
      </c>
      <c r="H17" s="151"/>
      <c r="I17" s="151"/>
      <c r="J17" s="15">
        <v>6</v>
      </c>
      <c r="K17" s="15">
        <v>13.15</v>
      </c>
      <c r="L17" s="14"/>
      <c r="M17" s="14"/>
      <c r="N17" s="14"/>
      <c r="O17" s="14"/>
      <c r="P17" s="318"/>
      <c r="Q17" s="319"/>
      <c r="R17" s="16">
        <v>7</v>
      </c>
      <c r="S17" s="16">
        <v>13.15</v>
      </c>
      <c r="T17" s="14"/>
      <c r="U17" s="14"/>
      <c r="V17" s="12">
        <v>14</v>
      </c>
      <c r="W17" s="12">
        <v>17</v>
      </c>
      <c r="X17" s="15">
        <v>15</v>
      </c>
      <c r="Y17" s="15">
        <v>22.15</v>
      </c>
      <c r="Z17" s="16">
        <v>14</v>
      </c>
      <c r="AA17" s="16">
        <v>21.15</v>
      </c>
      <c r="AB17" s="15">
        <v>15</v>
      </c>
      <c r="AC17" s="15">
        <v>22.15</v>
      </c>
      <c r="AD17" s="15">
        <v>15</v>
      </c>
      <c r="AE17" s="15">
        <v>22.15</v>
      </c>
      <c r="AF17" s="318"/>
      <c r="AG17" s="318"/>
      <c r="AH17" s="16">
        <v>13</v>
      </c>
      <c r="AI17" s="16">
        <v>20.149999999999999</v>
      </c>
      <c r="AJ17" s="16">
        <v>7</v>
      </c>
      <c r="AK17" s="16">
        <v>13.15</v>
      </c>
      <c r="AL17" s="151"/>
      <c r="AM17" s="151"/>
      <c r="AN17" s="17">
        <v>6</v>
      </c>
      <c r="AO17" s="17">
        <v>10</v>
      </c>
      <c r="AP17" s="17">
        <v>6</v>
      </c>
      <c r="AQ17" s="17">
        <v>10</v>
      </c>
      <c r="AR17" s="20"/>
      <c r="AS17" s="20"/>
      <c r="AT17" s="20"/>
      <c r="AU17" s="20"/>
      <c r="AV17" s="318"/>
      <c r="AW17" s="318"/>
      <c r="AX17" s="17">
        <v>7</v>
      </c>
      <c r="AY17" s="17">
        <v>14.15</v>
      </c>
      <c r="AZ17" s="16">
        <v>14</v>
      </c>
      <c r="BA17" s="16">
        <v>21.15</v>
      </c>
      <c r="BB17" s="151"/>
      <c r="BC17" s="151"/>
      <c r="BD17" s="17">
        <v>6</v>
      </c>
      <c r="BE17" s="17">
        <v>10</v>
      </c>
      <c r="BF17" s="17">
        <v>7</v>
      </c>
      <c r="BG17" s="17">
        <v>14.15</v>
      </c>
      <c r="BH17" s="14"/>
      <c r="BI17" s="14"/>
      <c r="BJ17" s="17">
        <v>6</v>
      </c>
      <c r="BK17" s="17">
        <v>10</v>
      </c>
      <c r="BL17" s="337"/>
      <c r="BM17" s="318"/>
      <c r="BN17" s="16">
        <v>13</v>
      </c>
      <c r="BO17" s="16">
        <v>20.149999999999999</v>
      </c>
      <c r="BP17" s="16">
        <v>13</v>
      </c>
      <c r="BQ17" s="16">
        <v>20.149999999999999</v>
      </c>
      <c r="BR17" s="111">
        <v>6</v>
      </c>
      <c r="BS17" s="17">
        <v>10</v>
      </c>
      <c r="BT17" s="151"/>
      <c r="BU17" s="149"/>
      <c r="BV17" s="101">
        <v>6</v>
      </c>
      <c r="BW17" s="15">
        <v>13.15</v>
      </c>
      <c r="BX17" s="14"/>
      <c r="BY17" s="14"/>
      <c r="BZ17" s="14"/>
      <c r="CA17" s="14"/>
      <c r="CB17" s="318"/>
      <c r="CC17" s="319"/>
      <c r="CD17" s="337"/>
      <c r="CE17" s="318"/>
    </row>
    <row r="18" spans="1:83" x14ac:dyDescent="0.35">
      <c r="A18" s="47" t="s">
        <v>31</v>
      </c>
      <c r="B18" s="151">
        <f t="shared" ref="B18" si="82">(C17-B17)-0.15</f>
        <v>6.9999999999999982</v>
      </c>
      <c r="C18" s="151"/>
      <c r="D18" s="151">
        <f t="shared" ref="D18" si="83">(E17-D17)-0.15</f>
        <v>6.9999999999999982</v>
      </c>
      <c r="E18" s="38"/>
      <c r="F18" s="37">
        <f>(G17-F17)</f>
        <v>4</v>
      </c>
      <c r="G18" s="151"/>
      <c r="H18" s="151"/>
      <c r="I18" s="151"/>
      <c r="J18" s="151">
        <f t="shared" ref="J18" si="84">(K17-J17)-0.15</f>
        <v>7</v>
      </c>
      <c r="K18" s="151"/>
      <c r="L18" s="151"/>
      <c r="M18" s="151"/>
      <c r="N18" s="151"/>
      <c r="O18" s="151"/>
      <c r="P18" s="318">
        <f>SUM(B18:O18)</f>
        <v>24.999999999999996</v>
      </c>
      <c r="Q18" s="319"/>
      <c r="R18" s="151">
        <f t="shared" ref="R18" si="85">(S17-R17)-0.15</f>
        <v>6</v>
      </c>
      <c r="S18" s="151"/>
      <c r="T18" s="14"/>
      <c r="U18" s="14"/>
      <c r="V18" s="151">
        <f>SUM(W17-V17)</f>
        <v>3</v>
      </c>
      <c r="W18" s="151"/>
      <c r="X18" s="151">
        <f t="shared" ref="X18" si="86">(Y17-X17)-0.15</f>
        <v>6.9999999999999982</v>
      </c>
      <c r="Y18" s="151"/>
      <c r="Z18" s="151">
        <f t="shared" ref="Z18" si="87">(AA17-Z17)-0.15</f>
        <v>6.9999999999999982</v>
      </c>
      <c r="AA18" s="151"/>
      <c r="AB18" s="151">
        <f t="shared" ref="AB18" si="88">(AC17-AB17)-0.15</f>
        <v>6.9999999999999982</v>
      </c>
      <c r="AC18" s="151"/>
      <c r="AD18" s="151">
        <f t="shared" ref="AD18" si="89">(AE17-AD17)-0.15</f>
        <v>6.9999999999999982</v>
      </c>
      <c r="AE18" s="151"/>
      <c r="AF18" s="318">
        <f>SUM(R18:AE18)</f>
        <v>36.999999999999993</v>
      </c>
      <c r="AG18" s="318"/>
      <c r="AH18" s="151">
        <f t="shared" ref="AH18" si="90">(AI17-AH17)-0.15</f>
        <v>6.9999999999999982</v>
      </c>
      <c r="AI18" s="151"/>
      <c r="AJ18" s="151">
        <f t="shared" ref="AJ18" si="91">(AK17-AJ17)-0.15</f>
        <v>6</v>
      </c>
      <c r="AK18" s="151"/>
      <c r="AL18" s="151"/>
      <c r="AM18" s="151"/>
      <c r="AN18" s="151">
        <f>(AO17-AN17)</f>
        <v>4</v>
      </c>
      <c r="AO18" s="151"/>
      <c r="AP18" s="151">
        <f>(AQ17-AP17)</f>
        <v>4</v>
      </c>
      <c r="AQ18" s="151"/>
      <c r="AR18" s="151"/>
      <c r="AS18" s="151"/>
      <c r="AT18" s="151"/>
      <c r="AU18" s="151"/>
      <c r="AV18" s="318">
        <f>SUM(AH18:AU18)</f>
        <v>21</v>
      </c>
      <c r="AW18" s="318"/>
      <c r="AX18" s="151">
        <f t="shared" ref="AX18" si="92">(AY17-AX17)-0.15</f>
        <v>7</v>
      </c>
      <c r="AY18" s="151"/>
      <c r="AZ18" s="151">
        <f t="shared" ref="AZ18" si="93">(BA17-AZ17)-0.15</f>
        <v>6.9999999999999982</v>
      </c>
      <c r="BA18" s="151"/>
      <c r="BB18" s="151"/>
      <c r="BC18" s="151"/>
      <c r="BD18" s="151">
        <f>(BE17-BD17)</f>
        <v>4</v>
      </c>
      <c r="BE18" s="151"/>
      <c r="BF18" s="151">
        <f t="shared" ref="BF18" si="94">(BG17-BF17)-0.15</f>
        <v>7</v>
      </c>
      <c r="BG18" s="151"/>
      <c r="BH18" s="151"/>
      <c r="BI18" s="151"/>
      <c r="BJ18" s="151">
        <f>(BK17-BJ17)</f>
        <v>4</v>
      </c>
      <c r="BK18" s="151"/>
      <c r="BL18" s="337">
        <f>SUM(AX18:BK18)</f>
        <v>29</v>
      </c>
      <c r="BM18" s="318"/>
      <c r="BN18" s="151">
        <f t="shared" ref="BN18" si="95">(BO17-BN17)-0.15</f>
        <v>6.9999999999999982</v>
      </c>
      <c r="BO18" s="151"/>
      <c r="BP18" s="151">
        <f t="shared" ref="BP18" si="96">(BQ17-BP17)-0.15</f>
        <v>6.9999999999999982</v>
      </c>
      <c r="BQ18" s="151"/>
      <c r="BR18" s="150">
        <f>(BS17-BR17)</f>
        <v>4</v>
      </c>
      <c r="BS18" s="151"/>
      <c r="BT18" s="151"/>
      <c r="BU18" s="149"/>
      <c r="BV18" s="37">
        <f t="shared" ref="BV18" si="97">(BW17-BV17)-0.15</f>
        <v>7</v>
      </c>
      <c r="BW18" s="151"/>
      <c r="BX18" s="151"/>
      <c r="BY18" s="151"/>
      <c r="BZ18" s="151"/>
      <c r="CA18" s="151"/>
      <c r="CB18" s="318">
        <f>SUM(BN18:CA18)</f>
        <v>24.999999999999996</v>
      </c>
      <c r="CC18" s="319"/>
      <c r="CD18" s="337">
        <f>SUM(BL18+AV18+AF18)+F18+H18+J18+L18+N18+BN18+BP18+BR18+BT18</f>
        <v>116</v>
      </c>
      <c r="CE18" s="318"/>
    </row>
    <row r="19" spans="1:83" x14ac:dyDescent="0.35">
      <c r="A19" s="50" t="s">
        <v>32</v>
      </c>
      <c r="B19" s="15">
        <v>6</v>
      </c>
      <c r="C19" s="15">
        <v>13.15</v>
      </c>
      <c r="D19" s="16">
        <v>7</v>
      </c>
      <c r="E19" s="118">
        <v>13.15</v>
      </c>
      <c r="F19" s="315" t="s">
        <v>21</v>
      </c>
      <c r="G19" s="316"/>
      <c r="H19" s="16">
        <v>14</v>
      </c>
      <c r="I19" s="16">
        <v>21.15</v>
      </c>
      <c r="J19" s="15">
        <v>15</v>
      </c>
      <c r="K19" s="15">
        <v>22.15</v>
      </c>
      <c r="L19" s="151"/>
      <c r="M19" s="151"/>
      <c r="N19" s="151"/>
      <c r="O19" s="151"/>
      <c r="P19" s="318"/>
      <c r="Q19" s="319"/>
      <c r="R19" s="99">
        <v>8</v>
      </c>
      <c r="S19" s="99">
        <v>19.2</v>
      </c>
      <c r="T19" s="15">
        <v>6</v>
      </c>
      <c r="U19" s="15">
        <v>13.15</v>
      </c>
      <c r="V19" s="12">
        <v>14</v>
      </c>
      <c r="W19" s="12">
        <v>17</v>
      </c>
      <c r="X19" s="151"/>
      <c r="Y19" s="151"/>
      <c r="Z19" s="151"/>
      <c r="AA19" s="151"/>
      <c r="AB19" s="16">
        <v>7</v>
      </c>
      <c r="AC19" s="16">
        <v>13.15</v>
      </c>
      <c r="AD19" s="19">
        <v>7</v>
      </c>
      <c r="AE19" s="19">
        <v>14.15</v>
      </c>
      <c r="AF19" s="318"/>
      <c r="AG19" s="318"/>
      <c r="AH19" s="89">
        <v>7</v>
      </c>
      <c r="AI19" s="119">
        <v>17.149999999999999</v>
      </c>
      <c r="AJ19" s="151"/>
      <c r="AK19" s="151"/>
      <c r="AL19" s="17">
        <v>6</v>
      </c>
      <c r="AM19" s="17">
        <v>10</v>
      </c>
      <c r="AN19" s="99">
        <v>8</v>
      </c>
      <c r="AO19" s="99">
        <v>19.2</v>
      </c>
      <c r="AP19" s="99">
        <v>8</v>
      </c>
      <c r="AQ19" s="99">
        <v>19.2</v>
      </c>
      <c r="AR19" s="14"/>
      <c r="AS19" s="14"/>
      <c r="AT19" s="151"/>
      <c r="AU19" s="151"/>
      <c r="AV19" s="318"/>
      <c r="AW19" s="318"/>
      <c r="AX19" s="99">
        <v>8</v>
      </c>
      <c r="AY19" s="99">
        <v>19.2</v>
      </c>
      <c r="AZ19" s="151"/>
      <c r="BA19" s="151"/>
      <c r="BB19" s="16">
        <v>13</v>
      </c>
      <c r="BC19" s="16">
        <v>20.149999999999999</v>
      </c>
      <c r="BD19" s="15">
        <v>7</v>
      </c>
      <c r="BE19" s="15">
        <v>14.15</v>
      </c>
      <c r="BF19" s="151"/>
      <c r="BG19" s="151"/>
      <c r="BH19" s="151"/>
      <c r="BI19" s="151"/>
      <c r="BJ19" s="99">
        <v>8</v>
      </c>
      <c r="BK19" s="99">
        <v>19.2</v>
      </c>
      <c r="BL19" s="337"/>
      <c r="BM19" s="318"/>
      <c r="BN19" s="15">
        <v>6</v>
      </c>
      <c r="BO19" s="15">
        <v>13.15</v>
      </c>
      <c r="BP19" s="16">
        <v>7</v>
      </c>
      <c r="BQ19" s="16">
        <v>13.15</v>
      </c>
      <c r="BR19" s="14"/>
      <c r="BS19" s="14"/>
      <c r="BT19" s="16">
        <v>14</v>
      </c>
      <c r="BU19" s="114">
        <v>21.15</v>
      </c>
      <c r="BV19" s="101">
        <v>15</v>
      </c>
      <c r="BW19" s="15">
        <v>22.15</v>
      </c>
      <c r="BX19" s="151"/>
      <c r="BY19" s="151"/>
      <c r="BZ19" s="151"/>
      <c r="CA19" s="151"/>
      <c r="CB19" s="318"/>
      <c r="CC19" s="319"/>
      <c r="CD19" s="337"/>
      <c r="CE19" s="318"/>
    </row>
    <row r="20" spans="1:83" x14ac:dyDescent="0.35">
      <c r="A20" s="47" t="s">
        <v>33</v>
      </c>
      <c r="B20" s="151">
        <f t="shared" ref="B20" si="98">(C19-B19)-0.15</f>
        <v>7</v>
      </c>
      <c r="C20" s="151"/>
      <c r="D20" s="151">
        <f t="shared" ref="D20" si="99">(E19-D19)-0.15</f>
        <v>6</v>
      </c>
      <c r="E20" s="38"/>
      <c r="F20" s="115">
        <v>7.6</v>
      </c>
      <c r="G20" s="20"/>
      <c r="H20" s="151">
        <f t="shared" ref="H20" si="100">(I19-H19)-0.15</f>
        <v>6.9999999999999982</v>
      </c>
      <c r="I20" s="151"/>
      <c r="J20" s="151">
        <f t="shared" ref="J20" si="101">(K19-J19)-0.15</f>
        <v>6.9999999999999982</v>
      </c>
      <c r="K20" s="151"/>
      <c r="L20" s="151"/>
      <c r="M20" s="151"/>
      <c r="N20" s="151"/>
      <c r="O20" s="151"/>
      <c r="P20" s="318">
        <f>SUM(B20:O20)</f>
        <v>34.6</v>
      </c>
      <c r="Q20" s="319"/>
      <c r="R20" s="151">
        <f>(S19-R19)-0.2</f>
        <v>11</v>
      </c>
      <c r="S20" s="151"/>
      <c r="T20" s="151">
        <f t="shared" ref="T20" si="102">(U19-T19)-0.15</f>
        <v>7</v>
      </c>
      <c r="U20" s="151"/>
      <c r="V20" s="151">
        <f>SUM(W19-V19)</f>
        <v>3</v>
      </c>
      <c r="W20" s="151"/>
      <c r="X20" s="151"/>
      <c r="Y20" s="151"/>
      <c r="Z20" s="151"/>
      <c r="AA20" s="151"/>
      <c r="AB20" s="151">
        <f t="shared" ref="AB20" si="103">(AC19-AB19)-0.15</f>
        <v>6</v>
      </c>
      <c r="AC20" s="151"/>
      <c r="AD20" s="151">
        <f t="shared" ref="AD20" si="104">(AE19-AD19)-0.15</f>
        <v>7</v>
      </c>
      <c r="AE20" s="151"/>
      <c r="AF20" s="318">
        <f>SUM(R20:AE20)</f>
        <v>34</v>
      </c>
      <c r="AG20" s="318"/>
      <c r="AH20" s="151">
        <f t="shared" ref="AH20" si="105">(AI19-AH19)-0.15</f>
        <v>9.9999999999999982</v>
      </c>
      <c r="AI20" s="151"/>
      <c r="AJ20" s="151"/>
      <c r="AK20" s="151"/>
      <c r="AL20" s="151">
        <f>(AM19-AL19)</f>
        <v>4</v>
      </c>
      <c r="AM20" s="151"/>
      <c r="AN20" s="151">
        <f>(AO19-AN19)-0.2</f>
        <v>11</v>
      </c>
      <c r="AO20" s="151"/>
      <c r="AP20" s="151">
        <f>(AQ19-AP19)-0.2</f>
        <v>11</v>
      </c>
      <c r="AQ20" s="151"/>
      <c r="AR20" s="151"/>
      <c r="AS20" s="151"/>
      <c r="AT20" s="151"/>
      <c r="AU20" s="151"/>
      <c r="AV20" s="318">
        <f>SUM(AH20:AU20)</f>
        <v>36</v>
      </c>
      <c r="AW20" s="318"/>
      <c r="AX20" s="151">
        <f>(AY19-AX19)-0.2</f>
        <v>11</v>
      </c>
      <c r="AY20" s="151"/>
      <c r="AZ20" s="151"/>
      <c r="BA20" s="151"/>
      <c r="BB20" s="151">
        <f t="shared" ref="BB20" si="106">(BC19-BB19)-0.15</f>
        <v>6.9999999999999982</v>
      </c>
      <c r="BC20" s="151"/>
      <c r="BD20" s="151">
        <f t="shared" ref="BD20" si="107">(BE19-BD19)-0.15</f>
        <v>7</v>
      </c>
      <c r="BE20" s="151"/>
      <c r="BF20" s="151"/>
      <c r="BG20" s="151"/>
      <c r="BH20" s="151"/>
      <c r="BI20" s="151"/>
      <c r="BJ20" s="151">
        <f>(BK19-BJ19)-0.2</f>
        <v>11</v>
      </c>
      <c r="BK20" s="151"/>
      <c r="BL20" s="337">
        <f>SUM(AX20:BK20)</f>
        <v>36</v>
      </c>
      <c r="BM20" s="318"/>
      <c r="BN20" s="151">
        <f t="shared" ref="BN20" si="108">(BO19-BN19)-0.15</f>
        <v>7</v>
      </c>
      <c r="BO20" s="151"/>
      <c r="BP20" s="151">
        <f t="shared" ref="BP20" si="109">(BQ19-BP19)-0.15</f>
        <v>6</v>
      </c>
      <c r="BQ20" s="151"/>
      <c r="BR20" s="151"/>
      <c r="BS20" s="151"/>
      <c r="BT20" s="151">
        <f t="shared" ref="BT20" si="110">(BU19-BT19)-0.15</f>
        <v>6.9999999999999982</v>
      </c>
      <c r="BU20" s="149"/>
      <c r="BV20" s="37">
        <f t="shared" ref="BV20" si="111">(BW19-BV19)-0.15</f>
        <v>6.9999999999999982</v>
      </c>
      <c r="BW20" s="151"/>
      <c r="BX20" s="151"/>
      <c r="BY20" s="151"/>
      <c r="BZ20" s="151"/>
      <c r="CA20" s="151"/>
      <c r="CB20" s="318">
        <f>SUM(BN20:CA20)</f>
        <v>27</v>
      </c>
      <c r="CC20" s="319"/>
      <c r="CD20" s="337">
        <f>SUM(BL20+AV20+AF20)+F20+H20+J20+L20+N20+BN20+BP20+BR20+BT20</f>
        <v>147.6</v>
      </c>
      <c r="CE20" s="318"/>
    </row>
    <row r="21" spans="1:83" x14ac:dyDescent="0.35">
      <c r="A21" s="46" t="s">
        <v>34</v>
      </c>
      <c r="B21" s="19">
        <v>7</v>
      </c>
      <c r="C21" s="19">
        <v>14.15</v>
      </c>
      <c r="D21" s="14"/>
      <c r="E21" s="107"/>
      <c r="F21" s="104">
        <v>13</v>
      </c>
      <c r="G21" s="16">
        <v>20.149999999999999</v>
      </c>
      <c r="H21" s="15">
        <v>7</v>
      </c>
      <c r="I21" s="15">
        <v>14.15</v>
      </c>
      <c r="J21" s="19">
        <v>7</v>
      </c>
      <c r="K21" s="19">
        <v>14.15</v>
      </c>
      <c r="L21" s="17">
        <v>6</v>
      </c>
      <c r="M21" s="17">
        <v>10</v>
      </c>
      <c r="N21" s="17">
        <v>6</v>
      </c>
      <c r="O21" s="17">
        <v>10</v>
      </c>
      <c r="P21" s="318"/>
      <c r="Q21" s="319"/>
      <c r="R21" s="17">
        <v>7</v>
      </c>
      <c r="S21" s="17">
        <v>14.15</v>
      </c>
      <c r="T21" s="17">
        <v>6</v>
      </c>
      <c r="U21" s="17">
        <v>10</v>
      </c>
      <c r="V21" s="19">
        <v>7</v>
      </c>
      <c r="W21" s="13">
        <v>17.149999999999999</v>
      </c>
      <c r="X21" s="17">
        <v>6</v>
      </c>
      <c r="Y21" s="17">
        <v>10</v>
      </c>
      <c r="Z21" s="19">
        <v>7</v>
      </c>
      <c r="AA21" s="19">
        <v>14.15</v>
      </c>
      <c r="AB21" s="317" t="s">
        <v>21</v>
      </c>
      <c r="AC21" s="316"/>
      <c r="AD21" s="14"/>
      <c r="AE21" s="14"/>
      <c r="AF21" s="318"/>
      <c r="AG21" s="318"/>
      <c r="AH21" s="15">
        <v>6</v>
      </c>
      <c r="AI21" s="15">
        <v>13.15</v>
      </c>
      <c r="AJ21" s="16">
        <v>13</v>
      </c>
      <c r="AK21" s="16">
        <v>20.149999999999999</v>
      </c>
      <c r="AL21" s="16">
        <v>14</v>
      </c>
      <c r="AM21" s="16">
        <v>21.15</v>
      </c>
      <c r="AN21" s="151"/>
      <c r="AO21" s="151"/>
      <c r="AP21" s="15">
        <v>6</v>
      </c>
      <c r="AQ21" s="15">
        <v>13.15</v>
      </c>
      <c r="AR21" s="15">
        <v>15</v>
      </c>
      <c r="AS21" s="15">
        <v>22.15</v>
      </c>
      <c r="AT21" s="14"/>
      <c r="AU21" s="14"/>
      <c r="AV21" s="318"/>
      <c r="AW21" s="318"/>
      <c r="AX21" s="19">
        <v>7</v>
      </c>
      <c r="AY21" s="19">
        <v>14.15</v>
      </c>
      <c r="AZ21" s="17">
        <v>7</v>
      </c>
      <c r="BA21" s="17">
        <v>14.15</v>
      </c>
      <c r="BB21" s="19">
        <v>7</v>
      </c>
      <c r="BC21" s="13">
        <v>17.149999999999999</v>
      </c>
      <c r="BD21" s="15">
        <v>6</v>
      </c>
      <c r="BE21" s="15">
        <v>13.15</v>
      </c>
      <c r="BF21" s="16">
        <v>14</v>
      </c>
      <c r="BG21" s="16">
        <v>21.15</v>
      </c>
      <c r="BH21" s="151"/>
      <c r="BI21" s="151"/>
      <c r="BJ21" s="151"/>
      <c r="BK21" s="151"/>
      <c r="BL21" s="337"/>
      <c r="BM21" s="318"/>
      <c r="BN21" s="19">
        <v>7</v>
      </c>
      <c r="BO21" s="19">
        <v>14.15</v>
      </c>
      <c r="BP21" s="14"/>
      <c r="BQ21" s="14"/>
      <c r="BR21" s="106">
        <v>13</v>
      </c>
      <c r="BS21" s="16">
        <v>20.149999999999999</v>
      </c>
      <c r="BT21" s="15">
        <v>7</v>
      </c>
      <c r="BU21" s="116">
        <v>14.15</v>
      </c>
      <c r="BV21" s="120">
        <v>7</v>
      </c>
      <c r="BW21" s="19">
        <v>14.15</v>
      </c>
      <c r="BX21" s="17">
        <v>6</v>
      </c>
      <c r="BY21" s="17">
        <v>10</v>
      </c>
      <c r="BZ21" s="17">
        <v>6</v>
      </c>
      <c r="CA21" s="17">
        <v>10</v>
      </c>
      <c r="CB21" s="318"/>
      <c r="CC21" s="319"/>
      <c r="CD21" s="337"/>
      <c r="CE21" s="318"/>
    </row>
    <row r="22" spans="1:83" x14ac:dyDescent="0.35">
      <c r="A22" s="47" t="s">
        <v>35</v>
      </c>
      <c r="B22" s="151">
        <f t="shared" ref="B22" si="112">(C21-B21)-0.15</f>
        <v>7</v>
      </c>
      <c r="C22" s="151"/>
      <c r="D22" s="151"/>
      <c r="E22" s="38"/>
      <c r="F22" s="37">
        <f t="shared" ref="F22" si="113">(G21-F21)-0.15</f>
        <v>6.9999999999999982</v>
      </c>
      <c r="G22" s="151"/>
      <c r="H22" s="151">
        <f t="shared" ref="H22" si="114">(I21-H21)-0.15</f>
        <v>7</v>
      </c>
      <c r="I22" s="151"/>
      <c r="J22" s="151">
        <f t="shared" ref="J22" si="115">(K21-J21)-0.15</f>
        <v>7</v>
      </c>
      <c r="K22" s="151"/>
      <c r="L22" s="151">
        <f>(M21-L21)</f>
        <v>4</v>
      </c>
      <c r="M22" s="151"/>
      <c r="N22" s="151">
        <f>(O21-N21)</f>
        <v>4</v>
      </c>
      <c r="O22" s="151"/>
      <c r="P22" s="318">
        <f>SUM(B22:O22)</f>
        <v>36</v>
      </c>
      <c r="Q22" s="319"/>
      <c r="R22" s="151">
        <f t="shared" ref="R22" si="116">(S21-R21)-0.15</f>
        <v>7</v>
      </c>
      <c r="S22" s="151"/>
      <c r="T22" s="151">
        <f>(U21-T21)</f>
        <v>4</v>
      </c>
      <c r="U22" s="151"/>
      <c r="V22" s="151">
        <f t="shared" ref="V22" si="117">(W21-V21)-0.15</f>
        <v>9.9999999999999982</v>
      </c>
      <c r="W22" s="151"/>
      <c r="X22" s="151">
        <f>(Y21-X21)</f>
        <v>4</v>
      </c>
      <c r="Y22" s="151"/>
      <c r="Z22" s="151">
        <f t="shared" ref="Z22" si="118">(AA21-Z21)-0.15</f>
        <v>7</v>
      </c>
      <c r="AA22" s="151"/>
      <c r="AB22" s="197">
        <v>7.6</v>
      </c>
      <c r="AC22" s="20"/>
      <c r="AD22" s="151"/>
      <c r="AE22" s="151"/>
      <c r="AF22" s="318">
        <f>SUM(R22:AE22)</f>
        <v>39.6</v>
      </c>
      <c r="AG22" s="318"/>
      <c r="AH22" s="151">
        <f t="shared" ref="AH22" si="119">(AI21-AH21)-0.15</f>
        <v>7</v>
      </c>
      <c r="AI22" s="151"/>
      <c r="AJ22" s="151">
        <f t="shared" ref="AJ22" si="120">(AK21-AJ21)-0.15</f>
        <v>6.9999999999999982</v>
      </c>
      <c r="AK22" s="151"/>
      <c r="AL22" s="151">
        <f t="shared" ref="AL22" si="121">(AM21-AL21)-0.15</f>
        <v>6.9999999999999982</v>
      </c>
      <c r="AM22" s="151"/>
      <c r="AN22" s="151"/>
      <c r="AO22" s="151"/>
      <c r="AP22" s="151">
        <f t="shared" ref="AP22" si="122">(AQ21-AP21)-0.15</f>
        <v>7</v>
      </c>
      <c r="AQ22" s="151"/>
      <c r="AR22" s="151">
        <f t="shared" ref="AR22" si="123">(AS21-AR21)-0.15</f>
        <v>6.9999999999999982</v>
      </c>
      <c r="AS22" s="151"/>
      <c r="AT22" s="151"/>
      <c r="AU22" s="151"/>
      <c r="AV22" s="318">
        <f>SUM(AH22:AU22)</f>
        <v>34.999999999999993</v>
      </c>
      <c r="AW22" s="318"/>
      <c r="AX22" s="151">
        <f t="shared" ref="AX22" si="124">(AY21-AX21)-0.15</f>
        <v>7</v>
      </c>
      <c r="AY22" s="151"/>
      <c r="AZ22" s="151">
        <f t="shared" ref="AZ22" si="125">(BA21-AZ21)-0.15</f>
        <v>7</v>
      </c>
      <c r="BA22" s="151"/>
      <c r="BB22" s="151">
        <f t="shared" ref="BB22" si="126">(BC21-BB21)-0.15</f>
        <v>9.9999999999999982</v>
      </c>
      <c r="BC22" s="151"/>
      <c r="BD22" s="151">
        <f t="shared" ref="BD22" si="127">(BE21-BD21)-0.15</f>
        <v>7</v>
      </c>
      <c r="BE22" s="151"/>
      <c r="BF22" s="151">
        <f t="shared" ref="BF22" si="128">(BG21-BF21)-0.15</f>
        <v>6.9999999999999982</v>
      </c>
      <c r="BG22" s="151"/>
      <c r="BH22" s="151"/>
      <c r="BI22" s="151"/>
      <c r="BJ22" s="151"/>
      <c r="BK22" s="151"/>
      <c r="BL22" s="337">
        <f>SUM(AX22:BK22)</f>
        <v>38</v>
      </c>
      <c r="BM22" s="318"/>
      <c r="BN22" s="151">
        <f t="shared" ref="BN22" si="129">(BO21-BN21)-0.15</f>
        <v>7</v>
      </c>
      <c r="BO22" s="151"/>
      <c r="BP22" s="151"/>
      <c r="BQ22" s="151"/>
      <c r="BR22" s="150">
        <f t="shared" ref="BR22" si="130">(BS21-BR21)-0.15</f>
        <v>6.9999999999999982</v>
      </c>
      <c r="BS22" s="151"/>
      <c r="BT22" s="151">
        <f t="shared" ref="BT22" si="131">(BU21-BT21)-0.15</f>
        <v>7</v>
      </c>
      <c r="BU22" s="149"/>
      <c r="BV22" s="37">
        <f t="shared" ref="BV22" si="132">(BW21-BV21)-0.15</f>
        <v>7</v>
      </c>
      <c r="BW22" s="151"/>
      <c r="BX22" s="151">
        <f>(BY21-BX21)</f>
        <v>4</v>
      </c>
      <c r="BY22" s="151"/>
      <c r="BZ22" s="151">
        <f>(CA21-BZ21)</f>
        <v>4</v>
      </c>
      <c r="CA22" s="151"/>
      <c r="CB22" s="318">
        <f>SUM(BN22:CA22)</f>
        <v>36</v>
      </c>
      <c r="CC22" s="319"/>
      <c r="CD22" s="337">
        <f>SUM(BL22+AV22+AF22)+F22+H22+J22+L22+N22+BN22+BP22+BR22+BT22</f>
        <v>162.6</v>
      </c>
      <c r="CE22" s="318"/>
    </row>
    <row r="23" spans="1:83" x14ac:dyDescent="0.35">
      <c r="A23" s="46" t="s">
        <v>36</v>
      </c>
      <c r="B23" s="17">
        <v>6</v>
      </c>
      <c r="C23" s="17">
        <v>10</v>
      </c>
      <c r="D23" s="19">
        <v>7</v>
      </c>
      <c r="E23" s="121">
        <v>14.15</v>
      </c>
      <c r="F23" s="101">
        <v>7</v>
      </c>
      <c r="G23" s="15">
        <v>14.15</v>
      </c>
      <c r="H23" s="15">
        <v>6</v>
      </c>
      <c r="I23" s="15">
        <v>13.15</v>
      </c>
      <c r="J23" s="16">
        <v>14</v>
      </c>
      <c r="K23" s="16">
        <v>21.15</v>
      </c>
      <c r="L23" s="151"/>
      <c r="M23" s="151"/>
      <c r="N23" s="151"/>
      <c r="O23" s="151"/>
      <c r="P23" s="318"/>
      <c r="Q23" s="319"/>
      <c r="R23" s="19">
        <v>7</v>
      </c>
      <c r="S23" s="19">
        <v>14.15</v>
      </c>
      <c r="T23" s="16">
        <v>14</v>
      </c>
      <c r="U23" s="16">
        <v>21.15</v>
      </c>
      <c r="V23" s="16">
        <v>13</v>
      </c>
      <c r="W23" s="16">
        <v>20.149999999999999</v>
      </c>
      <c r="X23" s="16">
        <v>13</v>
      </c>
      <c r="Y23" s="16">
        <v>20.149999999999999</v>
      </c>
      <c r="Z23" s="15">
        <v>15</v>
      </c>
      <c r="AA23" s="15">
        <v>22.15</v>
      </c>
      <c r="AB23" s="317" t="s">
        <v>21</v>
      </c>
      <c r="AC23" s="316"/>
      <c r="AD23" s="151"/>
      <c r="AE23" s="151"/>
      <c r="AF23" s="318"/>
      <c r="AG23" s="318"/>
      <c r="AH23" s="151"/>
      <c r="AI23" s="151"/>
      <c r="AJ23" s="16">
        <v>14</v>
      </c>
      <c r="AK23" s="16">
        <v>21.15</v>
      </c>
      <c r="AL23" s="15">
        <v>15</v>
      </c>
      <c r="AM23" s="15">
        <v>22.15</v>
      </c>
      <c r="AN23" s="15">
        <v>15</v>
      </c>
      <c r="AO23" s="15">
        <v>22.15</v>
      </c>
      <c r="AP23" s="14"/>
      <c r="AQ23" s="14"/>
      <c r="AR23" s="16">
        <v>13</v>
      </c>
      <c r="AS23" s="16">
        <v>20.149999999999999</v>
      </c>
      <c r="AT23" s="17">
        <v>6</v>
      </c>
      <c r="AU23" s="17">
        <v>10</v>
      </c>
      <c r="AV23" s="318"/>
      <c r="AW23" s="318"/>
      <c r="AX23" s="151"/>
      <c r="AY23" s="151"/>
      <c r="AZ23" s="15">
        <v>15</v>
      </c>
      <c r="BA23" s="15">
        <v>22.15</v>
      </c>
      <c r="BB23" s="12">
        <v>14</v>
      </c>
      <c r="BC23" s="12">
        <v>17</v>
      </c>
      <c r="BD23" s="16">
        <v>13</v>
      </c>
      <c r="BE23" s="16">
        <v>20.149999999999999</v>
      </c>
      <c r="BF23" s="19">
        <v>7</v>
      </c>
      <c r="BG23" s="19">
        <v>14.15</v>
      </c>
      <c r="BH23" s="17">
        <v>6</v>
      </c>
      <c r="BI23" s="17">
        <v>10</v>
      </c>
      <c r="BJ23" s="151"/>
      <c r="BK23" s="151"/>
      <c r="BL23" s="337"/>
      <c r="BM23" s="318"/>
      <c r="BN23" s="17">
        <v>6</v>
      </c>
      <c r="BO23" s="17">
        <v>10</v>
      </c>
      <c r="BP23" s="19">
        <v>7</v>
      </c>
      <c r="BQ23" s="19">
        <v>14.15</v>
      </c>
      <c r="BR23" s="102">
        <v>7</v>
      </c>
      <c r="BS23" s="15">
        <v>14.15</v>
      </c>
      <c r="BT23" s="15">
        <v>6</v>
      </c>
      <c r="BU23" s="116">
        <v>13.15</v>
      </c>
      <c r="BV23" s="104">
        <v>14</v>
      </c>
      <c r="BW23" s="16">
        <v>21.15</v>
      </c>
      <c r="BX23" s="151"/>
      <c r="BY23" s="151"/>
      <c r="BZ23" s="151"/>
      <c r="CA23" s="151"/>
      <c r="CB23" s="318"/>
      <c r="CC23" s="319"/>
      <c r="CD23" s="337"/>
      <c r="CE23" s="318"/>
    </row>
    <row r="24" spans="1:83" x14ac:dyDescent="0.35">
      <c r="A24" s="47" t="s">
        <v>37</v>
      </c>
      <c r="B24" s="151">
        <f>(C23-B23)</f>
        <v>4</v>
      </c>
      <c r="C24" s="151"/>
      <c r="D24" s="151">
        <f t="shared" ref="D24" si="133">(E23-D23)-0.15</f>
        <v>7</v>
      </c>
      <c r="E24" s="38"/>
      <c r="F24" s="37">
        <f t="shared" ref="F24" si="134">(G23-F23)-0.15</f>
        <v>7</v>
      </c>
      <c r="G24" s="151"/>
      <c r="H24" s="151">
        <f t="shared" ref="H24" si="135">(I23-H23)-0.15</f>
        <v>7</v>
      </c>
      <c r="I24" s="151"/>
      <c r="J24" s="151">
        <f t="shared" ref="J24" si="136">(K23-J23)-0.15</f>
        <v>6.9999999999999982</v>
      </c>
      <c r="K24" s="151"/>
      <c r="L24" s="151"/>
      <c r="M24" s="151"/>
      <c r="N24" s="151"/>
      <c r="O24" s="151"/>
      <c r="P24" s="318">
        <f>SUM(B24:O24)</f>
        <v>32</v>
      </c>
      <c r="Q24" s="319"/>
      <c r="R24" s="151">
        <f t="shared" ref="R24" si="137">(S23-R23)-0.15</f>
        <v>7</v>
      </c>
      <c r="S24" s="151"/>
      <c r="T24" s="151">
        <f t="shared" ref="T24" si="138">(U23-T23)-0.15</f>
        <v>6.9999999999999982</v>
      </c>
      <c r="U24" s="151"/>
      <c r="V24" s="151">
        <f t="shared" ref="V24" si="139">(W23-V23)-0.15</f>
        <v>6.9999999999999982</v>
      </c>
      <c r="W24" s="151"/>
      <c r="X24" s="151">
        <f t="shared" ref="X24" si="140">(Y23-X23)-0.15</f>
        <v>6.9999999999999982</v>
      </c>
      <c r="Y24" s="151"/>
      <c r="Z24" s="151">
        <f t="shared" ref="Z24" si="141">(AA23-Z23)-0.15</f>
        <v>6.9999999999999982</v>
      </c>
      <c r="AA24" s="151"/>
      <c r="AB24" s="197">
        <v>7.6</v>
      </c>
      <c r="AC24" s="20"/>
      <c r="AD24" s="151"/>
      <c r="AE24" s="151"/>
      <c r="AF24" s="318">
        <f>SUM(R24:AE24)</f>
        <v>42.599999999999994</v>
      </c>
      <c r="AG24" s="318"/>
      <c r="AH24" s="151"/>
      <c r="AI24" s="151"/>
      <c r="AJ24" s="151">
        <f t="shared" ref="AJ24" si="142">(AK23-AJ23)-0.15</f>
        <v>6.9999999999999982</v>
      </c>
      <c r="AK24" s="151"/>
      <c r="AL24" s="151">
        <f t="shared" ref="AL24" si="143">(AM23-AL23)-0.15</f>
        <v>6.9999999999999982</v>
      </c>
      <c r="AM24" s="151"/>
      <c r="AN24" s="151">
        <f t="shared" ref="AN24" si="144">(AO23-AN23)-0.15</f>
        <v>6.9999999999999982</v>
      </c>
      <c r="AO24" s="151"/>
      <c r="AP24" s="151"/>
      <c r="AQ24" s="151"/>
      <c r="AR24" s="151">
        <f t="shared" ref="AR24" si="145">(AS23-AR23)-0.15</f>
        <v>6.9999999999999982</v>
      </c>
      <c r="AS24" s="151"/>
      <c r="AT24" s="151">
        <f>(AU23-AT23)</f>
        <v>4</v>
      </c>
      <c r="AU24" s="151"/>
      <c r="AV24" s="318">
        <f>SUM(AH24:AU24)</f>
        <v>31.999999999999993</v>
      </c>
      <c r="AW24" s="318"/>
      <c r="AX24" s="151"/>
      <c r="AY24" s="151"/>
      <c r="AZ24" s="151">
        <f t="shared" ref="AZ24" si="146">(BA23-AZ23)-0.15</f>
        <v>6.9999999999999982</v>
      </c>
      <c r="BA24" s="151"/>
      <c r="BB24" s="151">
        <f>SUM(BC23-BB23)</f>
        <v>3</v>
      </c>
      <c r="BC24" s="151"/>
      <c r="BD24" s="151">
        <f t="shared" ref="BD24" si="147">(BE23-BD23)-0.15</f>
        <v>6.9999999999999982</v>
      </c>
      <c r="BE24" s="151"/>
      <c r="BF24" s="151">
        <f t="shared" ref="BF24" si="148">(BG23-BF23)-0.15</f>
        <v>7</v>
      </c>
      <c r="BG24" s="151"/>
      <c r="BH24" s="151">
        <f>(BI23-BH23)</f>
        <v>4</v>
      </c>
      <c r="BI24" s="151"/>
      <c r="BJ24" s="151"/>
      <c r="BK24" s="151"/>
      <c r="BL24" s="337">
        <f>SUM(AX24:BK24)</f>
        <v>27.999999999999996</v>
      </c>
      <c r="BM24" s="318"/>
      <c r="BN24" s="151">
        <f>(BO23-BN23)</f>
        <v>4</v>
      </c>
      <c r="BO24" s="151"/>
      <c r="BP24" s="151">
        <f t="shared" ref="BP24" si="149">(BQ23-BP23)-0.15</f>
        <v>7</v>
      </c>
      <c r="BQ24" s="151"/>
      <c r="BR24" s="150">
        <f t="shared" ref="BR24" si="150">(BS23-BR23)-0.15</f>
        <v>7</v>
      </c>
      <c r="BS24" s="151"/>
      <c r="BT24" s="151">
        <f t="shared" ref="BT24" si="151">(BU23-BT23)-0.15</f>
        <v>7</v>
      </c>
      <c r="BU24" s="149"/>
      <c r="BV24" s="37">
        <f t="shared" ref="BV24" si="152">(BW23-BV23)-0.15</f>
        <v>6.9999999999999982</v>
      </c>
      <c r="BW24" s="151"/>
      <c r="BX24" s="151"/>
      <c r="BY24" s="151"/>
      <c r="BZ24" s="151"/>
      <c r="CA24" s="151"/>
      <c r="CB24" s="318">
        <f>SUM(BN24:CA24)</f>
        <v>32</v>
      </c>
      <c r="CC24" s="319"/>
      <c r="CD24" s="337">
        <f>SUM(BL24+AV24+AF24)+F24+H24+J24+L24+N24+BN24+BP24+BR24+BT24</f>
        <v>148.59999999999997</v>
      </c>
      <c r="CE24" s="318"/>
    </row>
    <row r="25" spans="1:83" x14ac:dyDescent="0.35">
      <c r="A25" s="50" t="s">
        <v>38</v>
      </c>
      <c r="B25" s="99">
        <v>8</v>
      </c>
      <c r="C25" s="99">
        <v>19.2</v>
      </c>
      <c r="D25" s="16">
        <v>14</v>
      </c>
      <c r="E25" s="118">
        <v>21.15</v>
      </c>
      <c r="F25" s="315" t="s">
        <v>21</v>
      </c>
      <c r="G25" s="316"/>
      <c r="H25" s="151"/>
      <c r="I25" s="151"/>
      <c r="J25" s="17">
        <v>7</v>
      </c>
      <c r="K25" s="17">
        <v>14.15</v>
      </c>
      <c r="L25" s="99">
        <v>8</v>
      </c>
      <c r="M25" s="99">
        <v>19.2</v>
      </c>
      <c r="N25" s="151"/>
      <c r="O25" s="151"/>
      <c r="P25" s="318"/>
      <c r="Q25" s="319"/>
      <c r="R25" s="14"/>
      <c r="S25" s="14"/>
      <c r="T25" s="17">
        <v>7</v>
      </c>
      <c r="U25" s="17">
        <v>14.15</v>
      </c>
      <c r="V25" s="99">
        <v>8</v>
      </c>
      <c r="W25" s="99">
        <v>19.2</v>
      </c>
      <c r="X25" s="15">
        <v>6</v>
      </c>
      <c r="Y25" s="15">
        <v>13.15</v>
      </c>
      <c r="Z25" s="15">
        <v>6</v>
      </c>
      <c r="AA25" s="15">
        <v>13.15</v>
      </c>
      <c r="AB25" s="317" t="s">
        <v>21</v>
      </c>
      <c r="AC25" s="316"/>
      <c r="AD25" s="151"/>
      <c r="AE25" s="151"/>
      <c r="AF25" s="318"/>
      <c r="AG25" s="318"/>
      <c r="AH25" s="17">
        <v>6</v>
      </c>
      <c r="AI25" s="17">
        <v>10</v>
      </c>
      <c r="AJ25" s="151"/>
      <c r="AK25" s="151"/>
      <c r="AL25" s="151"/>
      <c r="AM25" s="151"/>
      <c r="AN25" s="15">
        <v>6</v>
      </c>
      <c r="AO25" s="15">
        <v>13.15</v>
      </c>
      <c r="AP25" s="19">
        <v>7</v>
      </c>
      <c r="AQ25" s="19">
        <v>14.15</v>
      </c>
      <c r="AR25" s="99">
        <v>8</v>
      </c>
      <c r="AS25" s="99">
        <v>19.2</v>
      </c>
      <c r="AT25" s="15">
        <v>15</v>
      </c>
      <c r="AU25" s="15">
        <v>22.15</v>
      </c>
      <c r="AV25" s="318"/>
      <c r="AW25" s="318"/>
      <c r="AX25" s="151"/>
      <c r="AY25" s="151"/>
      <c r="AZ25" s="99">
        <v>8</v>
      </c>
      <c r="BA25" s="99">
        <v>19.2</v>
      </c>
      <c r="BB25" s="16">
        <v>7</v>
      </c>
      <c r="BC25" s="12">
        <v>17</v>
      </c>
      <c r="BD25" s="151"/>
      <c r="BE25" s="151"/>
      <c r="BF25" s="99">
        <v>8</v>
      </c>
      <c r="BG25" s="99">
        <v>19.2</v>
      </c>
      <c r="BH25" s="151"/>
      <c r="BI25" s="151"/>
      <c r="BJ25" s="151"/>
      <c r="BK25" s="151"/>
      <c r="BL25" s="337"/>
      <c r="BM25" s="318"/>
      <c r="BN25" s="99">
        <v>8</v>
      </c>
      <c r="BO25" s="99">
        <v>19.2</v>
      </c>
      <c r="BP25" s="16">
        <v>14</v>
      </c>
      <c r="BQ25" s="16">
        <v>21.15</v>
      </c>
      <c r="BR25" s="14"/>
      <c r="BS25" s="14"/>
      <c r="BT25" s="151"/>
      <c r="BU25" s="149"/>
      <c r="BV25" s="108">
        <v>7</v>
      </c>
      <c r="BW25" s="17">
        <v>14.15</v>
      </c>
      <c r="BX25" s="99">
        <v>8</v>
      </c>
      <c r="BY25" s="99">
        <v>19.2</v>
      </c>
      <c r="BZ25" s="151"/>
      <c r="CA25" s="151"/>
      <c r="CB25" s="318"/>
      <c r="CC25" s="319"/>
      <c r="CD25" s="337"/>
      <c r="CE25" s="318"/>
    </row>
    <row r="26" spans="1:83" x14ac:dyDescent="0.35">
      <c r="A26" s="92" t="s">
        <v>39</v>
      </c>
      <c r="B26" s="151">
        <f>(C25-B25)-0.2</f>
        <v>11</v>
      </c>
      <c r="C26" s="151"/>
      <c r="D26" s="151">
        <f t="shared" ref="D26" si="153">(E25-D25)-0.15</f>
        <v>6.9999999999999982</v>
      </c>
      <c r="E26" s="38"/>
      <c r="F26" s="115">
        <v>7.6</v>
      </c>
      <c r="G26" s="20"/>
      <c r="H26" s="151"/>
      <c r="I26" s="151"/>
      <c r="J26" s="151">
        <f t="shared" ref="J26" si="154">(K25-J25)-0.15</f>
        <v>7</v>
      </c>
      <c r="K26" s="151"/>
      <c r="L26" s="151">
        <f>(M25-L25)-0.2</f>
        <v>11</v>
      </c>
      <c r="M26" s="151"/>
      <c r="N26" s="151"/>
      <c r="O26" s="151"/>
      <c r="P26" s="318">
        <f>SUM(B26:O26)</f>
        <v>43.6</v>
      </c>
      <c r="Q26" s="319"/>
      <c r="R26" s="151"/>
      <c r="S26" s="151"/>
      <c r="T26" s="151">
        <f t="shared" ref="T26" si="155">(U25-T25)-0.15</f>
        <v>7</v>
      </c>
      <c r="U26" s="151"/>
      <c r="V26" s="151">
        <f>(W25-V25)-0.2</f>
        <v>11</v>
      </c>
      <c r="W26" s="151"/>
      <c r="X26" s="151">
        <f t="shared" ref="X26" si="156">(Y25-X25)-0.15</f>
        <v>7</v>
      </c>
      <c r="Y26" s="151"/>
      <c r="Z26" s="151">
        <f t="shared" ref="Z26" si="157">(AA25-Z25)-0.15</f>
        <v>7</v>
      </c>
      <c r="AA26" s="151"/>
      <c r="AB26" s="197">
        <v>7.6</v>
      </c>
      <c r="AC26" s="20"/>
      <c r="AD26" s="151"/>
      <c r="AE26" s="151"/>
      <c r="AF26" s="318">
        <f>SUM(R26:AE26)</f>
        <v>39.6</v>
      </c>
      <c r="AG26" s="318"/>
      <c r="AH26" s="151">
        <f>(AI25-AH25)</f>
        <v>4</v>
      </c>
      <c r="AI26" s="151"/>
      <c r="AJ26" s="151"/>
      <c r="AK26" s="151"/>
      <c r="AL26" s="151"/>
      <c r="AM26" s="151"/>
      <c r="AN26" s="151">
        <f t="shared" ref="AN26" si="158">(AO25-AN25)-0.15</f>
        <v>7</v>
      </c>
      <c r="AO26" s="151"/>
      <c r="AP26" s="151">
        <f t="shared" ref="AP26" si="159">(AQ25-AP25)-0.15</f>
        <v>7</v>
      </c>
      <c r="AQ26" s="151"/>
      <c r="AR26" s="151">
        <f>(AS25-AR25)-0.2</f>
        <v>11</v>
      </c>
      <c r="AS26" s="151"/>
      <c r="AT26" s="151">
        <f t="shared" ref="AT26" si="160">(AU25-AT25)-0.15</f>
        <v>6.9999999999999982</v>
      </c>
      <c r="AU26" s="151"/>
      <c r="AV26" s="318">
        <f>SUM(AH26:AU26)</f>
        <v>36</v>
      </c>
      <c r="AW26" s="318"/>
      <c r="AX26" s="151"/>
      <c r="AY26" s="151"/>
      <c r="AZ26" s="151">
        <f>(BA25-AZ25)-0.2</f>
        <v>11</v>
      </c>
      <c r="BA26" s="151"/>
      <c r="BB26" s="151">
        <f t="shared" ref="BB26" si="161">(BC25-BB25)-0.15</f>
        <v>9.85</v>
      </c>
      <c r="BC26" s="151"/>
      <c r="BD26" s="151"/>
      <c r="BE26" s="151"/>
      <c r="BF26" s="151">
        <f>(BG25-BF25)-0.2</f>
        <v>11</v>
      </c>
      <c r="BG26" s="151"/>
      <c r="BH26" s="151"/>
      <c r="BI26" s="151"/>
      <c r="BJ26" s="151"/>
      <c r="BK26" s="151"/>
      <c r="BL26" s="337">
        <f>SUM(AX26:BK26)</f>
        <v>31.85</v>
      </c>
      <c r="BM26" s="318"/>
      <c r="BN26" s="151">
        <f>(BO25-BN25)-0.2</f>
        <v>11</v>
      </c>
      <c r="BO26" s="151"/>
      <c r="BP26" s="151">
        <f t="shared" ref="BP26" si="162">(BQ25-BP25)-0.15</f>
        <v>6.9999999999999982</v>
      </c>
      <c r="BQ26" s="151"/>
      <c r="BR26" s="151"/>
      <c r="BS26" s="151"/>
      <c r="BT26" s="151"/>
      <c r="BU26" s="149"/>
      <c r="BV26" s="37">
        <f t="shared" ref="BV26" si="163">(BW25-BV25)-0.15</f>
        <v>7</v>
      </c>
      <c r="BW26" s="151"/>
      <c r="BX26" s="151">
        <f>(BY25-BX25)-0.2</f>
        <v>11</v>
      </c>
      <c r="BY26" s="151"/>
      <c r="BZ26" s="151"/>
      <c r="CA26" s="151"/>
      <c r="CB26" s="318">
        <f>SUM(BN26:CA26)</f>
        <v>36</v>
      </c>
      <c r="CC26" s="319"/>
      <c r="CD26" s="337">
        <f>SUM(BL26+AV26+AF26)+F26+H26+J26+L26+N26+BN26+BP26+BR26+BT26</f>
        <v>151.04999999999998</v>
      </c>
      <c r="CE26" s="318"/>
    </row>
    <row r="27" spans="1:83" s="90" customFormat="1" x14ac:dyDescent="0.35">
      <c r="A27" s="46" t="s">
        <v>40</v>
      </c>
      <c r="B27" s="151"/>
      <c r="C27" s="151"/>
      <c r="D27" s="151"/>
      <c r="E27" s="38"/>
      <c r="F27" s="315" t="s">
        <v>21</v>
      </c>
      <c r="G27" s="316"/>
      <c r="H27" s="16">
        <v>13</v>
      </c>
      <c r="I27" s="16">
        <v>20.149999999999999</v>
      </c>
      <c r="J27" s="99">
        <v>8</v>
      </c>
      <c r="K27" s="99">
        <v>19.2</v>
      </c>
      <c r="L27" s="151"/>
      <c r="M27" s="151"/>
      <c r="N27" s="151"/>
      <c r="O27" s="151"/>
      <c r="P27" s="318"/>
      <c r="Q27" s="319"/>
      <c r="R27" s="14"/>
      <c r="S27" s="14"/>
      <c r="T27" s="14"/>
      <c r="U27" s="14"/>
      <c r="V27" s="12">
        <v>14</v>
      </c>
      <c r="W27" s="12">
        <v>17</v>
      </c>
      <c r="X27" s="14"/>
      <c r="Y27" s="14"/>
      <c r="Z27" s="99">
        <v>8</v>
      </c>
      <c r="AA27" s="99">
        <v>19.2</v>
      </c>
      <c r="AB27" s="99">
        <v>8</v>
      </c>
      <c r="AC27" s="99">
        <v>19.2</v>
      </c>
      <c r="AD27" s="15">
        <v>6</v>
      </c>
      <c r="AE27" s="15">
        <v>13.15</v>
      </c>
      <c r="AF27" s="318"/>
      <c r="AG27" s="318"/>
      <c r="AH27" s="17">
        <v>7</v>
      </c>
      <c r="AI27" s="17">
        <v>14.15</v>
      </c>
      <c r="AJ27" s="99">
        <v>8</v>
      </c>
      <c r="AK27" s="99">
        <v>19.2</v>
      </c>
      <c r="AL27" s="15">
        <v>6</v>
      </c>
      <c r="AM27" s="15">
        <v>13.15</v>
      </c>
      <c r="AN27" s="151"/>
      <c r="AO27" s="151"/>
      <c r="AP27" s="16">
        <v>14</v>
      </c>
      <c r="AQ27" s="16">
        <v>21.15</v>
      </c>
      <c r="AR27" s="151"/>
      <c r="AS27" s="151"/>
      <c r="AT27" s="151"/>
      <c r="AU27" s="151"/>
      <c r="AV27" s="318"/>
      <c r="AW27" s="318"/>
      <c r="AX27" s="17">
        <v>6</v>
      </c>
      <c r="AY27" s="17">
        <v>10</v>
      </c>
      <c r="AZ27" s="151"/>
      <c r="BA27" s="151"/>
      <c r="BB27" s="99">
        <v>8</v>
      </c>
      <c r="BC27" s="99">
        <v>19.2</v>
      </c>
      <c r="BD27" s="16">
        <v>7</v>
      </c>
      <c r="BE27" s="16">
        <v>14.15</v>
      </c>
      <c r="BF27" s="20"/>
      <c r="BG27" s="20"/>
      <c r="BH27" s="15">
        <v>15</v>
      </c>
      <c r="BI27" s="15">
        <v>22.15</v>
      </c>
      <c r="BJ27" s="15">
        <v>15</v>
      </c>
      <c r="BK27" s="15">
        <v>22.15</v>
      </c>
      <c r="BL27" s="337"/>
      <c r="BM27" s="318"/>
      <c r="BN27" s="151"/>
      <c r="BO27" s="151"/>
      <c r="BP27" s="151"/>
      <c r="BQ27" s="151"/>
      <c r="BR27" s="14"/>
      <c r="BS27" s="14"/>
      <c r="BT27" s="16">
        <v>13</v>
      </c>
      <c r="BU27" s="114">
        <v>20.149999999999999</v>
      </c>
      <c r="BV27" s="122">
        <v>8</v>
      </c>
      <c r="BW27" s="99">
        <v>19.2</v>
      </c>
      <c r="BX27" s="151"/>
      <c r="BY27" s="151"/>
      <c r="BZ27" s="151"/>
      <c r="CA27" s="151"/>
      <c r="CB27" s="318"/>
      <c r="CC27" s="319"/>
      <c r="CD27" s="337"/>
      <c r="CE27" s="318"/>
    </row>
    <row r="28" spans="1:83" x14ac:dyDescent="0.35">
      <c r="A28" s="47" t="s">
        <v>41</v>
      </c>
      <c r="B28" s="151"/>
      <c r="C28" s="151"/>
      <c r="D28" s="151"/>
      <c r="E28" s="38"/>
      <c r="F28" s="115">
        <v>7.6</v>
      </c>
      <c r="G28" s="20"/>
      <c r="H28" s="151">
        <f t="shared" ref="H28" si="164">(I27-H27)-0.15</f>
        <v>6.9999999999999982</v>
      </c>
      <c r="I28" s="151"/>
      <c r="J28" s="151">
        <f>(K27-J27)-0.2</f>
        <v>11</v>
      </c>
      <c r="K28" s="151"/>
      <c r="L28" s="151"/>
      <c r="M28" s="151"/>
      <c r="N28" s="151"/>
      <c r="O28" s="151"/>
      <c r="P28" s="318">
        <f>SUM(B28:O28)</f>
        <v>25.599999999999998</v>
      </c>
      <c r="Q28" s="319"/>
      <c r="R28" s="151"/>
      <c r="S28" s="151"/>
      <c r="T28" s="151"/>
      <c r="U28" s="151"/>
      <c r="V28" s="151">
        <f>SUM(W27-V27)</f>
        <v>3</v>
      </c>
      <c r="W28" s="151"/>
      <c r="X28" s="151"/>
      <c r="Y28" s="151"/>
      <c r="Z28" s="151">
        <f>(AA27-Z27)-0.2</f>
        <v>11</v>
      </c>
      <c r="AA28" s="151"/>
      <c r="AB28" s="151">
        <f>(AC27-AB27)-0.2</f>
        <v>11</v>
      </c>
      <c r="AC28" s="151"/>
      <c r="AD28" s="151">
        <f t="shared" ref="AD28" si="165">(AE27-AD27)-0.15</f>
        <v>7</v>
      </c>
      <c r="AE28" s="151"/>
      <c r="AF28" s="318">
        <f>SUM(R28:AE28)</f>
        <v>32</v>
      </c>
      <c r="AG28" s="318"/>
      <c r="AH28" s="151">
        <f t="shared" ref="AH28" si="166">(AI27-AH27)-0.15</f>
        <v>7</v>
      </c>
      <c r="AI28" s="151"/>
      <c r="AJ28" s="151">
        <f>(AK27-AJ27)-0.2</f>
        <v>11</v>
      </c>
      <c r="AK28" s="151"/>
      <c r="AL28" s="151">
        <f t="shared" ref="AL28" si="167">(AM27-AL27)-0.15</f>
        <v>7</v>
      </c>
      <c r="AM28" s="151"/>
      <c r="AN28" s="151"/>
      <c r="AO28" s="151"/>
      <c r="AP28" s="151">
        <f t="shared" ref="AP28" si="168">(AQ27-AP27)-0.15</f>
        <v>6.9999999999999982</v>
      </c>
      <c r="AQ28" s="151"/>
      <c r="AR28" s="151"/>
      <c r="AS28" s="151"/>
      <c r="AT28" s="151"/>
      <c r="AU28" s="151"/>
      <c r="AV28" s="318">
        <f>SUM(AH28:AU28)</f>
        <v>32</v>
      </c>
      <c r="AW28" s="318"/>
      <c r="AX28" s="151">
        <f>(AY27-AX27)</f>
        <v>4</v>
      </c>
      <c r="AY28" s="151"/>
      <c r="AZ28" s="151"/>
      <c r="BA28" s="151"/>
      <c r="BB28" s="151">
        <f>(BC27-BB27)-0.2</f>
        <v>11</v>
      </c>
      <c r="BC28" s="151"/>
      <c r="BD28" s="151">
        <f t="shared" ref="BD28" si="169">(BE27-BD27)-0.15</f>
        <v>7</v>
      </c>
      <c r="BE28" s="151"/>
      <c r="BF28" s="151"/>
      <c r="BG28" s="151"/>
      <c r="BH28" s="151">
        <f t="shared" ref="BH28" si="170">(BI27-BH27)-0.15</f>
        <v>6.9999999999999982</v>
      </c>
      <c r="BI28" s="151"/>
      <c r="BJ28" s="151">
        <f t="shared" ref="BJ28" si="171">(BK27-BJ27)-0.15</f>
        <v>6.9999999999999982</v>
      </c>
      <c r="BK28" s="151"/>
      <c r="BL28" s="337">
        <f>SUM(AX28:BK28)</f>
        <v>36</v>
      </c>
      <c r="BM28" s="318"/>
      <c r="BN28" s="151"/>
      <c r="BO28" s="151"/>
      <c r="BP28" s="151"/>
      <c r="BQ28" s="151"/>
      <c r="BR28" s="151"/>
      <c r="BS28" s="151"/>
      <c r="BT28" s="151">
        <f t="shared" ref="BT28" si="172">(BU27-BT27)-0.15</f>
        <v>6.9999999999999982</v>
      </c>
      <c r="BU28" s="149"/>
      <c r="BV28" s="37">
        <f>(BW27-BV27)-0.2</f>
        <v>11</v>
      </c>
      <c r="BW28" s="151"/>
      <c r="BX28" s="151"/>
      <c r="BY28" s="151"/>
      <c r="BZ28" s="151"/>
      <c r="CA28" s="151"/>
      <c r="CB28" s="318">
        <f>SUM(BN28:CA28)</f>
        <v>18</v>
      </c>
      <c r="CC28" s="319"/>
      <c r="CD28" s="337">
        <f>SUM(BL28+AV28+AF28)+F28+H28+J28+L28+N28+BN28+BP28+BR28+BT28</f>
        <v>132.6</v>
      </c>
      <c r="CE28" s="318"/>
    </row>
    <row r="29" spans="1:83" x14ac:dyDescent="0.35">
      <c r="A29" s="50" t="s">
        <v>42</v>
      </c>
      <c r="B29" s="151"/>
      <c r="C29" s="151"/>
      <c r="D29" s="15">
        <v>6</v>
      </c>
      <c r="E29" s="105">
        <v>13.15</v>
      </c>
      <c r="F29" s="122">
        <v>8</v>
      </c>
      <c r="G29" s="99">
        <v>19.2</v>
      </c>
      <c r="H29" s="16">
        <v>7</v>
      </c>
      <c r="I29" s="16">
        <v>14.15</v>
      </c>
      <c r="J29" s="20"/>
      <c r="K29" s="20"/>
      <c r="L29" s="15">
        <v>15</v>
      </c>
      <c r="M29" s="15">
        <v>22.15</v>
      </c>
      <c r="N29" s="15">
        <v>15</v>
      </c>
      <c r="O29" s="15">
        <v>22.15</v>
      </c>
      <c r="P29" s="318"/>
      <c r="Q29" s="319"/>
      <c r="R29" s="15">
        <v>15</v>
      </c>
      <c r="S29" s="15">
        <v>22.15</v>
      </c>
      <c r="T29" s="16">
        <v>13</v>
      </c>
      <c r="U29" s="16">
        <v>20.149999999999999</v>
      </c>
      <c r="V29" s="16">
        <v>7</v>
      </c>
      <c r="W29" s="12">
        <v>17</v>
      </c>
      <c r="X29" s="151"/>
      <c r="Y29" s="151"/>
      <c r="Z29" s="151"/>
      <c r="AA29" s="151"/>
      <c r="AB29" s="17">
        <v>6</v>
      </c>
      <c r="AC29" s="17">
        <v>10</v>
      </c>
      <c r="AD29" s="16">
        <v>13</v>
      </c>
      <c r="AE29" s="16">
        <v>20.149999999999999</v>
      </c>
      <c r="AF29" s="318"/>
      <c r="AG29" s="318"/>
      <c r="AH29" s="15">
        <v>15</v>
      </c>
      <c r="AI29" s="15">
        <v>22.15</v>
      </c>
      <c r="AJ29" s="151"/>
      <c r="AK29" s="151"/>
      <c r="AL29" s="14"/>
      <c r="AM29" s="14"/>
      <c r="AN29" s="16">
        <v>13</v>
      </c>
      <c r="AO29" s="16">
        <v>20.149999999999999</v>
      </c>
      <c r="AP29" s="17">
        <v>7</v>
      </c>
      <c r="AQ29" s="17">
        <v>14.15</v>
      </c>
      <c r="AR29" s="17">
        <v>6</v>
      </c>
      <c r="AS29" s="17">
        <v>10</v>
      </c>
      <c r="AT29" s="151"/>
      <c r="AU29" s="151"/>
      <c r="AV29" s="318"/>
      <c r="AW29" s="318"/>
      <c r="AX29" s="151"/>
      <c r="AY29" s="151"/>
      <c r="AZ29" s="19">
        <v>7</v>
      </c>
      <c r="BA29" s="19">
        <v>14.15</v>
      </c>
      <c r="BB29" s="16">
        <v>14</v>
      </c>
      <c r="BC29" s="17">
        <v>21.15</v>
      </c>
      <c r="BD29" s="16">
        <v>14</v>
      </c>
      <c r="BE29" s="16">
        <v>21.15</v>
      </c>
      <c r="BF29" s="15">
        <v>15</v>
      </c>
      <c r="BG29" s="15">
        <v>22.15</v>
      </c>
      <c r="BH29" s="151"/>
      <c r="BI29" s="151"/>
      <c r="BJ29" s="151"/>
      <c r="BK29" s="151"/>
      <c r="BL29" s="337"/>
      <c r="BM29" s="318"/>
      <c r="BN29" s="151"/>
      <c r="BO29" s="151"/>
      <c r="BP29" s="15">
        <v>6</v>
      </c>
      <c r="BQ29" s="15">
        <v>13.15</v>
      </c>
      <c r="BR29" s="123">
        <v>8</v>
      </c>
      <c r="BS29" s="99">
        <v>19.2</v>
      </c>
      <c r="BT29" s="16">
        <v>7</v>
      </c>
      <c r="BU29" s="114">
        <v>14.15</v>
      </c>
      <c r="BV29" s="115"/>
      <c r="BW29" s="20"/>
      <c r="BX29" s="15">
        <v>15</v>
      </c>
      <c r="BY29" s="15">
        <v>22.15</v>
      </c>
      <c r="BZ29" s="15">
        <v>15</v>
      </c>
      <c r="CA29" s="15">
        <v>22.15</v>
      </c>
      <c r="CB29" s="318"/>
      <c r="CC29" s="319"/>
      <c r="CD29" s="337"/>
      <c r="CE29" s="318"/>
    </row>
    <row r="30" spans="1:83" x14ac:dyDescent="0.35">
      <c r="A30" s="47" t="s">
        <v>43</v>
      </c>
      <c r="B30" s="151"/>
      <c r="C30" s="151"/>
      <c r="D30" s="151">
        <f t="shared" ref="D30" si="173">(E29-D29)-0.15</f>
        <v>7</v>
      </c>
      <c r="E30" s="38"/>
      <c r="F30" s="37">
        <f>(G29-F29)-0.2</f>
        <v>11</v>
      </c>
      <c r="G30" s="151"/>
      <c r="H30" s="151">
        <f t="shared" ref="H30" si="174">(I29-H29)-0.15</f>
        <v>7</v>
      </c>
      <c r="I30" s="151"/>
      <c r="J30" s="151"/>
      <c r="K30" s="151"/>
      <c r="L30" s="151">
        <f t="shared" ref="L30" si="175">(M29-L29)-0.15</f>
        <v>6.9999999999999982</v>
      </c>
      <c r="M30" s="151"/>
      <c r="N30" s="151">
        <f t="shared" ref="N30" si="176">(O29-N29)-0.15</f>
        <v>6.9999999999999982</v>
      </c>
      <c r="O30" s="151"/>
      <c r="P30" s="318">
        <f>SUM(B30:O30)</f>
        <v>39</v>
      </c>
      <c r="Q30" s="319"/>
      <c r="R30" s="151">
        <f>(S29-R29)-0.15</f>
        <v>6.9999999999999982</v>
      </c>
      <c r="S30" s="151"/>
      <c r="T30" s="151">
        <f t="shared" ref="T30" si="177">(U29-T29)-0.15</f>
        <v>6.9999999999999982</v>
      </c>
      <c r="U30" s="151"/>
      <c r="V30" s="151">
        <f t="shared" ref="V30" si="178">(W29-V29)-0.15</f>
        <v>9.85</v>
      </c>
      <c r="W30" s="151"/>
      <c r="X30" s="151"/>
      <c r="Y30" s="151"/>
      <c r="Z30" s="151"/>
      <c r="AA30" s="151"/>
      <c r="AB30" s="151">
        <f>(AC29-AB29)</f>
        <v>4</v>
      </c>
      <c r="AC30" s="151"/>
      <c r="AD30" s="151">
        <f t="shared" ref="AD30" si="179">(AE29-AD29)-0.15</f>
        <v>6.9999999999999982</v>
      </c>
      <c r="AE30" s="151"/>
      <c r="AF30" s="318">
        <f>SUM(R30:AE30)</f>
        <v>34.849999999999994</v>
      </c>
      <c r="AG30" s="318"/>
      <c r="AH30" s="151">
        <f t="shared" ref="AH30" si="180">(AI29-AH29)-0.15</f>
        <v>6.9999999999999982</v>
      </c>
      <c r="AI30" s="151"/>
      <c r="AJ30" s="151"/>
      <c r="AK30" s="151"/>
      <c r="AL30" s="151"/>
      <c r="AM30" s="151"/>
      <c r="AN30" s="151">
        <f t="shared" ref="AN30" si="181">(AO29-AN29)-0.15</f>
        <v>6.9999999999999982</v>
      </c>
      <c r="AO30" s="151"/>
      <c r="AP30" s="151">
        <f t="shared" ref="AP30" si="182">(AQ29-AP29)-0.15</f>
        <v>7</v>
      </c>
      <c r="AQ30" s="151"/>
      <c r="AR30" s="151">
        <f>(AS29-AR29)</f>
        <v>4</v>
      </c>
      <c r="AS30" s="151"/>
      <c r="AT30" s="151"/>
      <c r="AU30" s="151"/>
      <c r="AV30" s="318">
        <f>SUM(AH30:AU30)</f>
        <v>24.999999999999996</v>
      </c>
      <c r="AW30" s="318"/>
      <c r="AX30" s="151"/>
      <c r="AY30" s="151"/>
      <c r="AZ30" s="151">
        <f t="shared" ref="AZ30" si="183">(BA29-AZ29)-0.15</f>
        <v>7</v>
      </c>
      <c r="BA30" s="151"/>
      <c r="BB30" s="151">
        <f t="shared" ref="BB30" si="184">(BC29-BB29)-0.15</f>
        <v>6.9999999999999982</v>
      </c>
      <c r="BC30" s="151"/>
      <c r="BD30" s="151">
        <f t="shared" ref="BD30" si="185">(BE29-BD29)-0.15</f>
        <v>6.9999999999999982</v>
      </c>
      <c r="BE30" s="151"/>
      <c r="BF30" s="151">
        <f t="shared" ref="BF30" si="186">(BG29-BF29)-0.15</f>
        <v>6.9999999999999982</v>
      </c>
      <c r="BG30" s="151"/>
      <c r="BH30" s="151"/>
      <c r="BI30" s="151"/>
      <c r="BJ30" s="151"/>
      <c r="BK30" s="151"/>
      <c r="BL30" s="337">
        <f>SUM(AX30:BK30)</f>
        <v>27.999999999999993</v>
      </c>
      <c r="BM30" s="318"/>
      <c r="BN30" s="151"/>
      <c r="BO30" s="151"/>
      <c r="BP30" s="151">
        <f t="shared" ref="BP30" si="187">(BQ29-BP29)-0.15</f>
        <v>7</v>
      </c>
      <c r="BQ30" s="151"/>
      <c r="BR30" s="150">
        <f>(BS29-BR29)-0.2</f>
        <v>11</v>
      </c>
      <c r="BS30" s="151"/>
      <c r="BT30" s="151">
        <f t="shared" ref="BT30" si="188">(BU29-BT29)-0.15</f>
        <v>7</v>
      </c>
      <c r="BU30" s="149"/>
      <c r="BV30" s="37"/>
      <c r="BW30" s="151"/>
      <c r="BX30" s="151">
        <f t="shared" ref="BX30" si="189">(BY29-BX29)-0.15</f>
        <v>6.9999999999999982</v>
      </c>
      <c r="BY30" s="151"/>
      <c r="BZ30" s="151">
        <f t="shared" ref="BZ30" si="190">(CA29-BZ29)-0.15</f>
        <v>6.9999999999999982</v>
      </c>
      <c r="CA30" s="151"/>
      <c r="CB30" s="318">
        <f>SUM(BN30:CA30)</f>
        <v>39</v>
      </c>
      <c r="CC30" s="319"/>
      <c r="CD30" s="337">
        <f>SUM(BL30+AV30+AF30)+F30+H30+J30+L30+N30+BN30+BP30+BR30+BT30</f>
        <v>144.84999999999997</v>
      </c>
      <c r="CE30" s="318"/>
    </row>
    <row r="31" spans="1:83" s="90" customFormat="1" x14ac:dyDescent="0.35">
      <c r="A31" s="46" t="s">
        <v>44</v>
      </c>
      <c r="B31" s="17">
        <v>7</v>
      </c>
      <c r="C31" s="17">
        <v>14.15</v>
      </c>
      <c r="D31" s="151"/>
      <c r="E31" s="38"/>
      <c r="F31" s="101">
        <v>15</v>
      </c>
      <c r="G31" s="15">
        <v>22.15</v>
      </c>
      <c r="H31" s="151"/>
      <c r="I31" s="151"/>
      <c r="J31" s="16">
        <v>7</v>
      </c>
      <c r="K31" s="16">
        <v>13.15</v>
      </c>
      <c r="L31" s="16">
        <v>13</v>
      </c>
      <c r="M31" s="16">
        <v>20.149999999999999</v>
      </c>
      <c r="N31" s="151"/>
      <c r="O31" s="151"/>
      <c r="P31" s="318"/>
      <c r="Q31" s="319"/>
      <c r="R31" s="16">
        <v>13</v>
      </c>
      <c r="S31" s="16">
        <v>20.149999999999999</v>
      </c>
      <c r="T31" s="15">
        <v>15</v>
      </c>
      <c r="U31" s="15">
        <v>22.15</v>
      </c>
      <c r="V31" s="12">
        <v>14</v>
      </c>
      <c r="W31" s="12">
        <v>17</v>
      </c>
      <c r="X31" s="16">
        <v>7</v>
      </c>
      <c r="Y31" s="16">
        <v>14.15</v>
      </c>
      <c r="Z31" s="16">
        <v>7</v>
      </c>
      <c r="AA31" s="16">
        <v>14.15</v>
      </c>
      <c r="AB31" s="317" t="s">
        <v>21</v>
      </c>
      <c r="AC31" s="316"/>
      <c r="AD31" s="151"/>
      <c r="AE31" s="151"/>
      <c r="AF31" s="318"/>
      <c r="AG31" s="318"/>
      <c r="AH31" s="19">
        <v>7</v>
      </c>
      <c r="AI31" s="19">
        <v>14.15</v>
      </c>
      <c r="AJ31" s="151"/>
      <c r="AK31" s="151"/>
      <c r="AL31" s="17">
        <v>7</v>
      </c>
      <c r="AM31" s="17">
        <v>14.15</v>
      </c>
      <c r="AN31" s="14"/>
      <c r="AO31" s="14"/>
      <c r="AP31" s="16">
        <v>13</v>
      </c>
      <c r="AQ31" s="16">
        <v>20.149999999999999</v>
      </c>
      <c r="AR31" s="15">
        <v>7</v>
      </c>
      <c r="AS31" s="15">
        <v>14.15</v>
      </c>
      <c r="AT31" s="16">
        <v>13</v>
      </c>
      <c r="AU31" s="16">
        <v>20.149999999999999</v>
      </c>
      <c r="AV31" s="318"/>
      <c r="AW31" s="318"/>
      <c r="AX31" s="14"/>
      <c r="AY31" s="14"/>
      <c r="AZ31" s="15">
        <v>6</v>
      </c>
      <c r="BA31" s="15">
        <v>13.15</v>
      </c>
      <c r="BB31" s="15">
        <v>6</v>
      </c>
      <c r="BC31" s="12">
        <v>17</v>
      </c>
      <c r="BD31" s="16">
        <v>7</v>
      </c>
      <c r="BE31" s="16">
        <v>13.15</v>
      </c>
      <c r="BF31" s="16">
        <v>13</v>
      </c>
      <c r="BG31" s="16">
        <v>20.149999999999999</v>
      </c>
      <c r="BH31" s="16">
        <v>13</v>
      </c>
      <c r="BI31" s="16">
        <v>20.149999999999999</v>
      </c>
      <c r="BJ31" s="151"/>
      <c r="BK31" s="151"/>
      <c r="BL31" s="337"/>
      <c r="BM31" s="318"/>
      <c r="BN31" s="17">
        <v>7</v>
      </c>
      <c r="BO31" s="17">
        <v>14.15</v>
      </c>
      <c r="BP31" s="151"/>
      <c r="BQ31" s="151"/>
      <c r="BR31" s="102">
        <v>15</v>
      </c>
      <c r="BS31" s="15">
        <v>22.15</v>
      </c>
      <c r="BT31" s="151"/>
      <c r="BU31" s="149"/>
      <c r="BV31" s="104">
        <v>7</v>
      </c>
      <c r="BW31" s="16">
        <v>13.15</v>
      </c>
      <c r="BX31" s="16">
        <v>13</v>
      </c>
      <c r="BY31" s="16">
        <v>20.149999999999999</v>
      </c>
      <c r="BZ31" s="151"/>
      <c r="CA31" s="151"/>
      <c r="CB31" s="318"/>
      <c r="CC31" s="319"/>
      <c r="CD31" s="337"/>
      <c r="CE31" s="318"/>
    </row>
    <row r="32" spans="1:83" x14ac:dyDescent="0.35">
      <c r="A32" s="47" t="s">
        <v>45</v>
      </c>
      <c r="B32" s="151">
        <f t="shared" ref="B32" si="191">(C31-B31)-0.15</f>
        <v>7</v>
      </c>
      <c r="C32" s="151"/>
      <c r="D32" s="151"/>
      <c r="E32" s="38"/>
      <c r="F32" s="37">
        <f t="shared" ref="F32" si="192">(G31-F31)-0.15</f>
        <v>6.9999999999999982</v>
      </c>
      <c r="G32" s="151"/>
      <c r="H32" s="151"/>
      <c r="I32" s="151"/>
      <c r="J32" s="151">
        <f t="shared" ref="J32" si="193">(K31-J31)-0.15</f>
        <v>6</v>
      </c>
      <c r="K32" s="151"/>
      <c r="L32" s="151">
        <f t="shared" ref="L32" si="194">(M31-L31)-0.15</f>
        <v>6.9999999999999982</v>
      </c>
      <c r="M32" s="151"/>
      <c r="N32" s="151"/>
      <c r="O32" s="151"/>
      <c r="P32" s="318">
        <f>SUM(B32:O32)</f>
        <v>27</v>
      </c>
      <c r="Q32" s="319"/>
      <c r="R32" s="151">
        <f t="shared" ref="R32" si="195">(S31-R31)-0.15</f>
        <v>6.9999999999999982</v>
      </c>
      <c r="S32" s="151"/>
      <c r="T32" s="151">
        <f t="shared" ref="T32" si="196">(U31-T31)-0.15</f>
        <v>6.9999999999999982</v>
      </c>
      <c r="U32" s="151"/>
      <c r="V32" s="151">
        <f>SUM(W31-V31)</f>
        <v>3</v>
      </c>
      <c r="W32" s="151"/>
      <c r="X32" s="151">
        <f t="shared" ref="X32" si="197">(Y31-X31)-0.15</f>
        <v>7</v>
      </c>
      <c r="Y32" s="151"/>
      <c r="Z32" s="151">
        <f t="shared" ref="Z32" si="198">(AA31-Z31)-0.15</f>
        <v>7</v>
      </c>
      <c r="AA32" s="151"/>
      <c r="AB32" s="197">
        <v>7.6</v>
      </c>
      <c r="AC32" s="20"/>
      <c r="AD32" s="151"/>
      <c r="AE32" s="151"/>
      <c r="AF32" s="318">
        <f>SUM(R32:AE32)</f>
        <v>38.599999999999994</v>
      </c>
      <c r="AG32" s="318"/>
      <c r="AH32" s="151">
        <f t="shared" ref="AH32" si="199">(AI31-AH31)-0.15</f>
        <v>7</v>
      </c>
      <c r="AI32" s="151"/>
      <c r="AJ32" s="151"/>
      <c r="AK32" s="151"/>
      <c r="AL32" s="151">
        <f t="shared" ref="AL32" si="200">(AM31-AL31)-0.15</f>
        <v>7</v>
      </c>
      <c r="AM32" s="151"/>
      <c r="AN32" s="151"/>
      <c r="AO32" s="151"/>
      <c r="AP32" s="151">
        <f t="shared" ref="AP32" si="201">(AQ31-AP31)-0.15</f>
        <v>6.9999999999999982</v>
      </c>
      <c r="AQ32" s="151"/>
      <c r="AR32" s="151">
        <f t="shared" ref="AR32" si="202">(AS31-AR31)-0.15</f>
        <v>7</v>
      </c>
      <c r="AS32" s="151"/>
      <c r="AT32" s="151">
        <f t="shared" ref="AT32" si="203">(AU31-AT31)-0.15</f>
        <v>6.9999999999999982</v>
      </c>
      <c r="AU32" s="151"/>
      <c r="AV32" s="318">
        <f>SUM(AH32:AU32)</f>
        <v>35</v>
      </c>
      <c r="AW32" s="318"/>
      <c r="AX32" s="151"/>
      <c r="AY32" s="151"/>
      <c r="AZ32" s="151">
        <f t="shared" ref="AZ32" si="204">(BA31-AZ31)-0.15</f>
        <v>7</v>
      </c>
      <c r="BA32" s="151"/>
      <c r="BB32" s="151">
        <f t="shared" ref="BB32" si="205">(BC31-BB31)-0.15</f>
        <v>10.85</v>
      </c>
      <c r="BC32" s="151"/>
      <c r="BD32" s="151">
        <f t="shared" ref="BD32" si="206">(BE31-BD31)-0.15</f>
        <v>6</v>
      </c>
      <c r="BE32" s="151"/>
      <c r="BF32" s="151">
        <f t="shared" ref="BF32" si="207">(BG31-BF31)-0.15</f>
        <v>6.9999999999999982</v>
      </c>
      <c r="BG32" s="151"/>
      <c r="BH32" s="151">
        <f t="shared" ref="BH32" si="208">(BI31-BH31)-0.15</f>
        <v>6.9999999999999982</v>
      </c>
      <c r="BI32" s="151"/>
      <c r="BJ32" s="151"/>
      <c r="BK32" s="151"/>
      <c r="BL32" s="337">
        <f>SUM(AX32:BK32)</f>
        <v>37.85</v>
      </c>
      <c r="BM32" s="318"/>
      <c r="BN32" s="151">
        <f t="shared" ref="BN32" si="209">(BO31-BN31)-0.15</f>
        <v>7</v>
      </c>
      <c r="BO32" s="151"/>
      <c r="BP32" s="151"/>
      <c r="BQ32" s="151"/>
      <c r="BR32" s="150">
        <f t="shared" ref="BR32" si="210">(BS31-BR31)-0.15</f>
        <v>6.9999999999999982</v>
      </c>
      <c r="BS32" s="151"/>
      <c r="BT32" s="151"/>
      <c r="BU32" s="149"/>
      <c r="BV32" s="37">
        <f t="shared" ref="BV32" si="211">(BW31-BV31)-0.15</f>
        <v>6</v>
      </c>
      <c r="BW32" s="151"/>
      <c r="BX32" s="151">
        <f t="shared" ref="BX32" si="212">(BY31-BX31)-0.15</f>
        <v>6.9999999999999982</v>
      </c>
      <c r="BY32" s="151"/>
      <c r="BZ32" s="151"/>
      <c r="CA32" s="151"/>
      <c r="CB32" s="318">
        <f>SUM(BN32:CA32)</f>
        <v>27</v>
      </c>
      <c r="CC32" s="319"/>
      <c r="CD32" s="337">
        <f>SUM(BL32+AV32+AF32)+F32+H32+J32+L32+N32+BN32+BP32+BR32+BT32</f>
        <v>145.44999999999999</v>
      </c>
      <c r="CE32" s="318"/>
    </row>
    <row r="33" spans="1:83" ht="15.5" x14ac:dyDescent="0.35">
      <c r="A33" s="48" t="s">
        <v>46</v>
      </c>
      <c r="B33" s="22"/>
      <c r="C33" s="22"/>
      <c r="D33" s="22"/>
      <c r="E33" s="124"/>
      <c r="F33" s="125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124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  <c r="AN33" s="22"/>
      <c r="AO33" s="22"/>
      <c r="AP33" s="22"/>
      <c r="AQ33" s="22"/>
      <c r="AR33" s="22"/>
      <c r="AS33" s="22"/>
      <c r="AT33" s="22"/>
      <c r="AU33" s="22"/>
      <c r="AV33" s="22"/>
      <c r="AW33" s="22"/>
      <c r="AX33" s="22"/>
      <c r="AY33" s="22"/>
      <c r="AZ33" s="22"/>
      <c r="BA33" s="22"/>
      <c r="BB33" s="22"/>
      <c r="BC33" s="22"/>
      <c r="BD33" s="22"/>
      <c r="BE33" s="22"/>
      <c r="BF33" s="22"/>
      <c r="BG33" s="22"/>
      <c r="BH33" s="22"/>
      <c r="BI33" s="22"/>
      <c r="BJ33" s="22"/>
      <c r="BK33" s="22"/>
      <c r="BL33" s="126"/>
      <c r="BM33" s="22"/>
      <c r="BN33" s="22"/>
      <c r="BO33" s="22"/>
      <c r="BP33" s="22"/>
      <c r="BQ33" s="22"/>
      <c r="BR33" s="126"/>
      <c r="BS33" s="22"/>
      <c r="BT33" s="22"/>
      <c r="BU33" s="127"/>
      <c r="BV33" s="125"/>
      <c r="BW33" s="22"/>
      <c r="BX33" s="22"/>
      <c r="BY33" s="22"/>
      <c r="BZ33" s="22"/>
      <c r="CA33" s="22"/>
      <c r="CB33" s="22"/>
      <c r="CC33" s="124"/>
      <c r="CD33" s="126"/>
      <c r="CE33" s="22"/>
    </row>
    <row r="34" spans="1:83" x14ac:dyDescent="0.35">
      <c r="A34" s="50" t="s">
        <v>47</v>
      </c>
      <c r="B34" s="151"/>
      <c r="C34" s="151"/>
      <c r="D34" s="151"/>
      <c r="E34" s="38"/>
      <c r="F34" s="37"/>
      <c r="G34" s="151"/>
      <c r="H34" s="151"/>
      <c r="I34" s="151"/>
      <c r="J34" s="151"/>
      <c r="K34" s="151"/>
      <c r="L34" s="16">
        <v>7</v>
      </c>
      <c r="M34" s="16">
        <v>13.15</v>
      </c>
      <c r="N34" s="16">
        <v>7</v>
      </c>
      <c r="O34" s="16">
        <v>13.15</v>
      </c>
      <c r="P34" s="318"/>
      <c r="Q34" s="319"/>
      <c r="R34" s="151"/>
      <c r="S34" s="151"/>
      <c r="T34" s="151"/>
      <c r="U34" s="151"/>
      <c r="V34" s="151"/>
      <c r="W34" s="151"/>
      <c r="X34" s="151"/>
      <c r="Y34" s="151"/>
      <c r="Z34" s="151"/>
      <c r="AA34" s="151"/>
      <c r="AB34" s="15">
        <v>6</v>
      </c>
      <c r="AC34" s="15">
        <v>13.15</v>
      </c>
      <c r="AD34" s="15">
        <v>6</v>
      </c>
      <c r="AE34" s="15">
        <v>13.15</v>
      </c>
      <c r="AF34" s="318"/>
      <c r="AG34" s="318"/>
      <c r="AH34" s="151"/>
      <c r="AI34" s="151"/>
      <c r="AJ34" s="151"/>
      <c r="AK34" s="151"/>
      <c r="AL34" s="151"/>
      <c r="AM34" s="151"/>
      <c r="AN34" s="151"/>
      <c r="AO34" s="151"/>
      <c r="AP34" s="151"/>
      <c r="AQ34" s="151"/>
      <c r="AR34" s="16">
        <v>14</v>
      </c>
      <c r="AS34" s="16">
        <v>21.15</v>
      </c>
      <c r="AT34" s="16">
        <v>14</v>
      </c>
      <c r="AU34" s="16">
        <v>21.15</v>
      </c>
      <c r="AV34" s="318"/>
      <c r="AW34" s="318"/>
      <c r="AX34" s="151"/>
      <c r="AY34" s="151"/>
      <c r="AZ34" s="151"/>
      <c r="BA34" s="151"/>
      <c r="BB34" s="151"/>
      <c r="BC34" s="151"/>
      <c r="BD34" s="151"/>
      <c r="BE34" s="151"/>
      <c r="BF34" s="151"/>
      <c r="BG34" s="151"/>
      <c r="BH34" s="16">
        <v>14</v>
      </c>
      <c r="BI34" s="16">
        <v>21.15</v>
      </c>
      <c r="BJ34" s="16">
        <v>14</v>
      </c>
      <c r="BK34" s="16">
        <v>21.15</v>
      </c>
      <c r="BL34" s="337"/>
      <c r="BM34" s="318"/>
      <c r="BN34" s="151"/>
      <c r="BO34" s="151"/>
      <c r="BP34" s="151"/>
      <c r="BQ34" s="151"/>
      <c r="BR34" s="150"/>
      <c r="BS34" s="151"/>
      <c r="BT34" s="151"/>
      <c r="BU34" s="149"/>
      <c r="BV34" s="37"/>
      <c r="BW34" s="151"/>
      <c r="BX34" s="16">
        <v>7</v>
      </c>
      <c r="BY34" s="16">
        <v>13.15</v>
      </c>
      <c r="BZ34" s="16">
        <v>7</v>
      </c>
      <c r="CA34" s="16">
        <v>13.15</v>
      </c>
      <c r="CB34" s="318"/>
      <c r="CC34" s="319"/>
      <c r="CD34" s="337"/>
      <c r="CE34" s="318"/>
    </row>
    <row r="35" spans="1:83" x14ac:dyDescent="0.35">
      <c r="A35" s="47" t="s">
        <v>48</v>
      </c>
      <c r="B35" s="151"/>
      <c r="C35" s="151"/>
      <c r="D35" s="151"/>
      <c r="E35" s="38"/>
      <c r="F35" s="37"/>
      <c r="G35" s="151"/>
      <c r="H35" s="151"/>
      <c r="I35" s="151"/>
      <c r="J35" s="151"/>
      <c r="K35" s="151"/>
      <c r="L35" s="151">
        <f t="shared" ref="L35" si="213">(M34-L34)-0.15</f>
        <v>6</v>
      </c>
      <c r="M35" s="151"/>
      <c r="N35" s="151">
        <f t="shared" ref="N35" si="214">(O34-N34)-0.15</f>
        <v>6</v>
      </c>
      <c r="O35" s="151"/>
      <c r="P35" s="318">
        <f>SUM(B35:O35)</f>
        <v>12</v>
      </c>
      <c r="Q35" s="319"/>
      <c r="R35" s="151"/>
      <c r="S35" s="151"/>
      <c r="T35" s="151"/>
      <c r="U35" s="151"/>
      <c r="V35" s="151"/>
      <c r="W35" s="151"/>
      <c r="X35" s="151"/>
      <c r="Y35" s="151"/>
      <c r="Z35" s="151"/>
      <c r="AA35" s="151"/>
      <c r="AB35" s="151">
        <f t="shared" ref="AB35" si="215">(AC34-AB34)-0.15</f>
        <v>7</v>
      </c>
      <c r="AC35" s="151"/>
      <c r="AD35" s="151">
        <f t="shared" ref="AD35" si="216">(AE34-AD34)-0.15</f>
        <v>7</v>
      </c>
      <c r="AE35" s="151"/>
      <c r="AF35" s="318">
        <f>SUM(R35:AE35)</f>
        <v>14</v>
      </c>
      <c r="AG35" s="318"/>
      <c r="AH35" s="151"/>
      <c r="AI35" s="151"/>
      <c r="AJ35" s="151"/>
      <c r="AK35" s="151"/>
      <c r="AL35" s="151"/>
      <c r="AM35" s="151"/>
      <c r="AN35" s="151"/>
      <c r="AO35" s="151"/>
      <c r="AP35" s="151"/>
      <c r="AQ35" s="151"/>
      <c r="AR35" s="151">
        <f t="shared" ref="AR35" si="217">(AS34-AR34)-0.15</f>
        <v>6.9999999999999982</v>
      </c>
      <c r="AS35" s="151"/>
      <c r="AT35" s="151">
        <f t="shared" ref="AT35" si="218">(AU34-AT34)-0.15</f>
        <v>6.9999999999999982</v>
      </c>
      <c r="AU35" s="151"/>
      <c r="AV35" s="318">
        <f>SUM(AH35:AU35)</f>
        <v>13.999999999999996</v>
      </c>
      <c r="AW35" s="318"/>
      <c r="AX35" s="151"/>
      <c r="AY35" s="151"/>
      <c r="AZ35" s="151"/>
      <c r="BA35" s="151"/>
      <c r="BB35" s="151"/>
      <c r="BC35" s="151"/>
      <c r="BD35" s="151"/>
      <c r="BE35" s="151"/>
      <c r="BF35" s="151"/>
      <c r="BG35" s="151"/>
      <c r="BH35" s="151">
        <f t="shared" ref="BH35" si="219">(BI34-BH34)-0.15</f>
        <v>6.9999999999999982</v>
      </c>
      <c r="BI35" s="151"/>
      <c r="BJ35" s="151">
        <f t="shared" ref="BJ35" si="220">(BK34-BJ34)-0.15</f>
        <v>6.9999999999999982</v>
      </c>
      <c r="BK35" s="151"/>
      <c r="BL35" s="337">
        <f>SUM(AX35:BK35)</f>
        <v>13.999999999999996</v>
      </c>
      <c r="BM35" s="318"/>
      <c r="BN35" s="151"/>
      <c r="BO35" s="151"/>
      <c r="BP35" s="151"/>
      <c r="BQ35" s="151"/>
      <c r="BR35" s="150"/>
      <c r="BS35" s="151"/>
      <c r="BT35" s="151"/>
      <c r="BU35" s="149"/>
      <c r="BV35" s="37"/>
      <c r="BW35" s="151"/>
      <c r="BX35" s="151">
        <f t="shared" ref="BX35" si="221">(BY34-BX34)-0.15</f>
        <v>6</v>
      </c>
      <c r="BY35" s="151"/>
      <c r="BZ35" s="151">
        <f t="shared" ref="BZ35" si="222">(CA34-BZ34)-0.15</f>
        <v>6</v>
      </c>
      <c r="CA35" s="151"/>
      <c r="CB35" s="318">
        <f>SUM(BN35:CA35)</f>
        <v>12</v>
      </c>
      <c r="CC35" s="319"/>
      <c r="CD35" s="337">
        <f>SUM(BL35+AV35+AF35)+F35+H35+J35+L35+N35+BN35+BP35+BR35+BT35</f>
        <v>53.999999999999993</v>
      </c>
      <c r="CE35" s="318"/>
    </row>
    <row r="36" spans="1:83" x14ac:dyDescent="0.35">
      <c r="A36" s="50"/>
      <c r="B36" s="151"/>
      <c r="C36" s="151"/>
      <c r="D36" s="151"/>
      <c r="E36" s="38"/>
      <c r="F36" s="37"/>
      <c r="G36" s="151"/>
      <c r="H36" s="151"/>
      <c r="I36" s="151"/>
      <c r="J36" s="151"/>
      <c r="K36" s="151"/>
      <c r="L36" s="16">
        <v>14</v>
      </c>
      <c r="M36" s="16">
        <v>21.15</v>
      </c>
      <c r="N36" s="16">
        <v>14</v>
      </c>
      <c r="O36" s="16">
        <v>21.15</v>
      </c>
      <c r="P36" s="318"/>
      <c r="Q36" s="319"/>
      <c r="R36" s="151"/>
      <c r="S36" s="151"/>
      <c r="T36" s="151"/>
      <c r="U36" s="151"/>
      <c r="V36" s="151"/>
      <c r="W36" s="151"/>
      <c r="X36" s="151"/>
      <c r="Y36" s="151"/>
      <c r="Z36" s="151"/>
      <c r="AA36" s="151"/>
      <c r="AB36" s="17">
        <v>7</v>
      </c>
      <c r="AC36" s="17">
        <v>14.15</v>
      </c>
      <c r="AD36" s="16">
        <v>7</v>
      </c>
      <c r="AE36" s="16">
        <v>14.15</v>
      </c>
      <c r="AF36" s="318"/>
      <c r="AG36" s="318"/>
      <c r="AH36" s="151"/>
      <c r="AI36" s="151"/>
      <c r="AJ36" s="151"/>
      <c r="AK36" s="151"/>
      <c r="AL36" s="151"/>
      <c r="AM36" s="151"/>
      <c r="AN36" s="151"/>
      <c r="AO36" s="151"/>
      <c r="AP36" s="151"/>
      <c r="AQ36" s="151"/>
      <c r="AR36" s="15">
        <v>6</v>
      </c>
      <c r="AS36" s="15">
        <v>13.15</v>
      </c>
      <c r="AT36" s="15">
        <v>6</v>
      </c>
      <c r="AU36" s="15">
        <v>13.15</v>
      </c>
      <c r="AV36" s="318"/>
      <c r="AW36" s="318"/>
      <c r="AX36" s="151"/>
      <c r="AY36" s="151"/>
      <c r="AZ36" s="151"/>
      <c r="BA36" s="151"/>
      <c r="BB36" s="151"/>
      <c r="BC36" s="151"/>
      <c r="BD36" s="151"/>
      <c r="BE36" s="151"/>
      <c r="BF36" s="151"/>
      <c r="BG36" s="151"/>
      <c r="BH36" s="15">
        <v>6</v>
      </c>
      <c r="BI36" s="15">
        <v>13.15</v>
      </c>
      <c r="BJ36" s="15">
        <v>6</v>
      </c>
      <c r="BK36" s="15">
        <v>13.15</v>
      </c>
      <c r="BL36" s="337"/>
      <c r="BM36" s="318"/>
      <c r="BN36" s="151"/>
      <c r="BO36" s="151"/>
      <c r="BP36" s="151"/>
      <c r="BQ36" s="151"/>
      <c r="BR36" s="150"/>
      <c r="BS36" s="151"/>
      <c r="BT36" s="151"/>
      <c r="BU36" s="149"/>
      <c r="BV36" s="37"/>
      <c r="BW36" s="151"/>
      <c r="BX36" s="16">
        <v>14</v>
      </c>
      <c r="BY36" s="16">
        <v>21.15</v>
      </c>
      <c r="BZ36" s="16">
        <v>14</v>
      </c>
      <c r="CA36" s="16">
        <v>21.15</v>
      </c>
      <c r="CB36" s="318"/>
      <c r="CC36" s="319"/>
      <c r="CD36" s="337"/>
      <c r="CE36" s="318"/>
    </row>
    <row r="37" spans="1:83" x14ac:dyDescent="0.35">
      <c r="A37" s="47" t="s">
        <v>49</v>
      </c>
      <c r="B37" s="151"/>
      <c r="C37" s="151"/>
      <c r="D37" s="151"/>
      <c r="E37" s="38"/>
      <c r="F37" s="37"/>
      <c r="G37" s="151"/>
      <c r="H37" s="151"/>
      <c r="I37" s="151"/>
      <c r="J37" s="151"/>
      <c r="K37" s="151"/>
      <c r="L37" s="151">
        <f t="shared" ref="L37" si="223">(M36-L36)-0.15</f>
        <v>6.9999999999999982</v>
      </c>
      <c r="M37" s="151"/>
      <c r="N37" s="151">
        <f t="shared" ref="N37" si="224">(O36-N36)-0.15</f>
        <v>6.9999999999999982</v>
      </c>
      <c r="O37" s="151"/>
      <c r="P37" s="318">
        <f>SUM(B37:O37)</f>
        <v>13.999999999999996</v>
      </c>
      <c r="Q37" s="319"/>
      <c r="R37" s="151"/>
      <c r="S37" s="151"/>
      <c r="T37" s="151"/>
      <c r="U37" s="151"/>
      <c r="V37" s="151"/>
      <c r="W37" s="151"/>
      <c r="X37" s="151"/>
      <c r="Y37" s="151"/>
      <c r="Z37" s="151"/>
      <c r="AA37" s="151"/>
      <c r="AB37" s="151">
        <f t="shared" ref="AB37" si="225">(AC36-AB36)-0.15</f>
        <v>7</v>
      </c>
      <c r="AC37" s="151"/>
      <c r="AD37" s="151">
        <f t="shared" ref="AD37" si="226">(AE36-AD36)-0.15</f>
        <v>7</v>
      </c>
      <c r="AE37" s="151"/>
      <c r="AF37" s="318">
        <f>SUM(R37:AE37)</f>
        <v>14</v>
      </c>
      <c r="AG37" s="318"/>
      <c r="AH37" s="151"/>
      <c r="AI37" s="151"/>
      <c r="AJ37" s="151"/>
      <c r="AK37" s="151"/>
      <c r="AL37" s="151"/>
      <c r="AM37" s="151"/>
      <c r="AN37" s="151"/>
      <c r="AO37" s="151"/>
      <c r="AP37" s="151"/>
      <c r="AQ37" s="151"/>
      <c r="AR37" s="151">
        <f t="shared" ref="AR37" si="227">(AS36-AR36)-0.15</f>
        <v>7</v>
      </c>
      <c r="AS37" s="151"/>
      <c r="AT37" s="151">
        <f t="shared" ref="AT37" si="228">(AU36-AT36)-0.15</f>
        <v>7</v>
      </c>
      <c r="AU37" s="151"/>
      <c r="AV37" s="318">
        <f>SUM(AH37:AU37)</f>
        <v>14</v>
      </c>
      <c r="AW37" s="318"/>
      <c r="AX37" s="151"/>
      <c r="AY37" s="151"/>
      <c r="AZ37" s="151"/>
      <c r="BA37" s="151"/>
      <c r="BB37" s="151"/>
      <c r="BC37" s="151"/>
      <c r="BD37" s="151"/>
      <c r="BE37" s="151"/>
      <c r="BF37" s="151"/>
      <c r="BG37" s="151"/>
      <c r="BH37" s="151">
        <f t="shared" ref="BH37" si="229">(BI36-BH36)-0.15</f>
        <v>7</v>
      </c>
      <c r="BI37" s="151"/>
      <c r="BJ37" s="151">
        <f t="shared" ref="BJ37" si="230">(BK36-BJ36)-0.15</f>
        <v>7</v>
      </c>
      <c r="BK37" s="151"/>
      <c r="BL37" s="337">
        <f>SUM(AX37:BK37)</f>
        <v>14</v>
      </c>
      <c r="BM37" s="318"/>
      <c r="BN37" s="151"/>
      <c r="BO37" s="151"/>
      <c r="BP37" s="151"/>
      <c r="BQ37" s="151"/>
      <c r="BR37" s="150"/>
      <c r="BS37" s="151"/>
      <c r="BT37" s="151"/>
      <c r="BU37" s="149"/>
      <c r="BV37" s="37"/>
      <c r="BW37" s="151"/>
      <c r="BX37" s="151">
        <f t="shared" ref="BX37" si="231">(BY36-BX36)-0.15</f>
        <v>6.9999999999999982</v>
      </c>
      <c r="BY37" s="151"/>
      <c r="BZ37" s="151">
        <f t="shared" ref="BZ37" si="232">(CA36-BZ36)-0.15</f>
        <v>6.9999999999999982</v>
      </c>
      <c r="CA37" s="151"/>
      <c r="CB37" s="318">
        <f>SUM(BN37:CA37)</f>
        <v>13.999999999999996</v>
      </c>
      <c r="CC37" s="319"/>
      <c r="CD37" s="337">
        <f>SUM(BL37+AV37+AF37)+F37+H37+J37+L37+N37+BN37+BP37+BR37+BT37</f>
        <v>56</v>
      </c>
      <c r="CE37" s="318"/>
    </row>
    <row r="38" spans="1:83" x14ac:dyDescent="0.35">
      <c r="A38" s="50" t="s">
        <v>50</v>
      </c>
      <c r="B38" s="151"/>
      <c r="C38" s="151"/>
      <c r="D38" s="151"/>
      <c r="E38" s="38"/>
      <c r="F38" s="37"/>
      <c r="G38" s="151"/>
      <c r="H38" s="151"/>
      <c r="I38" s="151"/>
      <c r="J38" s="151"/>
      <c r="K38" s="151"/>
      <c r="L38" s="15">
        <v>6</v>
      </c>
      <c r="M38" s="15">
        <v>13.15</v>
      </c>
      <c r="N38" s="15">
        <v>6</v>
      </c>
      <c r="O38" s="15">
        <v>13.15</v>
      </c>
      <c r="P38" s="326"/>
      <c r="Q38" s="327"/>
      <c r="R38" s="151"/>
      <c r="S38" s="151"/>
      <c r="T38" s="151"/>
      <c r="U38" s="151"/>
      <c r="V38" s="151"/>
      <c r="W38" s="151"/>
      <c r="X38" s="151"/>
      <c r="Y38" s="151"/>
      <c r="Z38" s="151"/>
      <c r="AA38" s="151"/>
      <c r="AB38" s="16">
        <v>14</v>
      </c>
      <c r="AC38" s="16">
        <v>21.15</v>
      </c>
      <c r="AD38" s="16">
        <v>14</v>
      </c>
      <c r="AE38" s="16">
        <v>21.15</v>
      </c>
      <c r="AF38" s="326"/>
      <c r="AG38" s="337"/>
      <c r="AH38" s="151"/>
      <c r="AI38" s="151"/>
      <c r="AJ38" s="151"/>
      <c r="AK38" s="151"/>
      <c r="AL38" s="151"/>
      <c r="AM38" s="151"/>
      <c r="AN38" s="151"/>
      <c r="AO38" s="151"/>
      <c r="AP38" s="151"/>
      <c r="AQ38" s="151"/>
      <c r="AR38" s="17">
        <v>7</v>
      </c>
      <c r="AS38" s="17">
        <v>14.15</v>
      </c>
      <c r="AT38" s="16">
        <v>7</v>
      </c>
      <c r="AU38" s="16">
        <v>13.15</v>
      </c>
      <c r="AV38" s="326"/>
      <c r="AW38" s="337"/>
      <c r="AX38" s="151"/>
      <c r="AY38" s="151"/>
      <c r="AZ38" s="151"/>
      <c r="BA38" s="151"/>
      <c r="BB38" s="151"/>
      <c r="BC38" s="151"/>
      <c r="BD38" s="151"/>
      <c r="BE38" s="151"/>
      <c r="BF38" s="151"/>
      <c r="BG38" s="151"/>
      <c r="BH38" s="17">
        <v>7</v>
      </c>
      <c r="BI38" s="17">
        <v>14.15</v>
      </c>
      <c r="BJ38" s="16">
        <v>7</v>
      </c>
      <c r="BK38" s="16">
        <v>13.05</v>
      </c>
      <c r="BL38" s="360"/>
      <c r="BM38" s="337"/>
      <c r="BN38" s="151"/>
      <c r="BO38" s="151"/>
      <c r="BP38" s="151"/>
      <c r="BQ38" s="151"/>
      <c r="BR38" s="150"/>
      <c r="BS38" s="151"/>
      <c r="BT38" s="151"/>
      <c r="BU38" s="149"/>
      <c r="BV38" s="37"/>
      <c r="BW38" s="151"/>
      <c r="BX38" s="15">
        <v>6</v>
      </c>
      <c r="BY38" s="15">
        <v>13.15</v>
      </c>
      <c r="BZ38" s="15">
        <v>6</v>
      </c>
      <c r="CA38" s="15">
        <v>13.15</v>
      </c>
      <c r="CB38" s="326"/>
      <c r="CC38" s="327"/>
      <c r="CD38" s="360"/>
      <c r="CE38" s="337"/>
    </row>
    <row r="39" spans="1:83" x14ac:dyDescent="0.35">
      <c r="A39" s="47" t="s">
        <v>51</v>
      </c>
      <c r="B39" s="151"/>
      <c r="C39" s="151"/>
      <c r="D39" s="151"/>
      <c r="E39" s="38"/>
      <c r="F39" s="37"/>
      <c r="G39" s="151"/>
      <c r="H39" s="151"/>
      <c r="I39" s="151"/>
      <c r="J39" s="151"/>
      <c r="K39" s="151"/>
      <c r="L39" s="151">
        <f t="shared" ref="L39" si="233">(M38-L38)-0.15</f>
        <v>7</v>
      </c>
      <c r="M39" s="151"/>
      <c r="N39" s="151">
        <f t="shared" ref="N39" si="234">(O38-N38)-0.15</f>
        <v>7</v>
      </c>
      <c r="O39" s="151"/>
      <c r="P39" s="326">
        <f>SUM(B39:O39)</f>
        <v>14</v>
      </c>
      <c r="Q39" s="327"/>
      <c r="R39" s="151"/>
      <c r="S39" s="151"/>
      <c r="T39" s="151"/>
      <c r="U39" s="151"/>
      <c r="V39" s="151"/>
      <c r="W39" s="151"/>
      <c r="X39" s="151"/>
      <c r="Y39" s="151"/>
      <c r="Z39" s="151"/>
      <c r="AA39" s="151"/>
      <c r="AB39" s="151">
        <f t="shared" ref="AB39" si="235">(AC38-AB38)-0.15</f>
        <v>6.9999999999999982</v>
      </c>
      <c r="AC39" s="151"/>
      <c r="AD39" s="151">
        <f t="shared" ref="AD39" si="236">(AE38-AD38)-0.15</f>
        <v>6.9999999999999982</v>
      </c>
      <c r="AE39" s="151"/>
      <c r="AF39" s="326">
        <f>SUM(R39:AE39)</f>
        <v>13.999999999999996</v>
      </c>
      <c r="AG39" s="337"/>
      <c r="AH39" s="151"/>
      <c r="AI39" s="151"/>
      <c r="AJ39" s="151"/>
      <c r="AK39" s="151"/>
      <c r="AL39" s="151"/>
      <c r="AM39" s="151"/>
      <c r="AN39" s="151"/>
      <c r="AO39" s="151"/>
      <c r="AP39" s="151"/>
      <c r="AQ39" s="151"/>
      <c r="AR39" s="151">
        <f t="shared" ref="AR39" si="237">(AS38-AR38)-0.15</f>
        <v>7</v>
      </c>
      <c r="AS39" s="151"/>
      <c r="AT39" s="151">
        <f t="shared" ref="AT39" si="238">(AU38-AT38)-0.15</f>
        <v>6</v>
      </c>
      <c r="AU39" s="151"/>
      <c r="AV39" s="326">
        <f>SUM(AH39:AU39)</f>
        <v>13</v>
      </c>
      <c r="AW39" s="337"/>
      <c r="AX39" s="151"/>
      <c r="AY39" s="151"/>
      <c r="AZ39" s="151"/>
      <c r="BA39" s="151"/>
      <c r="BB39" s="151"/>
      <c r="BC39" s="151"/>
      <c r="BD39" s="151"/>
      <c r="BE39" s="151"/>
      <c r="BF39" s="151"/>
      <c r="BG39" s="151"/>
      <c r="BH39" s="151">
        <f t="shared" ref="BH39" si="239">(BI38-BH38)-0.15</f>
        <v>7</v>
      </c>
      <c r="BI39" s="151"/>
      <c r="BJ39" s="151">
        <f t="shared" ref="BJ39" si="240">(BK38-BJ38)-0.15</f>
        <v>5.9</v>
      </c>
      <c r="BK39" s="151"/>
      <c r="BL39" s="360">
        <f>SUM(AX39:BK39)</f>
        <v>12.9</v>
      </c>
      <c r="BM39" s="337"/>
      <c r="BN39" s="151"/>
      <c r="BO39" s="151"/>
      <c r="BP39" s="151"/>
      <c r="BQ39" s="151"/>
      <c r="BR39" s="150"/>
      <c r="BS39" s="151"/>
      <c r="BT39" s="151"/>
      <c r="BU39" s="149"/>
      <c r="BV39" s="37"/>
      <c r="BW39" s="151"/>
      <c r="BX39" s="151">
        <f t="shared" ref="BX39" si="241">(BY38-BX38)-0.15</f>
        <v>7</v>
      </c>
      <c r="BY39" s="151"/>
      <c r="BZ39" s="151">
        <f t="shared" ref="BZ39" si="242">(CA38-BZ38)-0.15</f>
        <v>7</v>
      </c>
      <c r="CA39" s="151"/>
      <c r="CB39" s="326">
        <f>SUM(BN39:CA39)</f>
        <v>14</v>
      </c>
      <c r="CC39" s="327"/>
      <c r="CD39" s="337">
        <f>SUM(BL39+AV39+AF39)+F39+H39+J39+L39+N39+BN39+BP39+BR39+BT39</f>
        <v>53.899999999999991</v>
      </c>
      <c r="CE39" s="318"/>
    </row>
    <row r="40" spans="1:83" x14ac:dyDescent="0.35">
      <c r="A40" s="128" t="s">
        <v>52</v>
      </c>
      <c r="B40" s="129"/>
      <c r="C40" s="129"/>
      <c r="D40" s="129"/>
      <c r="E40" s="130"/>
      <c r="F40" s="131"/>
      <c r="G40" s="129"/>
      <c r="H40" s="129"/>
      <c r="I40" s="129"/>
      <c r="J40" s="129"/>
      <c r="K40" s="129"/>
      <c r="L40" s="129"/>
      <c r="M40" s="129"/>
      <c r="N40" s="129"/>
      <c r="O40" s="129"/>
      <c r="P40" s="129"/>
      <c r="Q40" s="130"/>
      <c r="R40" s="129"/>
      <c r="S40" s="129"/>
      <c r="T40" s="129"/>
      <c r="U40" s="129"/>
      <c r="V40" s="129"/>
      <c r="W40" s="129"/>
      <c r="X40" s="129"/>
      <c r="Y40" s="129"/>
      <c r="Z40" s="129"/>
      <c r="AA40" s="129"/>
      <c r="AB40" s="129"/>
      <c r="AC40" s="129"/>
      <c r="AD40" s="129"/>
      <c r="AE40" s="129"/>
      <c r="AF40" s="129"/>
      <c r="AG40" s="129"/>
      <c r="AH40" s="129"/>
      <c r="AI40" s="129"/>
      <c r="AJ40" s="129"/>
      <c r="AK40" s="129"/>
      <c r="AL40" s="129"/>
      <c r="AM40" s="129"/>
      <c r="AN40" s="129"/>
      <c r="AO40" s="129"/>
      <c r="AP40" s="129"/>
      <c r="AQ40" s="129"/>
      <c r="AR40" s="129"/>
      <c r="AS40" s="129"/>
      <c r="AT40" s="129"/>
      <c r="AU40" s="129"/>
      <c r="AV40" s="129"/>
      <c r="AW40" s="129"/>
      <c r="AX40" s="129"/>
      <c r="AY40" s="129"/>
      <c r="AZ40" s="129"/>
      <c r="BA40" s="129"/>
      <c r="BB40" s="129"/>
      <c r="BC40" s="129"/>
      <c r="BD40" s="129"/>
      <c r="BE40" s="129"/>
      <c r="BF40" s="129"/>
      <c r="BG40" s="129"/>
      <c r="BH40" s="129"/>
      <c r="BI40" s="129"/>
      <c r="BJ40" s="129"/>
      <c r="BK40" s="129"/>
      <c r="BL40" s="132"/>
      <c r="BM40" s="129"/>
      <c r="BN40" s="129"/>
      <c r="BO40" s="129"/>
      <c r="BP40" s="129"/>
      <c r="BQ40" s="129"/>
      <c r="BR40" s="132"/>
      <c r="BS40" s="129"/>
      <c r="BT40" s="129"/>
      <c r="BU40" s="133"/>
      <c r="BV40" s="131"/>
      <c r="BW40" s="129"/>
      <c r="BX40" s="129"/>
      <c r="BY40" s="129"/>
      <c r="BZ40" s="129"/>
      <c r="CA40" s="129"/>
      <c r="CB40" s="129"/>
      <c r="CC40" s="130"/>
      <c r="CD40" s="132"/>
      <c r="CE40" s="129"/>
    </row>
    <row r="41" spans="1:83" x14ac:dyDescent="0.35">
      <c r="A41" s="46" t="s">
        <v>53</v>
      </c>
      <c r="B41" s="151">
        <v>7</v>
      </c>
      <c r="C41" s="151">
        <v>14.36</v>
      </c>
      <c r="D41" s="151">
        <v>7</v>
      </c>
      <c r="E41" s="38">
        <v>14.36</v>
      </c>
      <c r="F41" s="37">
        <v>7</v>
      </c>
      <c r="G41" s="151">
        <v>14.36</v>
      </c>
      <c r="H41" s="151">
        <v>7</v>
      </c>
      <c r="I41" s="151">
        <v>14.36</v>
      </c>
      <c r="J41" s="151">
        <v>7</v>
      </c>
      <c r="K41" s="151">
        <v>14.36</v>
      </c>
      <c r="L41" s="14" t="s">
        <v>54</v>
      </c>
      <c r="M41" s="14" t="s">
        <v>54</v>
      </c>
      <c r="N41" s="14" t="s">
        <v>54</v>
      </c>
      <c r="O41" s="14" t="s">
        <v>54</v>
      </c>
      <c r="P41" s="318"/>
      <c r="Q41" s="319"/>
      <c r="R41" s="151">
        <v>7</v>
      </c>
      <c r="S41" s="151">
        <v>14.36</v>
      </c>
      <c r="T41" s="14" t="s">
        <v>54</v>
      </c>
      <c r="U41" s="14" t="s">
        <v>54</v>
      </c>
      <c r="V41" s="151">
        <v>7</v>
      </c>
      <c r="W41" s="151">
        <v>14.36</v>
      </c>
      <c r="X41" s="151">
        <v>7</v>
      </c>
      <c r="Y41" s="151">
        <v>14.36</v>
      </c>
      <c r="Z41" s="14" t="s">
        <v>54</v>
      </c>
      <c r="AA41" s="14" t="s">
        <v>54</v>
      </c>
      <c r="AB41" s="151">
        <v>7</v>
      </c>
      <c r="AC41" s="151">
        <v>14.36</v>
      </c>
      <c r="AD41" s="151">
        <v>7</v>
      </c>
      <c r="AE41" s="151">
        <v>14.36</v>
      </c>
      <c r="AF41" s="318"/>
      <c r="AG41" s="318"/>
      <c r="AH41" s="151">
        <v>7</v>
      </c>
      <c r="AI41" s="151">
        <v>14.36</v>
      </c>
      <c r="AJ41" s="14">
        <v>7</v>
      </c>
      <c r="AK41" s="14">
        <v>14.36</v>
      </c>
      <c r="AL41" s="14">
        <v>7</v>
      </c>
      <c r="AM41" s="14">
        <v>14.36</v>
      </c>
      <c r="AN41" s="151">
        <v>7</v>
      </c>
      <c r="AO41" s="151">
        <v>14.36</v>
      </c>
      <c r="AP41" s="151">
        <v>7</v>
      </c>
      <c r="AQ41" s="151">
        <v>14.36</v>
      </c>
      <c r="AR41" s="14" t="s">
        <v>54</v>
      </c>
      <c r="AS41" s="14" t="s">
        <v>54</v>
      </c>
      <c r="AT41" s="14" t="s">
        <v>54</v>
      </c>
      <c r="AU41" s="14" t="s">
        <v>54</v>
      </c>
      <c r="AV41" s="318"/>
      <c r="AW41" s="318"/>
      <c r="AX41" s="151">
        <v>7</v>
      </c>
      <c r="AY41" s="151">
        <v>14.36</v>
      </c>
      <c r="AZ41" s="14" t="s">
        <v>54</v>
      </c>
      <c r="BA41" s="14" t="s">
        <v>54</v>
      </c>
      <c r="BB41" s="151">
        <v>7</v>
      </c>
      <c r="BC41" s="151">
        <v>14.36</v>
      </c>
      <c r="BD41" s="151">
        <v>7</v>
      </c>
      <c r="BE41" s="151">
        <v>14.36</v>
      </c>
      <c r="BF41" s="14" t="s">
        <v>54</v>
      </c>
      <c r="BG41" s="14" t="s">
        <v>54</v>
      </c>
      <c r="BH41" s="151">
        <v>7</v>
      </c>
      <c r="BI41" s="151">
        <v>14.36</v>
      </c>
      <c r="BJ41" s="151">
        <v>7</v>
      </c>
      <c r="BK41" s="151">
        <v>14.36</v>
      </c>
      <c r="BL41" s="337"/>
      <c r="BM41" s="318"/>
      <c r="BN41" s="151">
        <v>7</v>
      </c>
      <c r="BO41" s="151">
        <v>14.36</v>
      </c>
      <c r="BP41" s="151">
        <v>7</v>
      </c>
      <c r="BQ41" s="151">
        <v>14.36</v>
      </c>
      <c r="BR41" s="150">
        <v>7</v>
      </c>
      <c r="BS41" s="151">
        <v>14.36</v>
      </c>
      <c r="BT41" s="151">
        <v>7</v>
      </c>
      <c r="BU41" s="149">
        <v>14.36</v>
      </c>
      <c r="BV41" s="37">
        <v>7</v>
      </c>
      <c r="BW41" s="151">
        <v>14.36</v>
      </c>
      <c r="BX41" s="14" t="s">
        <v>54</v>
      </c>
      <c r="BY41" s="14" t="s">
        <v>54</v>
      </c>
      <c r="BZ41" s="14" t="s">
        <v>54</v>
      </c>
      <c r="CA41" s="14" t="s">
        <v>54</v>
      </c>
      <c r="CB41" s="318"/>
      <c r="CC41" s="319"/>
      <c r="CD41" s="337"/>
      <c r="CE41" s="318"/>
    </row>
    <row r="42" spans="1:83" x14ac:dyDescent="0.35">
      <c r="A42" s="47" t="s">
        <v>55</v>
      </c>
      <c r="B42" s="151">
        <f t="shared" ref="B42" si="243">(C41-B41)</f>
        <v>7.3599999999999994</v>
      </c>
      <c r="C42" s="151"/>
      <c r="D42" s="151">
        <f t="shared" ref="D42" si="244">(E41-D41)</f>
        <v>7.3599999999999994</v>
      </c>
      <c r="E42" s="38"/>
      <c r="F42" s="37">
        <f t="shared" ref="F42" si="245">(G41-F41)</f>
        <v>7.3599999999999994</v>
      </c>
      <c r="G42" s="151"/>
      <c r="H42" s="151">
        <f t="shared" ref="H42" si="246">(I41-H41)</f>
        <v>7.3599999999999994</v>
      </c>
      <c r="I42" s="151"/>
      <c r="J42" s="151">
        <f t="shared" ref="J42" si="247">(K41-J41)</f>
        <v>7.3599999999999994</v>
      </c>
      <c r="K42" s="151"/>
      <c r="L42" s="151"/>
      <c r="M42" s="151"/>
      <c r="N42" s="151"/>
      <c r="O42" s="151"/>
      <c r="P42" s="318">
        <f>SUM(B42:O42)</f>
        <v>36.799999999999997</v>
      </c>
      <c r="Q42" s="319"/>
      <c r="R42" s="151">
        <f t="shared" ref="R42" si="248">(S41-R41)</f>
        <v>7.3599999999999994</v>
      </c>
      <c r="S42" s="151"/>
      <c r="T42" s="151"/>
      <c r="U42" s="151"/>
      <c r="V42" s="151">
        <f t="shared" ref="V42" si="249">(W41-V41)</f>
        <v>7.3599999999999994</v>
      </c>
      <c r="W42" s="151"/>
      <c r="X42" s="151">
        <f t="shared" ref="X42" si="250">(Y41-X41)</f>
        <v>7.3599999999999994</v>
      </c>
      <c r="Y42" s="151"/>
      <c r="Z42" s="151"/>
      <c r="AA42" s="151"/>
      <c r="AB42" s="151">
        <f t="shared" ref="AB42" si="251">(AC41-AB41)</f>
        <v>7.3599999999999994</v>
      </c>
      <c r="AC42" s="151"/>
      <c r="AD42" s="151">
        <f t="shared" ref="AD42" si="252">(AE41-AD41)</f>
        <v>7.3599999999999994</v>
      </c>
      <c r="AE42" s="151"/>
      <c r="AF42" s="318">
        <f>SUM(R42:AE42)</f>
        <v>36.799999999999997</v>
      </c>
      <c r="AG42" s="318"/>
      <c r="AH42" s="151">
        <f t="shared" ref="AH42" si="253">(AI41-AH41)</f>
        <v>7.3599999999999994</v>
      </c>
      <c r="AI42" s="151"/>
      <c r="AJ42" s="151">
        <f t="shared" ref="AJ42" si="254">(AK41-AJ41)</f>
        <v>7.3599999999999994</v>
      </c>
      <c r="AK42" s="151"/>
      <c r="AL42" s="151">
        <f t="shared" ref="AL42" si="255">(AM41-AL41)</f>
        <v>7.3599999999999994</v>
      </c>
      <c r="AM42" s="151"/>
      <c r="AN42" s="151">
        <f t="shared" ref="AN42" si="256">(AO41-AN41)</f>
        <v>7.3599999999999994</v>
      </c>
      <c r="AO42" s="151"/>
      <c r="AP42" s="151">
        <f t="shared" ref="AP42" si="257">(AQ41-AP41)</f>
        <v>7.3599999999999994</v>
      </c>
      <c r="AQ42" s="151"/>
      <c r="AR42" s="151"/>
      <c r="AS42" s="151"/>
      <c r="AT42" s="151"/>
      <c r="AU42" s="151"/>
      <c r="AV42" s="318">
        <f>SUM(AH42:AU42)</f>
        <v>36.799999999999997</v>
      </c>
      <c r="AW42" s="318"/>
      <c r="AX42" s="151">
        <f t="shared" ref="AX42" si="258">(AY41-AX41)</f>
        <v>7.3599999999999994</v>
      </c>
      <c r="AY42" s="151"/>
      <c r="AZ42" s="151"/>
      <c r="BA42" s="151"/>
      <c r="BB42" s="151">
        <f t="shared" ref="BB42" si="259">(BC41-BB41)</f>
        <v>7.3599999999999994</v>
      </c>
      <c r="BC42" s="151"/>
      <c r="BD42" s="151">
        <f t="shared" ref="BD42" si="260">(BE41-BD41)</f>
        <v>7.3599999999999994</v>
      </c>
      <c r="BE42" s="151"/>
      <c r="BF42" s="151"/>
      <c r="BG42" s="151"/>
      <c r="BH42" s="151">
        <f t="shared" ref="BH42" si="261">(BI41-BH41)</f>
        <v>7.3599999999999994</v>
      </c>
      <c r="BI42" s="151"/>
      <c r="BJ42" s="151">
        <f t="shared" ref="BJ42" si="262">(BK41-BJ41)</f>
        <v>7.3599999999999994</v>
      </c>
      <c r="BK42" s="151"/>
      <c r="BL42" s="337">
        <f>SUM(AX42:BK42)</f>
        <v>36.799999999999997</v>
      </c>
      <c r="BM42" s="318"/>
      <c r="BN42" s="151">
        <f t="shared" ref="BN42" si="263">(BO41-BN41)</f>
        <v>7.3599999999999994</v>
      </c>
      <c r="BO42" s="151"/>
      <c r="BP42" s="151">
        <f t="shared" ref="BP42" si="264">(BQ41-BP41)</f>
        <v>7.3599999999999994</v>
      </c>
      <c r="BQ42" s="151"/>
      <c r="BR42" s="150">
        <f t="shared" ref="BR42" si="265">(BS41-BR41)</f>
        <v>7.3599999999999994</v>
      </c>
      <c r="BS42" s="151"/>
      <c r="BT42" s="151">
        <f t="shared" ref="BT42" si="266">(BU41-BT41)</f>
        <v>7.3599999999999994</v>
      </c>
      <c r="BU42" s="149"/>
      <c r="BV42" s="37">
        <f t="shared" ref="BV42" si="267">(BW41-BV41)</f>
        <v>7.3599999999999994</v>
      </c>
      <c r="BW42" s="151"/>
      <c r="BX42" s="151"/>
      <c r="BY42" s="151"/>
      <c r="BZ42" s="151"/>
      <c r="CA42" s="151"/>
      <c r="CB42" s="318">
        <f>SUM(BN42:CA42)</f>
        <v>36.799999999999997</v>
      </c>
      <c r="CC42" s="319"/>
      <c r="CD42" s="337">
        <f>SUM(BL42+AV42+AF42)+F42+H42+J42+L42+N42+BN42+BP42+BR42+BT42</f>
        <v>161.92000000000002</v>
      </c>
      <c r="CE42" s="318"/>
    </row>
    <row r="43" spans="1:83" x14ac:dyDescent="0.35">
      <c r="A43" s="46" t="s">
        <v>56</v>
      </c>
      <c r="B43" s="151">
        <v>7</v>
      </c>
      <c r="C43" s="151">
        <v>14.36</v>
      </c>
      <c r="D43" s="151">
        <v>7</v>
      </c>
      <c r="E43" s="38">
        <v>14.36</v>
      </c>
      <c r="F43" s="37">
        <v>7</v>
      </c>
      <c r="G43" s="151">
        <v>14.36</v>
      </c>
      <c r="H43" s="151"/>
      <c r="I43" s="151"/>
      <c r="J43" s="151"/>
      <c r="K43" s="151"/>
      <c r="L43" s="151">
        <v>7</v>
      </c>
      <c r="M43" s="151">
        <v>14.36</v>
      </c>
      <c r="N43" s="151">
        <v>7</v>
      </c>
      <c r="O43" s="151">
        <v>14.36</v>
      </c>
      <c r="P43" s="318"/>
      <c r="Q43" s="319"/>
      <c r="R43" s="14" t="s">
        <v>54</v>
      </c>
      <c r="S43" s="14" t="s">
        <v>54</v>
      </c>
      <c r="T43" s="151">
        <v>7</v>
      </c>
      <c r="U43" s="151">
        <v>14.36</v>
      </c>
      <c r="V43" s="14" t="s">
        <v>54</v>
      </c>
      <c r="W43" s="14" t="s">
        <v>54</v>
      </c>
      <c r="X43" s="14" t="s">
        <v>54</v>
      </c>
      <c r="Y43" s="14" t="s">
        <v>54</v>
      </c>
      <c r="Z43" s="151">
        <v>7</v>
      </c>
      <c r="AA43" s="151">
        <v>14.36</v>
      </c>
      <c r="AB43" s="317" t="s">
        <v>21</v>
      </c>
      <c r="AC43" s="316"/>
      <c r="AD43" s="14" t="s">
        <v>54</v>
      </c>
      <c r="AE43" s="14" t="s">
        <v>54</v>
      </c>
      <c r="AF43" s="318"/>
      <c r="AG43" s="318"/>
      <c r="AH43" s="14" t="s">
        <v>54</v>
      </c>
      <c r="AI43" s="14" t="s">
        <v>54</v>
      </c>
      <c r="AJ43" s="14" t="s">
        <v>54</v>
      </c>
      <c r="AK43" s="14" t="s">
        <v>54</v>
      </c>
      <c r="AL43" s="14" t="s">
        <v>54</v>
      </c>
      <c r="AM43" s="14" t="s">
        <v>54</v>
      </c>
      <c r="AN43" s="14" t="s">
        <v>54</v>
      </c>
      <c r="AO43" s="14" t="s">
        <v>54</v>
      </c>
      <c r="AP43" s="14" t="s">
        <v>54</v>
      </c>
      <c r="AQ43" s="14" t="s">
        <v>54</v>
      </c>
      <c r="AR43" s="14" t="s">
        <v>54</v>
      </c>
      <c r="AS43" s="14" t="s">
        <v>54</v>
      </c>
      <c r="AT43" s="14" t="s">
        <v>54</v>
      </c>
      <c r="AU43" s="14" t="s">
        <v>54</v>
      </c>
      <c r="AV43" s="318"/>
      <c r="AW43" s="318"/>
      <c r="AX43" s="151">
        <v>7</v>
      </c>
      <c r="AY43" s="151">
        <v>14.36</v>
      </c>
      <c r="AZ43" s="14" t="s">
        <v>54</v>
      </c>
      <c r="BA43" s="14" t="s">
        <v>54</v>
      </c>
      <c r="BB43" s="151">
        <v>7</v>
      </c>
      <c r="BC43" s="151">
        <v>14.36</v>
      </c>
      <c r="BD43" s="151">
        <v>7</v>
      </c>
      <c r="BE43" s="151">
        <v>14.36</v>
      </c>
      <c r="BF43" s="14" t="s">
        <v>54</v>
      </c>
      <c r="BG43" s="14" t="s">
        <v>54</v>
      </c>
      <c r="BH43" s="151">
        <v>7</v>
      </c>
      <c r="BI43" s="151">
        <v>14.36</v>
      </c>
      <c r="BJ43" s="151">
        <v>7</v>
      </c>
      <c r="BK43" s="151">
        <v>14.36</v>
      </c>
      <c r="BL43" s="337"/>
      <c r="BM43" s="318"/>
      <c r="BN43" s="151">
        <v>7</v>
      </c>
      <c r="BO43" s="151">
        <v>14.36</v>
      </c>
      <c r="BP43" s="151">
        <v>7</v>
      </c>
      <c r="BQ43" s="151">
        <v>14.36</v>
      </c>
      <c r="BR43" s="150">
        <v>7</v>
      </c>
      <c r="BS43" s="151">
        <v>14.36</v>
      </c>
      <c r="BT43" s="151"/>
      <c r="BU43" s="149"/>
      <c r="BV43" s="37"/>
      <c r="BW43" s="151"/>
      <c r="BX43" s="151">
        <v>7</v>
      </c>
      <c r="BY43" s="151">
        <v>14.36</v>
      </c>
      <c r="BZ43" s="151">
        <v>7</v>
      </c>
      <c r="CA43" s="151">
        <v>14.36</v>
      </c>
      <c r="CB43" s="318"/>
      <c r="CC43" s="319"/>
      <c r="CD43" s="337"/>
      <c r="CE43" s="318"/>
    </row>
    <row r="44" spans="1:83" x14ac:dyDescent="0.35">
      <c r="A44" s="47" t="s">
        <v>55</v>
      </c>
      <c r="B44" s="151">
        <f t="shared" ref="B44" si="268">(C43-B43)</f>
        <v>7.3599999999999994</v>
      </c>
      <c r="C44" s="151"/>
      <c r="D44" s="151">
        <f t="shared" ref="D44" si="269">(E43-D43)</f>
        <v>7.3599999999999994</v>
      </c>
      <c r="E44" s="38"/>
      <c r="F44" s="37">
        <f t="shared" ref="F44" si="270">(G43-F43)</f>
        <v>7.3599999999999994</v>
      </c>
      <c r="G44" s="151"/>
      <c r="H44" s="151"/>
      <c r="I44" s="151"/>
      <c r="J44" s="151"/>
      <c r="K44" s="151"/>
      <c r="L44" s="151">
        <f t="shared" ref="L44" si="271">(M43-L43)</f>
        <v>7.3599999999999994</v>
      </c>
      <c r="M44" s="151"/>
      <c r="N44" s="151">
        <f t="shared" ref="N44" si="272">(O43-N43)</f>
        <v>7.3599999999999994</v>
      </c>
      <c r="O44" s="151"/>
      <c r="P44" s="318">
        <f>SUM(B44:O44)</f>
        <v>36.799999999999997</v>
      </c>
      <c r="Q44" s="319"/>
      <c r="R44" s="151"/>
      <c r="S44" s="151"/>
      <c r="T44" s="151">
        <f t="shared" ref="T44" si="273">(U43-T43)</f>
        <v>7.3599999999999994</v>
      </c>
      <c r="U44" s="151"/>
      <c r="V44" s="151"/>
      <c r="W44" s="151"/>
      <c r="X44" s="151"/>
      <c r="Y44" s="151"/>
      <c r="Z44" s="151">
        <f t="shared" ref="Z44" si="274">(AA43-Z43)</f>
        <v>7.3599999999999994</v>
      </c>
      <c r="AA44" s="151"/>
      <c r="AB44" s="197">
        <v>7.6</v>
      </c>
      <c r="AC44" s="20"/>
      <c r="AD44" s="151"/>
      <c r="AE44" s="151"/>
      <c r="AF44" s="318">
        <f>SUM(R44:AE44)</f>
        <v>22.32</v>
      </c>
      <c r="AG44" s="318"/>
      <c r="AH44" s="151"/>
      <c r="AI44" s="151"/>
      <c r="AJ44" s="151"/>
      <c r="AK44" s="151"/>
      <c r="AL44" s="151"/>
      <c r="AM44" s="151"/>
      <c r="AN44" s="151"/>
      <c r="AO44" s="151"/>
      <c r="AP44" s="151"/>
      <c r="AQ44" s="151"/>
      <c r="AR44" s="151"/>
      <c r="AS44" s="151"/>
      <c r="AT44" s="151"/>
      <c r="AU44" s="151"/>
      <c r="AV44" s="318">
        <f>SUM(AH44:AU44)</f>
        <v>0</v>
      </c>
      <c r="AW44" s="318"/>
      <c r="AX44" s="151">
        <f t="shared" ref="AX44" si="275">(AY43-AX43)</f>
        <v>7.3599999999999994</v>
      </c>
      <c r="AY44" s="151"/>
      <c r="AZ44" s="151"/>
      <c r="BA44" s="151"/>
      <c r="BB44" s="151">
        <f t="shared" ref="BB44" si="276">(BC43-BB43)</f>
        <v>7.3599999999999994</v>
      </c>
      <c r="BC44" s="151"/>
      <c r="BD44" s="151">
        <f t="shared" ref="BD44" si="277">(BE43-BD43)</f>
        <v>7.3599999999999994</v>
      </c>
      <c r="BE44" s="151"/>
      <c r="BF44" s="151"/>
      <c r="BG44" s="151"/>
      <c r="BH44" s="151">
        <f t="shared" ref="BH44" si="278">(BI43-BH43)</f>
        <v>7.3599999999999994</v>
      </c>
      <c r="BI44" s="151"/>
      <c r="BJ44" s="151">
        <f t="shared" ref="BJ44" si="279">(BK43-BJ43)</f>
        <v>7.3599999999999994</v>
      </c>
      <c r="BK44" s="151"/>
      <c r="BL44" s="337">
        <f>SUM(AX44:BK44)</f>
        <v>36.799999999999997</v>
      </c>
      <c r="BM44" s="318"/>
      <c r="BN44" s="151">
        <f t="shared" ref="BN44" si="280">(BO43-BN43)</f>
        <v>7.3599999999999994</v>
      </c>
      <c r="BO44" s="151"/>
      <c r="BP44" s="151">
        <f t="shared" ref="BP44" si="281">(BQ43-BP43)</f>
        <v>7.3599999999999994</v>
      </c>
      <c r="BQ44" s="151"/>
      <c r="BR44" s="150">
        <f t="shared" ref="BR44" si="282">(BS43-BR43)</f>
        <v>7.3599999999999994</v>
      </c>
      <c r="BS44" s="151"/>
      <c r="BT44" s="151"/>
      <c r="BU44" s="149"/>
      <c r="BV44" s="37"/>
      <c r="BW44" s="151"/>
      <c r="BX44" s="151">
        <f t="shared" ref="BX44" si="283">(BY43-BX43)</f>
        <v>7.3599999999999994</v>
      </c>
      <c r="BY44" s="151"/>
      <c r="BZ44" s="151">
        <f t="shared" ref="BZ44" si="284">(CA43-BZ43)</f>
        <v>7.3599999999999994</v>
      </c>
      <c r="CA44" s="151"/>
      <c r="CB44" s="318">
        <f>SUM(BN44:CA44)</f>
        <v>36.799999999999997</v>
      </c>
      <c r="CC44" s="319"/>
      <c r="CD44" s="337">
        <f>SUM(BL44+AV44+AF44)+F44+H44+J44+L44+N44+BN44+BP44+BR44+BT44</f>
        <v>103.27999999999999</v>
      </c>
      <c r="CE44" s="318"/>
    </row>
    <row r="45" spans="1:83" x14ac:dyDescent="0.35">
      <c r="A45" s="46" t="s">
        <v>57</v>
      </c>
      <c r="B45" s="151">
        <v>8.3000000000000007</v>
      </c>
      <c r="C45" s="151">
        <v>16.3</v>
      </c>
      <c r="D45" s="151">
        <v>8.3000000000000007</v>
      </c>
      <c r="E45" s="38">
        <v>16.3</v>
      </c>
      <c r="F45" s="37">
        <v>8.3000000000000007</v>
      </c>
      <c r="G45" s="151">
        <v>16.3</v>
      </c>
      <c r="H45" s="151">
        <v>8.3000000000000007</v>
      </c>
      <c r="I45" s="151">
        <v>16.3</v>
      </c>
      <c r="J45" s="151">
        <v>8.3000000000000007</v>
      </c>
      <c r="K45" s="151">
        <v>16.3</v>
      </c>
      <c r="L45" s="14" t="s">
        <v>54</v>
      </c>
      <c r="M45" s="14" t="s">
        <v>54</v>
      </c>
      <c r="N45" s="14" t="s">
        <v>54</v>
      </c>
      <c r="O45" s="14" t="s">
        <v>54</v>
      </c>
      <c r="P45" s="318"/>
      <c r="Q45" s="319"/>
      <c r="R45" s="151">
        <v>8.3000000000000007</v>
      </c>
      <c r="S45" s="151">
        <v>16.3</v>
      </c>
      <c r="T45" s="151">
        <v>8.3000000000000007</v>
      </c>
      <c r="U45" s="151">
        <v>16.3</v>
      </c>
      <c r="V45" s="151">
        <v>8.3000000000000007</v>
      </c>
      <c r="W45" s="151">
        <v>16.3</v>
      </c>
      <c r="X45" s="151">
        <v>8.3000000000000007</v>
      </c>
      <c r="Y45" s="151">
        <v>16.3</v>
      </c>
      <c r="Z45" s="151">
        <v>8.3000000000000007</v>
      </c>
      <c r="AA45" s="151">
        <v>16.3</v>
      </c>
      <c r="AB45" s="14" t="s">
        <v>54</v>
      </c>
      <c r="AC45" s="14" t="s">
        <v>54</v>
      </c>
      <c r="AD45" s="14" t="s">
        <v>54</v>
      </c>
      <c r="AE45" s="14" t="s">
        <v>54</v>
      </c>
      <c r="AF45" s="318"/>
      <c r="AG45" s="318"/>
      <c r="AH45" s="151">
        <v>8.3000000000000007</v>
      </c>
      <c r="AI45" s="151">
        <v>16.3</v>
      </c>
      <c r="AJ45" s="151">
        <v>8.3000000000000007</v>
      </c>
      <c r="AK45" s="151">
        <v>16.3</v>
      </c>
      <c r="AL45" s="151">
        <v>8.3000000000000007</v>
      </c>
      <c r="AM45" s="151">
        <v>16.3</v>
      </c>
      <c r="AN45" s="151">
        <v>8.3000000000000007</v>
      </c>
      <c r="AO45" s="151">
        <v>16.3</v>
      </c>
      <c r="AP45" s="151">
        <v>8.3000000000000007</v>
      </c>
      <c r="AQ45" s="151">
        <v>16.3</v>
      </c>
      <c r="AR45" s="14" t="s">
        <v>54</v>
      </c>
      <c r="AS45" s="14" t="s">
        <v>54</v>
      </c>
      <c r="AT45" s="14" t="s">
        <v>54</v>
      </c>
      <c r="AU45" s="14" t="s">
        <v>54</v>
      </c>
      <c r="AV45" s="318"/>
      <c r="AW45" s="318"/>
      <c r="AX45" s="151">
        <v>8.3000000000000007</v>
      </c>
      <c r="AY45" s="151">
        <v>16.3</v>
      </c>
      <c r="AZ45" s="151">
        <v>8.3000000000000007</v>
      </c>
      <c r="BA45" s="151">
        <v>16.3</v>
      </c>
      <c r="BB45" s="151">
        <v>8.3000000000000007</v>
      </c>
      <c r="BC45" s="151">
        <v>16.3</v>
      </c>
      <c r="BD45" s="151">
        <v>8.3000000000000007</v>
      </c>
      <c r="BE45" s="151">
        <v>16.3</v>
      </c>
      <c r="BF45" s="151">
        <v>8.3000000000000007</v>
      </c>
      <c r="BG45" s="151">
        <v>16.3</v>
      </c>
      <c r="BH45" s="14" t="s">
        <v>54</v>
      </c>
      <c r="BI45" s="14" t="s">
        <v>54</v>
      </c>
      <c r="BJ45" s="14" t="s">
        <v>54</v>
      </c>
      <c r="BK45" s="14" t="s">
        <v>54</v>
      </c>
      <c r="BL45" s="337"/>
      <c r="BM45" s="318"/>
      <c r="BN45" s="151">
        <v>8.3000000000000007</v>
      </c>
      <c r="BO45" s="151">
        <v>16.3</v>
      </c>
      <c r="BP45" s="151">
        <v>8.3000000000000007</v>
      </c>
      <c r="BQ45" s="151">
        <v>16.3</v>
      </c>
      <c r="BR45" s="150">
        <v>8.3000000000000007</v>
      </c>
      <c r="BS45" s="151">
        <v>16.3</v>
      </c>
      <c r="BT45" s="151">
        <v>8.3000000000000007</v>
      </c>
      <c r="BU45" s="149">
        <v>16.3</v>
      </c>
      <c r="BV45" s="37">
        <v>8.3000000000000007</v>
      </c>
      <c r="BW45" s="151">
        <v>16.3</v>
      </c>
      <c r="BX45" s="14" t="s">
        <v>54</v>
      </c>
      <c r="BY45" s="14" t="s">
        <v>54</v>
      </c>
      <c r="BZ45" s="14" t="s">
        <v>54</v>
      </c>
      <c r="CA45" s="14" t="s">
        <v>54</v>
      </c>
      <c r="CB45" s="318"/>
      <c r="CC45" s="319"/>
      <c r="CD45" s="337"/>
      <c r="CE45" s="318"/>
    </row>
    <row r="46" spans="1:83" x14ac:dyDescent="0.35">
      <c r="A46" s="47" t="s">
        <v>58</v>
      </c>
      <c r="B46" s="151">
        <f t="shared" ref="B46" si="285">(C45-B45)-0.5</f>
        <v>7.5</v>
      </c>
      <c r="C46" s="151"/>
      <c r="D46" s="151">
        <f t="shared" ref="D46" si="286">(E45-D45)-0.5</f>
        <v>7.5</v>
      </c>
      <c r="E46" s="38"/>
      <c r="F46" s="37">
        <f t="shared" ref="F46" si="287">(G45-F45)-0.5</f>
        <v>7.5</v>
      </c>
      <c r="G46" s="151"/>
      <c r="H46" s="151">
        <f t="shared" ref="H46" si="288">(I45-H45)-0.5</f>
        <v>7.5</v>
      </c>
      <c r="I46" s="151"/>
      <c r="J46" s="151">
        <f t="shared" ref="J46" si="289">(K45-J45)-0.5</f>
        <v>7.5</v>
      </c>
      <c r="K46" s="151"/>
      <c r="L46" s="151"/>
      <c r="M46" s="151"/>
      <c r="N46" s="151"/>
      <c r="O46" s="151"/>
      <c r="P46" s="318">
        <f>SUM(B46:O46)</f>
        <v>37.5</v>
      </c>
      <c r="Q46" s="319"/>
      <c r="R46" s="151">
        <f t="shared" ref="R46" si="290">(S45-R45)-0.5</f>
        <v>7.5</v>
      </c>
      <c r="S46" s="151"/>
      <c r="T46" s="151">
        <f t="shared" ref="T46" si="291">(U45-T45)-0.5</f>
        <v>7.5</v>
      </c>
      <c r="U46" s="151"/>
      <c r="V46" s="151">
        <f t="shared" ref="V46" si="292">(W45-V45)-0.5</f>
        <v>7.5</v>
      </c>
      <c r="W46" s="151"/>
      <c r="X46" s="151">
        <f t="shared" ref="X46" si="293">(Y45-X45)-0.5</f>
        <v>7.5</v>
      </c>
      <c r="Y46" s="151"/>
      <c r="Z46" s="151">
        <f t="shared" ref="Z46" si="294">(AA45-Z45)-0.5</f>
        <v>7.5</v>
      </c>
      <c r="AA46" s="151"/>
      <c r="AB46" s="151"/>
      <c r="AC46" s="151"/>
      <c r="AD46" s="151"/>
      <c r="AE46" s="151"/>
      <c r="AF46" s="318">
        <f>SUM(R46:AE46)</f>
        <v>37.5</v>
      </c>
      <c r="AG46" s="318"/>
      <c r="AH46" s="151">
        <f t="shared" ref="AH46" si="295">(AI45-AH45)-0.5</f>
        <v>7.5</v>
      </c>
      <c r="AI46" s="151"/>
      <c r="AJ46" s="151">
        <f t="shared" ref="AJ46" si="296">(AK45-AJ45)-0.5</f>
        <v>7.5</v>
      </c>
      <c r="AK46" s="151"/>
      <c r="AL46" s="151">
        <f t="shared" ref="AL46" si="297">(AM45-AL45)-0.5</f>
        <v>7.5</v>
      </c>
      <c r="AM46" s="151"/>
      <c r="AN46" s="151">
        <f t="shared" ref="AN46" si="298">(AO45-AN45)-0.5</f>
        <v>7.5</v>
      </c>
      <c r="AO46" s="151"/>
      <c r="AP46" s="151">
        <f t="shared" ref="AP46" si="299">(AQ45-AP45)-0.5</f>
        <v>7.5</v>
      </c>
      <c r="AQ46" s="151"/>
      <c r="AR46" s="151"/>
      <c r="AS46" s="151"/>
      <c r="AT46" s="151"/>
      <c r="AU46" s="151"/>
      <c r="AV46" s="318">
        <f>SUM(AH46:AU46)</f>
        <v>37.5</v>
      </c>
      <c r="AW46" s="318"/>
      <c r="AX46" s="151">
        <f t="shared" ref="AX46" si="300">(AY45-AX45)-0.5</f>
        <v>7.5</v>
      </c>
      <c r="AY46" s="151"/>
      <c r="AZ46" s="151">
        <f t="shared" ref="AZ46" si="301">(BA45-AZ45)-0.5</f>
        <v>7.5</v>
      </c>
      <c r="BA46" s="151"/>
      <c r="BB46" s="151">
        <f t="shared" ref="BB46" si="302">(BC45-BB45)-0.5</f>
        <v>7.5</v>
      </c>
      <c r="BC46" s="151"/>
      <c r="BD46" s="151">
        <f t="shared" ref="BD46" si="303">(BE45-BD45)-0.5</f>
        <v>7.5</v>
      </c>
      <c r="BE46" s="151"/>
      <c r="BF46" s="151">
        <f t="shared" ref="BF46" si="304">(BG45-BF45)-0.5</f>
        <v>7.5</v>
      </c>
      <c r="BG46" s="151"/>
      <c r="BH46" s="151"/>
      <c r="BI46" s="151"/>
      <c r="BJ46" s="151"/>
      <c r="BK46" s="151"/>
      <c r="BL46" s="337">
        <f>SUM(AX46:BK46)</f>
        <v>37.5</v>
      </c>
      <c r="BM46" s="318"/>
      <c r="BN46" s="151">
        <f t="shared" ref="BN46" si="305">(BO45-BN45)-0.5</f>
        <v>7.5</v>
      </c>
      <c r="BO46" s="151"/>
      <c r="BP46" s="151">
        <f t="shared" ref="BP46" si="306">(BQ45-BP45)-0.5</f>
        <v>7.5</v>
      </c>
      <c r="BQ46" s="151"/>
      <c r="BR46" s="150">
        <f t="shared" ref="BR46" si="307">(BS45-BR45)-0.5</f>
        <v>7.5</v>
      </c>
      <c r="BS46" s="151"/>
      <c r="BT46" s="151">
        <f t="shared" ref="BT46" si="308">(BU45-BT45)-0.5</f>
        <v>7.5</v>
      </c>
      <c r="BU46" s="149"/>
      <c r="BV46" s="37">
        <f t="shared" ref="BV46" si="309">(BW45-BV45)-0.5</f>
        <v>7.5</v>
      </c>
      <c r="BW46" s="151"/>
      <c r="BX46" s="151"/>
      <c r="BY46" s="151"/>
      <c r="BZ46" s="151"/>
      <c r="CA46" s="151"/>
      <c r="CB46" s="318">
        <f>SUM(BN46:CA46)</f>
        <v>37.5</v>
      </c>
      <c r="CC46" s="319"/>
      <c r="CD46" s="337">
        <f>SUM(BL46+AV46+AF46)+F46+H46+J46+L46+N46+BN46+BP46+BR46+BT46</f>
        <v>165</v>
      </c>
      <c r="CE46" s="318"/>
    </row>
    <row r="47" spans="1:83" x14ac:dyDescent="0.35">
      <c r="A47" s="49" t="s">
        <v>59</v>
      </c>
      <c r="B47" s="24"/>
      <c r="C47" s="24"/>
      <c r="D47" s="24"/>
      <c r="E47" s="134"/>
      <c r="F47" s="135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134"/>
      <c r="R47" s="24"/>
      <c r="S47" s="24"/>
      <c r="T47" s="24"/>
      <c r="U47" s="24"/>
      <c r="V47" s="24"/>
      <c r="W47" s="24"/>
      <c r="X47" s="24"/>
      <c r="Y47" s="24"/>
      <c r="Z47" s="24"/>
      <c r="AA47" s="24"/>
      <c r="AB47" s="24"/>
      <c r="AC47" s="24"/>
      <c r="AD47" s="24"/>
      <c r="AE47" s="24"/>
      <c r="AF47" s="24"/>
      <c r="AG47" s="24"/>
      <c r="AH47" s="24"/>
      <c r="AI47" s="24"/>
      <c r="AJ47" s="24"/>
      <c r="AK47" s="24"/>
      <c r="AL47" s="24"/>
      <c r="AM47" s="24"/>
      <c r="AN47" s="24"/>
      <c r="AO47" s="24"/>
      <c r="AP47" s="24"/>
      <c r="AQ47" s="24"/>
      <c r="AR47" s="24"/>
      <c r="AS47" s="24"/>
      <c r="AT47" s="24"/>
      <c r="AU47" s="24"/>
      <c r="AV47" s="24"/>
      <c r="AW47" s="24"/>
      <c r="AX47" s="24"/>
      <c r="AY47" s="24"/>
      <c r="AZ47" s="24"/>
      <c r="BA47" s="24"/>
      <c r="BB47" s="24"/>
      <c r="BC47" s="24"/>
      <c r="BD47" s="24"/>
      <c r="BE47" s="24"/>
      <c r="BF47" s="24"/>
      <c r="BG47" s="24"/>
      <c r="BH47" s="24"/>
      <c r="BI47" s="24"/>
      <c r="BJ47" s="24"/>
      <c r="BK47" s="24"/>
      <c r="BL47" s="136"/>
      <c r="BM47" s="24"/>
      <c r="BN47" s="24"/>
      <c r="BO47" s="24"/>
      <c r="BP47" s="24"/>
      <c r="BQ47" s="24"/>
      <c r="BR47" s="136"/>
      <c r="BS47" s="24"/>
      <c r="BT47" s="24"/>
      <c r="BU47" s="137"/>
      <c r="BV47" s="135"/>
      <c r="BW47" s="24"/>
      <c r="BX47" s="24"/>
      <c r="BY47" s="24"/>
      <c r="BZ47" s="24"/>
      <c r="CA47" s="24"/>
      <c r="CB47" s="24"/>
      <c r="CC47" s="134"/>
      <c r="CD47" s="136"/>
      <c r="CE47" s="24"/>
    </row>
    <row r="48" spans="1:83" x14ac:dyDescent="0.35">
      <c r="A48" s="50" t="s">
        <v>60</v>
      </c>
      <c r="B48" s="14">
        <v>21</v>
      </c>
      <c r="C48" s="14">
        <v>7</v>
      </c>
      <c r="D48" s="14">
        <v>21</v>
      </c>
      <c r="E48" s="107">
        <v>7</v>
      </c>
      <c r="F48" s="358" t="s">
        <v>21</v>
      </c>
      <c r="G48" s="359"/>
      <c r="H48" s="14"/>
      <c r="I48" s="14"/>
      <c r="J48" s="14"/>
      <c r="K48" s="14"/>
      <c r="L48" s="14"/>
      <c r="M48" s="14"/>
      <c r="N48" s="14"/>
      <c r="O48" s="14"/>
      <c r="P48" s="318"/>
      <c r="Q48" s="319"/>
      <c r="R48" s="14"/>
      <c r="S48" s="14"/>
      <c r="T48" s="14"/>
      <c r="U48" s="14"/>
      <c r="V48" s="14">
        <v>21</v>
      </c>
      <c r="W48" s="14">
        <v>7</v>
      </c>
      <c r="X48" s="14">
        <v>21</v>
      </c>
      <c r="Y48" s="14">
        <v>7</v>
      </c>
      <c r="Z48" s="14">
        <v>21</v>
      </c>
      <c r="AA48" s="14">
        <v>7</v>
      </c>
      <c r="AB48" s="14">
        <v>21</v>
      </c>
      <c r="AC48" s="14">
        <v>7</v>
      </c>
      <c r="AD48" s="14">
        <v>21</v>
      </c>
      <c r="AE48" s="14">
        <v>7</v>
      </c>
      <c r="AF48" s="318"/>
      <c r="AG48" s="318"/>
      <c r="AH48" s="14">
        <v>21</v>
      </c>
      <c r="AI48" s="14">
        <v>7</v>
      </c>
      <c r="AJ48" s="14">
        <v>21</v>
      </c>
      <c r="AK48" s="14">
        <v>7</v>
      </c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318"/>
      <c r="AW48" s="318"/>
      <c r="AX48" s="14"/>
      <c r="AY48" s="14"/>
      <c r="AZ48" s="14"/>
      <c r="BA48" s="14"/>
      <c r="BB48" s="14">
        <v>21</v>
      </c>
      <c r="BC48" s="14">
        <v>7</v>
      </c>
      <c r="BD48" s="14">
        <v>21</v>
      </c>
      <c r="BE48" s="14">
        <v>7</v>
      </c>
      <c r="BF48" s="14">
        <v>21</v>
      </c>
      <c r="BG48" s="14">
        <v>7</v>
      </c>
      <c r="BH48" s="14">
        <v>21</v>
      </c>
      <c r="BI48" s="14">
        <v>7</v>
      </c>
      <c r="BJ48" s="151">
        <v>21</v>
      </c>
      <c r="BK48" s="151">
        <v>7</v>
      </c>
      <c r="BL48" s="337"/>
      <c r="BM48" s="318"/>
      <c r="BN48" s="14">
        <v>21</v>
      </c>
      <c r="BO48" s="14">
        <v>7</v>
      </c>
      <c r="BP48" s="14">
        <v>21</v>
      </c>
      <c r="BQ48" s="14">
        <v>7</v>
      </c>
      <c r="BR48" s="14"/>
      <c r="BS48" s="14"/>
      <c r="BT48" s="14"/>
      <c r="BU48" s="147"/>
      <c r="BV48" s="117"/>
      <c r="BW48" s="14"/>
      <c r="BX48" s="14"/>
      <c r="BY48" s="14"/>
      <c r="BZ48" s="14"/>
      <c r="CA48" s="14"/>
      <c r="CB48" s="318"/>
      <c r="CC48" s="319"/>
      <c r="CD48" s="337"/>
      <c r="CE48" s="318"/>
    </row>
    <row r="49" spans="1:83" x14ac:dyDescent="0.35">
      <c r="A49" s="92" t="s">
        <v>61</v>
      </c>
      <c r="B49" s="151"/>
      <c r="C49" s="151">
        <f t="shared" ref="C49" si="310">(C48-0)+(24-B48)</f>
        <v>10</v>
      </c>
      <c r="D49" s="151"/>
      <c r="E49" s="38">
        <f t="shared" ref="E49" si="311">(E48-0)+(24-D48)</f>
        <v>10</v>
      </c>
      <c r="F49" s="115"/>
      <c r="G49" s="20">
        <v>10</v>
      </c>
      <c r="H49" s="151"/>
      <c r="I49" s="151"/>
      <c r="J49" s="151"/>
      <c r="K49" s="151"/>
      <c r="L49" s="151"/>
      <c r="M49" s="151"/>
      <c r="N49" s="151"/>
      <c r="O49" s="151"/>
      <c r="P49" s="318">
        <f>SUM(B49:O49)</f>
        <v>30</v>
      </c>
      <c r="Q49" s="319"/>
      <c r="R49" s="151"/>
      <c r="S49" s="151"/>
      <c r="T49" s="151"/>
      <c r="U49" s="151"/>
      <c r="V49" s="151"/>
      <c r="W49" s="151">
        <f t="shared" ref="W49" si="312">(W48-0)+(24-V48)</f>
        <v>10</v>
      </c>
      <c r="X49" s="151"/>
      <c r="Y49" s="151">
        <f t="shared" ref="Y49" si="313">(Y48-0)+(24-X48)</f>
        <v>10</v>
      </c>
      <c r="Z49" s="151"/>
      <c r="AA49" s="151">
        <f t="shared" ref="AA49" si="314">(AA48-0)+(24-Z48)</f>
        <v>10</v>
      </c>
      <c r="AB49" s="151"/>
      <c r="AC49" s="151">
        <f t="shared" ref="AC49" si="315">(AC48-0)+(24-AB48)</f>
        <v>10</v>
      </c>
      <c r="AD49" s="151"/>
      <c r="AE49" s="151">
        <f t="shared" ref="AE49" si="316">(AE48-0)+(24-AD48)</f>
        <v>10</v>
      </c>
      <c r="AF49" s="318">
        <f>SUM(R49:AE49)</f>
        <v>50</v>
      </c>
      <c r="AG49" s="318"/>
      <c r="AH49" s="151"/>
      <c r="AI49" s="151">
        <f t="shared" ref="AI49" si="317">(AI48-0)+(24-AH48)</f>
        <v>10</v>
      </c>
      <c r="AJ49" s="151"/>
      <c r="AK49" s="151">
        <f t="shared" ref="AK49" si="318">(AK48-0)+(24-AJ48)</f>
        <v>10</v>
      </c>
      <c r="AL49" s="151"/>
      <c r="AM49" s="151"/>
      <c r="AN49" s="151"/>
      <c r="AO49" s="151"/>
      <c r="AP49" s="151"/>
      <c r="AQ49" s="151"/>
      <c r="AR49" s="151"/>
      <c r="AS49" s="151"/>
      <c r="AT49" s="151"/>
      <c r="AU49" s="1"/>
      <c r="AV49" s="318">
        <f>SUM(AH49:AU49)</f>
        <v>20</v>
      </c>
      <c r="AW49" s="318"/>
      <c r="AX49" s="151"/>
      <c r="AY49" s="151"/>
      <c r="AZ49" s="151"/>
      <c r="BA49" s="151"/>
      <c r="BB49" s="151"/>
      <c r="BC49" s="151">
        <f t="shared" ref="BC49" si="319">(BC48-0)+(24-BB48)</f>
        <v>10</v>
      </c>
      <c r="BD49" s="151"/>
      <c r="BE49" s="151">
        <f t="shared" ref="BE49" si="320">(BE48-0)+(24-BD48)</f>
        <v>10</v>
      </c>
      <c r="BF49" s="151"/>
      <c r="BG49" s="151">
        <f t="shared" ref="BG49" si="321">(BG48-0)+(24-BF48)</f>
        <v>10</v>
      </c>
      <c r="BH49" s="151"/>
      <c r="BI49" s="151">
        <f t="shared" ref="BI49" si="322">(BI48-0)+(24-BH48)</f>
        <v>10</v>
      </c>
      <c r="BJ49" s="151"/>
      <c r="BK49" s="151">
        <v>10</v>
      </c>
      <c r="BL49" s="337">
        <f>SUM(AX49:BK49)</f>
        <v>50</v>
      </c>
      <c r="BM49" s="318"/>
      <c r="BN49" s="151"/>
      <c r="BO49" s="151">
        <f>(BO48-0)+(24-BN48)</f>
        <v>10</v>
      </c>
      <c r="BP49" s="151"/>
      <c r="BQ49" s="151">
        <f t="shared" ref="BQ49" si="323">(BQ48-0)+(24-BP48)</f>
        <v>10</v>
      </c>
      <c r="BR49" s="151"/>
      <c r="BS49" s="151"/>
      <c r="BT49" s="151"/>
      <c r="BU49" s="149"/>
      <c r="BV49" s="37"/>
      <c r="BW49" s="151"/>
      <c r="BX49" s="151"/>
      <c r="BY49" s="151"/>
      <c r="BZ49" s="151"/>
      <c r="CA49" s="151"/>
      <c r="CB49" s="318">
        <f>SUM(BN49:CA49)</f>
        <v>20</v>
      </c>
      <c r="CC49" s="319"/>
      <c r="CD49" s="337">
        <f>SUM(BL49+AV49+AF49)+G49+I49+K49+M49+O49+BO49+BQ49+BS49+BU49</f>
        <v>150</v>
      </c>
      <c r="CE49" s="318"/>
    </row>
    <row r="50" spans="1:83" x14ac:dyDescent="0.35">
      <c r="A50" s="46" t="s">
        <v>62</v>
      </c>
      <c r="B50" s="14"/>
      <c r="C50" s="14"/>
      <c r="D50" s="14"/>
      <c r="E50" s="107"/>
      <c r="F50" s="358" t="s">
        <v>21</v>
      </c>
      <c r="G50" s="359"/>
      <c r="H50" s="14"/>
      <c r="I50" s="14"/>
      <c r="J50" s="14">
        <v>0</v>
      </c>
      <c r="K50" s="14">
        <v>5</v>
      </c>
      <c r="L50" s="14">
        <v>0</v>
      </c>
      <c r="M50" s="14">
        <v>5</v>
      </c>
      <c r="N50" s="14">
        <v>0</v>
      </c>
      <c r="O50" s="14">
        <v>5</v>
      </c>
      <c r="P50" s="318"/>
      <c r="Q50" s="319"/>
      <c r="R50" s="14">
        <v>0</v>
      </c>
      <c r="S50" s="14">
        <v>5</v>
      </c>
      <c r="T50" s="14">
        <v>0</v>
      </c>
      <c r="U50" s="14">
        <v>5</v>
      </c>
      <c r="V50" s="14">
        <v>0</v>
      </c>
      <c r="W50" s="14">
        <v>5</v>
      </c>
      <c r="X50" s="14">
        <v>0</v>
      </c>
      <c r="Y50" s="14">
        <v>5</v>
      </c>
      <c r="Z50" s="14"/>
      <c r="AA50" s="14"/>
      <c r="AB50" s="317" t="s">
        <v>21</v>
      </c>
      <c r="AC50" s="316"/>
      <c r="AD50" s="14"/>
      <c r="AE50" s="14"/>
      <c r="AF50" s="318"/>
      <c r="AG50" s="318"/>
      <c r="AH50" s="14"/>
      <c r="AI50" s="14"/>
      <c r="AJ50" s="14"/>
      <c r="AK50" s="14"/>
      <c r="AL50" s="14"/>
      <c r="AM50" s="14"/>
      <c r="AN50" s="14"/>
      <c r="AO50" s="14"/>
      <c r="AP50" s="14">
        <v>0</v>
      </c>
      <c r="AQ50" s="14">
        <v>5</v>
      </c>
      <c r="AR50" s="14">
        <v>0</v>
      </c>
      <c r="AS50" s="14">
        <v>5</v>
      </c>
      <c r="AT50" s="14">
        <v>0</v>
      </c>
      <c r="AU50" s="14">
        <v>5</v>
      </c>
      <c r="AV50" s="318"/>
      <c r="AW50" s="318"/>
      <c r="AX50" s="14">
        <v>0</v>
      </c>
      <c r="AY50" s="14">
        <v>5</v>
      </c>
      <c r="AZ50" s="14">
        <v>0</v>
      </c>
      <c r="BA50" s="14">
        <v>5</v>
      </c>
      <c r="BB50" s="14">
        <v>0</v>
      </c>
      <c r="BC50" s="14">
        <v>5</v>
      </c>
      <c r="BD50" s="14">
        <v>0</v>
      </c>
      <c r="BE50" s="14">
        <v>5</v>
      </c>
      <c r="BF50" s="14"/>
      <c r="BG50" s="14"/>
      <c r="BH50" s="14"/>
      <c r="BI50" s="14"/>
      <c r="BJ50" s="14"/>
      <c r="BK50" s="1"/>
      <c r="BL50" s="337"/>
      <c r="BM50" s="318"/>
      <c r="BN50" s="14"/>
      <c r="BO50" s="14"/>
      <c r="BP50" s="14"/>
      <c r="BQ50" s="14"/>
      <c r="BR50" s="14"/>
      <c r="BS50" s="14"/>
      <c r="BT50" s="14"/>
      <c r="BU50" s="147"/>
      <c r="BV50" s="117">
        <v>0</v>
      </c>
      <c r="BW50" s="14">
        <v>5</v>
      </c>
      <c r="BX50" s="14">
        <v>0</v>
      </c>
      <c r="BY50" s="14">
        <v>5</v>
      </c>
      <c r="BZ50" s="14">
        <v>0</v>
      </c>
      <c r="CA50" s="14">
        <v>5</v>
      </c>
      <c r="CB50" s="318"/>
      <c r="CC50" s="319"/>
      <c r="CD50" s="337"/>
      <c r="CE50" s="318"/>
    </row>
    <row r="51" spans="1:83" x14ac:dyDescent="0.35">
      <c r="A51" s="92" t="s">
        <v>63</v>
      </c>
      <c r="B51" s="151"/>
      <c r="C51" s="1"/>
      <c r="D51" s="151"/>
      <c r="E51" s="152"/>
      <c r="F51" s="115"/>
      <c r="G51" s="20">
        <v>5</v>
      </c>
      <c r="H51" s="151"/>
      <c r="I51" s="1"/>
      <c r="J51" s="151"/>
      <c r="K51" s="151">
        <v>5</v>
      </c>
      <c r="L51" s="151"/>
      <c r="M51" s="151">
        <v>5</v>
      </c>
      <c r="N51" s="151"/>
      <c r="O51" s="151">
        <v>5</v>
      </c>
      <c r="P51" s="318">
        <f>SUM(B51:O51)</f>
        <v>20</v>
      </c>
      <c r="Q51" s="319"/>
      <c r="R51" s="151"/>
      <c r="S51" s="151">
        <v>5</v>
      </c>
      <c r="T51" s="151"/>
      <c r="U51" s="151">
        <v>5</v>
      </c>
      <c r="V51" s="151"/>
      <c r="W51" s="151">
        <v>5</v>
      </c>
      <c r="X51" s="151"/>
      <c r="Y51" s="151">
        <v>5</v>
      </c>
      <c r="Z51" s="151"/>
      <c r="AA51" s="151"/>
      <c r="AB51" s="197">
        <v>5</v>
      </c>
      <c r="AC51" s="20"/>
      <c r="AD51" s="151"/>
      <c r="AE51" s="151"/>
      <c r="AF51" s="318">
        <f>SUM(R51:AE51)</f>
        <v>25</v>
      </c>
      <c r="AG51" s="318"/>
      <c r="AH51" s="151"/>
      <c r="AI51" s="1"/>
      <c r="AJ51" s="151"/>
      <c r="AK51" s="1"/>
      <c r="AL51" s="151"/>
      <c r="AM51" s="151"/>
      <c r="AN51" s="151"/>
      <c r="AO51" s="1"/>
      <c r="AP51" s="151"/>
      <c r="AQ51" s="151">
        <v>5</v>
      </c>
      <c r="AR51" s="151"/>
      <c r="AS51" s="151">
        <v>5</v>
      </c>
      <c r="AT51" s="151"/>
      <c r="AU51" s="151">
        <v>5</v>
      </c>
      <c r="AV51" s="318">
        <f>SUM(AH51:AU51)</f>
        <v>15</v>
      </c>
      <c r="AW51" s="318"/>
      <c r="AX51" s="151"/>
      <c r="AY51" s="151">
        <v>5</v>
      </c>
      <c r="AZ51" s="151"/>
      <c r="BA51" s="151">
        <v>5</v>
      </c>
      <c r="BB51" s="151"/>
      <c r="BC51" s="151">
        <v>5</v>
      </c>
      <c r="BD51" s="151"/>
      <c r="BE51" s="151">
        <v>5</v>
      </c>
      <c r="BF51" s="151"/>
      <c r="BG51" s="1"/>
      <c r="BH51" s="151"/>
      <c r="BI51" s="1"/>
      <c r="BJ51" s="151"/>
      <c r="BK51" s="1"/>
      <c r="BL51" s="337">
        <f>SUM(AX51:BK51)</f>
        <v>20</v>
      </c>
      <c r="BM51" s="318"/>
      <c r="BN51" s="151"/>
      <c r="BO51" s="1"/>
      <c r="BP51" s="151"/>
      <c r="BQ51" s="1"/>
      <c r="BR51" s="151"/>
      <c r="BS51" s="151"/>
      <c r="BT51" s="151"/>
      <c r="BU51" s="138"/>
      <c r="BV51" s="37"/>
      <c r="BW51" s="151">
        <v>5</v>
      </c>
      <c r="BX51" s="151"/>
      <c r="BY51" s="151">
        <v>5</v>
      </c>
      <c r="BZ51" s="151"/>
      <c r="CA51" s="151">
        <v>5</v>
      </c>
      <c r="CB51" s="318">
        <f>SUM(BN51:CA51)</f>
        <v>15</v>
      </c>
      <c r="CC51" s="319"/>
      <c r="CD51" s="337">
        <f>SUM(BL51+AV51+AF51)+G51+I51+K51+M51+O51+BO51+BQ51+BS51+BU51</f>
        <v>80</v>
      </c>
      <c r="CE51" s="318"/>
    </row>
    <row r="52" spans="1:83" x14ac:dyDescent="0.35">
      <c r="A52" s="50" t="s">
        <v>64</v>
      </c>
      <c r="B52" s="14">
        <v>0</v>
      </c>
      <c r="C52" s="14">
        <v>5</v>
      </c>
      <c r="D52" s="14"/>
      <c r="E52" s="107"/>
      <c r="F52" s="358" t="s">
        <v>21</v>
      </c>
      <c r="G52" s="359"/>
      <c r="H52" s="199"/>
      <c r="I52" s="199"/>
      <c r="J52" s="14"/>
      <c r="K52" s="14"/>
      <c r="L52" s="151"/>
      <c r="M52" s="14"/>
      <c r="N52" s="14"/>
      <c r="O52" s="151"/>
      <c r="P52" s="318"/>
      <c r="Q52" s="319"/>
      <c r="R52" s="14"/>
      <c r="S52" s="14"/>
      <c r="T52" s="14"/>
      <c r="U52" s="14"/>
      <c r="V52" s="12">
        <v>14</v>
      </c>
      <c r="W52" s="12">
        <v>17</v>
      </c>
      <c r="X52" s="14"/>
      <c r="Y52" s="14"/>
      <c r="Z52" s="14">
        <v>0</v>
      </c>
      <c r="AA52" s="14">
        <v>5</v>
      </c>
      <c r="AB52" s="14">
        <v>0</v>
      </c>
      <c r="AC52" s="14">
        <v>5</v>
      </c>
      <c r="AD52" s="14">
        <v>0</v>
      </c>
      <c r="AE52" s="14">
        <v>5</v>
      </c>
      <c r="AF52" s="318"/>
      <c r="AG52" s="318"/>
      <c r="AH52" s="14">
        <v>0</v>
      </c>
      <c r="AI52" s="14">
        <v>5</v>
      </c>
      <c r="AJ52" s="14">
        <v>0</v>
      </c>
      <c r="AK52" s="14">
        <v>5</v>
      </c>
      <c r="AL52" s="317" t="s">
        <v>65</v>
      </c>
      <c r="AM52" s="316"/>
      <c r="AN52" s="14"/>
      <c r="AO52" s="14"/>
      <c r="AP52" s="14"/>
      <c r="AQ52" s="14"/>
      <c r="AR52" s="14"/>
      <c r="AS52" s="14"/>
      <c r="AT52" s="14"/>
      <c r="AU52" s="151"/>
      <c r="AV52" s="318"/>
      <c r="AW52" s="318"/>
      <c r="AX52" s="14"/>
      <c r="AY52" s="14"/>
      <c r="AZ52" s="14"/>
      <c r="BA52" s="14"/>
      <c r="BB52" s="12">
        <v>14</v>
      </c>
      <c r="BC52" s="12">
        <v>17</v>
      </c>
      <c r="BD52" s="14"/>
      <c r="BE52" s="14"/>
      <c r="BF52" s="14">
        <v>0</v>
      </c>
      <c r="BG52" s="14">
        <v>5</v>
      </c>
      <c r="BH52" s="14">
        <v>0</v>
      </c>
      <c r="BI52" s="14">
        <v>5</v>
      </c>
      <c r="BJ52" s="14">
        <v>0</v>
      </c>
      <c r="BK52" s="14">
        <v>5</v>
      </c>
      <c r="BL52" s="337"/>
      <c r="BM52" s="318"/>
      <c r="BN52" s="14">
        <v>0</v>
      </c>
      <c r="BO52" s="14">
        <v>5</v>
      </c>
      <c r="BP52" s="14"/>
      <c r="BQ52" s="14"/>
      <c r="BR52" s="14"/>
      <c r="BS52" s="14"/>
      <c r="BT52" s="199"/>
      <c r="BU52" s="91"/>
      <c r="BV52" s="117"/>
      <c r="BW52" s="14"/>
      <c r="BX52" s="151"/>
      <c r="BY52" s="14"/>
      <c r="BZ52" s="14"/>
      <c r="CA52" s="151"/>
      <c r="CB52" s="318"/>
      <c r="CC52" s="319"/>
      <c r="CD52" s="337"/>
      <c r="CE52" s="318"/>
    </row>
    <row r="53" spans="1:83" x14ac:dyDescent="0.35">
      <c r="A53" s="92" t="s">
        <v>66</v>
      </c>
      <c r="B53" s="151"/>
      <c r="C53" s="151">
        <v>5</v>
      </c>
      <c r="D53" s="151"/>
      <c r="E53" s="38"/>
      <c r="F53" s="115"/>
      <c r="G53" s="20">
        <v>5</v>
      </c>
      <c r="H53" s="151"/>
      <c r="I53" s="151"/>
      <c r="J53" s="151"/>
      <c r="K53" s="151"/>
      <c r="L53" s="151"/>
      <c r="M53" s="1"/>
      <c r="N53" s="151"/>
      <c r="O53" s="1"/>
      <c r="P53" s="318">
        <f>SUM(B53:O53)</f>
        <v>10</v>
      </c>
      <c r="Q53" s="319"/>
      <c r="R53" s="151"/>
      <c r="S53" s="151"/>
      <c r="T53" s="151"/>
      <c r="U53" s="151"/>
      <c r="V53" s="151">
        <f>SUM(W52-V52)</f>
        <v>3</v>
      </c>
      <c r="W53" s="151"/>
      <c r="X53" s="151"/>
      <c r="Y53" s="1"/>
      <c r="Z53" s="151"/>
      <c r="AA53" s="151">
        <v>5</v>
      </c>
      <c r="AB53" s="151"/>
      <c r="AC53" s="151">
        <v>5</v>
      </c>
      <c r="AD53" s="151"/>
      <c r="AE53" s="151">
        <v>5</v>
      </c>
      <c r="AF53" s="318">
        <f>SUM(R53:AE53)</f>
        <v>18</v>
      </c>
      <c r="AG53" s="318"/>
      <c r="AH53" s="151"/>
      <c r="AI53" s="151">
        <v>5</v>
      </c>
      <c r="AJ53" s="151"/>
      <c r="AK53" s="151">
        <v>5</v>
      </c>
      <c r="AL53" s="197">
        <v>5</v>
      </c>
      <c r="AM53" s="20"/>
      <c r="AN53" s="151"/>
      <c r="AO53" s="151"/>
      <c r="AP53" s="151"/>
      <c r="AQ53" s="1"/>
      <c r="AR53" s="151"/>
      <c r="AS53" s="1"/>
      <c r="AT53" s="151"/>
      <c r="AU53" s="1"/>
      <c r="AV53" s="318">
        <f>SUM(AH53:AU53)</f>
        <v>15</v>
      </c>
      <c r="AW53" s="318"/>
      <c r="AX53" s="151"/>
      <c r="AY53" s="1"/>
      <c r="AZ53" s="151"/>
      <c r="BA53" s="1"/>
      <c r="BB53" s="151">
        <f>SUM(BC52-BB52)</f>
        <v>3</v>
      </c>
      <c r="BC53" s="151"/>
      <c r="BD53" s="151"/>
      <c r="BE53" s="1"/>
      <c r="BF53" s="151"/>
      <c r="BG53" s="151">
        <v>5</v>
      </c>
      <c r="BH53" s="151"/>
      <c r="BI53" s="151">
        <v>5</v>
      </c>
      <c r="BJ53" s="151"/>
      <c r="BK53" s="151">
        <v>5</v>
      </c>
      <c r="BL53" s="337">
        <f>SUM(AX53:BK53)</f>
        <v>18</v>
      </c>
      <c r="BM53" s="318"/>
      <c r="BN53" s="151"/>
      <c r="BO53" s="151">
        <v>5</v>
      </c>
      <c r="BP53" s="151"/>
      <c r="BQ53" s="151"/>
      <c r="BR53" s="151"/>
      <c r="BS53" s="151"/>
      <c r="BT53" s="151"/>
      <c r="BU53" s="149"/>
      <c r="BV53" s="37"/>
      <c r="BW53" s="151"/>
      <c r="BX53" s="151"/>
      <c r="BY53" s="1"/>
      <c r="BZ53" s="151"/>
      <c r="CA53" s="1"/>
      <c r="CB53" s="318">
        <f>SUM(BN53:CA53)</f>
        <v>5</v>
      </c>
      <c r="CC53" s="319"/>
      <c r="CD53" s="337">
        <f>SUM(BL53+AV53+AF53)+G53+I53+K53+M53+O53+BO53+BQ53+BS53+BU53</f>
        <v>61</v>
      </c>
      <c r="CE53" s="318"/>
    </row>
    <row r="54" spans="1:83" x14ac:dyDescent="0.35">
      <c r="A54" s="50" t="s">
        <v>67</v>
      </c>
      <c r="B54" s="14"/>
      <c r="C54" s="14"/>
      <c r="D54" s="14"/>
      <c r="E54" s="107"/>
      <c r="F54" s="117">
        <v>21</v>
      </c>
      <c r="G54" s="14">
        <v>7</v>
      </c>
      <c r="H54" s="14">
        <v>21</v>
      </c>
      <c r="I54" s="14">
        <v>7</v>
      </c>
      <c r="J54" s="14">
        <v>21</v>
      </c>
      <c r="K54" s="14">
        <v>7</v>
      </c>
      <c r="L54" s="14">
        <v>21</v>
      </c>
      <c r="M54" s="14">
        <v>7</v>
      </c>
      <c r="N54" s="14">
        <v>21</v>
      </c>
      <c r="O54" s="14">
        <v>7</v>
      </c>
      <c r="P54" s="356"/>
      <c r="Q54" s="357"/>
      <c r="R54" s="14">
        <v>21</v>
      </c>
      <c r="S54" s="14">
        <v>7</v>
      </c>
      <c r="T54" s="14">
        <v>21</v>
      </c>
      <c r="U54" s="14">
        <v>7</v>
      </c>
      <c r="V54" s="12">
        <v>14</v>
      </c>
      <c r="W54" s="12">
        <v>17</v>
      </c>
      <c r="X54" s="14"/>
      <c r="Y54" s="14"/>
      <c r="Z54" s="14"/>
      <c r="AA54" s="14"/>
      <c r="AB54" s="317" t="s">
        <v>21</v>
      </c>
      <c r="AC54" s="316"/>
      <c r="AD54" s="14"/>
      <c r="AE54" s="14"/>
      <c r="AF54" s="318"/>
      <c r="AG54" s="318"/>
      <c r="AH54" s="14"/>
      <c r="AI54" s="14"/>
      <c r="AJ54" s="14"/>
      <c r="AK54" s="14"/>
      <c r="AL54" s="14">
        <v>21</v>
      </c>
      <c r="AM54" s="14">
        <v>7</v>
      </c>
      <c r="AN54" s="14">
        <v>21</v>
      </c>
      <c r="AO54" s="14">
        <v>7</v>
      </c>
      <c r="AP54" s="14">
        <v>21</v>
      </c>
      <c r="AQ54" s="14">
        <v>7</v>
      </c>
      <c r="AR54" s="14">
        <v>21</v>
      </c>
      <c r="AS54" s="14">
        <v>7</v>
      </c>
      <c r="AT54" s="14">
        <v>21</v>
      </c>
      <c r="AU54" s="14">
        <v>7</v>
      </c>
      <c r="AV54" s="318"/>
      <c r="AW54" s="318"/>
      <c r="AX54" s="14">
        <v>21</v>
      </c>
      <c r="AY54" s="14">
        <v>7</v>
      </c>
      <c r="AZ54" s="14">
        <v>21</v>
      </c>
      <c r="BA54" s="14">
        <v>7</v>
      </c>
      <c r="BB54" s="12">
        <v>14</v>
      </c>
      <c r="BC54" s="12">
        <v>17</v>
      </c>
      <c r="BD54" s="14"/>
      <c r="BE54" s="14"/>
      <c r="BF54" s="14"/>
      <c r="BG54" s="14"/>
      <c r="BH54" s="14"/>
      <c r="BI54" s="14"/>
      <c r="BJ54" s="14"/>
      <c r="BK54" s="14"/>
      <c r="BL54" s="337"/>
      <c r="BM54" s="318"/>
      <c r="BN54" s="14"/>
      <c r="BO54" s="14"/>
      <c r="BP54" s="14"/>
      <c r="BQ54" s="14"/>
      <c r="BR54" s="148">
        <v>21</v>
      </c>
      <c r="BS54" s="14">
        <v>7</v>
      </c>
      <c r="BT54" s="14">
        <v>21</v>
      </c>
      <c r="BU54" s="147">
        <v>7</v>
      </c>
      <c r="BV54" s="117">
        <v>21</v>
      </c>
      <c r="BW54" s="14">
        <v>7</v>
      </c>
      <c r="BX54" s="14">
        <v>21</v>
      </c>
      <c r="BY54" s="14">
        <v>7</v>
      </c>
      <c r="BZ54" s="14">
        <v>21</v>
      </c>
      <c r="CA54" s="14">
        <v>7</v>
      </c>
      <c r="CB54" s="318"/>
      <c r="CC54" s="319"/>
      <c r="CD54" s="337"/>
      <c r="CE54" s="318"/>
    </row>
    <row r="55" spans="1:83" x14ac:dyDescent="0.35">
      <c r="A55" s="92" t="s">
        <v>68</v>
      </c>
      <c r="B55" s="151"/>
      <c r="C55" s="151"/>
      <c r="D55" s="151"/>
      <c r="E55" s="38"/>
      <c r="F55" s="37"/>
      <c r="G55" s="151">
        <f t="shared" ref="G55" si="324">(G54-0)+(24-F54)</f>
        <v>10</v>
      </c>
      <c r="H55" s="151"/>
      <c r="I55" s="151">
        <f t="shared" ref="I55" si="325">(I54-0)+(24-H54)</f>
        <v>10</v>
      </c>
      <c r="J55" s="151"/>
      <c r="K55" s="151">
        <f t="shared" ref="K55" si="326">(K54-0)+(24-J54)</f>
        <v>10</v>
      </c>
      <c r="L55" s="151"/>
      <c r="M55" s="151">
        <f t="shared" ref="M55" si="327">(M54-0)+(24-L54)</f>
        <v>10</v>
      </c>
      <c r="N55" s="151"/>
      <c r="O55" s="151">
        <f t="shared" ref="O55" si="328">(O54-0)+(24-N54)</f>
        <v>10</v>
      </c>
      <c r="P55" s="318">
        <f>SUM(B55:O55)</f>
        <v>50</v>
      </c>
      <c r="Q55" s="319"/>
      <c r="R55" s="151"/>
      <c r="S55" s="151">
        <f t="shared" ref="S55" si="329">(S54-0)+(24-R54)</f>
        <v>10</v>
      </c>
      <c r="T55" s="151"/>
      <c r="U55" s="151">
        <f t="shared" ref="U55" si="330">(U54-0)+(24-T54)</f>
        <v>10</v>
      </c>
      <c r="V55" s="151">
        <f>SUM(W54-V54)</f>
        <v>3</v>
      </c>
      <c r="W55" s="151"/>
      <c r="X55" s="151"/>
      <c r="Y55" s="151"/>
      <c r="Z55" s="151"/>
      <c r="AA55" s="151"/>
      <c r="AB55" s="197">
        <v>10</v>
      </c>
      <c r="AC55" s="20"/>
      <c r="AD55" s="151"/>
      <c r="AE55" s="151"/>
      <c r="AF55" s="318">
        <f>SUM(R55:AE55)</f>
        <v>33</v>
      </c>
      <c r="AG55" s="318"/>
      <c r="AH55" s="151"/>
      <c r="AI55" s="151"/>
      <c r="AJ55" s="151"/>
      <c r="AK55" s="151"/>
      <c r="AL55" s="151"/>
      <c r="AM55" s="151">
        <f t="shared" ref="AM55" si="331">(AM54-0)+(24-AL54)</f>
        <v>10</v>
      </c>
      <c r="AN55" s="151"/>
      <c r="AO55" s="151">
        <f t="shared" ref="AO55" si="332">(AO54-0)+(24-AN54)</f>
        <v>10</v>
      </c>
      <c r="AP55" s="151"/>
      <c r="AQ55" s="151">
        <f t="shared" ref="AQ55" si="333">(AQ54-0)+(24-AP54)</f>
        <v>10</v>
      </c>
      <c r="AR55" s="151"/>
      <c r="AS55" s="151">
        <f t="shared" ref="AS55" si="334">(AS54-0)+(24-AR54)</f>
        <v>10</v>
      </c>
      <c r="AT55" s="151"/>
      <c r="AU55" s="151">
        <f t="shared" ref="AU55" si="335">(AU54-0)+(24-AT54)</f>
        <v>10</v>
      </c>
      <c r="AV55" s="318">
        <f>SUM(AH55:AU55)</f>
        <v>50</v>
      </c>
      <c r="AW55" s="318"/>
      <c r="AX55" s="151"/>
      <c r="AY55" s="151">
        <f t="shared" ref="AY55" si="336">(AY54-0)+(24-AX54)</f>
        <v>10</v>
      </c>
      <c r="AZ55" s="151"/>
      <c r="BA55" s="151">
        <f t="shared" ref="BA55" si="337">(BA54-0)+(24-AZ54)</f>
        <v>10</v>
      </c>
      <c r="BB55" s="151">
        <f>SUM(BC54-BB54)</f>
        <v>3</v>
      </c>
      <c r="BC55" s="151"/>
      <c r="BD55" s="151"/>
      <c r="BE55" s="151"/>
      <c r="BF55" s="151"/>
      <c r="BG55" s="151"/>
      <c r="BH55" s="151"/>
      <c r="BI55" s="151"/>
      <c r="BJ55" s="151"/>
      <c r="BK55" s="151"/>
      <c r="BL55" s="337">
        <f>SUM(AX55:BK55)</f>
        <v>23</v>
      </c>
      <c r="BM55" s="318"/>
      <c r="BN55" s="151"/>
      <c r="BO55" s="151"/>
      <c r="BP55" s="151"/>
      <c r="BQ55" s="151"/>
      <c r="BR55" s="150"/>
      <c r="BS55" s="151">
        <f t="shared" ref="BS55" si="338">(BS54-0)+(24-BR54)</f>
        <v>10</v>
      </c>
      <c r="BT55" s="151"/>
      <c r="BU55" s="149">
        <f t="shared" ref="BU55" si="339">(BU54-0)+(24-BT54)</f>
        <v>10</v>
      </c>
      <c r="BV55" s="37"/>
      <c r="BW55" s="151">
        <f t="shared" ref="BW55" si="340">(BW54-0)+(24-BV54)</f>
        <v>10</v>
      </c>
      <c r="BX55" s="151"/>
      <c r="BY55" s="151">
        <f t="shared" ref="BY55" si="341">(BY54-0)+(24-BX54)</f>
        <v>10</v>
      </c>
      <c r="BZ55" s="151"/>
      <c r="CA55" s="151">
        <f t="shared" ref="CA55" si="342">(CA54-0)+(24-BZ54)</f>
        <v>10</v>
      </c>
      <c r="CB55" s="318">
        <f>SUM(BN55:CA55)</f>
        <v>50</v>
      </c>
      <c r="CC55" s="319"/>
      <c r="CD55" s="337">
        <f>SUM(BL55+AV55+AF55)+G55+I55+K55+M55+O55+BO55+BQ55+BS55+BU55</f>
        <v>176</v>
      </c>
      <c r="CE55" s="318"/>
    </row>
    <row r="56" spans="1:83" x14ac:dyDescent="0.35">
      <c r="A56" s="51" t="s">
        <v>69</v>
      </c>
      <c r="B56" s="25"/>
      <c r="C56" s="25"/>
      <c r="D56" s="25"/>
      <c r="E56" s="139"/>
      <c r="F56" s="140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139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F56" s="25"/>
      <c r="AG56" s="25"/>
      <c r="AH56" s="25"/>
      <c r="AI56" s="25"/>
      <c r="AJ56" s="25"/>
      <c r="AK56" s="25"/>
      <c r="AL56" s="25"/>
      <c r="AM56" s="25"/>
      <c r="AN56" s="25"/>
      <c r="AO56" s="25"/>
      <c r="AP56" s="25"/>
      <c r="AQ56" s="25"/>
      <c r="AR56" s="25"/>
      <c r="AS56" s="25"/>
      <c r="AT56" s="25"/>
      <c r="AU56" s="25"/>
      <c r="AV56" s="25"/>
      <c r="AW56" s="25"/>
      <c r="AX56" s="25"/>
      <c r="AY56" s="25"/>
      <c r="AZ56" s="25"/>
      <c r="BA56" s="25"/>
      <c r="BB56" s="25"/>
      <c r="BC56" s="25"/>
      <c r="BD56" s="25"/>
      <c r="BE56" s="25"/>
      <c r="BF56" s="25"/>
      <c r="BG56" s="25"/>
      <c r="BH56" s="25"/>
      <c r="BI56" s="25"/>
      <c r="BJ56" s="25"/>
      <c r="BK56" s="25"/>
      <c r="BL56" s="141"/>
      <c r="BM56" s="25"/>
      <c r="BN56" s="25"/>
      <c r="BO56" s="25"/>
      <c r="BP56" s="25"/>
      <c r="BQ56" s="25"/>
      <c r="BR56" s="141"/>
      <c r="BS56" s="25"/>
      <c r="BT56" s="25"/>
      <c r="BU56" s="142"/>
      <c r="BV56" s="140"/>
      <c r="BW56" s="25"/>
      <c r="BX56" s="25"/>
      <c r="BY56" s="25"/>
      <c r="BZ56" s="25"/>
      <c r="CA56" s="25"/>
      <c r="CB56" s="25"/>
      <c r="CC56" s="139"/>
      <c r="CD56" s="141"/>
      <c r="CE56" s="25"/>
    </row>
    <row r="57" spans="1:83" x14ac:dyDescent="0.35">
      <c r="A57" s="46" t="s">
        <v>70</v>
      </c>
      <c r="B57" s="23">
        <v>8</v>
      </c>
      <c r="C57" s="23">
        <v>16.059999999999999</v>
      </c>
      <c r="D57" s="23">
        <v>8</v>
      </c>
      <c r="E57" s="39">
        <v>16.059999999999999</v>
      </c>
      <c r="F57" s="315" t="s">
        <v>21</v>
      </c>
      <c r="G57" s="316"/>
      <c r="H57" s="23"/>
      <c r="I57" s="23"/>
      <c r="J57" s="23"/>
      <c r="K57" s="23"/>
      <c r="L57" s="23">
        <v>7</v>
      </c>
      <c r="M57" s="23">
        <v>15.06</v>
      </c>
      <c r="N57" s="23">
        <v>7</v>
      </c>
      <c r="O57" s="23">
        <v>15.06</v>
      </c>
      <c r="P57" s="318"/>
      <c r="Q57" s="319"/>
      <c r="R57" s="23">
        <v>8</v>
      </c>
      <c r="S57" s="23">
        <v>16.059999999999999</v>
      </c>
      <c r="T57" s="23">
        <v>8</v>
      </c>
      <c r="U57" s="23">
        <v>16.059999999999999</v>
      </c>
      <c r="V57" s="23">
        <v>8</v>
      </c>
      <c r="W57" s="23">
        <v>16.059999999999999</v>
      </c>
      <c r="X57" s="23">
        <v>8</v>
      </c>
      <c r="Y57" s="23">
        <v>16.059999999999999</v>
      </c>
      <c r="Z57" s="23">
        <v>8</v>
      </c>
      <c r="AA57" s="23">
        <v>16.059999999999999</v>
      </c>
      <c r="AB57" s="317" t="s">
        <v>21</v>
      </c>
      <c r="AC57" s="316"/>
      <c r="AD57" s="23"/>
      <c r="AE57" s="23"/>
      <c r="AF57" s="318"/>
      <c r="AG57" s="318"/>
      <c r="AH57" s="23">
        <v>8</v>
      </c>
      <c r="AI57" s="23">
        <v>16.059999999999999</v>
      </c>
      <c r="AJ57" s="23">
        <v>8</v>
      </c>
      <c r="AK57" s="23">
        <v>16.059999999999999</v>
      </c>
      <c r="AL57" s="23">
        <v>8</v>
      </c>
      <c r="AM57" s="23">
        <v>16.059999999999999</v>
      </c>
      <c r="AN57" s="23">
        <v>8</v>
      </c>
      <c r="AO57" s="23">
        <v>16.059999999999999</v>
      </c>
      <c r="AP57" s="23">
        <v>8</v>
      </c>
      <c r="AQ57" s="23">
        <v>16.059999999999999</v>
      </c>
      <c r="AR57" s="23"/>
      <c r="AS57" s="23"/>
      <c r="AT57" s="23"/>
      <c r="AU57" s="23"/>
      <c r="AV57" s="318"/>
      <c r="AW57" s="318"/>
      <c r="AX57" s="23">
        <v>8</v>
      </c>
      <c r="AY57" s="23">
        <v>16.059999999999999</v>
      </c>
      <c r="AZ57" s="23">
        <v>8</v>
      </c>
      <c r="BA57" s="23">
        <v>16.059999999999999</v>
      </c>
      <c r="BB57" s="23">
        <v>8</v>
      </c>
      <c r="BC57" s="23">
        <v>16.059999999999999</v>
      </c>
      <c r="BD57" s="23"/>
      <c r="BE57" s="23"/>
      <c r="BF57" s="20"/>
      <c r="BG57" s="20"/>
      <c r="BH57" s="23">
        <v>7</v>
      </c>
      <c r="BI57" s="23">
        <v>15.06</v>
      </c>
      <c r="BJ57" s="23">
        <v>7</v>
      </c>
      <c r="BK57" s="23">
        <v>15.06</v>
      </c>
      <c r="BL57" s="337"/>
      <c r="BM57" s="318"/>
      <c r="BN57" s="23">
        <v>8</v>
      </c>
      <c r="BO57" s="23">
        <v>16.059999999999999</v>
      </c>
      <c r="BP57" s="23">
        <v>8</v>
      </c>
      <c r="BQ57" s="23">
        <v>16.059999999999999</v>
      </c>
      <c r="BR57" s="14"/>
      <c r="BS57" s="14"/>
      <c r="BT57" s="23"/>
      <c r="BU57" s="143"/>
      <c r="BV57" s="94"/>
      <c r="BW57" s="23"/>
      <c r="BX57" s="23">
        <v>7</v>
      </c>
      <c r="BY57" s="23">
        <v>15.06</v>
      </c>
      <c r="BZ57" s="23">
        <v>7</v>
      </c>
      <c r="CA57" s="23">
        <v>15.06</v>
      </c>
      <c r="CB57" s="318"/>
      <c r="CC57" s="319"/>
      <c r="CD57" s="337"/>
      <c r="CE57" s="318"/>
    </row>
    <row r="58" spans="1:83" x14ac:dyDescent="0.35">
      <c r="A58" s="50"/>
      <c r="B58" s="23">
        <f t="shared" ref="B58" si="343">(C57-B57)-0.5</f>
        <v>7.5599999999999987</v>
      </c>
      <c r="C58" s="23"/>
      <c r="D58" s="23">
        <f t="shared" ref="D58" si="344">(E57-D57)-0.5</f>
        <v>7.5599999999999987</v>
      </c>
      <c r="E58" s="39"/>
      <c r="F58" s="115">
        <v>7.6</v>
      </c>
      <c r="G58" s="20"/>
      <c r="H58" s="23"/>
      <c r="I58" s="23"/>
      <c r="J58" s="23"/>
      <c r="K58" s="23"/>
      <c r="L58" s="23">
        <f t="shared" ref="L58" si="345">(M57-L57)-0.5</f>
        <v>7.5600000000000005</v>
      </c>
      <c r="M58" s="23"/>
      <c r="N58" s="23">
        <f t="shared" ref="N58" si="346">(O57-N57)-0.5</f>
        <v>7.5600000000000005</v>
      </c>
      <c r="O58" s="23"/>
      <c r="P58" s="318">
        <f>SUM(B58:O58)</f>
        <v>37.840000000000003</v>
      </c>
      <c r="Q58" s="319"/>
      <c r="R58" s="23">
        <f t="shared" ref="R58" si="347">(S57-R57)-0.5</f>
        <v>7.5599999999999987</v>
      </c>
      <c r="S58" s="23"/>
      <c r="T58" s="23">
        <f t="shared" ref="T58" si="348">(U57-T57)-0.5</f>
        <v>7.5599999999999987</v>
      </c>
      <c r="U58" s="23"/>
      <c r="V58" s="23">
        <f t="shared" ref="V58" si="349">(W57-V57)-0.5</f>
        <v>7.5599999999999987</v>
      </c>
      <c r="W58" s="23"/>
      <c r="X58" s="23">
        <f t="shared" ref="X58" si="350">(Y57-X57)-0.5</f>
        <v>7.5599999999999987</v>
      </c>
      <c r="Y58" s="23"/>
      <c r="Z58" s="23">
        <f t="shared" ref="Z58" si="351">(AA57-Z57)-0.5</f>
        <v>7.5599999999999987</v>
      </c>
      <c r="AA58" s="23"/>
      <c r="AB58" s="197">
        <v>7.6</v>
      </c>
      <c r="AC58" s="20"/>
      <c r="AD58" s="23"/>
      <c r="AE58" s="23"/>
      <c r="AF58" s="318">
        <f>SUM(R58:AE58)</f>
        <v>45.4</v>
      </c>
      <c r="AG58" s="318"/>
      <c r="AH58" s="23">
        <f t="shared" ref="AH58" si="352">(AI57-AH57)-0.5</f>
        <v>7.5599999999999987</v>
      </c>
      <c r="AI58" s="23"/>
      <c r="AJ58" s="23">
        <f t="shared" ref="AJ58" si="353">(AK57-AJ57)-0.5</f>
        <v>7.5599999999999987</v>
      </c>
      <c r="AK58" s="23"/>
      <c r="AL58" s="23">
        <f t="shared" ref="AL58" si="354">(AM57-AL57)-0.5</f>
        <v>7.5599999999999987</v>
      </c>
      <c r="AM58" s="23"/>
      <c r="AN58" s="23">
        <f t="shared" ref="AN58" si="355">(AO57-AN57)-0.5</f>
        <v>7.5599999999999987</v>
      </c>
      <c r="AO58" s="23"/>
      <c r="AP58" s="23">
        <f t="shared" ref="AP58" si="356">(AQ57-AP57)-0.5</f>
        <v>7.5599999999999987</v>
      </c>
      <c r="AQ58" s="23"/>
      <c r="AR58" s="23"/>
      <c r="AS58" s="23"/>
      <c r="AT58" s="23"/>
      <c r="AU58" s="23"/>
      <c r="AV58" s="318">
        <f>SUM(AH58:AU58)</f>
        <v>37.799999999999997</v>
      </c>
      <c r="AW58" s="318"/>
      <c r="AX58" s="23">
        <f t="shared" ref="AX58" si="357">(AY57-AX57)-0.5</f>
        <v>7.5599999999999987</v>
      </c>
      <c r="AY58" s="23"/>
      <c r="AZ58" s="23">
        <f t="shared" ref="AZ58" si="358">(BA57-AZ57)-0.5</f>
        <v>7.5599999999999987</v>
      </c>
      <c r="BA58" s="23"/>
      <c r="BB58" s="23">
        <f t="shared" ref="BB58" si="359">(BC57-BB57)-0.5</f>
        <v>7.5599999999999987</v>
      </c>
      <c r="BC58" s="23"/>
      <c r="BD58" s="23"/>
      <c r="BE58" s="23"/>
      <c r="BF58" s="151"/>
      <c r="BG58" s="151"/>
      <c r="BH58" s="23">
        <f t="shared" ref="BH58" si="360">(BI57-BH57)-0.5</f>
        <v>7.5600000000000005</v>
      </c>
      <c r="BI58" s="23"/>
      <c r="BJ58" s="23">
        <f t="shared" ref="BJ58" si="361">(BK57-BJ57)-0.5</f>
        <v>7.5600000000000005</v>
      </c>
      <c r="BK58" s="23"/>
      <c r="BL58" s="337">
        <f>SUM(AX58:BK58)</f>
        <v>37.799999999999997</v>
      </c>
      <c r="BM58" s="318"/>
      <c r="BN58" s="23">
        <f t="shared" ref="BN58" si="362">(BO57-BN57)-0.5</f>
        <v>7.5599999999999987</v>
      </c>
      <c r="BO58" s="23"/>
      <c r="BP58" s="23">
        <f t="shared" ref="BP58" si="363">(BQ57-BP57)-0.5</f>
        <v>7.5599999999999987</v>
      </c>
      <c r="BQ58" s="23"/>
      <c r="BR58" s="151"/>
      <c r="BS58" s="151"/>
      <c r="BT58" s="23"/>
      <c r="BU58" s="143"/>
      <c r="BV58" s="94"/>
      <c r="BW58" s="23"/>
      <c r="BX58" s="23">
        <f t="shared" ref="BX58" si="364">(BY57-BX57)-0.5</f>
        <v>7.5600000000000005</v>
      </c>
      <c r="BY58" s="23"/>
      <c r="BZ58" s="23">
        <f t="shared" ref="BZ58" si="365">(CA57-BZ57)-0.5</f>
        <v>7.5600000000000005</v>
      </c>
      <c r="CA58" s="23"/>
      <c r="CB58" s="318">
        <f>SUM(BN58:CA58)</f>
        <v>30.240000000000002</v>
      </c>
      <c r="CC58" s="319"/>
      <c r="CD58" s="337">
        <f>SUM(BL58+AV58+AF58)+F58+H58+J58+L58+N58+BN58+BP58+BR58+BT58</f>
        <v>158.84</v>
      </c>
      <c r="CE58" s="318"/>
    </row>
    <row r="59" spans="1:83" s="88" customFormat="1" x14ac:dyDescent="0.35">
      <c r="A59" s="52" t="s">
        <v>71</v>
      </c>
      <c r="B59" s="23">
        <v>8</v>
      </c>
      <c r="C59" s="23">
        <v>16.059999999999999</v>
      </c>
      <c r="D59" s="23">
        <v>8</v>
      </c>
      <c r="E59" s="39">
        <v>16.059999999999999</v>
      </c>
      <c r="F59" s="94">
        <v>8</v>
      </c>
      <c r="G59" s="23">
        <v>16.059999999999999</v>
      </c>
      <c r="H59" s="23">
        <v>8</v>
      </c>
      <c r="I59" s="23">
        <v>16.059999999999999</v>
      </c>
      <c r="J59" s="23"/>
      <c r="K59" s="23"/>
      <c r="L59" s="23">
        <v>7</v>
      </c>
      <c r="M59" s="23">
        <v>15.06</v>
      </c>
      <c r="N59" s="23">
        <v>7</v>
      </c>
      <c r="O59" s="23">
        <v>15.06</v>
      </c>
      <c r="P59" s="318"/>
      <c r="Q59" s="319"/>
      <c r="R59" s="23">
        <v>8</v>
      </c>
      <c r="S59" s="23">
        <v>16.059999999999999</v>
      </c>
      <c r="T59" s="23">
        <v>8</v>
      </c>
      <c r="U59" s="23">
        <v>16.059999999999999</v>
      </c>
      <c r="V59" s="23">
        <v>8</v>
      </c>
      <c r="W59" s="23">
        <v>16.059999999999999</v>
      </c>
      <c r="X59" s="23"/>
      <c r="Y59" s="23"/>
      <c r="Z59" s="23"/>
      <c r="AA59" s="23"/>
      <c r="AB59" s="23">
        <v>7</v>
      </c>
      <c r="AC59" s="23">
        <v>15.06</v>
      </c>
      <c r="AD59" s="23">
        <v>7</v>
      </c>
      <c r="AE59" s="23">
        <v>15.06</v>
      </c>
      <c r="AF59" s="318"/>
      <c r="AG59" s="318"/>
      <c r="AH59" s="23">
        <v>8</v>
      </c>
      <c r="AI59" s="23">
        <v>16.059999999999999</v>
      </c>
      <c r="AJ59" s="23">
        <v>8</v>
      </c>
      <c r="AK59" s="23">
        <v>16.059999999999999</v>
      </c>
      <c r="AL59" s="23">
        <v>8</v>
      </c>
      <c r="AM59" s="23">
        <v>16.059999999999999</v>
      </c>
      <c r="AN59" s="23">
        <v>8</v>
      </c>
      <c r="AO59" s="23">
        <v>16.059999999999999</v>
      </c>
      <c r="AP59" s="23">
        <v>8</v>
      </c>
      <c r="AQ59" s="23">
        <v>16.059999999999999</v>
      </c>
      <c r="AR59" s="23"/>
      <c r="AS59" s="23"/>
      <c r="AT59" s="23"/>
      <c r="AU59" s="23"/>
      <c r="AV59" s="318"/>
      <c r="AW59" s="318"/>
      <c r="AX59" s="23">
        <v>8</v>
      </c>
      <c r="AY59" s="23">
        <v>16.059999999999999</v>
      </c>
      <c r="AZ59" s="23">
        <v>8</v>
      </c>
      <c r="BA59" s="23">
        <v>16.059999999999999</v>
      </c>
      <c r="BB59" s="23">
        <v>8</v>
      </c>
      <c r="BC59" s="23">
        <v>16.059999999999999</v>
      </c>
      <c r="BD59" s="23">
        <v>8</v>
      </c>
      <c r="BE59" s="23">
        <v>16.059999999999999</v>
      </c>
      <c r="BF59" s="23">
        <v>8</v>
      </c>
      <c r="BG59" s="23">
        <v>16.059999999999999</v>
      </c>
      <c r="BH59" s="23"/>
      <c r="BI59" s="23"/>
      <c r="BJ59" s="23"/>
      <c r="BK59" s="23"/>
      <c r="BL59" s="337"/>
      <c r="BM59" s="318"/>
      <c r="BN59" s="23">
        <v>8</v>
      </c>
      <c r="BO59" s="23">
        <v>16.059999999999999</v>
      </c>
      <c r="BP59" s="23">
        <v>8</v>
      </c>
      <c r="BQ59" s="23">
        <v>16.059999999999999</v>
      </c>
      <c r="BR59" s="144">
        <v>8</v>
      </c>
      <c r="BS59" s="23">
        <v>16.059999999999999</v>
      </c>
      <c r="BT59" s="23">
        <v>8</v>
      </c>
      <c r="BU59" s="143">
        <v>16.059999999999999</v>
      </c>
      <c r="BV59" s="94"/>
      <c r="BW59" s="23"/>
      <c r="BX59" s="23">
        <v>7</v>
      </c>
      <c r="BY59" s="23">
        <v>15.06</v>
      </c>
      <c r="BZ59" s="23">
        <v>7</v>
      </c>
      <c r="CA59" s="23">
        <v>15.06</v>
      </c>
      <c r="CB59" s="318"/>
      <c r="CC59" s="319"/>
      <c r="CD59" s="337"/>
      <c r="CE59" s="318"/>
    </row>
    <row r="60" spans="1:83" s="88" customFormat="1" x14ac:dyDescent="0.35">
      <c r="A60" s="52"/>
      <c r="B60" s="23">
        <f t="shared" ref="B60" si="366">(C59-B59)-0.5</f>
        <v>7.5599999999999987</v>
      </c>
      <c r="C60" s="23"/>
      <c r="D60" s="23">
        <f t="shared" ref="D60" si="367">(E59-D59)-0.5</f>
        <v>7.5599999999999987</v>
      </c>
      <c r="E60" s="39"/>
      <c r="F60" s="94">
        <f t="shared" ref="F60" si="368">(G59-F59)-0.5</f>
        <v>7.5599999999999987</v>
      </c>
      <c r="G60" s="23"/>
      <c r="H60" s="23">
        <f t="shared" ref="H60" si="369">(I59-H59)-0.5</f>
        <v>7.5599999999999987</v>
      </c>
      <c r="I60" s="23"/>
      <c r="J60" s="23"/>
      <c r="K60" s="23"/>
      <c r="L60" s="23">
        <f t="shared" ref="L60" si="370">(M59-L59)-0.5</f>
        <v>7.5600000000000005</v>
      </c>
      <c r="M60" s="23"/>
      <c r="N60" s="23">
        <f t="shared" ref="N60" si="371">(O59-N59)-0.5</f>
        <v>7.5600000000000005</v>
      </c>
      <c r="O60" s="23"/>
      <c r="P60" s="318">
        <f>SUM(B60:O60)</f>
        <v>45.36</v>
      </c>
      <c r="Q60" s="319"/>
      <c r="R60" s="23">
        <f t="shared" ref="R60" si="372">(S59-R59)-0.5</f>
        <v>7.5599999999999987</v>
      </c>
      <c r="S60" s="23"/>
      <c r="T60" s="23">
        <f t="shared" ref="T60" si="373">(U59-T59)-0.5</f>
        <v>7.5599999999999987</v>
      </c>
      <c r="U60" s="23"/>
      <c r="V60" s="23">
        <f t="shared" ref="V60" si="374">(W59-V59)-0.5</f>
        <v>7.5599999999999987</v>
      </c>
      <c r="W60" s="23"/>
      <c r="X60" s="23"/>
      <c r="Y60" s="23"/>
      <c r="Z60" s="23"/>
      <c r="AA60" s="23"/>
      <c r="AB60" s="23">
        <f t="shared" ref="AB60" si="375">(AC59-AB59)-0.5</f>
        <v>7.5600000000000005</v>
      </c>
      <c r="AC60" s="23"/>
      <c r="AD60" s="23">
        <f t="shared" ref="AD60" si="376">(AE59-AD59)-0.5</f>
        <v>7.5600000000000005</v>
      </c>
      <c r="AE60" s="23"/>
      <c r="AF60" s="318">
        <f>SUM(R60:AE60)</f>
        <v>37.799999999999997</v>
      </c>
      <c r="AG60" s="318"/>
      <c r="AH60" s="23">
        <f t="shared" ref="AH60" si="377">(AI59-AH59)-0.5</f>
        <v>7.5599999999999987</v>
      </c>
      <c r="AI60" s="23"/>
      <c r="AJ60" s="23">
        <f t="shared" ref="AJ60" si="378">(AK59-AJ59)-0.5</f>
        <v>7.5599999999999987</v>
      </c>
      <c r="AK60" s="23"/>
      <c r="AL60" s="23">
        <f t="shared" ref="AL60" si="379">(AM59-AL59)-0.5</f>
        <v>7.5599999999999987</v>
      </c>
      <c r="AM60" s="23"/>
      <c r="AN60" s="23">
        <f t="shared" ref="AN60" si="380">(AO59-AN59)-0.5</f>
        <v>7.5599999999999987</v>
      </c>
      <c r="AO60" s="23"/>
      <c r="AP60" s="23">
        <f t="shared" ref="AP60" si="381">(AQ59-AP59)-0.5</f>
        <v>7.5599999999999987</v>
      </c>
      <c r="AQ60" s="23"/>
      <c r="AR60" s="23"/>
      <c r="AS60" s="23"/>
      <c r="AT60" s="23"/>
      <c r="AU60" s="23"/>
      <c r="AV60" s="318">
        <f>SUM(AH60:AU60)</f>
        <v>37.799999999999997</v>
      </c>
      <c r="AW60" s="318"/>
      <c r="AX60" s="23">
        <f t="shared" ref="AX60" si="382">(AY59-AX59)-0.5</f>
        <v>7.5599999999999987</v>
      </c>
      <c r="AY60" s="23"/>
      <c r="AZ60" s="23">
        <f t="shared" ref="AZ60" si="383">(BA59-AZ59)-0.5</f>
        <v>7.5599999999999987</v>
      </c>
      <c r="BA60" s="23"/>
      <c r="BB60" s="23">
        <f t="shared" ref="BB60" si="384">(BC59-BB59)-0.5</f>
        <v>7.5599999999999987</v>
      </c>
      <c r="BC60" s="23"/>
      <c r="BD60" s="23">
        <f t="shared" ref="BD60" si="385">(BE59-BD59)-0.5</f>
        <v>7.5599999999999987</v>
      </c>
      <c r="BE60" s="23"/>
      <c r="BF60" s="23">
        <f t="shared" ref="BF60" si="386">(BG59-BF59)-0.5</f>
        <v>7.5599999999999987</v>
      </c>
      <c r="BG60" s="23"/>
      <c r="BH60" s="23"/>
      <c r="BI60" s="23"/>
      <c r="BJ60" s="23"/>
      <c r="BK60" s="23"/>
      <c r="BL60" s="337">
        <f>SUM(AX60:BK60)</f>
        <v>37.799999999999997</v>
      </c>
      <c r="BM60" s="318"/>
      <c r="BN60" s="23">
        <f t="shared" ref="BN60" si="387">(BO59-BN59)-0.5</f>
        <v>7.5599999999999987</v>
      </c>
      <c r="BO60" s="23"/>
      <c r="BP60" s="23">
        <f t="shared" ref="BP60" si="388">(BQ59-BP59)-0.5</f>
        <v>7.5599999999999987</v>
      </c>
      <c r="BQ60" s="23"/>
      <c r="BR60" s="144">
        <f t="shared" ref="BR60" si="389">(BS59-BR59)-0.5</f>
        <v>7.5599999999999987</v>
      </c>
      <c r="BS60" s="23"/>
      <c r="BT60" s="23">
        <f t="shared" ref="BT60" si="390">(BU59-BT59)-0.5</f>
        <v>7.5599999999999987</v>
      </c>
      <c r="BU60" s="143"/>
      <c r="BV60" s="94"/>
      <c r="BW60" s="23"/>
      <c r="BX60" s="23">
        <f t="shared" ref="BX60" si="391">(BY59-BX59)-0.5</f>
        <v>7.5600000000000005</v>
      </c>
      <c r="BY60" s="23"/>
      <c r="BZ60" s="23">
        <f t="shared" ref="BZ60" si="392">(CA59-BZ59)-0.5</f>
        <v>7.5600000000000005</v>
      </c>
      <c r="CA60" s="23"/>
      <c r="CB60" s="318">
        <f>SUM(BN60:CA60)</f>
        <v>45.36</v>
      </c>
      <c r="CC60" s="319"/>
      <c r="CD60" s="337">
        <f>SUM(BL60+AV60+AF60)+F60+H60+J60+L60+N60+BN60+BP60+BR60+BT60</f>
        <v>173.88</v>
      </c>
      <c r="CE60" s="318"/>
    </row>
    <row r="61" spans="1:83" s="88" customFormat="1" x14ac:dyDescent="0.35">
      <c r="A61" s="52" t="s">
        <v>72</v>
      </c>
      <c r="B61" s="23">
        <v>8</v>
      </c>
      <c r="C61" s="23">
        <v>16.059999999999999</v>
      </c>
      <c r="D61" s="23">
        <v>8</v>
      </c>
      <c r="E61" s="39">
        <v>16.059999999999999</v>
      </c>
      <c r="F61" s="94">
        <v>8</v>
      </c>
      <c r="G61" s="23">
        <v>16.059999999999999</v>
      </c>
      <c r="H61" s="23">
        <v>8</v>
      </c>
      <c r="I61" s="23">
        <v>16.059999999999999</v>
      </c>
      <c r="J61" s="23">
        <v>8</v>
      </c>
      <c r="K61" s="23">
        <v>16.059999999999999</v>
      </c>
      <c r="L61" s="23"/>
      <c r="M61" s="23"/>
      <c r="N61" s="23"/>
      <c r="O61" s="23"/>
      <c r="P61" s="318"/>
      <c r="Q61" s="319"/>
      <c r="R61" s="23">
        <v>8</v>
      </c>
      <c r="S61" s="23">
        <v>16.059999999999999</v>
      </c>
      <c r="T61" s="23">
        <v>8</v>
      </c>
      <c r="U61" s="23">
        <v>16.059999999999999</v>
      </c>
      <c r="V61" s="23">
        <v>8</v>
      </c>
      <c r="W61" s="23">
        <v>16.059999999999999</v>
      </c>
      <c r="X61" s="23">
        <v>8</v>
      </c>
      <c r="Y61" s="23">
        <v>16.059999999999999</v>
      </c>
      <c r="Z61" s="23">
        <v>8</v>
      </c>
      <c r="AA61" s="23">
        <v>16.059999999999999</v>
      </c>
      <c r="AB61" s="317" t="s">
        <v>21</v>
      </c>
      <c r="AC61" s="316"/>
      <c r="AD61" s="23"/>
      <c r="AE61" s="23"/>
      <c r="AF61" s="318"/>
      <c r="AG61" s="318"/>
      <c r="AH61" s="23">
        <v>8</v>
      </c>
      <c r="AI61" s="23">
        <v>16.059999999999999</v>
      </c>
      <c r="AJ61" s="23">
        <v>8</v>
      </c>
      <c r="AK61" s="23">
        <v>16.059999999999999</v>
      </c>
      <c r="AL61" s="23">
        <v>8</v>
      </c>
      <c r="AM61" s="23">
        <v>16.059999999999999</v>
      </c>
      <c r="AN61" s="23"/>
      <c r="AO61" s="23"/>
      <c r="AP61" s="23"/>
      <c r="AQ61" s="23"/>
      <c r="AR61" s="23">
        <v>7</v>
      </c>
      <c r="AS61" s="23">
        <v>15.06</v>
      </c>
      <c r="AT61" s="23">
        <v>7</v>
      </c>
      <c r="AU61" s="23">
        <v>15.06</v>
      </c>
      <c r="AV61" s="318"/>
      <c r="AW61" s="318"/>
      <c r="AX61" s="23">
        <v>8</v>
      </c>
      <c r="AY61" s="23">
        <v>16.059999999999999</v>
      </c>
      <c r="AZ61" s="23">
        <v>8</v>
      </c>
      <c r="BA61" s="23">
        <v>16.059999999999999</v>
      </c>
      <c r="BB61" s="23">
        <v>8</v>
      </c>
      <c r="BC61" s="23">
        <v>16.059999999999999</v>
      </c>
      <c r="BD61" s="23">
        <v>8</v>
      </c>
      <c r="BE61" s="23">
        <v>16.059999999999999</v>
      </c>
      <c r="BF61" s="23">
        <v>8</v>
      </c>
      <c r="BG61" s="23">
        <v>16.059999999999999</v>
      </c>
      <c r="BH61" s="23"/>
      <c r="BI61" s="23"/>
      <c r="BJ61" s="23"/>
      <c r="BK61" s="23"/>
      <c r="BL61" s="337"/>
      <c r="BM61" s="318"/>
      <c r="BN61" s="23">
        <v>8</v>
      </c>
      <c r="BO61" s="23">
        <v>16.059999999999999</v>
      </c>
      <c r="BP61" s="23">
        <v>8</v>
      </c>
      <c r="BQ61" s="23">
        <v>16.059999999999999</v>
      </c>
      <c r="BR61" s="144">
        <v>8</v>
      </c>
      <c r="BS61" s="23">
        <v>16.059999999999999</v>
      </c>
      <c r="BT61" s="23">
        <v>8</v>
      </c>
      <c r="BU61" s="143">
        <v>16.059999999999999</v>
      </c>
      <c r="BV61" s="94">
        <v>8</v>
      </c>
      <c r="BW61" s="23">
        <v>16.059999999999999</v>
      </c>
      <c r="BX61" s="23"/>
      <c r="BY61" s="23"/>
      <c r="BZ61" s="23"/>
      <c r="CA61" s="23"/>
      <c r="CB61" s="318"/>
      <c r="CC61" s="319"/>
      <c r="CD61" s="337"/>
      <c r="CE61" s="318"/>
    </row>
    <row r="62" spans="1:83" s="88" customFormat="1" x14ac:dyDescent="0.35">
      <c r="A62" s="53"/>
      <c r="B62" s="23">
        <f t="shared" ref="B62" si="393">(C61-B61)-0.5</f>
        <v>7.5599999999999987</v>
      </c>
      <c r="C62" s="23"/>
      <c r="D62" s="23">
        <f t="shared" ref="D62" si="394">(E61-D61)-0.5</f>
        <v>7.5599999999999987</v>
      </c>
      <c r="E62" s="39"/>
      <c r="F62" s="94">
        <f t="shared" ref="F62" si="395">(G61-F61)-0.5</f>
        <v>7.5599999999999987</v>
      </c>
      <c r="G62" s="23"/>
      <c r="H62" s="23">
        <f t="shared" ref="H62" si="396">(I61-H61)-0.5</f>
        <v>7.5599999999999987</v>
      </c>
      <c r="I62" s="23"/>
      <c r="J62" s="23">
        <f t="shared" ref="J62" si="397">(K61-J61)-0.5</f>
        <v>7.5599999999999987</v>
      </c>
      <c r="K62" s="23"/>
      <c r="L62" s="23"/>
      <c r="M62" s="23"/>
      <c r="N62" s="23"/>
      <c r="O62" s="23"/>
      <c r="P62" s="318">
        <f>SUM(B62:O62)</f>
        <v>37.799999999999997</v>
      </c>
      <c r="Q62" s="319"/>
      <c r="R62" s="23">
        <f t="shared" ref="R62" si="398">(S61-R61)-0.5</f>
        <v>7.5599999999999987</v>
      </c>
      <c r="S62" s="23"/>
      <c r="T62" s="23">
        <f t="shared" ref="T62" si="399">(U61-T61)-0.5</f>
        <v>7.5599999999999987</v>
      </c>
      <c r="U62" s="23"/>
      <c r="V62" s="23">
        <f t="shared" ref="V62" si="400">(W61-V61)-0.5</f>
        <v>7.5599999999999987</v>
      </c>
      <c r="W62" s="23"/>
      <c r="X62" s="23">
        <f t="shared" ref="X62" si="401">(Y61-X61)-0.5</f>
        <v>7.5599999999999987</v>
      </c>
      <c r="Y62" s="23"/>
      <c r="Z62" s="23">
        <f t="shared" ref="Z62" si="402">(AA61-Z61)-0.5</f>
        <v>7.5599999999999987</v>
      </c>
      <c r="AA62" s="23"/>
      <c r="AB62" s="197">
        <v>7.6</v>
      </c>
      <c r="AC62" s="20"/>
      <c r="AD62" s="23"/>
      <c r="AE62" s="23"/>
      <c r="AF62" s="318">
        <f>SUM(R62:AE62)</f>
        <v>45.4</v>
      </c>
      <c r="AG62" s="318"/>
      <c r="AH62" s="23">
        <f t="shared" ref="AH62" si="403">(AI61-AH61)-0.5</f>
        <v>7.5599999999999987</v>
      </c>
      <c r="AI62" s="23"/>
      <c r="AJ62" s="23">
        <f t="shared" ref="AJ62" si="404">(AK61-AJ61)-0.5</f>
        <v>7.5599999999999987</v>
      </c>
      <c r="AK62" s="23"/>
      <c r="AL62" s="23">
        <f t="shared" ref="AL62" si="405">(AM61-AL61)-0.5</f>
        <v>7.5599999999999987</v>
      </c>
      <c r="AM62" s="23"/>
      <c r="AN62" s="23"/>
      <c r="AO62" s="23"/>
      <c r="AP62" s="23"/>
      <c r="AQ62" s="23"/>
      <c r="AR62" s="23">
        <f t="shared" ref="AR62" si="406">(AS61-AR61)-0.5</f>
        <v>7.5600000000000005</v>
      </c>
      <c r="AS62" s="23"/>
      <c r="AT62" s="23">
        <f t="shared" ref="AT62" si="407">(AU61-AT61)-0.5</f>
        <v>7.5600000000000005</v>
      </c>
      <c r="AU62" s="23"/>
      <c r="AV62" s="318">
        <f>SUM(AH62:AU62)</f>
        <v>37.799999999999997</v>
      </c>
      <c r="AW62" s="318"/>
      <c r="AX62" s="23">
        <f t="shared" ref="AX62" si="408">(AY61-AX61)-0.5</f>
        <v>7.5599999999999987</v>
      </c>
      <c r="AY62" s="23"/>
      <c r="AZ62" s="23">
        <f t="shared" ref="AZ62" si="409">(BA61-AZ61)-0.5</f>
        <v>7.5599999999999987</v>
      </c>
      <c r="BA62" s="23"/>
      <c r="BB62" s="23">
        <f t="shared" ref="BB62" si="410">(BC61-BB61)-0.5</f>
        <v>7.5599999999999987</v>
      </c>
      <c r="BC62" s="23"/>
      <c r="BD62" s="23">
        <f t="shared" ref="BD62" si="411">(BE61-BD61)-0.5</f>
        <v>7.5599999999999987</v>
      </c>
      <c r="BE62" s="23"/>
      <c r="BF62" s="23">
        <f t="shared" ref="BF62" si="412">(BG61-BF61)-0.5</f>
        <v>7.5599999999999987</v>
      </c>
      <c r="BG62" s="23"/>
      <c r="BH62" s="23"/>
      <c r="BI62" s="23"/>
      <c r="BJ62" s="23"/>
      <c r="BK62" s="23"/>
      <c r="BL62" s="337">
        <f>SUM(AX62:BK62)</f>
        <v>37.799999999999997</v>
      </c>
      <c r="BM62" s="318"/>
      <c r="BN62" s="23">
        <f t="shared" ref="BN62" si="413">(BO61-BN61)-0.5</f>
        <v>7.5599999999999987</v>
      </c>
      <c r="BO62" s="23"/>
      <c r="BP62" s="23">
        <f t="shared" ref="BP62" si="414">(BQ61-BP61)-0.5</f>
        <v>7.5599999999999987</v>
      </c>
      <c r="BQ62" s="23"/>
      <c r="BR62" s="144">
        <f t="shared" ref="BR62" si="415">(BS61-BR61)-0.5</f>
        <v>7.5599999999999987</v>
      </c>
      <c r="BS62" s="23"/>
      <c r="BT62" s="23">
        <f t="shared" ref="BT62" si="416">(BU61-BT61)-0.5</f>
        <v>7.5599999999999987</v>
      </c>
      <c r="BU62" s="143"/>
      <c r="BV62" s="94">
        <f t="shared" ref="BV62" si="417">(BW61-BV61)-0.5</f>
        <v>7.5599999999999987</v>
      </c>
      <c r="BW62" s="23"/>
      <c r="BX62" s="23"/>
      <c r="BY62" s="23"/>
      <c r="BZ62" s="23"/>
      <c r="CA62" s="23"/>
      <c r="CB62" s="318">
        <f>SUM(BN62:CA62)</f>
        <v>37.799999999999997</v>
      </c>
      <c r="CC62" s="319"/>
      <c r="CD62" s="337">
        <f>SUM(BL62+AV62+AF62)+F62+H62+J62+L62+N62+BN62+BP62+BR62+BT62</f>
        <v>173.92000000000002</v>
      </c>
      <c r="CE62" s="318"/>
    </row>
    <row r="63" spans="1:83" s="88" customFormat="1" x14ac:dyDescent="0.35">
      <c r="A63" s="52" t="s">
        <v>73</v>
      </c>
      <c r="B63" s="151">
        <v>8</v>
      </c>
      <c r="C63" s="151">
        <v>16.3</v>
      </c>
      <c r="D63" s="151">
        <v>8</v>
      </c>
      <c r="E63" s="38">
        <v>16.3</v>
      </c>
      <c r="F63" s="37">
        <v>8</v>
      </c>
      <c r="G63" s="151">
        <v>16.3</v>
      </c>
      <c r="H63" s="151">
        <v>8</v>
      </c>
      <c r="I63" s="151">
        <v>16.3</v>
      </c>
      <c r="J63" s="151">
        <v>8</v>
      </c>
      <c r="K63" s="151">
        <v>14.3</v>
      </c>
      <c r="L63" s="23"/>
      <c r="M63" s="23"/>
      <c r="N63" s="23"/>
      <c r="O63" s="23"/>
      <c r="P63" s="326"/>
      <c r="Q63" s="327"/>
      <c r="R63" s="151">
        <v>8</v>
      </c>
      <c r="S63" s="151">
        <v>16.3</v>
      </c>
      <c r="T63" s="151">
        <v>8</v>
      </c>
      <c r="U63" s="151">
        <v>16.3</v>
      </c>
      <c r="V63" s="151">
        <v>8</v>
      </c>
      <c r="W63" s="151">
        <v>16.3</v>
      </c>
      <c r="X63" s="151">
        <v>8</v>
      </c>
      <c r="Y63" s="151">
        <v>16.3</v>
      </c>
      <c r="Z63" s="151">
        <v>8</v>
      </c>
      <c r="AA63" s="151">
        <v>14.3</v>
      </c>
      <c r="AB63" s="23"/>
      <c r="AC63" s="23"/>
      <c r="AD63" s="23"/>
      <c r="AE63" s="23"/>
      <c r="AF63" s="318"/>
      <c r="AG63" s="318"/>
      <c r="AH63" s="151">
        <v>8</v>
      </c>
      <c r="AI63" s="151">
        <v>16.3</v>
      </c>
      <c r="AJ63" s="151">
        <v>8</v>
      </c>
      <c r="AK63" s="151">
        <v>16.3</v>
      </c>
      <c r="AL63" s="151">
        <v>8</v>
      </c>
      <c r="AM63" s="151">
        <v>16.3</v>
      </c>
      <c r="AN63" s="151">
        <v>8</v>
      </c>
      <c r="AO63" s="151">
        <v>16.3</v>
      </c>
      <c r="AP63" s="151">
        <v>8</v>
      </c>
      <c r="AQ63" s="151">
        <v>14.3</v>
      </c>
      <c r="AR63" s="23"/>
      <c r="AS63" s="23"/>
      <c r="AT63" s="23"/>
      <c r="AU63" s="23"/>
      <c r="AV63" s="318"/>
      <c r="AW63" s="318"/>
      <c r="AX63" s="151">
        <v>8</v>
      </c>
      <c r="AY63" s="151">
        <v>16.3</v>
      </c>
      <c r="AZ63" s="151">
        <v>8</v>
      </c>
      <c r="BA63" s="151">
        <v>16.3</v>
      </c>
      <c r="BB63" s="151">
        <v>8</v>
      </c>
      <c r="BC63" s="151">
        <v>16.3</v>
      </c>
      <c r="BD63" s="151">
        <v>8</v>
      </c>
      <c r="BE63" s="151">
        <v>16.3</v>
      </c>
      <c r="BF63" s="151">
        <v>8</v>
      </c>
      <c r="BG63" s="151">
        <v>14.3</v>
      </c>
      <c r="BH63" s="23"/>
      <c r="BI63" s="23"/>
      <c r="BJ63" s="23"/>
      <c r="BK63" s="23"/>
      <c r="BL63" s="337"/>
      <c r="BM63" s="318"/>
      <c r="BN63" s="151">
        <v>8</v>
      </c>
      <c r="BO63" s="151">
        <v>16.3</v>
      </c>
      <c r="BP63" s="151">
        <v>8</v>
      </c>
      <c r="BQ63" s="151">
        <v>16.3</v>
      </c>
      <c r="BR63" s="150">
        <v>8</v>
      </c>
      <c r="BS63" s="151">
        <v>16.3</v>
      </c>
      <c r="BT63" s="151">
        <v>8</v>
      </c>
      <c r="BU63" s="149">
        <v>16.3</v>
      </c>
      <c r="BV63" s="37">
        <v>8</v>
      </c>
      <c r="BW63" s="151">
        <v>14.3</v>
      </c>
      <c r="BX63" s="23"/>
      <c r="BY63" s="23"/>
      <c r="BZ63" s="23"/>
      <c r="CA63" s="23"/>
      <c r="CB63" s="326"/>
      <c r="CC63" s="327"/>
      <c r="CD63" s="337"/>
      <c r="CE63" s="318"/>
    </row>
    <row r="64" spans="1:83" s="88" customFormat="1" x14ac:dyDescent="0.35">
      <c r="A64" s="53"/>
      <c r="B64" s="151">
        <f t="shared" ref="B64" si="418">(C63-B63)-0.3</f>
        <v>8</v>
      </c>
      <c r="C64" s="151"/>
      <c r="D64" s="151">
        <f t="shared" ref="D64" si="419">(E63-D63)-0.3</f>
        <v>8</v>
      </c>
      <c r="E64" s="38"/>
      <c r="F64" s="37">
        <f t="shared" ref="F64" si="420">(G63-F63)-0.3</f>
        <v>8</v>
      </c>
      <c r="G64" s="151"/>
      <c r="H64" s="151">
        <f t="shared" ref="H64" si="421">(I63-H63)-0.3</f>
        <v>8</v>
      </c>
      <c r="I64" s="151"/>
      <c r="J64" s="151">
        <f t="shared" ref="J64" si="422">(K63-J63)-0.3</f>
        <v>6.0000000000000009</v>
      </c>
      <c r="K64" s="151"/>
      <c r="L64" s="23"/>
      <c r="M64" s="23"/>
      <c r="N64" s="23"/>
      <c r="O64" s="23"/>
      <c r="P64" s="326">
        <f>SUM(B64:O64)</f>
        <v>38</v>
      </c>
      <c r="Q64" s="327"/>
      <c r="R64" s="151">
        <f>(S63-R63)-0.3</f>
        <v>8</v>
      </c>
      <c r="S64" s="151"/>
      <c r="T64" s="151">
        <f t="shared" ref="T64" si="423">(U63-T63)-0.3</f>
        <v>8</v>
      </c>
      <c r="U64" s="151"/>
      <c r="V64" s="151">
        <f t="shared" ref="V64" si="424">(W63-V63)-0.3</f>
        <v>8</v>
      </c>
      <c r="W64" s="151"/>
      <c r="X64" s="151">
        <f t="shared" ref="X64" si="425">(Y63-X63)-0.3</f>
        <v>8</v>
      </c>
      <c r="Y64" s="151"/>
      <c r="Z64" s="151">
        <f t="shared" ref="Z64" si="426">(AA63-Z63)-0.3</f>
        <v>6.0000000000000009</v>
      </c>
      <c r="AA64" s="151"/>
      <c r="AB64" s="23"/>
      <c r="AC64" s="23"/>
      <c r="AD64" s="23"/>
      <c r="AE64" s="23"/>
      <c r="AF64" s="318">
        <f>SUM(R64:AE64)</f>
        <v>38</v>
      </c>
      <c r="AG64" s="318"/>
      <c r="AH64" s="151">
        <f>(AI63-AH63)-0.3</f>
        <v>8</v>
      </c>
      <c r="AI64" s="151"/>
      <c r="AJ64" s="151">
        <f t="shared" ref="AJ64" si="427">(AK63-AJ63)-0.3</f>
        <v>8</v>
      </c>
      <c r="AK64" s="151"/>
      <c r="AL64" s="151">
        <f t="shared" ref="AL64" si="428">(AM63-AL63)-0.3</f>
        <v>8</v>
      </c>
      <c r="AM64" s="151"/>
      <c r="AN64" s="151">
        <f t="shared" ref="AN64" si="429">(AO63-AN63)-0.3</f>
        <v>8</v>
      </c>
      <c r="AO64" s="151"/>
      <c r="AP64" s="151">
        <f t="shared" ref="AP64" si="430">(AQ63-AP63)-0.3</f>
        <v>6.0000000000000009</v>
      </c>
      <c r="AQ64" s="151"/>
      <c r="AR64" s="23"/>
      <c r="AS64" s="23"/>
      <c r="AT64" s="23"/>
      <c r="AU64" s="23"/>
      <c r="AV64" s="318">
        <f>SUM(AH64:AU64)</f>
        <v>38</v>
      </c>
      <c r="AW64" s="318"/>
      <c r="AX64" s="151">
        <f>(AY63-AX63)-0.3</f>
        <v>8</v>
      </c>
      <c r="AY64" s="151"/>
      <c r="AZ64" s="151">
        <f t="shared" ref="AZ64" si="431">(BA63-AZ63)-0.3</f>
        <v>8</v>
      </c>
      <c r="BA64" s="151"/>
      <c r="BB64" s="151">
        <f t="shared" ref="BB64" si="432">(BC63-BB63)-0.3</f>
        <v>8</v>
      </c>
      <c r="BC64" s="151"/>
      <c r="BD64" s="151">
        <f t="shared" ref="BD64" si="433">(BE63-BD63)-0.3</f>
        <v>8</v>
      </c>
      <c r="BE64" s="151"/>
      <c r="BF64" s="151">
        <f t="shared" ref="BF64" si="434">(BG63-BF63)-0.3</f>
        <v>6.0000000000000009</v>
      </c>
      <c r="BG64" s="151"/>
      <c r="BH64" s="23"/>
      <c r="BI64" s="23"/>
      <c r="BJ64" s="23"/>
      <c r="BK64" s="23"/>
      <c r="BL64" s="337">
        <f>SUM(AX64:BK64)</f>
        <v>38</v>
      </c>
      <c r="BM64" s="318"/>
      <c r="BN64" s="151">
        <f t="shared" ref="BN64" si="435">(BO63-BN63)-0.3</f>
        <v>8</v>
      </c>
      <c r="BO64" s="151"/>
      <c r="BP64" s="151">
        <f t="shared" ref="BP64" si="436">(BQ63-BP63)-0.3</f>
        <v>8</v>
      </c>
      <c r="BQ64" s="151"/>
      <c r="BR64" s="150">
        <f t="shared" ref="BR64" si="437">(BS63-BR63)-0.3</f>
        <v>8</v>
      </c>
      <c r="BS64" s="151"/>
      <c r="BT64" s="151">
        <f t="shared" ref="BT64" si="438">(BU63-BT63)-0.3</f>
        <v>8</v>
      </c>
      <c r="BU64" s="149"/>
      <c r="BV64" s="37">
        <f t="shared" ref="BV64" si="439">(BW63-BV63)-0.3</f>
        <v>6.0000000000000009</v>
      </c>
      <c r="BW64" s="151"/>
      <c r="BX64" s="23"/>
      <c r="BY64" s="23"/>
      <c r="BZ64" s="23"/>
      <c r="CA64" s="23"/>
      <c r="CB64" s="326">
        <f>SUM(BN64:CA64)</f>
        <v>38</v>
      </c>
      <c r="CC64" s="327"/>
      <c r="CD64" s="337">
        <f>SUM(BL64+AV64+AF64)+F64+H64+J64+L64+N64+BN64+BP64+BR64+BT64</f>
        <v>168</v>
      </c>
      <c r="CE64" s="318"/>
    </row>
    <row r="65" spans="1:83" x14ac:dyDescent="0.35">
      <c r="A65" s="54" t="s">
        <v>7</v>
      </c>
      <c r="B65" s="26"/>
      <c r="C65" s="26"/>
      <c r="D65" s="26"/>
      <c r="E65" s="41"/>
      <c r="F65" s="40"/>
      <c r="G65" s="26"/>
      <c r="H65" s="26"/>
      <c r="I65" s="26"/>
      <c r="J65" s="26"/>
      <c r="K65" s="26"/>
      <c r="L65" s="26"/>
      <c r="M65" s="26"/>
      <c r="N65" s="26"/>
      <c r="O65" s="26"/>
      <c r="P65" s="26"/>
      <c r="Q65" s="41"/>
      <c r="R65" s="26"/>
      <c r="S65" s="26"/>
      <c r="T65" s="26"/>
      <c r="U65" s="26"/>
      <c r="V65" s="26"/>
      <c r="W65" s="26"/>
      <c r="X65" s="26"/>
      <c r="Y65" s="26"/>
      <c r="Z65" s="26"/>
      <c r="AA65" s="26"/>
      <c r="AB65" s="26"/>
      <c r="AC65" s="26"/>
      <c r="AD65" s="26"/>
      <c r="AE65" s="26"/>
      <c r="AF65" s="26"/>
      <c r="AG65" s="26"/>
      <c r="AH65" s="26"/>
      <c r="AI65" s="26"/>
      <c r="AJ65" s="26"/>
      <c r="AK65" s="26"/>
      <c r="AL65" s="26"/>
      <c r="AM65" s="26"/>
      <c r="AN65" s="26"/>
      <c r="AO65" s="26"/>
      <c r="AP65" s="26"/>
      <c r="AQ65" s="26"/>
      <c r="AR65" s="26"/>
      <c r="AS65" s="26"/>
      <c r="AT65" s="26"/>
      <c r="AU65" s="26"/>
      <c r="AV65" s="26"/>
      <c r="AW65" s="26"/>
      <c r="AX65" s="26"/>
      <c r="AY65" s="26"/>
      <c r="AZ65" s="26"/>
      <c r="BA65" s="26"/>
      <c r="BB65" s="26"/>
      <c r="BC65" s="26"/>
      <c r="BD65" s="26"/>
      <c r="BE65" s="26"/>
      <c r="BF65" s="26"/>
      <c r="BG65" s="26"/>
      <c r="BH65" s="26"/>
      <c r="BI65" s="26"/>
      <c r="BJ65" s="26"/>
      <c r="BK65" s="26"/>
      <c r="BL65" s="36"/>
      <c r="BM65" s="26"/>
      <c r="BN65" s="26"/>
      <c r="BO65" s="26"/>
      <c r="BP65" s="26"/>
      <c r="BQ65" s="26"/>
      <c r="BR65" s="36"/>
      <c r="BS65" s="26"/>
      <c r="BT65" s="26"/>
      <c r="BU65" s="67"/>
      <c r="BV65" s="40"/>
      <c r="BW65" s="26"/>
      <c r="BX65" s="26"/>
      <c r="BY65" s="26"/>
      <c r="BZ65" s="26"/>
      <c r="CA65" s="26"/>
      <c r="CB65" s="26"/>
      <c r="CC65" s="41"/>
      <c r="CD65" s="36"/>
      <c r="CE65" s="26"/>
    </row>
    <row r="66" spans="1:83" x14ac:dyDescent="0.35">
      <c r="A66" s="46" t="s">
        <v>74</v>
      </c>
      <c r="B66" s="23">
        <v>8</v>
      </c>
      <c r="C66" s="23">
        <v>16.059999999999999</v>
      </c>
      <c r="D66" s="23">
        <v>8</v>
      </c>
      <c r="E66" s="39">
        <v>16.059999999999999</v>
      </c>
      <c r="F66" s="94">
        <v>8</v>
      </c>
      <c r="G66" s="23">
        <v>16.059999999999999</v>
      </c>
      <c r="H66" s="23">
        <v>8</v>
      </c>
      <c r="I66" s="23">
        <v>16.059999999999999</v>
      </c>
      <c r="J66" s="23">
        <v>8</v>
      </c>
      <c r="K66" s="23">
        <v>16.059999999999999</v>
      </c>
      <c r="L66" s="23"/>
      <c r="M66" s="23"/>
      <c r="N66" s="23"/>
      <c r="O66" s="23"/>
      <c r="P66" s="318"/>
      <c r="Q66" s="319"/>
      <c r="R66" s="23">
        <v>8</v>
      </c>
      <c r="S66" s="23">
        <v>16.059999999999999</v>
      </c>
      <c r="T66" s="151"/>
      <c r="U66" s="151"/>
      <c r="V66" s="23">
        <v>8</v>
      </c>
      <c r="W66" s="23">
        <v>16.059999999999999</v>
      </c>
      <c r="X66" s="23">
        <v>8</v>
      </c>
      <c r="Y66" s="23">
        <v>16.059999999999999</v>
      </c>
      <c r="Z66" s="18"/>
      <c r="AA66" s="18"/>
      <c r="AB66" s="23">
        <v>8</v>
      </c>
      <c r="AC66" s="23">
        <v>16.059999999999999</v>
      </c>
      <c r="AD66" s="23">
        <v>8</v>
      </c>
      <c r="AE66" s="23">
        <v>16.059999999999999</v>
      </c>
      <c r="AF66" s="318"/>
      <c r="AG66" s="318"/>
      <c r="AH66" s="18">
        <v>8</v>
      </c>
      <c r="AI66" s="18">
        <v>16.059999999999999</v>
      </c>
      <c r="AJ66" s="23">
        <v>8</v>
      </c>
      <c r="AK66" s="23">
        <v>16.059999999999999</v>
      </c>
      <c r="AL66" s="23">
        <v>8</v>
      </c>
      <c r="AM66" s="23">
        <v>16.059999999999999</v>
      </c>
      <c r="AN66" s="23">
        <v>8</v>
      </c>
      <c r="AO66" s="23">
        <v>16.059999999999999</v>
      </c>
      <c r="AP66" s="23">
        <v>8</v>
      </c>
      <c r="AQ66" s="23">
        <v>16.059999999999999</v>
      </c>
      <c r="AR66" s="23"/>
      <c r="AS66" s="23"/>
      <c r="AT66" s="23"/>
      <c r="AU66" s="23"/>
      <c r="AV66" s="318"/>
      <c r="AW66" s="318"/>
      <c r="AX66" s="23">
        <v>8</v>
      </c>
      <c r="AY66" s="23">
        <v>16.059999999999999</v>
      </c>
      <c r="AZ66" s="23"/>
      <c r="BA66" s="23"/>
      <c r="BB66" s="18">
        <v>8</v>
      </c>
      <c r="BC66" s="18">
        <v>16.059999999999999</v>
      </c>
      <c r="BD66" s="18">
        <v>8</v>
      </c>
      <c r="BE66" s="18">
        <v>16.059999999999999</v>
      </c>
      <c r="BF66" s="18"/>
      <c r="BG66" s="18"/>
      <c r="BH66" s="18">
        <v>8</v>
      </c>
      <c r="BI66" s="18">
        <v>16.059999999999999</v>
      </c>
      <c r="BJ66" s="18">
        <v>8</v>
      </c>
      <c r="BK66" s="18">
        <v>16.059999999999999</v>
      </c>
      <c r="BL66" s="337"/>
      <c r="BM66" s="318"/>
      <c r="BN66" s="23">
        <v>8</v>
      </c>
      <c r="BO66" s="23">
        <v>16.059999999999999</v>
      </c>
      <c r="BP66" s="23">
        <v>8</v>
      </c>
      <c r="BQ66" s="23">
        <v>16.059999999999999</v>
      </c>
      <c r="BR66" s="144">
        <v>8</v>
      </c>
      <c r="BS66" s="23">
        <v>16.059999999999999</v>
      </c>
      <c r="BT66" s="23">
        <v>8</v>
      </c>
      <c r="BU66" s="143">
        <v>16.059999999999999</v>
      </c>
      <c r="BV66" s="94">
        <v>8</v>
      </c>
      <c r="BW66" s="23">
        <v>16.059999999999999</v>
      </c>
      <c r="BX66" s="23"/>
      <c r="BY66" s="23"/>
      <c r="BZ66" s="23"/>
      <c r="CA66" s="23"/>
      <c r="CB66" s="318"/>
      <c r="CC66" s="319"/>
      <c r="CD66" s="337"/>
      <c r="CE66" s="318"/>
    </row>
    <row r="67" spans="1:83" s="88" customFormat="1" x14ac:dyDescent="0.35">
      <c r="A67" s="55"/>
      <c r="B67" s="23">
        <f t="shared" ref="B67" si="440">(C66-B66)-0.5</f>
        <v>7.5599999999999987</v>
      </c>
      <c r="C67" s="23"/>
      <c r="D67" s="23">
        <f t="shared" ref="D67" si="441">(E66-D66)-0.5</f>
        <v>7.5599999999999987</v>
      </c>
      <c r="E67" s="39"/>
      <c r="F67" s="94">
        <f t="shared" ref="F67" si="442">(G66-F66)-0.5</f>
        <v>7.5599999999999987</v>
      </c>
      <c r="G67" s="23"/>
      <c r="H67" s="23">
        <f t="shared" ref="H67" si="443">(I66-H66)-0.5</f>
        <v>7.5599999999999987</v>
      </c>
      <c r="I67" s="23"/>
      <c r="J67" s="23">
        <f t="shared" ref="J67" si="444">(K66-J66)-0.5</f>
        <v>7.5599999999999987</v>
      </c>
      <c r="K67" s="23"/>
      <c r="L67" s="23"/>
      <c r="M67" s="23"/>
      <c r="N67" s="23"/>
      <c r="O67" s="23"/>
      <c r="P67" s="318">
        <f>SUM(B67:O67)</f>
        <v>37.799999999999997</v>
      </c>
      <c r="Q67" s="319"/>
      <c r="R67" s="23">
        <f t="shared" ref="R67" si="445">(S66-R66)-0.5</f>
        <v>7.5599999999999987</v>
      </c>
      <c r="S67" s="23"/>
      <c r="T67" s="23"/>
      <c r="U67" s="23"/>
      <c r="V67" s="23">
        <f t="shared" ref="V67" si="446">(W66-V66)-0.5</f>
        <v>7.5599999999999987</v>
      </c>
      <c r="W67" s="23"/>
      <c r="X67" s="23">
        <f t="shared" ref="X67" si="447">(Y66-X66)-0.5</f>
        <v>7.5599999999999987</v>
      </c>
      <c r="Y67" s="23"/>
      <c r="Z67" s="18"/>
      <c r="AA67" s="18"/>
      <c r="AB67" s="23">
        <f t="shared" ref="AB67" si="448">(AC66-AB66)-0.5</f>
        <v>7.5599999999999987</v>
      </c>
      <c r="AC67" s="23"/>
      <c r="AD67" s="23">
        <f t="shared" ref="AD67" si="449">(AE66-AD66)-0.5</f>
        <v>7.5599999999999987</v>
      </c>
      <c r="AE67" s="23"/>
      <c r="AF67" s="318">
        <f>SUM(R67:AE67)</f>
        <v>37.799999999999997</v>
      </c>
      <c r="AG67" s="318"/>
      <c r="AH67" s="18">
        <f t="shared" ref="AH67" si="450">(AI66-AH66)-0.5</f>
        <v>7.5599999999999987</v>
      </c>
      <c r="AI67" s="18"/>
      <c r="AJ67" s="23">
        <f t="shared" ref="AJ67" si="451">(AK66-AJ66)-0.5</f>
        <v>7.5599999999999987</v>
      </c>
      <c r="AK67" s="23"/>
      <c r="AL67" s="23">
        <f t="shared" ref="AL67" si="452">(AM66-AL66)-0.5</f>
        <v>7.5599999999999987</v>
      </c>
      <c r="AM67" s="23"/>
      <c r="AN67" s="23">
        <f t="shared" ref="AN67" si="453">(AO66-AN66)-0.5</f>
        <v>7.5599999999999987</v>
      </c>
      <c r="AO67" s="23"/>
      <c r="AP67" s="23">
        <f t="shared" ref="AP67" si="454">(AQ66-AP66)-0.5</f>
        <v>7.5599999999999987</v>
      </c>
      <c r="AQ67" s="23"/>
      <c r="AR67" s="23"/>
      <c r="AS67" s="23"/>
      <c r="AT67" s="23"/>
      <c r="AU67" s="23"/>
      <c r="AV67" s="318">
        <f>SUM(AH67:AU67)</f>
        <v>37.799999999999997</v>
      </c>
      <c r="AW67" s="318"/>
      <c r="AX67" s="23">
        <f t="shared" ref="AX67" si="455">(AY66-AX66)-0.5</f>
        <v>7.5599999999999987</v>
      </c>
      <c r="AY67" s="23"/>
      <c r="AZ67" s="23"/>
      <c r="BA67" s="23"/>
      <c r="BB67" s="18">
        <f t="shared" ref="BB67" si="456">(BC66-BB66)-0.5</f>
        <v>7.5599999999999987</v>
      </c>
      <c r="BC67" s="18"/>
      <c r="BD67" s="18">
        <f t="shared" ref="BD67" si="457">(BE66-BD66)-0.5</f>
        <v>7.5599999999999987</v>
      </c>
      <c r="BE67" s="18"/>
      <c r="BF67" s="18"/>
      <c r="BG67" s="18"/>
      <c r="BH67" s="18">
        <f t="shared" ref="BH67" si="458">(BI66-BH66)-0.5</f>
        <v>7.5599999999999987</v>
      </c>
      <c r="BI67" s="18"/>
      <c r="BJ67" s="18">
        <f t="shared" ref="BJ67" si="459">(BK66-BJ66)-0.5</f>
        <v>7.5599999999999987</v>
      </c>
      <c r="BK67" s="18"/>
      <c r="BL67" s="337">
        <f>SUM(AX67:BK67)</f>
        <v>37.799999999999997</v>
      </c>
      <c r="BM67" s="318"/>
      <c r="BN67" s="23">
        <f t="shared" ref="BN67" si="460">(BO66-BN66)-0.5</f>
        <v>7.5599999999999987</v>
      </c>
      <c r="BO67" s="23"/>
      <c r="BP67" s="23">
        <f t="shared" ref="BP67" si="461">(BQ66-BP66)-0.5</f>
        <v>7.5599999999999987</v>
      </c>
      <c r="BQ67" s="23"/>
      <c r="BR67" s="144">
        <f t="shared" ref="BR67" si="462">(BS66-BR66)-0.5</f>
        <v>7.5599999999999987</v>
      </c>
      <c r="BS67" s="23"/>
      <c r="BT67" s="23">
        <f t="shared" ref="BT67" si="463">(BU66-BT66)-0.5</f>
        <v>7.5599999999999987</v>
      </c>
      <c r="BU67" s="143"/>
      <c r="BV67" s="94">
        <f t="shared" ref="BV67" si="464">(BW66-BV66)-0.5</f>
        <v>7.5599999999999987</v>
      </c>
      <c r="BW67" s="23"/>
      <c r="BX67" s="23"/>
      <c r="BY67" s="23"/>
      <c r="BZ67" s="23"/>
      <c r="CA67" s="23"/>
      <c r="CB67" s="318">
        <f>SUM(BN67:CA67)</f>
        <v>37.799999999999997</v>
      </c>
      <c r="CC67" s="319"/>
      <c r="CD67" s="337">
        <f>SUM(BL67+AV67+AF67)+F67+H67+J67+L67+N67+BN67+BP67+BR67+BT67</f>
        <v>166.32</v>
      </c>
      <c r="CE67" s="318"/>
    </row>
    <row r="68" spans="1:83" s="90" customFormat="1" x14ac:dyDescent="0.3">
      <c r="A68" s="46" t="s">
        <v>8</v>
      </c>
      <c r="B68" s="151"/>
      <c r="C68" s="151"/>
      <c r="D68" s="151"/>
      <c r="E68" s="38"/>
      <c r="F68" s="315" t="s">
        <v>21</v>
      </c>
      <c r="G68" s="316"/>
      <c r="H68" s="18"/>
      <c r="I68" s="18"/>
      <c r="J68" s="18"/>
      <c r="K68" s="18"/>
      <c r="L68" s="18">
        <v>8</v>
      </c>
      <c r="M68" s="18">
        <v>15.06</v>
      </c>
      <c r="N68" s="18">
        <v>8</v>
      </c>
      <c r="O68" s="18">
        <v>15.06</v>
      </c>
      <c r="P68" s="318"/>
      <c r="Q68" s="319"/>
      <c r="R68" s="18"/>
      <c r="S68" s="18"/>
      <c r="T68" s="18">
        <v>8</v>
      </c>
      <c r="U68" s="18">
        <v>15.06</v>
      </c>
      <c r="V68" s="18"/>
      <c r="W68" s="18"/>
      <c r="X68" s="18"/>
      <c r="Y68" s="18"/>
      <c r="Z68" s="18">
        <v>8</v>
      </c>
      <c r="AA68" s="18">
        <v>15.06</v>
      </c>
      <c r="AB68" s="317" t="s">
        <v>21</v>
      </c>
      <c r="AC68" s="316"/>
      <c r="AD68" s="18"/>
      <c r="AE68" s="18"/>
      <c r="AF68" s="318"/>
      <c r="AG68" s="318"/>
      <c r="AH68" s="27"/>
      <c r="AI68" s="27"/>
      <c r="AJ68" s="27"/>
      <c r="AK68" s="27"/>
      <c r="AL68" s="28"/>
      <c r="AM68" s="28"/>
      <c r="AN68" s="18"/>
      <c r="AO68" s="18"/>
      <c r="AP68" s="18"/>
      <c r="AQ68" s="18"/>
      <c r="AR68" s="18">
        <v>8</v>
      </c>
      <c r="AS68" s="18">
        <v>15.06</v>
      </c>
      <c r="AT68" s="18">
        <v>8</v>
      </c>
      <c r="AU68" s="18">
        <v>15.06</v>
      </c>
      <c r="AV68" s="318"/>
      <c r="AW68" s="318"/>
      <c r="AX68" s="18"/>
      <c r="AY68" s="18"/>
      <c r="AZ68" s="18">
        <v>8</v>
      </c>
      <c r="BA68" s="18">
        <v>15.06</v>
      </c>
      <c r="BB68" s="18"/>
      <c r="BC68" s="18"/>
      <c r="BD68" s="18"/>
      <c r="BE68" s="18"/>
      <c r="BF68" s="18">
        <v>8</v>
      </c>
      <c r="BG68" s="18">
        <v>15.06</v>
      </c>
      <c r="BH68" s="29"/>
      <c r="BI68" s="29"/>
      <c r="BJ68" s="23"/>
      <c r="BK68" s="23"/>
      <c r="BL68" s="337"/>
      <c r="BM68" s="318"/>
      <c r="BN68" s="151"/>
      <c r="BO68" s="151"/>
      <c r="BP68" s="151"/>
      <c r="BQ68" s="151"/>
      <c r="BR68" s="151"/>
      <c r="BS68" s="151"/>
      <c r="BT68" s="18"/>
      <c r="BU68" s="68"/>
      <c r="BV68" s="63"/>
      <c r="BW68" s="18"/>
      <c r="BX68" s="18">
        <v>8</v>
      </c>
      <c r="BY68" s="18">
        <v>15.06</v>
      </c>
      <c r="BZ68" s="18">
        <v>8</v>
      </c>
      <c r="CA68" s="18">
        <v>15.06</v>
      </c>
      <c r="CB68" s="318"/>
      <c r="CC68" s="319"/>
      <c r="CD68" s="337"/>
      <c r="CE68" s="318"/>
    </row>
    <row r="69" spans="1:83" ht="15" thickBot="1" x14ac:dyDescent="0.35">
      <c r="A69" s="56"/>
      <c r="B69" s="61"/>
      <c r="C69" s="61"/>
      <c r="D69" s="61"/>
      <c r="E69" s="58"/>
      <c r="F69" s="65">
        <v>7.6</v>
      </c>
      <c r="G69" s="66"/>
      <c r="H69" s="43"/>
      <c r="I69" s="43"/>
      <c r="J69" s="43"/>
      <c r="K69" s="43"/>
      <c r="L69" s="43">
        <f t="shared" ref="L69" si="465">(M68-L68)-0.5</f>
        <v>6.5600000000000005</v>
      </c>
      <c r="M69" s="43"/>
      <c r="N69" s="43">
        <f t="shared" ref="N69" si="466">(O68-N68)-0.5</f>
        <v>6.5600000000000005</v>
      </c>
      <c r="O69" s="43"/>
      <c r="P69" s="320">
        <f>SUM(B69:O69)</f>
        <v>20.72</v>
      </c>
      <c r="Q69" s="321"/>
      <c r="R69" s="43"/>
      <c r="S69" s="43"/>
      <c r="T69" s="43">
        <f t="shared" ref="T69" si="467">(U68-T68)-0.5</f>
        <v>6.5600000000000005</v>
      </c>
      <c r="U69" s="43"/>
      <c r="V69" s="43"/>
      <c r="W69" s="43"/>
      <c r="X69" s="43"/>
      <c r="Y69" s="43"/>
      <c r="Z69" s="43">
        <f t="shared" ref="Z69" si="468">(AA68-Z68)-0.5</f>
        <v>6.5600000000000005</v>
      </c>
      <c r="AA69" s="43"/>
      <c r="AB69" s="197">
        <v>7.6</v>
      </c>
      <c r="AC69" s="20"/>
      <c r="AD69" s="43"/>
      <c r="AE69" s="43"/>
      <c r="AF69" s="320">
        <f>SUM(R69:AE69)</f>
        <v>20.72</v>
      </c>
      <c r="AG69" s="320"/>
      <c r="AH69" s="62"/>
      <c r="AI69" s="62"/>
      <c r="AJ69" s="62"/>
      <c r="AK69" s="62"/>
      <c r="AL69" s="62"/>
      <c r="AM69" s="62"/>
      <c r="AN69" s="43"/>
      <c r="AO69" s="43"/>
      <c r="AP69" s="43"/>
      <c r="AQ69" s="43"/>
      <c r="AR69" s="43">
        <f t="shared" ref="AR69" si="469">(AS68-AR68)-0.5</f>
        <v>6.5600000000000005</v>
      </c>
      <c r="AS69" s="43"/>
      <c r="AT69" s="43">
        <f t="shared" ref="AT69" si="470">(AU68-AT68)-0.5</f>
        <v>6.5600000000000005</v>
      </c>
      <c r="AU69" s="43"/>
      <c r="AV69" s="320">
        <f>SUM(AH69:AU69)</f>
        <v>13.120000000000001</v>
      </c>
      <c r="AW69" s="320"/>
      <c r="AX69" s="43"/>
      <c r="AY69" s="43"/>
      <c r="AZ69" s="43">
        <f t="shared" ref="AZ69" si="471">(BA68-AZ68)-0.5</f>
        <v>6.5600000000000005</v>
      </c>
      <c r="BA69" s="43"/>
      <c r="BB69" s="43"/>
      <c r="BC69" s="43"/>
      <c r="BD69" s="43"/>
      <c r="BE69" s="43"/>
      <c r="BF69" s="43">
        <f t="shared" ref="BF69" si="472">(BG68-BF68)-0.5</f>
        <v>6.5600000000000005</v>
      </c>
      <c r="BG69" s="43"/>
      <c r="BH69" s="60"/>
      <c r="BI69" s="61"/>
      <c r="BJ69" s="61"/>
      <c r="BK69" s="61"/>
      <c r="BL69" s="338">
        <f>SUM(AX69:BK69)</f>
        <v>13.120000000000001</v>
      </c>
      <c r="BM69" s="320"/>
      <c r="BN69" s="61"/>
      <c r="BO69" s="61"/>
      <c r="BP69" s="61"/>
      <c r="BQ69" s="61"/>
      <c r="BR69" s="61"/>
      <c r="BS69" s="61"/>
      <c r="BT69" s="43"/>
      <c r="BU69" s="69"/>
      <c r="BV69" s="64"/>
      <c r="BW69" s="43"/>
      <c r="BX69" s="43">
        <f t="shared" ref="BX69" si="473">(BY68-BX68)-0.5</f>
        <v>6.5600000000000005</v>
      </c>
      <c r="BY69" s="43"/>
      <c r="BZ69" s="43">
        <f t="shared" ref="BZ69" si="474">(CA68-BZ68)-0.5</f>
        <v>6.5600000000000005</v>
      </c>
      <c r="CA69" s="43"/>
      <c r="CB69" s="320">
        <f>SUM(BN69:CA69)</f>
        <v>13.120000000000001</v>
      </c>
      <c r="CC69" s="321"/>
      <c r="CD69" s="337">
        <f>SUM(BL69+AV69+AF69)+F69+H69+J69+L69+N69+BN69+BP69+BR69+BT69</f>
        <v>67.680000000000007</v>
      </c>
      <c r="CE69" s="318"/>
    </row>
    <row r="70" spans="1:83" x14ac:dyDescent="0.35">
      <c r="A70" s="2"/>
      <c r="B70" s="30"/>
      <c r="C70" s="30"/>
      <c r="D70" s="30"/>
      <c r="E70" s="30"/>
      <c r="F70" s="30"/>
      <c r="G70" s="30"/>
      <c r="H70" s="30"/>
      <c r="I70" s="30"/>
      <c r="J70" s="30"/>
      <c r="K70" s="30"/>
      <c r="L70" s="30"/>
      <c r="M70" s="30"/>
      <c r="N70" s="30"/>
      <c r="O70" s="30"/>
      <c r="P70" s="32"/>
      <c r="Q70" s="31"/>
      <c r="R70" s="30"/>
      <c r="S70" s="30"/>
      <c r="T70" s="30"/>
      <c r="U70" s="30"/>
      <c r="V70" s="30"/>
      <c r="W70" s="30"/>
      <c r="X70" s="30"/>
      <c r="Y70" s="30"/>
      <c r="Z70" s="30"/>
      <c r="AA70" s="30"/>
      <c r="AB70" s="30"/>
      <c r="AC70" s="30"/>
      <c r="AD70" s="30"/>
      <c r="AE70" s="30"/>
      <c r="AF70" s="32"/>
      <c r="AG70" s="31"/>
      <c r="AH70" s="30"/>
      <c r="AI70" s="30"/>
      <c r="AJ70" s="30"/>
      <c r="AK70" s="30"/>
      <c r="AL70" s="30"/>
      <c r="AM70" s="30"/>
      <c r="AN70" s="30"/>
      <c r="AO70" s="30"/>
      <c r="AP70" s="30"/>
      <c r="AQ70" s="30"/>
      <c r="AR70" s="30"/>
      <c r="AS70" s="30"/>
      <c r="AT70" s="30"/>
      <c r="AU70" s="30"/>
      <c r="AV70" s="32"/>
      <c r="AW70" s="31"/>
      <c r="AX70" s="30"/>
      <c r="AY70" s="30"/>
      <c r="AZ70" s="30"/>
      <c r="BA70" s="30"/>
      <c r="BB70" s="30"/>
      <c r="BC70" s="30"/>
      <c r="BD70" s="30"/>
      <c r="BE70" s="30"/>
      <c r="BF70" s="30"/>
      <c r="BG70" s="30"/>
      <c r="BH70" s="30"/>
      <c r="BI70" s="30"/>
      <c r="BJ70" s="30"/>
      <c r="BK70" s="30"/>
      <c r="BL70" s="32"/>
      <c r="BM70" s="31"/>
      <c r="BN70" s="30"/>
      <c r="BO70" s="30"/>
      <c r="BP70" s="30"/>
      <c r="BQ70" s="30"/>
      <c r="BR70" s="30"/>
      <c r="BS70" s="30"/>
      <c r="BT70" s="30"/>
      <c r="BU70" s="30"/>
      <c r="BV70" s="30"/>
      <c r="BW70" s="30"/>
      <c r="BX70" s="30"/>
      <c r="BY70" s="30"/>
      <c r="BZ70" s="30"/>
      <c r="CA70" s="30"/>
      <c r="CB70" s="32"/>
      <c r="CC70" s="31"/>
      <c r="CD70" s="30"/>
      <c r="CE70" s="30"/>
    </row>
    <row r="71" spans="1:83" ht="15" customHeight="1" x14ac:dyDescent="0.35">
      <c r="A71" s="145" t="s">
        <v>75</v>
      </c>
      <c r="B71" s="30"/>
      <c r="C71" s="30"/>
      <c r="D71" s="30"/>
      <c r="E71" s="30"/>
      <c r="F71" s="30"/>
      <c r="G71" s="30"/>
      <c r="H71" s="30"/>
      <c r="I71" s="30"/>
      <c r="J71" s="30"/>
      <c r="K71" s="30"/>
      <c r="L71" s="30"/>
      <c r="M71" s="30"/>
      <c r="N71" s="30"/>
      <c r="O71" s="30"/>
      <c r="P71" s="322">
        <f>SUM(P5:Q70)</f>
        <v>910.02</v>
      </c>
      <c r="Q71" s="323"/>
      <c r="R71" s="30"/>
      <c r="S71" s="30"/>
      <c r="T71" s="30"/>
      <c r="U71" s="30"/>
      <c r="V71" s="30"/>
      <c r="W71" s="30"/>
      <c r="X71" s="30"/>
      <c r="Y71" s="30"/>
      <c r="Z71" s="30"/>
      <c r="AA71" s="30"/>
      <c r="AB71" s="30"/>
      <c r="AC71" s="30"/>
      <c r="AD71" s="30"/>
      <c r="AE71" s="30"/>
      <c r="AF71" s="322">
        <f>SUM(AF5:AG70)</f>
        <v>980.09</v>
      </c>
      <c r="AG71" s="323"/>
      <c r="AH71" s="30"/>
      <c r="AI71" s="30"/>
      <c r="AJ71" s="30"/>
      <c r="AK71" s="30"/>
      <c r="AL71" s="30"/>
      <c r="AM71" s="30"/>
      <c r="AN71" s="30"/>
      <c r="AO71" s="30"/>
      <c r="AP71" s="30"/>
      <c r="AQ71" s="30"/>
      <c r="AR71" s="30"/>
      <c r="AS71" s="30"/>
      <c r="AT71" s="30"/>
      <c r="AU71" s="30"/>
      <c r="AV71" s="322">
        <f>SUM(AV5:AW70)</f>
        <v>827.61999999999978</v>
      </c>
      <c r="AW71" s="323"/>
      <c r="AX71" s="30"/>
      <c r="AY71" s="30"/>
      <c r="AZ71" s="30"/>
      <c r="BA71" s="30"/>
      <c r="BB71" s="30"/>
      <c r="BC71" s="30"/>
      <c r="BD71" s="30"/>
      <c r="BE71" s="30"/>
      <c r="BF71" s="30"/>
      <c r="BG71" s="30"/>
      <c r="BH71" s="30"/>
      <c r="BI71" s="30"/>
      <c r="BJ71" s="30"/>
      <c r="BK71" s="30"/>
      <c r="BL71" s="322">
        <f>SUM(BL5:BM70)</f>
        <v>891.86999999999989</v>
      </c>
      <c r="BM71" s="335"/>
      <c r="BN71" s="30"/>
      <c r="BO71" s="30"/>
      <c r="BP71" s="30"/>
      <c r="BQ71" s="30"/>
      <c r="BR71" s="30"/>
      <c r="BS71" s="30"/>
      <c r="BT71" s="30"/>
      <c r="BU71" s="30"/>
      <c r="BV71" s="30"/>
      <c r="BW71" s="30"/>
      <c r="BX71" s="30"/>
      <c r="BY71" s="30"/>
      <c r="BZ71" s="30"/>
      <c r="CA71" s="30"/>
      <c r="CB71" s="322">
        <f>SUM(CB5:CC70)</f>
        <v>844.42</v>
      </c>
      <c r="CC71" s="323"/>
      <c r="CD71" s="353">
        <f>SUM(CD5:CE70)</f>
        <v>3846.44</v>
      </c>
      <c r="CE71" s="354"/>
    </row>
    <row r="72" spans="1:83" x14ac:dyDescent="0.35">
      <c r="A72" s="2"/>
      <c r="B72" s="30"/>
      <c r="C72" s="30"/>
      <c r="D72" s="30"/>
      <c r="E72" s="30"/>
      <c r="F72" s="30"/>
      <c r="G72" s="30"/>
      <c r="H72" s="30"/>
      <c r="I72" s="30"/>
      <c r="J72" s="30"/>
      <c r="K72" s="30"/>
      <c r="L72" s="30"/>
      <c r="M72" s="30"/>
      <c r="N72" s="30"/>
      <c r="O72" s="30"/>
      <c r="P72" s="32"/>
      <c r="Q72" s="31"/>
      <c r="R72" s="30"/>
      <c r="S72" s="30"/>
      <c r="T72" s="30"/>
      <c r="U72" s="30"/>
      <c r="V72" s="30"/>
      <c r="W72" s="30"/>
      <c r="X72" s="30"/>
      <c r="Y72" s="30"/>
      <c r="Z72" s="30"/>
      <c r="AA72" s="30"/>
      <c r="AB72" s="30"/>
      <c r="AC72" s="30"/>
      <c r="AD72" s="30"/>
      <c r="AE72" s="30"/>
      <c r="AF72" s="32"/>
      <c r="AG72" s="31"/>
      <c r="AH72" s="30"/>
      <c r="AI72" s="30"/>
      <c r="AJ72" s="30"/>
      <c r="AK72" s="30"/>
      <c r="AL72" s="30"/>
      <c r="AM72" s="30"/>
      <c r="AN72" s="30"/>
      <c r="AO72" s="30"/>
      <c r="AP72" s="30"/>
      <c r="AQ72" s="30"/>
      <c r="AR72" s="30"/>
      <c r="AS72" s="30"/>
      <c r="AT72" s="30"/>
      <c r="AU72" s="30"/>
      <c r="AV72" s="32"/>
      <c r="AW72" s="31"/>
      <c r="AX72" s="30"/>
      <c r="AY72" s="30"/>
      <c r="AZ72" s="30"/>
      <c r="BA72" s="30"/>
      <c r="BB72" s="30"/>
      <c r="BC72" s="30"/>
      <c r="BD72" s="30"/>
      <c r="BE72" s="30"/>
      <c r="BF72" s="30"/>
      <c r="BG72" s="30"/>
      <c r="BH72" s="30"/>
      <c r="BI72" s="30"/>
      <c r="BJ72" s="30"/>
      <c r="BK72" s="30"/>
      <c r="BL72" s="32"/>
      <c r="BM72" s="31"/>
      <c r="BN72" s="30"/>
      <c r="BO72" s="30"/>
      <c r="BP72" s="30"/>
      <c r="BQ72" s="30"/>
      <c r="BR72" s="30"/>
      <c r="BS72" s="30"/>
      <c r="BT72" s="30"/>
      <c r="BU72" s="30"/>
      <c r="BV72" s="30"/>
      <c r="BW72" s="30"/>
      <c r="BX72" s="30"/>
      <c r="BY72" s="30"/>
      <c r="BZ72" s="30"/>
      <c r="CA72" s="30"/>
      <c r="CB72" s="32"/>
      <c r="CC72" s="31"/>
      <c r="CD72" s="30"/>
      <c r="CE72" s="30"/>
    </row>
    <row r="73" spans="1:83" ht="15" customHeight="1" x14ac:dyDescent="0.35">
      <c r="A73" s="146" t="s">
        <v>76</v>
      </c>
      <c r="B73" s="30"/>
      <c r="C73" s="30"/>
      <c r="D73" s="30"/>
      <c r="E73" s="30"/>
      <c r="F73" s="30"/>
      <c r="G73" s="30"/>
      <c r="H73" s="30"/>
      <c r="I73" s="30"/>
      <c r="J73" s="30"/>
      <c r="K73" s="30"/>
      <c r="L73" s="30"/>
      <c r="M73" s="30"/>
      <c r="N73" s="30"/>
      <c r="O73" s="30"/>
      <c r="P73" s="324"/>
      <c r="Q73" s="325"/>
      <c r="R73" s="30"/>
      <c r="S73" s="30"/>
      <c r="T73" s="30"/>
      <c r="U73" s="30"/>
      <c r="V73" s="30"/>
      <c r="W73" s="30"/>
      <c r="X73" s="30"/>
      <c r="Y73" s="30"/>
      <c r="Z73" s="30"/>
      <c r="AA73" s="30"/>
      <c r="AB73" s="30"/>
      <c r="AC73" s="30"/>
      <c r="AD73" s="30"/>
      <c r="AE73" s="30"/>
      <c r="AF73" s="324"/>
      <c r="AG73" s="325"/>
      <c r="AH73" s="30"/>
      <c r="AI73" s="30"/>
      <c r="AJ73" s="30"/>
      <c r="AK73" s="30"/>
      <c r="AL73" s="30"/>
      <c r="AM73" s="30"/>
      <c r="AN73" s="30"/>
      <c r="AO73" s="30"/>
      <c r="AP73" s="30"/>
      <c r="AQ73" s="30"/>
      <c r="AR73" s="30"/>
      <c r="AS73" s="30"/>
      <c r="AT73" s="30"/>
      <c r="AU73" s="30"/>
      <c r="AV73" s="324"/>
      <c r="AW73" s="325"/>
      <c r="AX73" s="30"/>
      <c r="AY73" s="30"/>
      <c r="AZ73" s="30"/>
      <c r="BA73" s="30"/>
      <c r="BB73" s="30"/>
      <c r="BC73" s="30"/>
      <c r="BD73" s="30"/>
      <c r="BE73" s="30"/>
      <c r="BF73" s="30"/>
      <c r="BG73" s="30"/>
      <c r="BH73" s="30"/>
      <c r="BI73" s="30"/>
      <c r="BJ73" s="30"/>
      <c r="BK73" s="30"/>
      <c r="BL73" s="324"/>
      <c r="BM73" s="325"/>
      <c r="BN73" s="30"/>
      <c r="BO73" s="30"/>
      <c r="BP73" s="30"/>
      <c r="BQ73" s="30"/>
      <c r="BR73" s="30"/>
      <c r="BS73" s="30"/>
      <c r="BT73" s="30"/>
      <c r="BU73" s="30"/>
      <c r="BV73" s="30"/>
      <c r="BW73" s="30"/>
      <c r="BX73" s="30"/>
      <c r="BY73" s="30"/>
      <c r="BZ73" s="30"/>
      <c r="CA73" s="30"/>
      <c r="CB73" s="324"/>
      <c r="CC73" s="325"/>
      <c r="CD73" s="355">
        <v>334.4</v>
      </c>
      <c r="CE73" s="355"/>
    </row>
    <row r="74" spans="1:83" x14ac:dyDescent="0.35">
      <c r="A74" s="2"/>
      <c r="B74" s="30"/>
      <c r="C74" s="30"/>
      <c r="D74" s="30"/>
      <c r="E74" s="30"/>
      <c r="F74" s="30"/>
      <c r="G74" s="30"/>
      <c r="H74" s="30"/>
      <c r="I74" s="30"/>
      <c r="J74" s="30"/>
      <c r="K74" s="30"/>
      <c r="L74" s="30"/>
      <c r="M74" s="30"/>
      <c r="N74" s="30"/>
      <c r="O74" s="30"/>
      <c r="P74" s="33"/>
      <c r="Q74" s="34"/>
      <c r="R74" s="30"/>
      <c r="S74" s="30"/>
      <c r="T74" s="30"/>
      <c r="U74" s="30"/>
      <c r="V74" s="30"/>
      <c r="W74" s="30"/>
      <c r="X74" s="30"/>
      <c r="Y74" s="30"/>
      <c r="Z74" s="30"/>
      <c r="AA74" s="30"/>
      <c r="AB74" s="30"/>
      <c r="AC74" s="30"/>
      <c r="AD74" s="30"/>
      <c r="AE74" s="30"/>
      <c r="AF74" s="33"/>
      <c r="AG74" s="34"/>
      <c r="AH74" s="30"/>
      <c r="AI74" s="30"/>
      <c r="AJ74" s="30"/>
      <c r="AK74" s="30"/>
      <c r="AL74" s="30"/>
      <c r="AM74" s="30"/>
      <c r="AN74" s="30"/>
      <c r="AO74" s="30"/>
      <c r="AP74" s="30"/>
      <c r="AQ74" s="30"/>
      <c r="AR74" s="30"/>
      <c r="AS74" s="30"/>
      <c r="AT74" s="30"/>
      <c r="AU74" s="30"/>
      <c r="AV74" s="33"/>
      <c r="AW74" s="34"/>
      <c r="AX74" s="30"/>
      <c r="AY74" s="30"/>
      <c r="AZ74" s="30"/>
      <c r="BA74" s="30"/>
      <c r="BB74" s="30"/>
      <c r="BC74" s="30"/>
      <c r="BD74" s="30"/>
      <c r="BE74" s="30"/>
      <c r="BF74" s="30"/>
      <c r="BG74" s="30"/>
      <c r="BH74" s="30"/>
      <c r="BI74" s="30"/>
      <c r="BJ74" s="30"/>
      <c r="BK74" s="30"/>
      <c r="BL74" s="33"/>
      <c r="BM74" s="34"/>
      <c r="BN74" s="30"/>
      <c r="BO74" s="30"/>
      <c r="BP74" s="30"/>
      <c r="BQ74" s="30"/>
      <c r="BR74" s="30"/>
      <c r="BS74" s="30"/>
      <c r="BT74" s="30"/>
      <c r="BU74" s="30"/>
      <c r="BV74" s="30"/>
      <c r="BW74" s="30"/>
      <c r="BX74" s="30"/>
      <c r="BY74" s="30"/>
      <c r="BZ74" s="30"/>
      <c r="CA74" s="30"/>
      <c r="CB74" s="33"/>
      <c r="CC74" s="34"/>
      <c r="CD74" s="30"/>
      <c r="CE74" s="30"/>
    </row>
    <row r="75" spans="1:83" ht="15.5" x14ac:dyDescent="0.35">
      <c r="A75" s="35"/>
      <c r="B75" s="30"/>
      <c r="C75" s="30"/>
      <c r="D75" s="30"/>
      <c r="E75" s="30"/>
      <c r="F75" s="30"/>
      <c r="G75" s="30"/>
      <c r="H75" s="30"/>
      <c r="I75" s="30"/>
      <c r="J75" s="30"/>
      <c r="K75" s="30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  <c r="Y75" s="30"/>
      <c r="Z75" s="30"/>
      <c r="AA75" s="30"/>
      <c r="AB75" s="30"/>
      <c r="AC75" s="30"/>
      <c r="AD75" s="30"/>
      <c r="AE75" s="30"/>
      <c r="AF75" s="30"/>
      <c r="AG75" s="30"/>
      <c r="AH75" s="30"/>
      <c r="AI75" s="30"/>
      <c r="AJ75" s="30"/>
      <c r="AK75" s="30"/>
      <c r="AL75" s="30"/>
      <c r="AM75" s="30"/>
      <c r="AN75" s="30"/>
      <c r="AO75" s="30"/>
      <c r="AP75" s="30"/>
      <c r="AQ75" s="30"/>
      <c r="AR75" s="30"/>
      <c r="AS75" s="30"/>
      <c r="AT75" s="30"/>
      <c r="AU75" s="30"/>
      <c r="AV75" s="30"/>
      <c r="AW75" s="30"/>
      <c r="AX75" s="30"/>
      <c r="AY75" s="30"/>
      <c r="AZ75" s="30"/>
      <c r="BA75" s="30"/>
      <c r="BB75" s="30"/>
      <c r="BC75" s="30"/>
      <c r="BD75" s="30"/>
      <c r="BE75" s="30"/>
      <c r="BF75" s="30"/>
      <c r="BG75" s="30"/>
      <c r="BH75" s="30"/>
      <c r="BI75" s="30"/>
      <c r="BJ75" s="30"/>
      <c r="BK75" s="30"/>
      <c r="BL75" s="30"/>
      <c r="BM75" s="30"/>
      <c r="BN75" s="30"/>
      <c r="BO75" s="30"/>
      <c r="BP75" s="30"/>
      <c r="BQ75" s="30"/>
      <c r="BR75" s="30"/>
      <c r="BS75" s="30"/>
      <c r="BT75" s="30"/>
      <c r="BU75" s="30"/>
      <c r="BV75" s="30"/>
      <c r="BW75" s="30"/>
      <c r="BX75" s="30"/>
      <c r="BY75" s="30"/>
      <c r="BZ75" s="30"/>
      <c r="CA75" s="30"/>
      <c r="CB75" s="30"/>
      <c r="CC75" s="30"/>
      <c r="CD75" s="344">
        <f>SUM(CD71:CE73)</f>
        <v>4180.84</v>
      </c>
      <c r="CE75" s="345"/>
    </row>
  </sheetData>
  <mergeCells count="449">
    <mergeCell ref="P5:Q5"/>
    <mergeCell ref="CD5:CE5"/>
    <mergeCell ref="P6:Q6"/>
    <mergeCell ref="CD6:CE6"/>
    <mergeCell ref="CB5:CC5"/>
    <mergeCell ref="B4:C4"/>
    <mergeCell ref="H4:I4"/>
    <mergeCell ref="L3:M3"/>
    <mergeCell ref="N3:O3"/>
    <mergeCell ref="P3:Q4"/>
    <mergeCell ref="CD3:CE4"/>
    <mergeCell ref="B3:C3"/>
    <mergeCell ref="D3:E3"/>
    <mergeCell ref="F3:G3"/>
    <mergeCell ref="H3:I3"/>
    <mergeCell ref="J3:K3"/>
    <mergeCell ref="AX4:AY4"/>
    <mergeCell ref="AR3:AS3"/>
    <mergeCell ref="AT3:AU3"/>
    <mergeCell ref="AV3:AW4"/>
    <mergeCell ref="AX3:AY3"/>
    <mergeCell ref="AF3:AG4"/>
    <mergeCell ref="AH3:AI3"/>
    <mergeCell ref="AJ3:AK3"/>
    <mergeCell ref="P10:Q10"/>
    <mergeCell ref="CD10:CE10"/>
    <mergeCell ref="AF10:AG10"/>
    <mergeCell ref="AV10:AW10"/>
    <mergeCell ref="P9:Q9"/>
    <mergeCell ref="CD7:CE7"/>
    <mergeCell ref="P8:Q8"/>
    <mergeCell ref="CD8:CE8"/>
    <mergeCell ref="AF7:AG7"/>
    <mergeCell ref="AV7:AW7"/>
    <mergeCell ref="P7:Q7"/>
    <mergeCell ref="BL10:BM10"/>
    <mergeCell ref="BL7:BM7"/>
    <mergeCell ref="AF8:AG8"/>
    <mergeCell ref="AV8:AW8"/>
    <mergeCell ref="BL8:BM8"/>
    <mergeCell ref="AF9:AG9"/>
    <mergeCell ref="AV9:AW9"/>
    <mergeCell ref="BL9:BM9"/>
    <mergeCell ref="P13:Q13"/>
    <mergeCell ref="CD13:CE13"/>
    <mergeCell ref="P14:Q14"/>
    <mergeCell ref="CD14:CE14"/>
    <mergeCell ref="AF13:AG13"/>
    <mergeCell ref="F13:G13"/>
    <mergeCell ref="P11:Q11"/>
    <mergeCell ref="CD11:CE11"/>
    <mergeCell ref="P12:Q12"/>
    <mergeCell ref="CD12:CE12"/>
    <mergeCell ref="CB12:CC12"/>
    <mergeCell ref="AF11:AG11"/>
    <mergeCell ref="AV11:AW11"/>
    <mergeCell ref="BL11:BM11"/>
    <mergeCell ref="AF12:AG12"/>
    <mergeCell ref="AV12:AW12"/>
    <mergeCell ref="BL12:BM12"/>
    <mergeCell ref="AV13:AW13"/>
    <mergeCell ref="BL13:BM13"/>
    <mergeCell ref="AF14:AG14"/>
    <mergeCell ref="AV14:AW14"/>
    <mergeCell ref="BL14:BM14"/>
    <mergeCell ref="CB13:CC13"/>
    <mergeCell ref="CB14:CC14"/>
    <mergeCell ref="F19:G19"/>
    <mergeCell ref="P17:Q17"/>
    <mergeCell ref="CD17:CE17"/>
    <mergeCell ref="P18:Q18"/>
    <mergeCell ref="CD18:CE18"/>
    <mergeCell ref="CB18:CC18"/>
    <mergeCell ref="CD15:CE15"/>
    <mergeCell ref="P16:Q16"/>
    <mergeCell ref="CD16:CE16"/>
    <mergeCell ref="AF16:AG16"/>
    <mergeCell ref="AV16:AW16"/>
    <mergeCell ref="P15:Q15"/>
    <mergeCell ref="BL16:BM16"/>
    <mergeCell ref="AF17:AG17"/>
    <mergeCell ref="AV17:AW17"/>
    <mergeCell ref="BL17:BM17"/>
    <mergeCell ref="AF18:AG18"/>
    <mergeCell ref="AV18:AW18"/>
    <mergeCell ref="BL18:BM18"/>
    <mergeCell ref="AF15:AG15"/>
    <mergeCell ref="AV15:AW15"/>
    <mergeCell ref="BL15:BM15"/>
    <mergeCell ref="CB15:CC15"/>
    <mergeCell ref="CB16:CC16"/>
    <mergeCell ref="P22:Q22"/>
    <mergeCell ref="CD22:CE22"/>
    <mergeCell ref="AF22:AG22"/>
    <mergeCell ref="AV22:AW22"/>
    <mergeCell ref="P21:Q21"/>
    <mergeCell ref="P19:Q19"/>
    <mergeCell ref="CD19:CE19"/>
    <mergeCell ref="P20:Q20"/>
    <mergeCell ref="CD20:CE20"/>
    <mergeCell ref="AF19:AG19"/>
    <mergeCell ref="BL22:BM22"/>
    <mergeCell ref="AV19:AW19"/>
    <mergeCell ref="BL19:BM19"/>
    <mergeCell ref="AF20:AG20"/>
    <mergeCell ref="AV20:AW20"/>
    <mergeCell ref="BL20:BM20"/>
    <mergeCell ref="AF21:AG21"/>
    <mergeCell ref="AV21:AW21"/>
    <mergeCell ref="BL21:BM21"/>
    <mergeCell ref="F25:G25"/>
    <mergeCell ref="P25:Q25"/>
    <mergeCell ref="CD25:CE25"/>
    <mergeCell ref="AF25:AG25"/>
    <mergeCell ref="AV25:AW25"/>
    <mergeCell ref="BL25:BM25"/>
    <mergeCell ref="P23:Q23"/>
    <mergeCell ref="CD23:CE23"/>
    <mergeCell ref="P24:Q24"/>
    <mergeCell ref="CD24:CE24"/>
    <mergeCell ref="CB24:CC24"/>
    <mergeCell ref="AF23:AG23"/>
    <mergeCell ref="AV23:AW23"/>
    <mergeCell ref="BL23:BM23"/>
    <mergeCell ref="AF24:AG24"/>
    <mergeCell ref="AV24:AW24"/>
    <mergeCell ref="BL24:BM24"/>
    <mergeCell ref="P29:Q29"/>
    <mergeCell ref="CD29:CE29"/>
    <mergeCell ref="AF29:AG29"/>
    <mergeCell ref="AV29:AW29"/>
    <mergeCell ref="P28:Q28"/>
    <mergeCell ref="CD26:CE26"/>
    <mergeCell ref="F27:G27"/>
    <mergeCell ref="P27:Q27"/>
    <mergeCell ref="CD27:CE27"/>
    <mergeCell ref="AF26:AG26"/>
    <mergeCell ref="P26:Q26"/>
    <mergeCell ref="BL29:BM29"/>
    <mergeCell ref="AV26:AW26"/>
    <mergeCell ref="BL26:BM26"/>
    <mergeCell ref="AF27:AG27"/>
    <mergeCell ref="AV27:AW27"/>
    <mergeCell ref="BL27:BM27"/>
    <mergeCell ref="AF28:AG28"/>
    <mergeCell ref="AV28:AW28"/>
    <mergeCell ref="BL28:BM28"/>
    <mergeCell ref="CB27:CC27"/>
    <mergeCell ref="CB28:CC28"/>
    <mergeCell ref="CB29:CC29"/>
    <mergeCell ref="P34:Q34"/>
    <mergeCell ref="CD34:CE34"/>
    <mergeCell ref="AF32:AG32"/>
    <mergeCell ref="AV32:AW32"/>
    <mergeCell ref="P32:Q32"/>
    <mergeCell ref="CD30:CE30"/>
    <mergeCell ref="P31:Q31"/>
    <mergeCell ref="CD31:CE31"/>
    <mergeCell ref="CB30:CC30"/>
    <mergeCell ref="CB31:CC31"/>
    <mergeCell ref="P30:Q30"/>
    <mergeCell ref="AF30:AG30"/>
    <mergeCell ref="AV30:AW30"/>
    <mergeCell ref="BL30:BM30"/>
    <mergeCell ref="AF31:AG31"/>
    <mergeCell ref="AV31:AW31"/>
    <mergeCell ref="BL31:BM31"/>
    <mergeCell ref="BL32:BM32"/>
    <mergeCell ref="AF34:AG34"/>
    <mergeCell ref="AV34:AW34"/>
    <mergeCell ref="BL34:BM34"/>
    <mergeCell ref="CB32:CC32"/>
    <mergeCell ref="CB34:CC34"/>
    <mergeCell ref="P38:Q38"/>
    <mergeCell ref="CD38:CE38"/>
    <mergeCell ref="P37:Q37"/>
    <mergeCell ref="CD35:CE35"/>
    <mergeCell ref="P36:Q36"/>
    <mergeCell ref="CD36:CE36"/>
    <mergeCell ref="AF36:AG36"/>
    <mergeCell ref="AV36:AW36"/>
    <mergeCell ref="P35:Q35"/>
    <mergeCell ref="BL36:BM36"/>
    <mergeCell ref="AF37:AG37"/>
    <mergeCell ref="AV37:AW37"/>
    <mergeCell ref="BL37:BM37"/>
    <mergeCell ref="AF38:AG38"/>
    <mergeCell ref="AV38:AW38"/>
    <mergeCell ref="BL38:BM38"/>
    <mergeCell ref="AF35:AG35"/>
    <mergeCell ref="AV35:AW35"/>
    <mergeCell ref="BL35:BM35"/>
    <mergeCell ref="CB35:CC35"/>
    <mergeCell ref="CB36:CC36"/>
    <mergeCell ref="CB37:CC37"/>
    <mergeCell ref="CB38:CC38"/>
    <mergeCell ref="P43:Q43"/>
    <mergeCell ref="CD43:CE43"/>
    <mergeCell ref="AF43:AG43"/>
    <mergeCell ref="AV43:AW43"/>
    <mergeCell ref="P42:Q42"/>
    <mergeCell ref="CD39:CE39"/>
    <mergeCell ref="P41:Q41"/>
    <mergeCell ref="CD41:CE41"/>
    <mergeCell ref="AF39:AG39"/>
    <mergeCell ref="AV39:AW39"/>
    <mergeCell ref="P39:Q39"/>
    <mergeCell ref="BL43:BM43"/>
    <mergeCell ref="BL39:BM39"/>
    <mergeCell ref="AF41:AG41"/>
    <mergeCell ref="AV41:AW41"/>
    <mergeCell ref="BL41:BM41"/>
    <mergeCell ref="AF42:AG42"/>
    <mergeCell ref="AV42:AW42"/>
    <mergeCell ref="BL42:BM42"/>
    <mergeCell ref="CB39:CC39"/>
    <mergeCell ref="CB41:CC41"/>
    <mergeCell ref="CB42:CC42"/>
    <mergeCell ref="CB43:CC43"/>
    <mergeCell ref="F48:G48"/>
    <mergeCell ref="P48:Q48"/>
    <mergeCell ref="CD48:CE48"/>
    <mergeCell ref="AF46:AG46"/>
    <mergeCell ref="P46:Q46"/>
    <mergeCell ref="CD44:CE44"/>
    <mergeCell ref="P45:Q45"/>
    <mergeCell ref="CD45:CE45"/>
    <mergeCell ref="P44:Q44"/>
    <mergeCell ref="AF44:AG44"/>
    <mergeCell ref="AV44:AW44"/>
    <mergeCell ref="BL44:BM44"/>
    <mergeCell ref="AF45:AG45"/>
    <mergeCell ref="AV45:AW45"/>
    <mergeCell ref="BL45:BM45"/>
    <mergeCell ref="AV46:AW46"/>
    <mergeCell ref="BL46:BM46"/>
    <mergeCell ref="AF48:AG48"/>
    <mergeCell ref="AV48:AW48"/>
    <mergeCell ref="BL48:BM48"/>
    <mergeCell ref="CB44:CC44"/>
    <mergeCell ref="CB45:CC45"/>
    <mergeCell ref="CB46:CC46"/>
    <mergeCell ref="CB48:CC48"/>
    <mergeCell ref="F52:G52"/>
    <mergeCell ref="P52:Q52"/>
    <mergeCell ref="CD52:CE52"/>
    <mergeCell ref="CB51:CC51"/>
    <mergeCell ref="P51:Q51"/>
    <mergeCell ref="CD49:CE49"/>
    <mergeCell ref="F50:G50"/>
    <mergeCell ref="P50:Q50"/>
    <mergeCell ref="CD50:CE50"/>
    <mergeCell ref="AF50:AG50"/>
    <mergeCell ref="P49:Q49"/>
    <mergeCell ref="AL52:AM52"/>
    <mergeCell ref="AV50:AW50"/>
    <mergeCell ref="BL50:BM50"/>
    <mergeCell ref="AF51:AG51"/>
    <mergeCell ref="AV51:AW51"/>
    <mergeCell ref="BL51:BM51"/>
    <mergeCell ref="AF52:AG52"/>
    <mergeCell ref="AV52:AW52"/>
    <mergeCell ref="BL52:BM52"/>
    <mergeCell ref="AF49:AG49"/>
    <mergeCell ref="AV49:AW49"/>
    <mergeCell ref="BL49:BM49"/>
    <mergeCell ref="CB52:CC52"/>
    <mergeCell ref="F57:G57"/>
    <mergeCell ref="P57:Q57"/>
    <mergeCell ref="CD57:CE57"/>
    <mergeCell ref="AF57:AG57"/>
    <mergeCell ref="P55:Q55"/>
    <mergeCell ref="CD53:CE53"/>
    <mergeCell ref="P54:Q54"/>
    <mergeCell ref="CD54:CE54"/>
    <mergeCell ref="AF53:AG53"/>
    <mergeCell ref="AV53:AW53"/>
    <mergeCell ref="P53:Q53"/>
    <mergeCell ref="AV57:AW57"/>
    <mergeCell ref="BL57:BM57"/>
    <mergeCell ref="BL53:BM53"/>
    <mergeCell ref="AF54:AG54"/>
    <mergeCell ref="AV54:AW54"/>
    <mergeCell ref="BL54:BM54"/>
    <mergeCell ref="AF55:AG55"/>
    <mergeCell ref="AV55:AW55"/>
    <mergeCell ref="BL55:BM55"/>
    <mergeCell ref="CB53:CC53"/>
    <mergeCell ref="CB54:CC54"/>
    <mergeCell ref="CB55:CC55"/>
    <mergeCell ref="CB57:CC57"/>
    <mergeCell ref="P61:Q61"/>
    <mergeCell ref="CD61:CE61"/>
    <mergeCell ref="AF60:AG60"/>
    <mergeCell ref="AV60:AW60"/>
    <mergeCell ref="P60:Q60"/>
    <mergeCell ref="CD58:CE58"/>
    <mergeCell ref="P59:Q59"/>
    <mergeCell ref="CD59:CE59"/>
    <mergeCell ref="CB58:CC58"/>
    <mergeCell ref="CB59:CC59"/>
    <mergeCell ref="P58:Q58"/>
    <mergeCell ref="AF58:AG58"/>
    <mergeCell ref="AV58:AW58"/>
    <mergeCell ref="BL58:BM58"/>
    <mergeCell ref="AF59:AG59"/>
    <mergeCell ref="AV59:AW59"/>
    <mergeCell ref="BL59:BM59"/>
    <mergeCell ref="BL60:BM60"/>
    <mergeCell ref="AF61:AG61"/>
    <mergeCell ref="AV61:AW61"/>
    <mergeCell ref="BL61:BM61"/>
    <mergeCell ref="P66:Q66"/>
    <mergeCell ref="CD66:CE66"/>
    <mergeCell ref="P64:Q64"/>
    <mergeCell ref="CD62:CE62"/>
    <mergeCell ref="P63:Q63"/>
    <mergeCell ref="CD63:CE63"/>
    <mergeCell ref="AF63:AG63"/>
    <mergeCell ref="AV63:AW63"/>
    <mergeCell ref="P62:Q62"/>
    <mergeCell ref="AV64:AW64"/>
    <mergeCell ref="BL64:BM64"/>
    <mergeCell ref="AF66:AG66"/>
    <mergeCell ref="AV66:AW66"/>
    <mergeCell ref="BL66:BM66"/>
    <mergeCell ref="AF62:AG62"/>
    <mergeCell ref="AV62:AW62"/>
    <mergeCell ref="BL62:BM62"/>
    <mergeCell ref="P73:Q73"/>
    <mergeCell ref="CD69:CE69"/>
    <mergeCell ref="P71:Q71"/>
    <mergeCell ref="CD71:CE71"/>
    <mergeCell ref="AF71:AG71"/>
    <mergeCell ref="AV71:AW71"/>
    <mergeCell ref="P69:Q69"/>
    <mergeCell ref="CD67:CE67"/>
    <mergeCell ref="F68:G68"/>
    <mergeCell ref="P68:Q68"/>
    <mergeCell ref="CD68:CE68"/>
    <mergeCell ref="AF67:AG67"/>
    <mergeCell ref="P67:Q67"/>
    <mergeCell ref="CD73:CE73"/>
    <mergeCell ref="CD75:CE75"/>
    <mergeCell ref="AR2:BG2"/>
    <mergeCell ref="R3:S3"/>
    <mergeCell ref="T3:U3"/>
    <mergeCell ref="V3:W3"/>
    <mergeCell ref="X3:Y3"/>
    <mergeCell ref="Z3:AA3"/>
    <mergeCell ref="AB3:AC3"/>
    <mergeCell ref="AD3:AE3"/>
    <mergeCell ref="CD64:CE64"/>
    <mergeCell ref="CD60:CE60"/>
    <mergeCell ref="CD55:CE55"/>
    <mergeCell ref="CD51:CE51"/>
    <mergeCell ref="CD46:CE46"/>
    <mergeCell ref="CD42:CE42"/>
    <mergeCell ref="CD37:CE37"/>
    <mergeCell ref="CD32:CE32"/>
    <mergeCell ref="CD28:CE28"/>
    <mergeCell ref="CD21:CE21"/>
    <mergeCell ref="CD9:CE9"/>
    <mergeCell ref="R4:S4"/>
    <mergeCell ref="X4:Y4"/>
    <mergeCell ref="AH4:AI4"/>
    <mergeCell ref="AN4:AO4"/>
    <mergeCell ref="AL3:AM3"/>
    <mergeCell ref="AN3:AO3"/>
    <mergeCell ref="AP3:AQ3"/>
    <mergeCell ref="BD4:BE4"/>
    <mergeCell ref="AF5:AG5"/>
    <mergeCell ref="AV5:AW5"/>
    <mergeCell ref="BL5:BM5"/>
    <mergeCell ref="AF6:AG6"/>
    <mergeCell ref="AV6:AW6"/>
    <mergeCell ref="BL6:BM6"/>
    <mergeCell ref="BD3:BE3"/>
    <mergeCell ref="BF3:BG3"/>
    <mergeCell ref="BH3:BI3"/>
    <mergeCell ref="BJ3:BK3"/>
    <mergeCell ref="BL3:BM4"/>
    <mergeCell ref="AZ3:BA3"/>
    <mergeCell ref="BB3:BC3"/>
    <mergeCell ref="BR3:BS3"/>
    <mergeCell ref="BT3:BU3"/>
    <mergeCell ref="BV3:BW3"/>
    <mergeCell ref="BX3:BY3"/>
    <mergeCell ref="BZ3:CA3"/>
    <mergeCell ref="CB3:CC4"/>
    <mergeCell ref="BT4:BU4"/>
    <mergeCell ref="BL71:BM71"/>
    <mergeCell ref="AF73:AG73"/>
    <mergeCell ref="AV73:AW73"/>
    <mergeCell ref="BL73:BM73"/>
    <mergeCell ref="BN3:BO3"/>
    <mergeCell ref="BP3:BQ3"/>
    <mergeCell ref="BN4:BO4"/>
    <mergeCell ref="AV67:AW67"/>
    <mergeCell ref="BL67:BM67"/>
    <mergeCell ref="AF68:AG68"/>
    <mergeCell ref="AV68:AW68"/>
    <mergeCell ref="BL68:BM68"/>
    <mergeCell ref="AF69:AG69"/>
    <mergeCell ref="AV69:AW69"/>
    <mergeCell ref="BL69:BM69"/>
    <mergeCell ref="BL63:BM63"/>
    <mergeCell ref="AF64:AG64"/>
    <mergeCell ref="CB17:CC17"/>
    <mergeCell ref="CB6:CC6"/>
    <mergeCell ref="CB7:CC7"/>
    <mergeCell ref="CB8:CC8"/>
    <mergeCell ref="CB9:CC9"/>
    <mergeCell ref="CB10:CC10"/>
    <mergeCell ref="CB11:CC11"/>
    <mergeCell ref="CB25:CC25"/>
    <mergeCell ref="CB26:CC26"/>
    <mergeCell ref="CB19:CC19"/>
    <mergeCell ref="CB20:CC20"/>
    <mergeCell ref="CB21:CC21"/>
    <mergeCell ref="CB22:CC22"/>
    <mergeCell ref="CB23:CC23"/>
    <mergeCell ref="CB49:CC49"/>
    <mergeCell ref="CB50:CC50"/>
    <mergeCell ref="CB67:CC67"/>
    <mergeCell ref="CB68:CC68"/>
    <mergeCell ref="CB69:CC69"/>
    <mergeCell ref="CB71:CC71"/>
    <mergeCell ref="CB73:CC73"/>
    <mergeCell ref="CB60:CC60"/>
    <mergeCell ref="CB61:CC61"/>
    <mergeCell ref="CB62:CC62"/>
    <mergeCell ref="CB63:CC63"/>
    <mergeCell ref="CB64:CC64"/>
    <mergeCell ref="CB66:CC66"/>
    <mergeCell ref="AB57:AC57"/>
    <mergeCell ref="AB61:AC61"/>
    <mergeCell ref="AB68:AC68"/>
    <mergeCell ref="AB25:AC25"/>
    <mergeCell ref="AB31:AC31"/>
    <mergeCell ref="AB43:AC43"/>
    <mergeCell ref="AB50:AC50"/>
    <mergeCell ref="AB54:AC54"/>
    <mergeCell ref="AB7:AC7"/>
    <mergeCell ref="AB9:AC9"/>
    <mergeCell ref="AB11:AC11"/>
    <mergeCell ref="AB13:AC13"/>
    <mergeCell ref="AB21:AC21"/>
    <mergeCell ref="AB23:AC2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O25"/>
  <sheetViews>
    <sheetView workbookViewId="0">
      <pane xSplit="1" ySplit="2" topLeftCell="B3" activePane="bottomRight" state="frozen"/>
      <selection pane="topRight" activeCell="B1" sqref="B1"/>
      <selection pane="bottomLeft" activeCell="A5" sqref="A5"/>
      <selection pane="bottomRight" activeCell="D12" sqref="D12"/>
    </sheetView>
  </sheetViews>
  <sheetFormatPr baseColWidth="10" defaultColWidth="11" defaultRowHeight="14.5" x14ac:dyDescent="0.35"/>
  <cols>
    <col min="1" max="1" width="29" style="2" customWidth="1"/>
    <col min="2" max="2" width="4.81640625" style="30" customWidth="1"/>
    <col min="3" max="3" width="5.453125" style="30" customWidth="1"/>
    <col min="4" max="6" width="4.7265625" style="30" customWidth="1"/>
    <col min="7" max="7" width="4.81640625" style="30" customWidth="1"/>
    <col min="8" max="15" width="4.7265625" style="30" customWidth="1"/>
    <col min="16" max="16384" width="11" style="30"/>
  </cols>
  <sheetData>
    <row r="1" spans="1:15" s="2" customFormat="1" ht="15" customHeight="1" x14ac:dyDescent="0.35">
      <c r="A1" s="78">
        <v>43040</v>
      </c>
      <c r="B1" s="311">
        <v>43038</v>
      </c>
      <c r="C1" s="309"/>
      <c r="D1" s="309">
        <v>43039</v>
      </c>
      <c r="E1" s="310"/>
      <c r="F1" s="363">
        <v>43040</v>
      </c>
      <c r="G1" s="348"/>
      <c r="H1" s="309">
        <v>43041</v>
      </c>
      <c r="I1" s="309"/>
      <c r="J1" s="309">
        <v>43042</v>
      </c>
      <c r="K1" s="309"/>
      <c r="L1" s="309">
        <v>43043</v>
      </c>
      <c r="M1" s="309"/>
      <c r="N1" s="309">
        <v>43044</v>
      </c>
      <c r="O1" s="310"/>
    </row>
    <row r="2" spans="1:15" s="11" customFormat="1" ht="15.5" x14ac:dyDescent="0.35">
      <c r="A2" s="85" t="s">
        <v>77</v>
      </c>
      <c r="B2" s="312" t="s">
        <v>0</v>
      </c>
      <c r="C2" s="313"/>
      <c r="D2" s="74" t="s">
        <v>1</v>
      </c>
      <c r="E2" s="75"/>
      <c r="F2" s="76" t="s">
        <v>2</v>
      </c>
      <c r="G2" s="77"/>
      <c r="H2" s="314" t="s">
        <v>9</v>
      </c>
      <c r="I2" s="313"/>
      <c r="J2" s="77" t="s">
        <v>10</v>
      </c>
      <c r="K2" s="77"/>
      <c r="L2" s="74" t="s">
        <v>11</v>
      </c>
      <c r="M2" s="77"/>
      <c r="N2" s="77" t="s">
        <v>12</v>
      </c>
      <c r="O2" s="75"/>
    </row>
    <row r="3" spans="1:15" x14ac:dyDescent="0.35">
      <c r="A3" s="79" t="s">
        <v>7</v>
      </c>
      <c r="B3" s="40"/>
      <c r="C3" s="26"/>
      <c r="D3" s="26"/>
      <c r="E3" s="41"/>
      <c r="F3" s="40"/>
      <c r="G3" s="26"/>
      <c r="H3" s="26"/>
      <c r="I3" s="26"/>
      <c r="J3" s="26"/>
      <c r="K3" s="26"/>
      <c r="L3" s="26"/>
      <c r="M3" s="26"/>
      <c r="N3" s="26"/>
      <c r="O3" s="41"/>
    </row>
    <row r="4" spans="1:15" s="21" customFormat="1" x14ac:dyDescent="0.35">
      <c r="A4" s="80" t="s">
        <v>8</v>
      </c>
      <c r="B4" s="37"/>
      <c r="C4" s="151"/>
      <c r="D4" s="151"/>
      <c r="E4" s="38"/>
      <c r="F4" s="315" t="s">
        <v>21</v>
      </c>
      <c r="G4" s="316"/>
      <c r="H4" s="18"/>
      <c r="I4" s="18"/>
      <c r="J4" s="18"/>
      <c r="K4" s="18"/>
      <c r="L4" s="18">
        <v>8</v>
      </c>
      <c r="M4" s="18">
        <v>15.06</v>
      </c>
      <c r="N4" s="18">
        <v>8</v>
      </c>
      <c r="O4" s="42">
        <v>15.06</v>
      </c>
    </row>
    <row r="5" spans="1:15" ht="15" thickBot="1" x14ac:dyDescent="0.4">
      <c r="A5" s="81" t="s">
        <v>78</v>
      </c>
      <c r="B5" s="57"/>
      <c r="C5" s="61"/>
      <c r="D5" s="61"/>
      <c r="E5" s="58"/>
      <c r="F5" s="65">
        <v>7.6</v>
      </c>
      <c r="G5" s="66"/>
      <c r="H5" s="43"/>
      <c r="I5" s="43"/>
      <c r="J5" s="43"/>
      <c r="K5" s="43"/>
      <c r="L5" s="43">
        <f t="shared" ref="L5" si="0">(M4-L4)-0.5</f>
        <v>6.5600000000000005</v>
      </c>
      <c r="M5" s="43"/>
      <c r="N5" s="43">
        <f t="shared" ref="N5" si="1">(O4-N4)-0.5</f>
        <v>6.5600000000000005</v>
      </c>
      <c r="O5" s="82"/>
    </row>
    <row r="6" spans="1:15" x14ac:dyDescent="0.35">
      <c r="B6" s="311">
        <v>43045</v>
      </c>
      <c r="C6" s="309"/>
      <c r="D6" s="309">
        <v>43046</v>
      </c>
      <c r="E6" s="309"/>
      <c r="F6" s="309">
        <v>43047</v>
      </c>
      <c r="G6" s="309"/>
      <c r="H6" s="339">
        <v>43048</v>
      </c>
      <c r="I6" s="339"/>
      <c r="J6" s="339">
        <v>43049</v>
      </c>
      <c r="K6" s="339"/>
      <c r="L6" s="348">
        <v>43050</v>
      </c>
      <c r="M6" s="348"/>
      <c r="N6" s="339">
        <v>43051</v>
      </c>
      <c r="O6" s="364"/>
    </row>
    <row r="7" spans="1:15" x14ac:dyDescent="0.35">
      <c r="B7" s="312" t="s">
        <v>0</v>
      </c>
      <c r="C7" s="313"/>
      <c r="D7" s="74" t="s">
        <v>1</v>
      </c>
      <c r="E7" s="77"/>
      <c r="F7" s="77" t="s">
        <v>2</v>
      </c>
      <c r="G7" s="77"/>
      <c r="H7" s="314" t="s">
        <v>3</v>
      </c>
      <c r="I7" s="313"/>
      <c r="J7" s="77" t="s">
        <v>4</v>
      </c>
      <c r="K7" s="77"/>
      <c r="L7" s="77" t="s">
        <v>5</v>
      </c>
      <c r="M7" s="77"/>
      <c r="N7" s="77" t="s">
        <v>6</v>
      </c>
      <c r="O7" s="75"/>
    </row>
    <row r="8" spans="1:15" x14ac:dyDescent="0.35">
      <c r="B8" s="40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41"/>
    </row>
    <row r="9" spans="1:15" x14ac:dyDescent="0.35">
      <c r="B9" s="63"/>
      <c r="C9" s="18"/>
      <c r="D9" s="18">
        <v>8</v>
      </c>
      <c r="E9" s="18">
        <v>15.06</v>
      </c>
      <c r="F9" s="18"/>
      <c r="G9" s="18"/>
      <c r="H9" s="18"/>
      <c r="I9" s="18"/>
      <c r="J9" s="18">
        <v>8</v>
      </c>
      <c r="K9" s="18">
        <v>15.06</v>
      </c>
      <c r="L9" s="317" t="s">
        <v>21</v>
      </c>
      <c r="M9" s="316"/>
      <c r="N9" s="18"/>
      <c r="O9" s="42"/>
    </row>
    <row r="10" spans="1:15" ht="15" thickBot="1" x14ac:dyDescent="0.4">
      <c r="B10" s="64"/>
      <c r="C10" s="43"/>
      <c r="D10" s="43">
        <f t="shared" ref="D10" si="2">(E9-D9)-0.5</f>
        <v>6.5600000000000005</v>
      </c>
      <c r="E10" s="43"/>
      <c r="F10" s="43"/>
      <c r="G10" s="43"/>
      <c r="H10" s="43"/>
      <c r="I10" s="43"/>
      <c r="J10" s="43">
        <f t="shared" ref="J10" si="3">(K9-J9)-0.5</f>
        <v>6.5600000000000005</v>
      </c>
      <c r="K10" s="43"/>
      <c r="L10" s="197">
        <v>7.6</v>
      </c>
      <c r="M10" s="20"/>
      <c r="N10" s="43"/>
      <c r="O10" s="82"/>
    </row>
    <row r="11" spans="1:15" x14ac:dyDescent="0.35">
      <c r="B11" s="365">
        <v>43052</v>
      </c>
      <c r="C11" s="339"/>
      <c r="D11" s="339">
        <v>43053</v>
      </c>
      <c r="E11" s="339"/>
      <c r="F11" s="339">
        <v>43054</v>
      </c>
      <c r="G11" s="339"/>
      <c r="H11" s="339">
        <v>43055</v>
      </c>
      <c r="I11" s="339"/>
      <c r="J11" s="339">
        <v>43056</v>
      </c>
      <c r="K11" s="339"/>
      <c r="L11" s="339">
        <v>43057</v>
      </c>
      <c r="M11" s="339"/>
      <c r="N11" s="339">
        <v>43058</v>
      </c>
      <c r="O11" s="364"/>
    </row>
    <row r="12" spans="1:15" x14ac:dyDescent="0.35">
      <c r="B12" s="312" t="s">
        <v>0</v>
      </c>
      <c r="C12" s="313"/>
      <c r="D12" s="74" t="s">
        <v>1</v>
      </c>
      <c r="E12" s="77"/>
      <c r="F12" s="77" t="s">
        <v>2</v>
      </c>
      <c r="G12" s="77"/>
      <c r="H12" s="314" t="s">
        <v>3</v>
      </c>
      <c r="I12" s="313"/>
      <c r="J12" s="77" t="s">
        <v>4</v>
      </c>
      <c r="K12" s="77"/>
      <c r="L12" s="77" t="s">
        <v>5</v>
      </c>
      <c r="M12" s="77"/>
      <c r="N12" s="77" t="s">
        <v>6</v>
      </c>
      <c r="O12" s="75"/>
    </row>
    <row r="13" spans="1:15" x14ac:dyDescent="0.35">
      <c r="B13" s="40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41"/>
    </row>
    <row r="14" spans="1:15" x14ac:dyDescent="0.3">
      <c r="B14" s="83"/>
      <c r="C14" s="27"/>
      <c r="D14" s="27"/>
      <c r="E14" s="27"/>
      <c r="F14" s="28"/>
      <c r="G14" s="28"/>
      <c r="H14" s="18"/>
      <c r="I14" s="18"/>
      <c r="J14" s="18"/>
      <c r="K14" s="18"/>
      <c r="L14" s="29">
        <v>8</v>
      </c>
      <c r="M14" s="29">
        <v>15.06</v>
      </c>
      <c r="N14" s="29">
        <v>8</v>
      </c>
      <c r="O14" s="59">
        <v>15.06</v>
      </c>
    </row>
    <row r="15" spans="1:15" ht="15" thickBot="1" x14ac:dyDescent="0.35">
      <c r="B15" s="84"/>
      <c r="C15" s="62"/>
      <c r="D15" s="62"/>
      <c r="E15" s="62"/>
      <c r="F15" s="62"/>
      <c r="G15" s="62"/>
      <c r="H15" s="43"/>
      <c r="I15" s="43"/>
      <c r="J15" s="43"/>
      <c r="K15" s="43"/>
      <c r="L15" s="43">
        <f t="shared" ref="L15" si="4">(M14-L14)-0.5</f>
        <v>6.5600000000000005</v>
      </c>
      <c r="M15" s="43"/>
      <c r="N15" s="43">
        <f t="shared" ref="N15" si="5">(O14-N14)-0.5</f>
        <v>6.5600000000000005</v>
      </c>
      <c r="O15" s="82"/>
    </row>
    <row r="16" spans="1:15" x14ac:dyDescent="0.35">
      <c r="B16" s="311">
        <v>43059</v>
      </c>
      <c r="C16" s="309"/>
      <c r="D16" s="309">
        <v>43060</v>
      </c>
      <c r="E16" s="309"/>
      <c r="F16" s="309">
        <v>43061</v>
      </c>
      <c r="G16" s="309"/>
      <c r="H16" s="309">
        <v>43062</v>
      </c>
      <c r="I16" s="309"/>
      <c r="J16" s="309">
        <v>43063</v>
      </c>
      <c r="K16" s="309"/>
      <c r="L16" s="309">
        <v>43064</v>
      </c>
      <c r="M16" s="309"/>
      <c r="N16" s="309">
        <v>43065</v>
      </c>
      <c r="O16" s="310"/>
    </row>
    <row r="17" spans="2:15" x14ac:dyDescent="0.35">
      <c r="B17" s="312" t="s">
        <v>0</v>
      </c>
      <c r="C17" s="313"/>
      <c r="D17" s="74" t="s">
        <v>1</v>
      </c>
      <c r="E17" s="77"/>
      <c r="F17" s="77" t="s">
        <v>2</v>
      </c>
      <c r="G17" s="77"/>
      <c r="H17" s="314" t="s">
        <v>3</v>
      </c>
      <c r="I17" s="313"/>
      <c r="J17" s="77" t="s">
        <v>4</v>
      </c>
      <c r="K17" s="77"/>
      <c r="L17" s="77" t="s">
        <v>5</v>
      </c>
      <c r="M17" s="77"/>
      <c r="N17" s="77" t="s">
        <v>6</v>
      </c>
      <c r="O17" s="75"/>
    </row>
    <row r="18" spans="2:15" x14ac:dyDescent="0.35">
      <c r="B18" s="40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41"/>
    </row>
    <row r="19" spans="2:15" x14ac:dyDescent="0.35">
      <c r="B19" s="63"/>
      <c r="C19" s="18"/>
      <c r="D19" s="29">
        <v>8</v>
      </c>
      <c r="E19" s="29">
        <v>15.06</v>
      </c>
      <c r="F19" s="18"/>
      <c r="G19" s="18"/>
      <c r="H19" s="18"/>
      <c r="I19" s="18"/>
      <c r="J19" s="29">
        <v>8</v>
      </c>
      <c r="K19" s="29">
        <v>15.06</v>
      </c>
      <c r="L19" s="29"/>
      <c r="M19" s="29"/>
      <c r="N19" s="23"/>
      <c r="O19" s="39"/>
    </row>
    <row r="20" spans="2:15" ht="15" thickBot="1" x14ac:dyDescent="0.4">
      <c r="B20" s="64"/>
      <c r="C20" s="43"/>
      <c r="D20" s="43">
        <f t="shared" ref="D20" si="6">(E19-D19)-0.5</f>
        <v>6.5600000000000005</v>
      </c>
      <c r="E20" s="43"/>
      <c r="F20" s="43"/>
      <c r="G20" s="43"/>
      <c r="H20" s="43"/>
      <c r="I20" s="43"/>
      <c r="J20" s="43">
        <f t="shared" ref="J20" si="7">(K19-J19)-0.5</f>
        <v>6.5600000000000005</v>
      </c>
      <c r="K20" s="43"/>
      <c r="L20" s="60"/>
      <c r="M20" s="61"/>
      <c r="N20" s="61"/>
      <c r="O20" s="58"/>
    </row>
    <row r="21" spans="2:15" x14ac:dyDescent="0.35">
      <c r="B21" s="311">
        <v>43066</v>
      </c>
      <c r="C21" s="309"/>
      <c r="D21" s="309">
        <v>43067</v>
      </c>
      <c r="E21" s="309"/>
      <c r="F21" s="309">
        <v>43068</v>
      </c>
      <c r="G21" s="309"/>
      <c r="H21" s="309">
        <v>43069</v>
      </c>
      <c r="I21" s="328"/>
      <c r="J21" s="311"/>
      <c r="K21" s="309"/>
      <c r="L21" s="309"/>
      <c r="M21" s="309"/>
      <c r="N21" s="309"/>
      <c r="O21" s="310"/>
    </row>
    <row r="22" spans="2:15" x14ac:dyDescent="0.35">
      <c r="B22" s="312" t="s">
        <v>0</v>
      </c>
      <c r="C22" s="313"/>
      <c r="D22" s="74" t="s">
        <v>1</v>
      </c>
      <c r="E22" s="77"/>
      <c r="F22" s="196" t="s">
        <v>2</v>
      </c>
      <c r="G22" s="77"/>
      <c r="H22" s="314" t="s">
        <v>9</v>
      </c>
      <c r="I22" s="366"/>
      <c r="J22" s="76" t="s">
        <v>10</v>
      </c>
      <c r="K22" s="77"/>
      <c r="L22" s="74" t="s">
        <v>11</v>
      </c>
      <c r="M22" s="77"/>
      <c r="N22" s="77" t="s">
        <v>12</v>
      </c>
      <c r="O22" s="75"/>
    </row>
    <row r="23" spans="2:15" x14ac:dyDescent="0.35">
      <c r="B23" s="40"/>
      <c r="C23" s="26"/>
      <c r="D23" s="26"/>
      <c r="E23" s="26"/>
      <c r="F23" s="36"/>
      <c r="G23" s="26"/>
      <c r="H23" s="26"/>
      <c r="I23" s="67"/>
      <c r="J23" s="40"/>
      <c r="K23" s="26"/>
      <c r="L23" s="26"/>
      <c r="M23" s="26"/>
      <c r="N23" s="26"/>
      <c r="O23" s="41"/>
    </row>
    <row r="24" spans="2:15" x14ac:dyDescent="0.35">
      <c r="B24" s="37"/>
      <c r="C24" s="151"/>
      <c r="D24" s="151"/>
      <c r="E24" s="151"/>
      <c r="F24" s="151"/>
      <c r="G24" s="151"/>
      <c r="H24" s="18"/>
      <c r="I24" s="68"/>
      <c r="J24" s="63"/>
      <c r="K24" s="18"/>
      <c r="L24" s="18"/>
      <c r="M24" s="18"/>
      <c r="N24" s="18"/>
      <c r="O24" s="42"/>
    </row>
    <row r="25" spans="2:15" ht="15" thickBot="1" x14ac:dyDescent="0.4">
      <c r="B25" s="57"/>
      <c r="C25" s="61"/>
      <c r="D25" s="61"/>
      <c r="E25" s="61"/>
      <c r="F25" s="61"/>
      <c r="G25" s="61"/>
      <c r="H25" s="43"/>
      <c r="I25" s="69"/>
      <c r="J25" s="64"/>
      <c r="K25" s="43"/>
      <c r="L25" s="43"/>
      <c r="M25" s="43"/>
      <c r="N25" s="43"/>
      <c r="O25" s="82"/>
    </row>
  </sheetData>
  <mergeCells count="47">
    <mergeCell ref="B22:C22"/>
    <mergeCell ref="H22:I22"/>
    <mergeCell ref="B16:C16"/>
    <mergeCell ref="D16:E16"/>
    <mergeCell ref="F16:G16"/>
    <mergeCell ref="H16:I16"/>
    <mergeCell ref="B17:C17"/>
    <mergeCell ref="H17:I17"/>
    <mergeCell ref="B21:C21"/>
    <mergeCell ref="D21:E21"/>
    <mergeCell ref="F21:G21"/>
    <mergeCell ref="H21:I21"/>
    <mergeCell ref="L21:M21"/>
    <mergeCell ref="N21:O21"/>
    <mergeCell ref="J16:K16"/>
    <mergeCell ref="L16:M16"/>
    <mergeCell ref="N16:O16"/>
    <mergeCell ref="J21:K21"/>
    <mergeCell ref="N6:O6"/>
    <mergeCell ref="B7:C7"/>
    <mergeCell ref="H7:I7"/>
    <mergeCell ref="B12:C12"/>
    <mergeCell ref="H12:I12"/>
    <mergeCell ref="B6:C6"/>
    <mergeCell ref="D6:E6"/>
    <mergeCell ref="F6:G6"/>
    <mergeCell ref="H6:I6"/>
    <mergeCell ref="H11:I11"/>
    <mergeCell ref="J11:K11"/>
    <mergeCell ref="L11:M11"/>
    <mergeCell ref="N11:O11"/>
    <mergeCell ref="L9:M9"/>
    <mergeCell ref="B11:C11"/>
    <mergeCell ref="D11:E11"/>
    <mergeCell ref="F11:G11"/>
    <mergeCell ref="F4:G4"/>
    <mergeCell ref="J6:K6"/>
    <mergeCell ref="L6:M6"/>
    <mergeCell ref="L1:M1"/>
    <mergeCell ref="N1:O1"/>
    <mergeCell ref="B2:C2"/>
    <mergeCell ref="H2:I2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91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DF133"/>
  <sheetViews>
    <sheetView tabSelected="1" topLeftCell="A2" zoomScaleNormal="100" workbookViewId="0">
      <selection activeCell="K13" sqref="K13:L13"/>
    </sheetView>
  </sheetViews>
  <sheetFormatPr baseColWidth="10" defaultColWidth="10.81640625" defaultRowHeight="14.5" x14ac:dyDescent="0.35"/>
  <cols>
    <col min="1" max="1" width="32.81640625" style="2" customWidth="1"/>
    <col min="2" max="2" width="16.26953125" style="2" customWidth="1"/>
    <col min="3" max="16" width="4.81640625" style="30" customWidth="1"/>
    <col min="17" max="18" width="4.81640625" style="183" customWidth="1"/>
    <col min="19" max="32" width="4.81640625" style="30" customWidth="1"/>
    <col min="33" max="34" width="4.7265625" style="30" customWidth="1"/>
    <col min="35" max="48" width="4.81640625" style="30" customWidth="1"/>
    <col min="49" max="50" width="4.7265625" style="30" customWidth="1"/>
    <col min="51" max="64" width="4.81640625" style="30" customWidth="1"/>
    <col min="65" max="66" width="4.7265625" style="30" customWidth="1"/>
    <col min="67" max="80" width="4.81640625" style="30" customWidth="1"/>
    <col min="81" max="82" width="4.7265625" style="30" customWidth="1"/>
    <col min="83" max="96" width="4.81640625" style="30" customWidth="1"/>
    <col min="97" max="99" width="4.7265625" style="30" customWidth="1"/>
    <col min="100" max="100" width="5.7265625" style="30" customWidth="1"/>
    <col min="101" max="101" width="13.81640625" style="30" customWidth="1"/>
    <col min="102" max="102" width="18.7265625" style="30" customWidth="1"/>
    <col min="103" max="103" width="11.453125" style="30" customWidth="1"/>
    <col min="104" max="104" width="18.7265625" style="30" customWidth="1"/>
  </cols>
  <sheetData>
    <row r="1" spans="1:104" ht="15" customHeight="1" x14ac:dyDescent="0.35">
      <c r="A1" s="163"/>
      <c r="B1" s="163"/>
      <c r="C1" s="179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80"/>
      <c r="R1" s="180"/>
      <c r="S1" s="153"/>
      <c r="T1" s="153"/>
      <c r="U1" s="153"/>
      <c r="V1" s="153"/>
      <c r="W1" s="153"/>
      <c r="X1" s="153"/>
      <c r="Y1" s="153"/>
      <c r="Z1" s="153"/>
      <c r="AA1" s="153"/>
      <c r="AB1" s="153"/>
      <c r="AC1" s="153"/>
      <c r="AD1" s="153"/>
      <c r="AE1" s="153"/>
      <c r="AF1" s="153"/>
      <c r="AG1" s="153"/>
      <c r="AH1" s="153"/>
      <c r="AI1" s="153"/>
      <c r="AJ1" s="153"/>
      <c r="AK1" s="153"/>
      <c r="AL1" s="153"/>
      <c r="AM1" s="153"/>
      <c r="AN1" s="153"/>
      <c r="AO1" s="153"/>
      <c r="AP1" s="153"/>
      <c r="AQ1" s="153"/>
      <c r="AR1" s="153"/>
      <c r="AS1" s="153"/>
      <c r="AT1" s="153"/>
      <c r="AU1" s="153"/>
      <c r="AV1" s="153"/>
      <c r="AW1" s="153"/>
      <c r="AX1" s="153"/>
      <c r="AY1" s="153"/>
      <c r="AZ1" s="153"/>
      <c r="BA1" s="153"/>
      <c r="BB1" s="153"/>
      <c r="BC1" s="153"/>
      <c r="BD1" s="153"/>
      <c r="BE1" s="153"/>
      <c r="BF1" s="153"/>
      <c r="BG1" s="153"/>
      <c r="BH1" s="153"/>
      <c r="BI1" s="153"/>
      <c r="BJ1" s="153"/>
      <c r="BK1" s="153"/>
      <c r="BL1" s="153"/>
      <c r="BM1" s="153"/>
      <c r="BN1" s="153"/>
      <c r="BO1" s="153"/>
      <c r="BP1" s="153"/>
      <c r="BQ1" s="153"/>
      <c r="BR1" s="153"/>
      <c r="BS1" s="153"/>
      <c r="BT1" s="153"/>
      <c r="BU1" s="153"/>
      <c r="BV1" s="153"/>
      <c r="BW1" s="153"/>
      <c r="BX1" s="153"/>
      <c r="BY1" s="153"/>
      <c r="BZ1" s="153"/>
      <c r="CA1" s="153"/>
      <c r="CB1" s="153"/>
      <c r="CC1" s="153"/>
      <c r="CD1" s="153"/>
      <c r="CE1" s="153"/>
      <c r="CF1" s="153"/>
      <c r="CG1" s="153"/>
      <c r="CH1" s="153"/>
      <c r="CI1" s="153"/>
      <c r="CJ1" s="153"/>
      <c r="CK1" s="153"/>
      <c r="CL1" s="153"/>
      <c r="CM1" s="153"/>
      <c r="CN1" s="153"/>
      <c r="CO1" s="471"/>
      <c r="CP1" s="471"/>
      <c r="CQ1" s="471"/>
      <c r="CR1" s="471"/>
      <c r="CS1" s="471"/>
      <c r="CT1" s="471"/>
      <c r="CU1" s="388">
        <v>3.4791666666666665</v>
      </c>
      <c r="CV1" s="389"/>
      <c r="CW1" s="187">
        <f>CU1*24</f>
        <v>83.5</v>
      </c>
    </row>
    <row r="2" spans="1:104" x14ac:dyDescent="0.35">
      <c r="A2" s="163"/>
      <c r="B2" s="163"/>
      <c r="C2" s="307"/>
      <c r="D2" s="307"/>
      <c r="I2" s="154"/>
      <c r="J2" s="154"/>
      <c r="K2" s="308" t="str">
        <f>IFERROR(MATCH("*"&amp;K12&amp;"*",_param!$A$2,0)*INDEX(_param!$B$2:$E$2,MATCH(L2,_param!$B$1:$E$1,0))*$B13,"!!")</f>
        <v>!!</v>
      </c>
      <c r="L2" s="153"/>
      <c r="M2" s="153"/>
      <c r="N2" s="153"/>
      <c r="O2" s="153"/>
      <c r="P2" s="153"/>
      <c r="Q2" s="180"/>
      <c r="R2" s="180"/>
      <c r="S2" s="155"/>
      <c r="T2" s="11"/>
      <c r="U2" s="11"/>
      <c r="V2" s="11"/>
      <c r="W2" s="155"/>
      <c r="X2" s="11"/>
      <c r="Y2" s="155"/>
      <c r="Z2" s="11"/>
      <c r="AA2" s="11"/>
      <c r="AB2" s="11"/>
      <c r="AC2" s="11"/>
      <c r="AD2" s="11"/>
      <c r="AE2" s="11"/>
      <c r="AF2" s="11"/>
      <c r="AG2" s="153"/>
      <c r="AH2" s="153"/>
      <c r="AW2" s="153"/>
      <c r="AX2" s="153"/>
      <c r="BI2" s="11"/>
      <c r="BJ2" s="11"/>
      <c r="BK2" s="11"/>
      <c r="BL2" s="11"/>
      <c r="BM2" s="153"/>
      <c r="BN2" s="153"/>
      <c r="BY2" s="11"/>
      <c r="BZ2" s="11"/>
      <c r="CA2" s="11"/>
      <c r="CB2" s="11"/>
      <c r="CC2" s="153"/>
      <c r="CD2" s="153"/>
      <c r="CO2" s="471" t="s">
        <v>118</v>
      </c>
      <c r="CP2" s="471"/>
      <c r="CQ2" s="471"/>
      <c r="CR2" s="471"/>
      <c r="CS2" s="471"/>
      <c r="CT2" s="471"/>
      <c r="CU2" s="388">
        <v>6.9666666666666659</v>
      </c>
      <c r="CV2" s="389"/>
      <c r="CW2" s="187">
        <f>CU2*24</f>
        <v>167.2</v>
      </c>
      <c r="CX2" s="30">
        <f>CW2/24</f>
        <v>6.9666666666666659</v>
      </c>
    </row>
    <row r="3" spans="1:104" x14ac:dyDescent="0.35">
      <c r="A3" s="163"/>
      <c r="B3" s="163"/>
      <c r="I3" s="154"/>
      <c r="J3" s="154"/>
      <c r="K3" s="153"/>
      <c r="L3" s="153"/>
      <c r="M3" s="153"/>
      <c r="N3" s="153"/>
      <c r="O3" s="153"/>
      <c r="P3" s="153"/>
      <c r="Q3" s="180"/>
      <c r="R3" s="180"/>
      <c r="S3" s="155"/>
      <c r="T3" s="11"/>
      <c r="U3" s="11"/>
      <c r="V3" s="11"/>
      <c r="W3" s="155"/>
      <c r="X3" s="11"/>
      <c r="Y3" s="155"/>
      <c r="Z3" s="11"/>
      <c r="AA3" s="11"/>
      <c r="AB3" s="11"/>
      <c r="AC3" s="11"/>
      <c r="AD3" s="11"/>
      <c r="AE3" s="11"/>
      <c r="AF3" s="11"/>
      <c r="AG3" s="153"/>
      <c r="AH3" s="153"/>
      <c r="AW3" s="153"/>
      <c r="AX3" s="153"/>
      <c r="BI3" s="11"/>
      <c r="BJ3" s="11"/>
      <c r="BK3" s="11"/>
      <c r="BL3" s="11"/>
      <c r="BM3" s="153"/>
      <c r="BN3" s="153"/>
      <c r="BY3" s="11"/>
      <c r="BZ3" s="11"/>
      <c r="CA3" s="11"/>
      <c r="CB3" s="11"/>
      <c r="CC3" s="153"/>
      <c r="CD3" s="153"/>
      <c r="CO3" s="153"/>
      <c r="CP3" s="153"/>
      <c r="CQ3" s="153"/>
      <c r="CR3" s="153"/>
      <c r="CS3" s="153"/>
      <c r="CT3" s="153"/>
      <c r="CU3" s="180"/>
      <c r="CV3" s="183"/>
      <c r="CW3" s="186"/>
    </row>
    <row r="4" spans="1:104" x14ac:dyDescent="0.35">
      <c r="A4" s="192" t="s">
        <v>116</v>
      </c>
      <c r="B4" s="284"/>
      <c r="C4" s="465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466"/>
      <c r="P4" s="467"/>
      <c r="Q4" s="180"/>
      <c r="R4" s="180"/>
      <c r="S4" s="465"/>
      <c r="T4" s="466"/>
      <c r="U4" s="466"/>
      <c r="V4" s="466"/>
      <c r="W4" s="466"/>
      <c r="X4" s="466"/>
      <c r="Y4" s="466"/>
      <c r="Z4" s="466"/>
      <c r="AA4" s="466"/>
      <c r="AB4" s="466"/>
      <c r="AC4" s="466"/>
      <c r="AD4" s="466"/>
      <c r="AE4" s="466"/>
      <c r="AF4" s="467"/>
      <c r="AG4" s="153"/>
      <c r="AH4" s="153"/>
      <c r="AI4" s="465" t="s">
        <v>113</v>
      </c>
      <c r="AJ4" s="466"/>
      <c r="AK4" s="466"/>
      <c r="AL4" s="466"/>
      <c r="AM4" s="466"/>
      <c r="AN4" s="466"/>
      <c r="AO4" s="466"/>
      <c r="AP4" s="466"/>
      <c r="AQ4" s="466"/>
      <c r="AR4" s="466"/>
      <c r="AS4" s="466"/>
      <c r="AT4" s="466"/>
      <c r="AU4" s="466"/>
      <c r="AV4" s="467"/>
      <c r="AW4" s="153"/>
      <c r="AX4" s="153"/>
      <c r="AY4" s="465" t="s">
        <v>114</v>
      </c>
      <c r="AZ4" s="466"/>
      <c r="BA4" s="466"/>
      <c r="BB4" s="466"/>
      <c r="BC4" s="466"/>
      <c r="BD4" s="466"/>
      <c r="BE4" s="466"/>
      <c r="BF4" s="466"/>
      <c r="BG4" s="466"/>
      <c r="BH4" s="466"/>
      <c r="BI4" s="466"/>
      <c r="BJ4" s="466"/>
      <c r="BK4" s="466"/>
      <c r="BL4" s="467"/>
      <c r="BM4" s="153"/>
      <c r="BN4" s="153"/>
      <c r="BO4" s="465" t="s">
        <v>115</v>
      </c>
      <c r="BP4" s="466"/>
      <c r="BQ4" s="466"/>
      <c r="BR4" s="466"/>
      <c r="BS4" s="466"/>
      <c r="BT4" s="466"/>
      <c r="BU4" s="466"/>
      <c r="BV4" s="466"/>
      <c r="BW4" s="466"/>
      <c r="BX4" s="466"/>
      <c r="BY4" s="466"/>
      <c r="BZ4" s="466"/>
      <c r="CA4" s="466"/>
      <c r="CB4" s="467"/>
      <c r="CC4" s="153"/>
      <c r="CD4" s="153"/>
      <c r="CE4" s="468"/>
      <c r="CF4" s="469"/>
      <c r="CG4" s="469"/>
      <c r="CH4" s="469"/>
      <c r="CI4" s="469"/>
      <c r="CJ4" s="469"/>
      <c r="CK4" s="469"/>
      <c r="CL4" s="469"/>
      <c r="CM4" s="469"/>
      <c r="CN4" s="469"/>
      <c r="CO4" s="469"/>
      <c r="CP4" s="469"/>
      <c r="CQ4" s="469"/>
      <c r="CR4" s="470"/>
      <c r="CS4" s="180"/>
      <c r="CT4" s="180"/>
      <c r="CU4" s="180"/>
      <c r="CV4" s="183"/>
      <c r="CW4" s="186"/>
      <c r="CY4"/>
      <c r="CZ4"/>
    </row>
    <row r="5" spans="1:104" ht="15" customHeight="1" thickBot="1" x14ac:dyDescent="0.4">
      <c r="A5" s="206"/>
      <c r="B5" s="206"/>
      <c r="C5" s="440"/>
      <c r="D5" s="440"/>
      <c r="E5" s="440"/>
      <c r="F5" s="440"/>
      <c r="G5" s="440"/>
      <c r="H5" s="440"/>
      <c r="I5" s="440"/>
      <c r="J5" s="440"/>
      <c r="K5" s="440"/>
      <c r="L5" s="440"/>
      <c r="M5" s="440"/>
      <c r="N5" s="440"/>
      <c r="O5" s="440"/>
      <c r="P5" s="440"/>
      <c r="Q5" s="441" t="s">
        <v>15</v>
      </c>
      <c r="R5" s="441"/>
      <c r="S5" s="440"/>
      <c r="T5" s="440"/>
      <c r="U5" s="440"/>
      <c r="V5" s="440"/>
      <c r="W5" s="440"/>
      <c r="X5" s="440"/>
      <c r="Y5" s="440"/>
      <c r="Z5" s="440"/>
      <c r="AA5" s="440"/>
      <c r="AB5" s="440"/>
      <c r="AC5" s="440"/>
      <c r="AD5" s="440"/>
      <c r="AE5" s="440"/>
      <c r="AF5" s="440"/>
      <c r="AG5" s="441" t="s">
        <v>15</v>
      </c>
      <c r="AH5" s="441"/>
      <c r="AI5" s="414"/>
      <c r="AJ5" s="414"/>
      <c r="AK5" s="414"/>
      <c r="AL5" s="414"/>
      <c r="AM5" s="414"/>
      <c r="AN5" s="414"/>
      <c r="AO5" s="414"/>
      <c r="AP5" s="414"/>
      <c r="AQ5" s="414"/>
      <c r="AR5" s="414"/>
      <c r="AS5" s="414"/>
      <c r="AT5" s="414"/>
      <c r="AU5" s="414"/>
      <c r="AV5" s="414"/>
      <c r="AW5" s="441" t="s">
        <v>15</v>
      </c>
      <c r="AX5" s="441"/>
      <c r="AY5" s="408"/>
      <c r="AZ5" s="409"/>
      <c r="BA5" s="408"/>
      <c r="BB5" s="409"/>
      <c r="BC5" s="408"/>
      <c r="BD5" s="409"/>
      <c r="BE5" s="408"/>
      <c r="BF5" s="409"/>
      <c r="BG5" s="408"/>
      <c r="BH5" s="409"/>
      <c r="BI5" s="408"/>
      <c r="BJ5" s="409"/>
      <c r="BK5" s="408"/>
      <c r="BL5" s="409"/>
      <c r="BM5" s="436" t="s">
        <v>15</v>
      </c>
      <c r="BN5" s="437"/>
      <c r="BO5" s="408"/>
      <c r="BP5" s="409"/>
      <c r="BQ5" s="408"/>
      <c r="BR5" s="409"/>
      <c r="BS5" s="408"/>
      <c r="BT5" s="409"/>
      <c r="BU5" s="408"/>
      <c r="BV5" s="409"/>
      <c r="BW5" s="408"/>
      <c r="BX5" s="409"/>
      <c r="BY5" s="408"/>
      <c r="BZ5" s="409"/>
      <c r="CA5" s="408"/>
      <c r="CB5" s="409"/>
      <c r="CC5" s="436" t="s">
        <v>15</v>
      </c>
      <c r="CD5" s="437"/>
      <c r="CE5" s="408"/>
      <c r="CF5" s="409"/>
      <c r="CG5" s="408"/>
      <c r="CH5" s="409"/>
      <c r="CI5" s="408"/>
      <c r="CJ5" s="409"/>
      <c r="CK5" s="408"/>
      <c r="CL5" s="409"/>
      <c r="CM5" s="408"/>
      <c r="CN5" s="409"/>
      <c r="CO5" s="408"/>
      <c r="CP5" s="409"/>
      <c r="CQ5" s="408"/>
      <c r="CR5" s="409"/>
      <c r="CS5" s="441" t="s">
        <v>15</v>
      </c>
      <c r="CT5" s="441"/>
      <c r="CU5" s="444" t="s">
        <v>79</v>
      </c>
      <c r="CV5" s="444"/>
      <c r="CW5" s="156"/>
      <c r="CX5" s="385" t="s">
        <v>80</v>
      </c>
      <c r="CY5"/>
      <c r="CZ5"/>
    </row>
    <row r="6" spans="1:104" ht="22" customHeight="1" thickBot="1" x14ac:dyDescent="0.4">
      <c r="A6" s="240" t="s">
        <v>17</v>
      </c>
      <c r="B6" s="285"/>
      <c r="C6" s="399" t="s">
        <v>0</v>
      </c>
      <c r="D6" s="399"/>
      <c r="E6" s="400" t="s">
        <v>1</v>
      </c>
      <c r="F6" s="400"/>
      <c r="G6" s="399" t="s">
        <v>2</v>
      </c>
      <c r="H6" s="399"/>
      <c r="I6" s="399" t="s">
        <v>9</v>
      </c>
      <c r="J6" s="399"/>
      <c r="K6" s="399" t="s">
        <v>10</v>
      </c>
      <c r="L6" s="399"/>
      <c r="M6" s="400" t="s">
        <v>11</v>
      </c>
      <c r="N6" s="400"/>
      <c r="O6" s="399" t="s">
        <v>12</v>
      </c>
      <c r="P6" s="399"/>
      <c r="Q6" s="441"/>
      <c r="R6" s="441"/>
      <c r="S6" s="399" t="s">
        <v>0</v>
      </c>
      <c r="T6" s="399"/>
      <c r="U6" s="400" t="s">
        <v>1</v>
      </c>
      <c r="V6" s="400"/>
      <c r="W6" s="399" t="s">
        <v>2</v>
      </c>
      <c r="X6" s="399"/>
      <c r="Y6" s="399" t="s">
        <v>9</v>
      </c>
      <c r="Z6" s="399"/>
      <c r="AA6" s="399" t="s">
        <v>10</v>
      </c>
      <c r="AB6" s="399"/>
      <c r="AC6" s="400" t="s">
        <v>11</v>
      </c>
      <c r="AD6" s="400"/>
      <c r="AE6" s="399" t="s">
        <v>12</v>
      </c>
      <c r="AF6" s="399"/>
      <c r="AG6" s="441"/>
      <c r="AH6" s="441"/>
      <c r="AI6" s="399" t="s">
        <v>0</v>
      </c>
      <c r="AJ6" s="399"/>
      <c r="AK6" s="400" t="s">
        <v>1</v>
      </c>
      <c r="AL6" s="400"/>
      <c r="AM6" s="399" t="s">
        <v>2</v>
      </c>
      <c r="AN6" s="399"/>
      <c r="AO6" s="399" t="s">
        <v>9</v>
      </c>
      <c r="AP6" s="399"/>
      <c r="AQ6" s="399" t="s">
        <v>10</v>
      </c>
      <c r="AR6" s="399"/>
      <c r="AS6" s="400" t="s">
        <v>11</v>
      </c>
      <c r="AT6" s="400"/>
      <c r="AU6" s="399" t="s">
        <v>12</v>
      </c>
      <c r="AV6" s="399"/>
      <c r="AW6" s="441"/>
      <c r="AX6" s="441"/>
      <c r="AY6" s="399" t="s">
        <v>0</v>
      </c>
      <c r="AZ6" s="399"/>
      <c r="BA6" s="400" t="s">
        <v>1</v>
      </c>
      <c r="BB6" s="400"/>
      <c r="BC6" s="399" t="s">
        <v>2</v>
      </c>
      <c r="BD6" s="399"/>
      <c r="BE6" s="399" t="s">
        <v>9</v>
      </c>
      <c r="BF6" s="399"/>
      <c r="BG6" s="399" t="s">
        <v>10</v>
      </c>
      <c r="BH6" s="399"/>
      <c r="BI6" s="400" t="s">
        <v>11</v>
      </c>
      <c r="BJ6" s="400"/>
      <c r="BK6" s="399" t="s">
        <v>12</v>
      </c>
      <c r="BL6" s="399"/>
      <c r="BM6" s="438"/>
      <c r="BN6" s="439"/>
      <c r="BO6" s="399" t="s">
        <v>0</v>
      </c>
      <c r="BP6" s="399"/>
      <c r="BQ6" s="400" t="s">
        <v>1</v>
      </c>
      <c r="BR6" s="400"/>
      <c r="BS6" s="399" t="s">
        <v>2</v>
      </c>
      <c r="BT6" s="399"/>
      <c r="BU6" s="399" t="s">
        <v>9</v>
      </c>
      <c r="BV6" s="399"/>
      <c r="BW6" s="399" t="s">
        <v>10</v>
      </c>
      <c r="BX6" s="399"/>
      <c r="BY6" s="400" t="s">
        <v>11</v>
      </c>
      <c r="BZ6" s="400"/>
      <c r="CA6" s="399" t="s">
        <v>12</v>
      </c>
      <c r="CB6" s="399"/>
      <c r="CC6" s="438"/>
      <c r="CD6" s="439"/>
      <c r="CE6" s="399" t="s">
        <v>0</v>
      </c>
      <c r="CF6" s="399"/>
      <c r="CG6" s="400" t="s">
        <v>1</v>
      </c>
      <c r="CH6" s="400"/>
      <c r="CI6" s="399" t="s">
        <v>2</v>
      </c>
      <c r="CJ6" s="399"/>
      <c r="CK6" s="399" t="s">
        <v>9</v>
      </c>
      <c r="CL6" s="399"/>
      <c r="CM6" s="399" t="s">
        <v>10</v>
      </c>
      <c r="CN6" s="399"/>
      <c r="CO6" s="400" t="s">
        <v>11</v>
      </c>
      <c r="CP6" s="400"/>
      <c r="CQ6" s="399" t="s">
        <v>12</v>
      </c>
      <c r="CR6" s="399"/>
      <c r="CS6" s="441"/>
      <c r="CT6" s="441"/>
      <c r="CU6" s="444"/>
      <c r="CV6" s="444"/>
      <c r="CW6" s="156"/>
      <c r="CX6" s="385"/>
      <c r="CY6"/>
      <c r="CZ6"/>
    </row>
    <row r="7" spans="1:104" x14ac:dyDescent="0.35">
      <c r="A7" s="207" t="s">
        <v>120</v>
      </c>
      <c r="B7" s="207"/>
      <c r="C7" s="173">
        <v>0.875</v>
      </c>
      <c r="D7" s="174">
        <v>0.33333333333333331</v>
      </c>
      <c r="E7" s="175"/>
      <c r="F7" s="176"/>
      <c r="G7" s="173"/>
      <c r="H7" s="174"/>
      <c r="I7" s="175"/>
      <c r="J7" s="176"/>
      <c r="K7" s="173"/>
      <c r="L7" s="174"/>
      <c r="M7" s="175"/>
      <c r="N7" s="176"/>
      <c r="O7" s="173"/>
      <c r="P7" s="174"/>
      <c r="Q7" s="390"/>
      <c r="R7" s="372"/>
      <c r="S7" s="173"/>
      <c r="T7" s="174"/>
      <c r="U7" s="175"/>
      <c r="V7" s="176"/>
      <c r="W7" s="173"/>
      <c r="X7" s="174"/>
      <c r="Y7" s="175"/>
      <c r="Z7" s="176"/>
      <c r="AA7" s="173"/>
      <c r="AB7" s="174"/>
      <c r="AC7" s="175"/>
      <c r="AD7" s="176"/>
      <c r="AE7" s="173"/>
      <c r="AF7" s="174"/>
      <c r="AG7" s="371"/>
      <c r="AH7" s="372"/>
      <c r="AI7" s="173"/>
      <c r="AJ7" s="174"/>
      <c r="AK7" s="175"/>
      <c r="AL7" s="176"/>
      <c r="AM7" s="173"/>
      <c r="AN7" s="174"/>
      <c r="AO7" s="175"/>
      <c r="AP7" s="176"/>
      <c r="AQ7" s="173"/>
      <c r="AR7" s="174"/>
      <c r="AS7" s="175"/>
      <c r="AT7" s="176"/>
      <c r="AU7" s="173"/>
      <c r="AV7" s="174"/>
      <c r="AW7" s="371"/>
      <c r="AX7" s="372"/>
      <c r="AY7" s="173"/>
      <c r="AZ7" s="174"/>
      <c r="BA7" s="175"/>
      <c r="BB7" s="176"/>
      <c r="BC7" s="173"/>
      <c r="BD7" s="174"/>
      <c r="BE7" s="175"/>
      <c r="BF7" s="176"/>
      <c r="BG7" s="173"/>
      <c r="BH7" s="174"/>
      <c r="BI7" s="175"/>
      <c r="BJ7" s="176"/>
      <c r="BK7" s="173"/>
      <c r="BL7" s="174"/>
      <c r="BM7" s="375"/>
      <c r="BN7" s="376"/>
      <c r="BO7" s="173"/>
      <c r="BP7" s="174"/>
      <c r="BQ7" s="175"/>
      <c r="BR7" s="176"/>
      <c r="BS7" s="173"/>
      <c r="BT7" s="174"/>
      <c r="BU7" s="175"/>
      <c r="BV7" s="176"/>
      <c r="BW7" s="173"/>
      <c r="BX7" s="174"/>
      <c r="BY7" s="175"/>
      <c r="BZ7" s="176"/>
      <c r="CA7" s="173"/>
      <c r="CB7" s="174"/>
      <c r="CC7" s="375"/>
      <c r="CD7" s="376"/>
      <c r="CE7" s="173"/>
      <c r="CF7" s="174"/>
      <c r="CG7" s="175"/>
      <c r="CH7" s="176"/>
      <c r="CI7" s="173"/>
      <c r="CJ7" s="174"/>
      <c r="CK7" s="175"/>
      <c r="CL7" s="176"/>
      <c r="CM7" s="173"/>
      <c r="CN7" s="174"/>
      <c r="CO7" s="175"/>
      <c r="CP7" s="176"/>
      <c r="CQ7" s="173"/>
      <c r="CR7" s="174"/>
      <c r="CS7" s="371"/>
      <c r="CT7" s="372"/>
      <c r="CU7" s="371"/>
      <c r="CV7" s="372"/>
      <c r="CW7" s="157"/>
      <c r="CX7" s="386" t="e">
        <f>$CU$2-CU8</f>
        <v>#VALUE!</v>
      </c>
      <c r="CY7"/>
      <c r="CZ7"/>
    </row>
    <row r="8" spans="1:104" x14ac:dyDescent="0.35">
      <c r="A8" s="208"/>
      <c r="B8" s="286"/>
      <c r="C8" s="382">
        <f>ABS(IF(AND(C7="",D7=""),"",IF((D7*24)-(C7*24)&gt;6,(((D7*24)-(C7*24))-0.25)/24,D7-C7)))</f>
        <v>0.54166666666666674</v>
      </c>
      <c r="D8" s="383"/>
      <c r="E8" s="382" t="e">
        <f>ABS(IF(AND(E7="",F7=""),"",IF((F7*24)-(E7*24)&gt;6,(((F7*24)-(E7*24))-0.25)/24,F7-E7)))</f>
        <v>#VALUE!</v>
      </c>
      <c r="F8" s="383"/>
      <c r="G8" s="382"/>
      <c r="H8" s="383"/>
      <c r="I8" s="382"/>
      <c r="J8" s="383"/>
      <c r="K8" s="382"/>
      <c r="L8" s="383"/>
      <c r="M8" s="382"/>
      <c r="N8" s="383"/>
      <c r="O8" s="382"/>
      <c r="P8" s="383"/>
      <c r="Q8" s="384" t="e">
        <f>SUM(C8:P8)</f>
        <v>#VALUE!</v>
      </c>
      <c r="R8" s="380"/>
      <c r="S8" s="382" t="str">
        <f>IF(AND(S7="",T7=""),"",IF((T7*24)-(S7*24)&gt;6,(((T7*24)-(S7*24))-0.25)/24,T7-S7))</f>
        <v/>
      </c>
      <c r="T8" s="383"/>
      <c r="U8" s="382" t="str">
        <f>IF(AND(U7="",V7=""),"",IF((V7*24)-(U7*24)&gt;6,(((V7*24)-(U7*24))-0.25)/24,V7-U7))</f>
        <v/>
      </c>
      <c r="V8" s="383"/>
      <c r="W8" s="382" t="str">
        <f t="shared" ref="W8" si="0">IF(AND(W7="",X7=""),"",IF((X7*24)-(W7*24)&gt;6,(((X7*24)-(W7*24))-0.25)/24,X7-W7))</f>
        <v/>
      </c>
      <c r="X8" s="383"/>
      <c r="Y8" s="382" t="str">
        <f t="shared" ref="Y8" si="1">IF(AND(Y7="",Z7=""),"",IF((Z7*24)-(Y7*24)&gt;6,(((Z7*24)-(Y7*24))-0.25)/24,Z7-Y7))</f>
        <v/>
      </c>
      <c r="Z8" s="383"/>
      <c r="AA8" s="382" t="str">
        <f t="shared" ref="AA8" si="2">IF(AND(AA7="",AB7=""),"",IF((AB7*24)-(AA7*24)&gt;6,(((AB7*24)-(AA7*24))-0.25)/24,AB7-AA7))</f>
        <v/>
      </c>
      <c r="AB8" s="383"/>
      <c r="AC8" s="382" t="str">
        <f t="shared" ref="AC8" si="3">IF(AND(AC7="",AD7=""),"",IF((AD7*24)-(AC7*24)&gt;6,(((AD7*24)-(AC7*24))-0.25)/24,AD7-AC7))</f>
        <v/>
      </c>
      <c r="AD8" s="383"/>
      <c r="AE8" s="382" t="str">
        <f t="shared" ref="AE8" si="4">IF(AND(AE7="",AF7=""),"",IF((AF7*24)-(AE7*24)&gt;6,(((AF7*24)-(AE7*24))-0.25)/24,AF7-AE7))</f>
        <v/>
      </c>
      <c r="AF8" s="383"/>
      <c r="AG8" s="379">
        <f>SUM(S8:AF8)</f>
        <v>0</v>
      </c>
      <c r="AH8" s="380"/>
      <c r="AI8" s="382" t="str">
        <f>IF(AND(AI7="",AJ7=""),"",IF((AJ7*24)-(AI7*24)&gt;6,(((AJ7*24)-(AI7*24))-0.25)/24,AJ7-AI7))</f>
        <v/>
      </c>
      <c r="AJ8" s="383"/>
      <c r="AK8" s="382" t="str">
        <f>IF(AND(AK7="",AL7=""),"",IF((AL7*24)-(AK7*24)&gt;6,(((AL7*24)-(AK7*24))-0.25)/24,AL7-AK7))</f>
        <v/>
      </c>
      <c r="AL8" s="383"/>
      <c r="AM8" s="382" t="str">
        <f t="shared" ref="AM8" si="5">IF(AND(AM7="",AN7=""),"",IF((AN7*24)-(AM7*24)&gt;6,(((AN7*24)-(AM7*24))-0.25)/24,AN7-AM7))</f>
        <v/>
      </c>
      <c r="AN8" s="383"/>
      <c r="AO8" s="382" t="str">
        <f t="shared" ref="AO8" si="6">IF(AND(AO7="",AP7=""),"",IF((AP7*24)-(AO7*24)&gt;6,(((AP7*24)-(AO7*24))-0.25)/24,AP7-AO7))</f>
        <v/>
      </c>
      <c r="AP8" s="383"/>
      <c r="AQ8" s="382" t="str">
        <f t="shared" ref="AQ8" si="7">IF(AND(AQ7="",AR7=""),"",IF((AR7*24)-(AQ7*24)&gt;6,(((AR7*24)-(AQ7*24))-0.25)/24,AR7-AQ7))</f>
        <v/>
      </c>
      <c r="AR8" s="383"/>
      <c r="AS8" s="382" t="str">
        <f t="shared" ref="AS8" si="8">IF(AND(AS7="",AT7=""),"",IF((AT7*24)-(AS7*24)&gt;6,(((AT7*24)-(AS7*24))-0.25)/24,AT7-AS7))</f>
        <v/>
      </c>
      <c r="AT8" s="383"/>
      <c r="AU8" s="382" t="str">
        <f t="shared" ref="AU8" si="9">IF(AND(AU7="",AV7=""),"",IF((AV7*24)-(AU7*24)&gt;6,(((AV7*24)-(AU7*24))-0.25)/24,AV7-AU7))</f>
        <v/>
      </c>
      <c r="AV8" s="383"/>
      <c r="AW8" s="379">
        <f>SUM(AI8:AV8)</f>
        <v>0</v>
      </c>
      <c r="AX8" s="380"/>
      <c r="AY8" s="382" t="str">
        <f>IF(AND(AY7="",AZ7=""),"",IF((AZ7*24)-(AY7*24)&gt;6,(((AZ7*24)-(AY7*24))-0.25)/24,AZ7-AY7))</f>
        <v/>
      </c>
      <c r="AZ8" s="383"/>
      <c r="BA8" s="382" t="str">
        <f>IF(AND(BA7="",BB7=""),"",IF((BB7*24)-(BA7*24)&gt;6,(((BB7*24)-(BA7*24))-0.25)/24,BB7-BA7))</f>
        <v/>
      </c>
      <c r="BB8" s="383"/>
      <c r="BC8" s="382" t="str">
        <f t="shared" ref="BC8" si="10">IF(AND(BC7="",BD7=""),"",IF((BD7*24)-(BC7*24)&gt;6,(((BD7*24)-(BC7*24))-0.25)/24,BD7-BC7))</f>
        <v/>
      </c>
      <c r="BD8" s="383"/>
      <c r="BE8" s="382" t="str">
        <f t="shared" ref="BE8" si="11">IF(AND(BE7="",BF7=""),"",IF((BF7*24)-(BE7*24)&gt;6,(((BF7*24)-(BE7*24))-0.25)/24,BF7-BE7))</f>
        <v/>
      </c>
      <c r="BF8" s="383"/>
      <c r="BG8" s="382" t="str">
        <f t="shared" ref="BG8" si="12">IF(AND(BG7="",BH7=""),"",IF((BH7*24)-(BG7*24)&gt;6,(((BH7*24)-(BG7*24))-0.25)/24,BH7-BG7))</f>
        <v/>
      </c>
      <c r="BH8" s="383"/>
      <c r="BI8" s="382" t="str">
        <f t="shared" ref="BI8" si="13">IF(AND(BI7="",BJ7=""),"",IF((BJ7*24)-(BI7*24)&gt;6,(((BJ7*24)-(BI7*24))-0.25)/24,BJ7-BI7))</f>
        <v/>
      </c>
      <c r="BJ8" s="383"/>
      <c r="BK8" s="382" t="str">
        <f t="shared" ref="BK8" si="14">IF(AND(BK7="",BL7=""),"",IF((BL7*24)-(BK7*24)&gt;6,(((BL7*24)-(BK7*24))-0.25)/24,BL7-BK7))</f>
        <v/>
      </c>
      <c r="BL8" s="383"/>
      <c r="BM8" s="379">
        <f>SUM(AY8:BL8)</f>
        <v>0</v>
      </c>
      <c r="BN8" s="380"/>
      <c r="BO8" s="382" t="str">
        <f>IF(AND(BO7="",BP7=""),"",IF((BP7*24)-(BO7*24)&gt;6,(((BP7*24)-(BO7*24))-0.25)/24,BP7-BO7))</f>
        <v/>
      </c>
      <c r="BP8" s="383"/>
      <c r="BQ8" s="382" t="str">
        <f>IF(AND(BQ7="",BR7=""),"",IF((BR7*24)-(BQ7*24)&gt;6,(((BR7*24)-(BQ7*24))-0.25)/24,BR7-BQ7))</f>
        <v/>
      </c>
      <c r="BR8" s="383"/>
      <c r="BS8" s="382" t="str">
        <f t="shared" ref="BS8" si="15">IF(AND(BS7="",BT7=""),"",IF((BT7*24)-(BS7*24)&gt;6,(((BT7*24)-(BS7*24))-0.25)/24,BT7-BS7))</f>
        <v/>
      </c>
      <c r="BT8" s="383"/>
      <c r="BU8" s="382" t="str">
        <f t="shared" ref="BU8" si="16">IF(AND(BU7="",BV7=""),"",IF((BV7*24)-(BU7*24)&gt;6,(((BV7*24)-(BU7*24))-0.25)/24,BV7-BU7))</f>
        <v/>
      </c>
      <c r="BV8" s="383"/>
      <c r="BW8" s="382" t="str">
        <f t="shared" ref="BW8" si="17">IF(AND(BW7="",BX7=""),"",IF((BX7*24)-(BW7*24)&gt;6,(((BX7*24)-(BW7*24))-0.25)/24,BX7-BW7))</f>
        <v/>
      </c>
      <c r="BX8" s="383"/>
      <c r="BY8" s="382" t="str">
        <f t="shared" ref="BY8" si="18">IF(AND(BY7="",BZ7=""),"",IF((BZ7*24)-(BY7*24)&gt;6,(((BZ7*24)-(BY7*24))-0.25)/24,BZ7-BY7))</f>
        <v/>
      </c>
      <c r="BZ8" s="383"/>
      <c r="CA8" s="382" t="str">
        <f t="shared" ref="CA8" si="19">IF(AND(CA7="",CB7=""),"",IF((CB7*24)-(CA7*24)&gt;6,(((CB7*24)-(CA7*24))-0.25)/24,CB7-CA7))</f>
        <v/>
      </c>
      <c r="CB8" s="383"/>
      <c r="CC8" s="379">
        <f>SUM(BO8:CB8)</f>
        <v>0</v>
      </c>
      <c r="CD8" s="380"/>
      <c r="CE8" s="382" t="str">
        <f>IF(AND(CE7="",CF7=""),"",IF((CF7*24)-(CE7*24)&gt;6,(((CF7*24)-(CE7*24))-0.25)/24,CF7-CE7))</f>
        <v/>
      </c>
      <c r="CF8" s="383"/>
      <c r="CG8" s="382" t="str">
        <f>IF(AND(CG7="",CH7=""),"",IF((CH7*24)-(CG7*24)&gt;6,(((CH7*24)-(CG7*24))-0.25)/24,CH7-CG7))</f>
        <v/>
      </c>
      <c r="CH8" s="383"/>
      <c r="CI8" s="382" t="str">
        <f t="shared" ref="CI8" si="20">IF(AND(CI7="",CJ7=""),"",IF((CJ7*24)-(CI7*24)&gt;6,(((CJ7*24)-(CI7*24))-0.25)/24,CJ7-CI7))</f>
        <v/>
      </c>
      <c r="CJ8" s="383"/>
      <c r="CK8" s="382" t="str">
        <f t="shared" ref="CK8" si="21">IF(AND(CK7="",CL7=""),"",IF((CL7*24)-(CK7*24)&gt;6,(((CL7*24)-(CK7*24))-0.25)/24,CL7-CK7))</f>
        <v/>
      </c>
      <c r="CL8" s="383"/>
      <c r="CM8" s="382" t="str">
        <f t="shared" ref="CM8" si="22">IF(AND(CM7="",CN7=""),"",IF((CN7*24)-(CM7*24)&gt;6,(((CN7*24)-(CM7*24))-0.25)/24,CN7-CM7))</f>
        <v/>
      </c>
      <c r="CN8" s="383"/>
      <c r="CO8" s="382" t="str">
        <f t="shared" ref="CO8" si="23">IF(AND(CO7="",CP7=""),"",IF((CP7*24)-(CO7*24)&gt;6,(((CP7*24)-(CO7*24))-0.25)/24,CP7-CO7))</f>
        <v/>
      </c>
      <c r="CP8" s="383"/>
      <c r="CQ8" s="382" t="str">
        <f t="shared" ref="CQ8" si="24">IF(AND(CQ7="",CR7=""),"",IF((CR7*24)-(CQ7*24)&gt;6,(((CR7*24)-(CQ7*24))-0.25)/24,CR7-CQ7))</f>
        <v/>
      </c>
      <c r="CR8" s="383"/>
      <c r="CS8" s="379">
        <f>SUM(CE8:CR8)</f>
        <v>0</v>
      </c>
      <c r="CT8" s="380"/>
      <c r="CU8" s="379" t="e">
        <f>SUM(Q8,AG8,AW8,CC8,CS8,BM8)</f>
        <v>#VALUE!</v>
      </c>
      <c r="CV8" s="380"/>
      <c r="CW8" s="157"/>
      <c r="CX8" s="387"/>
      <c r="CY8"/>
      <c r="CZ8"/>
    </row>
    <row r="9" spans="1:104" x14ac:dyDescent="0.35">
      <c r="A9" s="207" t="s">
        <v>81</v>
      </c>
      <c r="B9" s="207"/>
      <c r="C9" s="173"/>
      <c r="D9" s="174"/>
      <c r="E9" s="175"/>
      <c r="F9" s="176"/>
      <c r="G9" s="173"/>
      <c r="H9" s="174"/>
      <c r="I9" s="175"/>
      <c r="J9" s="176"/>
      <c r="K9" s="173"/>
      <c r="L9" s="174"/>
      <c r="M9" s="175"/>
      <c r="N9" s="176"/>
      <c r="O9" s="173"/>
      <c r="P9" s="174"/>
      <c r="Q9" s="390"/>
      <c r="R9" s="372"/>
      <c r="S9" s="173"/>
      <c r="T9" s="174"/>
      <c r="U9" s="175"/>
      <c r="V9" s="176"/>
      <c r="W9" s="173"/>
      <c r="X9" s="174"/>
      <c r="Y9" s="175"/>
      <c r="Z9" s="176"/>
      <c r="AA9" s="173"/>
      <c r="AB9" s="174"/>
      <c r="AC9" s="175"/>
      <c r="AD9" s="176"/>
      <c r="AE9" s="173"/>
      <c r="AF9" s="174"/>
      <c r="AG9" s="371"/>
      <c r="AH9" s="372"/>
      <c r="AI9" s="173"/>
      <c r="AJ9" s="174"/>
      <c r="AK9" s="175"/>
      <c r="AL9" s="176"/>
      <c r="AM9" s="173"/>
      <c r="AN9" s="174"/>
      <c r="AO9" s="175"/>
      <c r="AP9" s="176"/>
      <c r="AQ9" s="173"/>
      <c r="AR9" s="174"/>
      <c r="AS9" s="175"/>
      <c r="AT9" s="176"/>
      <c r="AU9" s="173"/>
      <c r="AV9" s="174"/>
      <c r="AW9" s="371"/>
      <c r="AX9" s="372"/>
      <c r="AY9" s="173"/>
      <c r="AZ9" s="174"/>
      <c r="BA9" s="175"/>
      <c r="BB9" s="176"/>
      <c r="BC9" s="173"/>
      <c r="BD9" s="174"/>
      <c r="BE9" s="175"/>
      <c r="BF9" s="176"/>
      <c r="BG9" s="173"/>
      <c r="BH9" s="174"/>
      <c r="BI9" s="175"/>
      <c r="BJ9" s="176"/>
      <c r="BK9" s="173"/>
      <c r="BL9" s="174"/>
      <c r="BM9" s="375"/>
      <c r="BN9" s="376"/>
      <c r="BO9" s="173"/>
      <c r="BP9" s="174"/>
      <c r="BQ9" s="175"/>
      <c r="BR9" s="176"/>
      <c r="BS9" s="173"/>
      <c r="BT9" s="174"/>
      <c r="BU9" s="175"/>
      <c r="BV9" s="176"/>
      <c r="BW9" s="173"/>
      <c r="BX9" s="174"/>
      <c r="BY9" s="175"/>
      <c r="BZ9" s="176"/>
      <c r="CA9" s="173"/>
      <c r="CB9" s="174"/>
      <c r="CC9" s="375"/>
      <c r="CD9" s="376"/>
      <c r="CE9" s="173"/>
      <c r="CF9" s="174"/>
      <c r="CG9" s="175"/>
      <c r="CH9" s="176"/>
      <c r="CI9" s="173"/>
      <c r="CJ9" s="174"/>
      <c r="CK9" s="175"/>
      <c r="CL9" s="176"/>
      <c r="CM9" s="173"/>
      <c r="CN9" s="174"/>
      <c r="CO9" s="175"/>
      <c r="CP9" s="176"/>
      <c r="CQ9" s="173"/>
      <c r="CR9" s="174"/>
      <c r="CS9" s="371"/>
      <c r="CT9" s="372"/>
      <c r="CU9" s="371"/>
      <c r="CV9" s="372"/>
      <c r="CW9" s="157"/>
      <c r="CX9" s="386">
        <f>$CU$2-CU10</f>
        <v>6.9666666666666659</v>
      </c>
      <c r="CY9"/>
      <c r="CZ9"/>
    </row>
    <row r="10" spans="1:104" ht="15" thickBot="1" x14ac:dyDescent="0.4">
      <c r="A10" s="208"/>
      <c r="B10" s="286"/>
      <c r="C10" s="377" t="str">
        <f>IF(AND(C9="",D9=""),"",IF((D9*24)-(C9*24)&gt;6,(((D9*24)-(C9*24))-0.25)/24,D9-C9))</f>
        <v/>
      </c>
      <c r="D10" s="378"/>
      <c r="E10" s="377" t="str">
        <f t="shared" ref="E10" si="25">IF(AND(E9="",F9=""),"",IF((F9*24)-(E9*24)&gt;6,(((F9*24)-(E9*24))-0.25)/24,F9-E9))</f>
        <v/>
      </c>
      <c r="F10" s="378"/>
      <c r="G10" s="377" t="str">
        <f t="shared" ref="G10" si="26">IF(AND(G9="",H9=""),"",IF((H9*24)-(G9*24)&gt;6,(((H9*24)-(G9*24))-0.25)/24,H9-G9))</f>
        <v/>
      </c>
      <c r="H10" s="378"/>
      <c r="I10" s="377" t="str">
        <f t="shared" ref="I10" si="27">IF(AND(I9="",J9=""),"",IF((J9*24)-(I9*24)&gt;6,(((J9*24)-(I9*24))-0.25)/24,J9-I9))</f>
        <v/>
      </c>
      <c r="J10" s="378"/>
      <c r="K10" s="377" t="str">
        <f t="shared" ref="K10" si="28">IF(AND(K9="",L9=""),"",IF((L9*24)-(K9*24)&gt;6,(((L9*24)-(K9*24))-0.25)/24,L9-K9))</f>
        <v/>
      </c>
      <c r="L10" s="378"/>
      <c r="M10" s="377" t="str">
        <f t="shared" ref="M10" si="29">IF(AND(M9="",N9=""),"",IF((N9*24)-(M9*24)&gt;6,(((N9*24)-(M9*24))-0.25)/24,N9-M9))</f>
        <v/>
      </c>
      <c r="N10" s="378"/>
      <c r="O10" s="377" t="str">
        <f t="shared" ref="O10" si="30">IF(AND(O9="",P9=""),"",IF((P9*24)-(O9*24)&gt;6,(((P9*24)-(O9*24))-0.25)/24,P9-O9))</f>
        <v/>
      </c>
      <c r="P10" s="378"/>
      <c r="Q10" s="384">
        <f>SUM(C10:P10)</f>
        <v>0</v>
      </c>
      <c r="R10" s="380"/>
      <c r="S10" s="377" t="str">
        <f>IF(AND(S9="",T9=""),"",IF((T9*24)-(S9*24)&gt;6,(((T9*24)-(S9*24))-0.25)/24,T9-S9))</f>
        <v/>
      </c>
      <c r="T10" s="378"/>
      <c r="U10" s="377" t="str">
        <f t="shared" ref="U10" si="31">IF(AND(U9="",V9=""),"",IF((V9*24)-(U9*24)&gt;6,(((V9*24)-(U9*24))-0.25)/24,V9-U9))</f>
        <v/>
      </c>
      <c r="V10" s="378"/>
      <c r="W10" s="377" t="str">
        <f t="shared" ref="W10" si="32">IF(AND(W9="",X9=""),"",IF((X9*24)-(W9*24)&gt;6,(((X9*24)-(W9*24))-0.25)/24,X9-W9))</f>
        <v/>
      </c>
      <c r="X10" s="378"/>
      <c r="Y10" s="377" t="str">
        <f t="shared" ref="Y10" si="33">IF(AND(Y9="",Z9=""),"",IF((Z9*24)-(Y9*24)&gt;6,(((Z9*24)-(Y9*24))-0.25)/24,Z9-Y9))</f>
        <v/>
      </c>
      <c r="Z10" s="378"/>
      <c r="AA10" s="377" t="str">
        <f t="shared" ref="AA10" si="34">IF(AND(AA9="",AB9=""),"",IF((AB9*24)-(AA9*24)&gt;6,(((AB9*24)-(AA9*24))-0.25)/24,AB9-AA9))</f>
        <v/>
      </c>
      <c r="AB10" s="378"/>
      <c r="AC10" s="377" t="str">
        <f t="shared" ref="AC10" si="35">IF(AND(AC9="",AD9=""),"",IF((AD9*24)-(AC9*24)&gt;6,(((AD9*24)-(AC9*24))-0.25)/24,AD9-AC9))</f>
        <v/>
      </c>
      <c r="AD10" s="378"/>
      <c r="AE10" s="377" t="str">
        <f t="shared" ref="AE10" si="36">IF(AND(AE9="",AF9=""),"",IF((AF9*24)-(AE9*24)&gt;6,(((AF9*24)-(AE9*24))-0.25)/24,AF9-AE9))</f>
        <v/>
      </c>
      <c r="AF10" s="378"/>
      <c r="AG10" s="379">
        <f>SUM(S10:AF10)</f>
        <v>0</v>
      </c>
      <c r="AH10" s="380"/>
      <c r="AI10" s="377" t="str">
        <f>IF(AND(AI9="",AJ9=""),"",IF((AJ9*24)-(AI9*24)&gt;6,(((AJ9*24)-(AI9*24))-0.25)/24,AJ9-AI9))</f>
        <v/>
      </c>
      <c r="AJ10" s="378"/>
      <c r="AK10" s="377" t="str">
        <f t="shared" ref="AK10" si="37">IF(AND(AK9="",AL9=""),"",IF((AL9*24)-(AK9*24)&gt;6,(((AL9*24)-(AK9*24))-0.25)/24,AL9-AK9))</f>
        <v/>
      </c>
      <c r="AL10" s="378"/>
      <c r="AM10" s="377" t="str">
        <f t="shared" ref="AM10" si="38">IF(AND(AM9="",AN9=""),"",IF((AN9*24)-(AM9*24)&gt;6,(((AN9*24)-(AM9*24))-0.25)/24,AN9-AM9))</f>
        <v/>
      </c>
      <c r="AN10" s="378"/>
      <c r="AO10" s="377" t="str">
        <f t="shared" ref="AO10" si="39">IF(AND(AO9="",AP9=""),"",IF((AP9*24)-(AO9*24)&gt;6,(((AP9*24)-(AO9*24))-0.25)/24,AP9-AO9))</f>
        <v/>
      </c>
      <c r="AP10" s="378"/>
      <c r="AQ10" s="377" t="str">
        <f t="shared" ref="AQ10" si="40">IF(AND(AQ9="",AR9=""),"",IF((AR9*24)-(AQ9*24)&gt;6,(((AR9*24)-(AQ9*24))-0.25)/24,AR9-AQ9))</f>
        <v/>
      </c>
      <c r="AR10" s="378"/>
      <c r="AS10" s="377" t="str">
        <f t="shared" ref="AS10" si="41">IF(AND(AS9="",AT9=""),"",IF((AT9*24)-(AS9*24)&gt;6,(((AT9*24)-(AS9*24))-0.25)/24,AT9-AS9))</f>
        <v/>
      </c>
      <c r="AT10" s="378"/>
      <c r="AU10" s="377" t="str">
        <f t="shared" ref="AU10" si="42">IF(AND(AU9="",AV9=""),"",IF((AV9*24)-(AU9*24)&gt;6,(((AV9*24)-(AU9*24))-0.25)/24,AV9-AU9))</f>
        <v/>
      </c>
      <c r="AV10" s="378"/>
      <c r="AW10" s="379">
        <f>SUM(AI10:AV10)</f>
        <v>0</v>
      </c>
      <c r="AX10" s="380"/>
      <c r="AY10" s="377" t="str">
        <f>IF(AND(AY9="",AZ9=""),"",IF((AZ9*24)-(AY9*24)&gt;6,(((AZ9*24)-(AY9*24))-0.25)/24,AZ9-AY9))</f>
        <v/>
      </c>
      <c r="AZ10" s="378"/>
      <c r="BA10" s="377" t="str">
        <f t="shared" ref="BA10" si="43">IF(AND(BA9="",BB9=""),"",IF((BB9*24)-(BA9*24)&gt;6,(((BB9*24)-(BA9*24))-0.25)/24,BB9-BA9))</f>
        <v/>
      </c>
      <c r="BB10" s="378"/>
      <c r="BC10" s="377" t="str">
        <f t="shared" ref="BC10" si="44">IF(AND(BC9="",BD9=""),"",IF((BD9*24)-(BC9*24)&gt;6,(((BD9*24)-(BC9*24))-0.25)/24,BD9-BC9))</f>
        <v/>
      </c>
      <c r="BD10" s="378"/>
      <c r="BE10" s="377" t="str">
        <f t="shared" ref="BE10" si="45">IF(AND(BE9="",BF9=""),"",IF((BF9*24)-(BE9*24)&gt;6,(((BF9*24)-(BE9*24))-0.25)/24,BF9-BE9))</f>
        <v/>
      </c>
      <c r="BF10" s="378"/>
      <c r="BG10" s="377" t="str">
        <f t="shared" ref="BG10" si="46">IF(AND(BG9="",BH9=""),"",IF((BH9*24)-(BG9*24)&gt;6,(((BH9*24)-(BG9*24))-0.25)/24,BH9-BG9))</f>
        <v/>
      </c>
      <c r="BH10" s="378"/>
      <c r="BI10" s="377" t="str">
        <f t="shared" ref="BI10" si="47">IF(AND(BI9="",BJ9=""),"",IF((BJ9*24)-(BI9*24)&gt;6,(((BJ9*24)-(BI9*24))-0.25)/24,BJ9-BI9))</f>
        <v/>
      </c>
      <c r="BJ10" s="378"/>
      <c r="BK10" s="377" t="str">
        <f t="shared" ref="BK10" si="48">IF(AND(BK9="",BL9=""),"",IF((BL9*24)-(BK9*24)&gt;6,(((BL9*24)-(BK9*24))-0.25)/24,BL9-BK9))</f>
        <v/>
      </c>
      <c r="BL10" s="378"/>
      <c r="BM10" s="379">
        <f>SUM(AY10:BL10)</f>
        <v>0</v>
      </c>
      <c r="BN10" s="380"/>
      <c r="BO10" s="377" t="str">
        <f>IF(AND(BO9="",BP9=""),"",IF((BP9*24)-(BO9*24)&gt;6,(((BP9*24)-(BO9*24))-0.25)/24,BP9-BO9))</f>
        <v/>
      </c>
      <c r="BP10" s="378"/>
      <c r="BQ10" s="377" t="str">
        <f t="shared" ref="BQ10" si="49">IF(AND(BQ9="",BR9=""),"",IF((BR9*24)-(BQ9*24)&gt;6,(((BR9*24)-(BQ9*24))-0.25)/24,BR9-BQ9))</f>
        <v/>
      </c>
      <c r="BR10" s="378"/>
      <c r="BS10" s="377" t="str">
        <f t="shared" ref="BS10" si="50">IF(AND(BS9="",BT9=""),"",IF((BT9*24)-(BS9*24)&gt;6,(((BT9*24)-(BS9*24))-0.25)/24,BT9-BS9))</f>
        <v/>
      </c>
      <c r="BT10" s="378"/>
      <c r="BU10" s="377" t="str">
        <f t="shared" ref="BU10" si="51">IF(AND(BU9="",BV9=""),"",IF((BV9*24)-(BU9*24)&gt;6,(((BV9*24)-(BU9*24))-0.25)/24,BV9-BU9))</f>
        <v/>
      </c>
      <c r="BV10" s="378"/>
      <c r="BW10" s="377" t="str">
        <f t="shared" ref="BW10" si="52">IF(AND(BW9="",BX9=""),"",IF((BX9*24)-(BW9*24)&gt;6,(((BX9*24)-(BW9*24))-0.25)/24,BX9-BW9))</f>
        <v/>
      </c>
      <c r="BX10" s="378"/>
      <c r="BY10" s="377" t="str">
        <f t="shared" ref="BY10" si="53">IF(AND(BY9="",BZ9=""),"",IF((BZ9*24)-(BY9*24)&gt;6,(((BZ9*24)-(BY9*24))-0.25)/24,BZ9-BY9))</f>
        <v/>
      </c>
      <c r="BZ10" s="378"/>
      <c r="CA10" s="377" t="str">
        <f t="shared" ref="CA10" si="54">IF(AND(CA9="",CB9=""),"",IF((CB9*24)-(CA9*24)&gt;6,(((CB9*24)-(CA9*24))-0.25)/24,CB9-CA9))</f>
        <v/>
      </c>
      <c r="CB10" s="378"/>
      <c r="CC10" s="379">
        <f>SUM(BO10:CB10)</f>
        <v>0</v>
      </c>
      <c r="CD10" s="380"/>
      <c r="CE10" s="377" t="str">
        <f>IF(AND(CE9="",CF9=""),"",IF((CF9*24)-(CE9*24)&gt;6,(((CF9*24)-(CE9*24))-0.25)/24,CF9-CE9))</f>
        <v/>
      </c>
      <c r="CF10" s="378"/>
      <c r="CG10" s="377" t="str">
        <f t="shared" ref="CG10" si="55">IF(AND(CG9="",CH9=""),"",IF((CH9*24)-(CG9*24)&gt;6,(((CH9*24)-(CG9*24))-0.25)/24,CH9-CG9))</f>
        <v/>
      </c>
      <c r="CH10" s="378"/>
      <c r="CI10" s="377" t="str">
        <f t="shared" ref="CI10" si="56">IF(AND(CI9="",CJ9=""),"",IF((CJ9*24)-(CI9*24)&gt;6,(((CJ9*24)-(CI9*24))-0.25)/24,CJ9-CI9))</f>
        <v/>
      </c>
      <c r="CJ10" s="378"/>
      <c r="CK10" s="377" t="str">
        <f t="shared" ref="CK10" si="57">IF(AND(CK9="",CL9=""),"",IF((CL9*24)-(CK9*24)&gt;6,(((CL9*24)-(CK9*24))-0.25)/24,CL9-CK9))</f>
        <v/>
      </c>
      <c r="CL10" s="378"/>
      <c r="CM10" s="377" t="str">
        <f t="shared" ref="CM10" si="58">IF(AND(CM9="",CN9=""),"",IF((CN9*24)-(CM9*24)&gt;6,(((CN9*24)-(CM9*24))-0.25)/24,CN9-CM9))</f>
        <v/>
      </c>
      <c r="CN10" s="378"/>
      <c r="CO10" s="377" t="str">
        <f t="shared" ref="CO10" si="59">IF(AND(CO9="",CP9=""),"",IF((CP9*24)-(CO9*24)&gt;6,(((CP9*24)-(CO9*24))-0.25)/24,CP9-CO9))</f>
        <v/>
      </c>
      <c r="CP10" s="378"/>
      <c r="CQ10" s="377" t="str">
        <f t="shared" ref="CQ10" si="60">IF(AND(CQ9="",CR9=""),"",IF((CR9*24)-(CQ9*24)&gt;6,(((CR9*24)-(CQ9*24))-0.25)/24,CR9-CQ9))</f>
        <v/>
      </c>
      <c r="CR10" s="378"/>
      <c r="CS10" s="379">
        <f>SUM(CE10:CR10)</f>
        <v>0</v>
      </c>
      <c r="CT10" s="380"/>
      <c r="CU10" s="379">
        <f>SUM(Q10,AG10,AW10,CC10,CS10,BM10)</f>
        <v>0</v>
      </c>
      <c r="CV10" s="380"/>
      <c r="CW10" s="157"/>
      <c r="CX10" s="387"/>
      <c r="CY10"/>
      <c r="CZ10"/>
    </row>
    <row r="11" spans="1:104" ht="19" thickBot="1" x14ac:dyDescent="0.4">
      <c r="A11" s="229" t="s">
        <v>82</v>
      </c>
      <c r="B11" s="287"/>
      <c r="C11" s="226"/>
      <c r="D11" s="226"/>
      <c r="E11" s="226"/>
      <c r="F11" s="226"/>
      <c r="G11" s="226"/>
      <c r="H11" s="226"/>
      <c r="I11" s="226"/>
      <c r="J11" s="226"/>
      <c r="K11" s="226"/>
      <c r="L11" s="226"/>
      <c r="M11" s="226"/>
      <c r="N11" s="226"/>
      <c r="O11" s="226"/>
      <c r="P11" s="226"/>
      <c r="Q11" s="227"/>
      <c r="R11" s="227"/>
      <c r="S11" s="226"/>
      <c r="T11" s="226"/>
      <c r="U11" s="226"/>
      <c r="V11" s="226"/>
      <c r="W11" s="226"/>
      <c r="X11" s="226"/>
      <c r="Y11" s="226"/>
      <c r="Z11" s="226"/>
      <c r="AA11" s="226"/>
      <c r="AB11" s="226"/>
      <c r="AC11" s="226"/>
      <c r="AD11" s="226"/>
      <c r="AE11" s="226"/>
      <c r="AF11" s="226"/>
      <c r="AG11" s="227"/>
      <c r="AH11" s="227"/>
      <c r="AI11" s="226"/>
      <c r="AJ11" s="226"/>
      <c r="AK11" s="226"/>
      <c r="AL11" s="226"/>
      <c r="AM11" s="226"/>
      <c r="AN11" s="226"/>
      <c r="AO11" s="226"/>
      <c r="AP11" s="226"/>
      <c r="AQ11" s="226"/>
      <c r="AR11" s="226"/>
      <c r="AS11" s="226"/>
      <c r="AT11" s="226"/>
      <c r="AU11" s="226"/>
      <c r="AV11" s="226"/>
      <c r="AW11" s="227"/>
      <c r="AX11" s="227"/>
      <c r="AY11" s="226"/>
      <c r="AZ11" s="226"/>
      <c r="BA11" s="226"/>
      <c r="BB11" s="226"/>
      <c r="BC11" s="226"/>
      <c r="BD11" s="226"/>
      <c r="BE11" s="226"/>
      <c r="BF11" s="226"/>
      <c r="BG11" s="226"/>
      <c r="BH11" s="226"/>
      <c r="BI11" s="226"/>
      <c r="BJ11" s="226"/>
      <c r="BK11" s="226"/>
      <c r="BL11" s="226"/>
      <c r="BM11" s="227"/>
      <c r="BN11" s="227"/>
      <c r="BO11" s="226"/>
      <c r="BP11" s="226"/>
      <c r="BQ11" s="226"/>
      <c r="BR11" s="226"/>
      <c r="BS11" s="226"/>
      <c r="BT11" s="226"/>
      <c r="BU11" s="226"/>
      <c r="BV11" s="226"/>
      <c r="BW11" s="226"/>
      <c r="BX11" s="226"/>
      <c r="BY11" s="226"/>
      <c r="BZ11" s="226"/>
      <c r="CA11" s="226"/>
      <c r="CB11" s="226"/>
      <c r="CC11" s="227"/>
      <c r="CD11" s="227"/>
      <c r="CE11" s="226"/>
      <c r="CF11" s="226"/>
      <c r="CG11" s="226"/>
      <c r="CH11" s="226"/>
      <c r="CI11" s="226"/>
      <c r="CJ11" s="226"/>
      <c r="CK11" s="226"/>
      <c r="CL11" s="226"/>
      <c r="CM11" s="226"/>
      <c r="CN11" s="226"/>
      <c r="CO11" s="226"/>
      <c r="CP11" s="226"/>
      <c r="CQ11" s="226"/>
      <c r="CR11" s="226"/>
      <c r="CS11" s="227"/>
      <c r="CT11" s="227"/>
      <c r="CU11" s="227"/>
      <c r="CV11" s="228"/>
      <c r="CW11" s="158"/>
      <c r="CX11" s="183"/>
      <c r="CY11"/>
      <c r="CZ11"/>
    </row>
    <row r="12" spans="1:104" ht="15" customHeight="1" x14ac:dyDescent="0.35">
      <c r="A12" s="244" t="s">
        <v>121</v>
      </c>
      <c r="B12" s="244" t="s">
        <v>147</v>
      </c>
      <c r="C12" s="173" t="s">
        <v>142</v>
      </c>
      <c r="D12" s="174"/>
      <c r="E12" s="175" t="s">
        <v>143</v>
      </c>
      <c r="F12" s="176"/>
      <c r="G12" s="173">
        <v>0.875</v>
      </c>
      <c r="H12" s="174">
        <v>0.33333333333333331</v>
      </c>
      <c r="I12" s="175" t="s">
        <v>144</v>
      </c>
      <c r="J12" s="176"/>
      <c r="K12" s="173">
        <v>0.5</v>
      </c>
      <c r="L12" s="174">
        <v>0.875</v>
      </c>
      <c r="M12" s="175">
        <v>0.625</v>
      </c>
      <c r="N12" s="176">
        <v>0.79166666666666663</v>
      </c>
      <c r="O12" s="173">
        <v>0.33333333333333331</v>
      </c>
      <c r="P12" s="174">
        <v>0.75</v>
      </c>
      <c r="Q12" s="390"/>
      <c r="R12" s="372"/>
      <c r="S12" s="173"/>
      <c r="T12" s="174"/>
      <c r="U12" s="175"/>
      <c r="V12" s="176"/>
      <c r="W12" s="173"/>
      <c r="X12" s="174"/>
      <c r="Y12" s="175"/>
      <c r="Z12" s="176"/>
      <c r="AA12" s="173"/>
      <c r="AB12" s="174"/>
      <c r="AC12" s="175"/>
      <c r="AD12" s="176"/>
      <c r="AE12" s="173"/>
      <c r="AF12" s="174"/>
      <c r="AG12" s="375"/>
      <c r="AH12" s="376"/>
      <c r="AI12" s="173"/>
      <c r="AJ12" s="174"/>
      <c r="AK12" s="175"/>
      <c r="AL12" s="176"/>
      <c r="AM12" s="173"/>
      <c r="AN12" s="174"/>
      <c r="AO12" s="175"/>
      <c r="AP12" s="176"/>
      <c r="AQ12" s="173"/>
      <c r="AR12" s="174"/>
      <c r="AS12" s="175"/>
      <c r="AT12" s="176"/>
      <c r="AU12" s="173"/>
      <c r="AV12" s="174"/>
      <c r="AW12" s="375"/>
      <c r="AX12" s="376"/>
      <c r="AY12" s="173"/>
      <c r="AZ12" s="174"/>
      <c r="BA12" s="175"/>
      <c r="BB12" s="176"/>
      <c r="BC12" s="173"/>
      <c r="BD12" s="174"/>
      <c r="BE12" s="175"/>
      <c r="BF12" s="176"/>
      <c r="BG12" s="173"/>
      <c r="BH12" s="174"/>
      <c r="BI12" s="175"/>
      <c r="BJ12" s="176"/>
      <c r="BK12" s="173"/>
      <c r="BL12" s="174"/>
      <c r="BM12" s="375"/>
      <c r="BN12" s="376"/>
      <c r="BO12" s="173"/>
      <c r="BP12" s="174"/>
      <c r="BQ12" s="175"/>
      <c r="BR12" s="176"/>
      <c r="BS12" s="173"/>
      <c r="BT12" s="174"/>
      <c r="BU12" s="175"/>
      <c r="BV12" s="176"/>
      <c r="BW12" s="173"/>
      <c r="BX12" s="174"/>
      <c r="BY12" s="175"/>
      <c r="BZ12" s="176"/>
      <c r="CA12" s="173"/>
      <c r="CB12" s="174"/>
      <c r="CC12" s="371"/>
      <c r="CD12" s="372"/>
      <c r="CE12" s="173"/>
      <c r="CF12" s="174"/>
      <c r="CG12" s="175"/>
      <c r="CH12" s="176"/>
      <c r="CI12" s="173"/>
      <c r="CJ12" s="174"/>
      <c r="CK12" s="175"/>
      <c r="CL12" s="176"/>
      <c r="CM12" s="173"/>
      <c r="CN12" s="174"/>
      <c r="CO12" s="175"/>
      <c r="CP12" s="176"/>
      <c r="CQ12" s="173"/>
      <c r="CR12" s="174"/>
      <c r="CS12" s="371"/>
      <c r="CT12" s="372"/>
      <c r="CU12" s="371"/>
      <c r="CV12" s="372"/>
      <c r="CW12" s="157"/>
      <c r="CX12" s="386">
        <f>$CU$2-CU13</f>
        <v>5.5708333333333329</v>
      </c>
      <c r="CY12"/>
      <c r="CZ12"/>
    </row>
    <row r="13" spans="1:104" x14ac:dyDescent="0.35">
      <c r="A13" s="243"/>
      <c r="B13" s="304">
        <v>1</v>
      </c>
      <c r="C13" s="382" t="str">
        <f>IF(AND(C12="",D12=""),"",IF(AND(OR(C12="VA",C12="VAS",C12="VJ",C12="F",C12="RF"),D12="07:59"*1),"08:00"*$B13,IF(AND(OR(C12="VA",C12="VAS",C12="VJ",C12="F",C12="RF"),D12="05:00"*1),"09:00"*$B13,IF(AND(OR(C12="VA",C12="VAS",C12="VJ",C12="F",C12="RF"),D12="07:00"*1),"10:00"*$B13,IF(AND(OR(C12="VA",C12="VAS",C12="VJ",C12="F",C12="RF"),D12="08:00"*1),"11:00"*$B13,IF(OR(C12="VA",C12="VAS",C12="VJ",C12="F",C12="RF"),"07:36"*$B13,IF(OR(C12="CP",C12="VSS",C12="ML"),"",IF(C12="SV","11:00",IF(C12="CM","",IF(C12="RSV","08:20",IF(AND(C12="23:59"*1,D12="07:59"*1),"08:00"*$B13,IF(AND(C12="20:00"*1,D12="05:00"*1),"09:00"*$B13,IF(AND(C12="21:00"*1,D12="07:00"*1),"10:00"*$B13,IF(AND(C12="21:00"*1,D12="08:00"*1),"11:00"*$B13,IF((D12*24)-(C12*24)&gt;6,((((D12*24)-(C12*24))-0.25)/24)*$B13,(D12-C12)*$B13)))))))))))))))</f>
        <v/>
      </c>
      <c r="D13" s="383"/>
      <c r="E13" s="382" t="str">
        <f>IF(AND(E12="",F12=""),"",IF(AND(OR(E12="VA",E12="VAS",E12="VJ",E12="F",E12="RF"),F12="07:59"*1),"08:00"*$B13,IF(AND(OR(E12="VA",E12="VAS",E12="VJ",E12="F",E12="RF"),F12="05:00"*1),"09:00"*$B13,IF(AND(OR(E12="VA",E12="VAS",E12="VJ",E12="F",E12="RF"),F12="07:00"*1),"10:00"*$B13,IF(AND(OR(E12="VA",E12="VAS",E12="VJ",E12="F",E12="RF"),F12="08:00"*1),"11:00"*$B13,IF(OR(E12="VA",E12="VAS",E12="VJ",E12="F",E12="RF"),"07:36"*$B13,IF(OR(E12="CP",E12="VSS",E12="ML"),"",IF(E12="SV","11:00",IF(E12="CM","",IF(E12="RSV","08:20",IF(AND(E12="23:59"*1,F12="07:59"*1),"08:00"*$B13,IF(AND(E12="20:00"*1,F12="05:00"*1),"09:00"*$B13,IF(AND(E12="21:00"*1,F12="07:00"*1),"10:00"*$B13,IF(AND(E12="21:00"*1,F12="08:00"*1),"11:00"*$B13,IF((F12*24)-(E12*24)&gt;6,((((F12*24)-(E12*24))-0.25)/24)*$B13,(F12-E12)*$B13)))))))))))))))</f>
        <v/>
      </c>
      <c r="F13" s="383"/>
      <c r="G13" s="382">
        <f>IF(AND(G12="",H12=""),"",IF(AND(OR(G12="VA",G12="VAS",G12="VJ",G12="F",G12="RF"),H12="07:59"*1),"08:00"*$B13,IF(AND(OR(G12="VA",G12="VAS",G12="VJ",G12="F",G12="RF"),H12="05:00"*1),"09:00"*$B13,IF(AND(OR(G12="VA",G12="VAS",G12="VJ",G12="F",G12="RF"),H12="07:00"*1),"10:00"*$B13,IF(AND(OR(G12="VA",G12="VAS",G12="VJ",G12="F",G12="RF"),H12="08:00"*1),"11:00"*$B13,IF(OR(G12="VA",G12="VAS",G12="VJ",G12="F",G12="RF"),"07:36"*$B13,IF(OR(G12="CP",G12="VSS",G12="ML"),"",IF(G12="SV","11:00",IF(G12="CM","",IF(G12="RSV","08:20",IF(AND(G12="23:59"*1,H12="07:59"*1),"08:00"*$B13,IF(AND(G12="20:00"*1,H12="05:00"*1),"09:00"*$B13,IF(AND(G12="21:00"*1,H12="07:00"*1),"10:00"*$B13,IF(AND(G12="21:00"*1,H12="08:00"*1),"11:00"*$B13,IF((H12*24)-(G12*24)&gt;6,((((H12*24)-(G12*24))-0.25)/24)*$B13,(H12-G12)*$B13)))))))))))))))</f>
        <v>0.45833333333333331</v>
      </c>
      <c r="H13" s="383"/>
      <c r="I13" s="382" t="str">
        <f>IF(AND(I12="",J12=""),"",IF(AND(OR(I12="VA",I12="VAS",I12="VJ",I12="F",I12="RF"),J12="07:59"*1),"08:00"*$B13,IF(AND(OR(I12="VA",I12="VAS",I12="VJ",I12="F",I12="RF"),J12="05:00"*1),"09:00"*$B13,IF(AND(OR(I12="VA",I12="VAS",I12="VJ",I12="F",I12="RF"),J12="07:00"*1),"10:00"*$B13,IF(AND(OR(I12="VA",I12="VAS",I12="VJ",I12="F",I12="RF"),J12="08:00"*1),"11:00"*$B13,IF(OR(I12="VA",I12="VAS",I12="VJ",I12="F",I12="RF"),"07:36"*$B13,IF(OR(I12="CP",I12="VSS",I12="ML"),"",IF(I12="SV","11:00",IF(I12="CM","",IF(I12="RSV","08:20",IF(AND(I12="23:59"*1,J12="07:59"*1),"08:00"*$B13,IF(AND(I12="20:00"*1,J12="05:00"*1),"09:00"*$B13,IF(AND(I12="21:00"*1,J12="07:00"*1),"10:00"*$B13,IF(AND(I12="21:00"*1,J12="08:00"*1),"11:00"*$B13,IF((J12*24)-(I12*24)&gt;6,((((J12*24)-(I12*24))-0.25)/24)*$B13,(J12-I12)*$B13)))))))))))))))</f>
        <v/>
      </c>
      <c r="J13" s="383"/>
      <c r="K13" s="406">
        <f>IF(AND(K12="",L12=""),"",
IFERROR(MATCH("*"&amp;K12&amp;"*",_param!$A$2,0)*INDEX(_param!$B$2:$E$2,MATCH(L2,_param!$B$1:$E$1,0))*$B13,
IFERROR(VLOOKUP(K12,_T1,2,0)*IF(VLOOKUP(K12,_T1,3,0),$B13,1),
IF(AND(K12="23:59"*1,L12="07:59"*1),"08:00"*$B13,
IF(AND(K12="20:00"*1,L12="05:00"*1),"09:00"*$B13,
IF(AND(K12="21:00"*1,L12="07:00"*1),"10:00"*$B13,
IF(AND(K12="21:00"*1,L12="08:00"*1),"11:00"*$B13,
IF((L12*24)-(K12*24)&gt;6,((((L12*24)-(K12*24))-0.25)/24)*$B13,(L12-K12)*$B13)
)))))))</f>
        <v>0.36458333333333331</v>
      </c>
      <c r="L13" s="407"/>
      <c r="M13" s="382">
        <f>IF(AND(M12="",N12=""),"",IF(AND(OR(M12="VA",M12="VAS",M12="VJ",M12="F",M12="RF"),N12="07:59"*1),"08:00"*$B13,IF(AND(OR(M12="VA",M12="VAS",M12="VJ",M12="F",M12="RF"),N12="05:00"*1),"09:00"*$B13,IF(AND(OR(M12="VA",M12="VAS",M12="VJ",M12="F",M12="RF"),N12="07:00"*1),"10:00"*$B13,IF(AND(OR(M12="VA",M12="VAS",M12="VJ",M12="F",M12="RF"),N12="08:00"*1),"11:00"*$B13,IF(OR(M12="VA",M12="VAS",M12="VJ",M12="F",M12="RF"),"07:36"*$B13,IF(OR(M12="CP",M12="VSS",M12="ML"),"",IF(M12="SV","11:00",IF(M12="CM","",IF(M12="RSV","08:20",IF(AND(M12="23:59"*1,N12="07:59"*1),"08:00"*$B13,IF(AND(M12="20:00"*1,N12="05:00"*1),"09:00"*$B13,IF(AND(M12="21:00"*1,N12="07:00"*1),"10:00"*$B13,IF(AND(M12="21:00"*1,N12="08:00"*1),"11:00"*$B13,IF((N12*24)-(M12*24)&gt;6,((((N12*24)-(M12*24))-0.25)/24)*$B13,(N12-M12)*$B13)))))))))))))))</f>
        <v>0.16666666666666663</v>
      </c>
      <c r="N13" s="383"/>
      <c r="O13" s="382">
        <f>IF(AND(O12="",P12=""),"",IF(AND(OR(O12="VA",O12="VAS",O12="VJ",O12="F",O12="RF"),P12="07:59"*1),"08:00"*$B13,IF(AND(OR(O12="VA",O12="VAS",O12="VJ",O12="F",O12="RF"),P12="05:00"*1),"09:00"*$B13,IF(AND(OR(O12="VA",O12="VAS",O12="VJ",O12="F",O12="RF"),P12="07:00"*1),"10:00"*$B13,IF(AND(OR(O12="VA",O12="VAS",O12="VJ",O12="F",O12="RF"),P12="08:00"*1),"11:00"*$B13,IF(OR(O12="VA",O12="VAS",O12="VJ",O12="F",O12="RF"),"07:36"*$B13,IF(OR(O12="CP",O12="VSS",O12="ML"),"",IF(O12="SV","11:00",IF(O12="CM","",IF(O12="RSV","08:20",IF(AND(O12="23:59"*1,P12="07:59"*1),"08:00"*$B13,IF(AND(O12="20:00"*1,P12="05:00"*1),"09:00"*$B13,IF(AND(O12="21:00"*1,P12="07:00"*1),"10:00"*$B13,IF(AND(O12="21:00"*1,P12="08:00"*1),"11:00"*$B13,IF((P12*24)-(O12*24)&gt;6,((((P12*24)-(O12*24))-0.25)/24)*$B13,(P12-O12)*$B13)))))))))))))))</f>
        <v>0.40625</v>
      </c>
      <c r="P13" s="383"/>
      <c r="Q13" s="402">
        <f>SUM(C13:P13)</f>
        <v>1.3958333333333333</v>
      </c>
      <c r="R13" s="376"/>
      <c r="S13" s="382" t="str">
        <f>IF(AND(S12="",T12=""),"",IF((T12*24)-(S12*24)&gt;6,(((T12*24)-(S12*24))-0.25)/24,T12-S12))</f>
        <v/>
      </c>
      <c r="T13" s="383"/>
      <c r="U13" s="382" t="str">
        <f>IF(AND(U12="",V12=""),"",IF((V12*24)-(U12*24)&gt;6,(((V12*24)-(U12*24))-0.25)/24,V12-U12))</f>
        <v/>
      </c>
      <c r="V13" s="383"/>
      <c r="W13" s="382" t="str">
        <f t="shared" ref="W13" si="61">IF(AND(W12="",X12=""),"",IF((X12*24)-(W12*24)&gt;6,(((X12*24)-(W12*24))-0.25)/24,X12-W12))</f>
        <v/>
      </c>
      <c r="X13" s="383"/>
      <c r="Y13" s="382" t="str">
        <f t="shared" ref="Y13" si="62">IF(AND(Y12="",Z12=""),"",IF((Z12*24)-(Y12*24)&gt;6,(((Z12*24)-(Y12*24))-0.25)/24,Z12-Y12))</f>
        <v/>
      </c>
      <c r="Z13" s="383"/>
      <c r="AA13" s="382" t="str">
        <f t="shared" ref="AA13" si="63">IF(AND(AA12="",AB12=""),"",IF((AB12*24)-(AA12*24)&gt;6,(((AB12*24)-(AA12*24))-0.25)/24,AB12-AA12))</f>
        <v/>
      </c>
      <c r="AB13" s="383"/>
      <c r="AC13" s="382" t="str">
        <f t="shared" ref="AC13" si="64">IF(AND(AC12="",AD12=""),"",IF((AD12*24)-(AC12*24)&gt;6,(((AD12*24)-(AC12*24))-0.25)/24,AD12-AC12))</f>
        <v/>
      </c>
      <c r="AD13" s="383"/>
      <c r="AE13" s="382" t="str">
        <f t="shared" ref="AE13" si="65">IF(AND(AE12="",AF12=""),"",IF((AF12*24)-(AE12*24)&gt;6,(((AF12*24)-(AE12*24))-0.25)/24,AF12-AE12))</f>
        <v/>
      </c>
      <c r="AF13" s="383"/>
      <c r="AG13" s="375">
        <f>SUM(S13:AF13)</f>
        <v>0</v>
      </c>
      <c r="AH13" s="376"/>
      <c r="AI13" s="382" t="str">
        <f>IF(AND(AI12="",AJ12=""),"",IF((AJ12*24)-(AI12*24)&gt;6,(((AJ12*24)-(AI12*24))-0.25)/24,AJ12-AI12))</f>
        <v/>
      </c>
      <c r="AJ13" s="383"/>
      <c r="AK13" s="382" t="str">
        <f>IF(AND(AK12="",AL12=""),"",IF((AL12*24)-(AK12*24)&gt;6,(((AL12*24)-(AK12*24))-0.25)/24,AL12-AK12))</f>
        <v/>
      </c>
      <c r="AL13" s="383"/>
      <c r="AM13" s="382" t="str">
        <f t="shared" ref="AM13" si="66">IF(AND(AM12="",AN12=""),"",IF((AN12*24)-(AM12*24)&gt;6,(((AN12*24)-(AM12*24))-0.25)/24,AN12-AM12))</f>
        <v/>
      </c>
      <c r="AN13" s="383"/>
      <c r="AO13" s="382" t="str">
        <f t="shared" ref="AO13" si="67">IF(AND(AO12="",AP12=""),"",IF((AP12*24)-(AO12*24)&gt;6,(((AP12*24)-(AO12*24))-0.25)/24,AP12-AO12))</f>
        <v/>
      </c>
      <c r="AP13" s="383"/>
      <c r="AQ13" s="382" t="str">
        <f t="shared" ref="AQ13" si="68">IF(AND(AQ12="",AR12=""),"",IF((AR12*24)-(AQ12*24)&gt;6,(((AR12*24)-(AQ12*24))-0.25)/24,AR12-AQ12))</f>
        <v/>
      </c>
      <c r="AR13" s="383"/>
      <c r="AS13" s="382" t="str">
        <f t="shared" ref="AS13" si="69">IF(AND(AS12="",AT12=""),"",IF((AT12*24)-(AS12*24)&gt;6,(((AT12*24)-(AS12*24))-0.25)/24,AT12-AS12))</f>
        <v/>
      </c>
      <c r="AT13" s="383"/>
      <c r="AU13" s="382" t="str">
        <f t="shared" ref="AU13" si="70">IF(AND(AU12="",AV12=""),"",IF((AV12*24)-(AU12*24)&gt;6,(((AV12*24)-(AU12*24))-0.25)/24,AV12-AU12))</f>
        <v/>
      </c>
      <c r="AV13" s="383"/>
      <c r="AW13" s="375">
        <f>SUM(AI13:AV13)</f>
        <v>0</v>
      </c>
      <c r="AX13" s="376"/>
      <c r="AY13" s="382" t="str">
        <f>IF(AND(AY12="",AZ12=""),"",IF((AZ12*24)-(AY12*24)&gt;6,(((AZ12*24)-(AY12*24))-0.25)/24,AZ12-AY12))</f>
        <v/>
      </c>
      <c r="AZ13" s="383"/>
      <c r="BA13" s="382" t="str">
        <f>IF(AND(BA12="",BB12=""),"",IF((BB12*24)-(BA12*24)&gt;6,(((BB12*24)-(BA12*24))-0.25)/24,BB12-BA12))</f>
        <v/>
      </c>
      <c r="BB13" s="383"/>
      <c r="BC13" s="382" t="str">
        <f t="shared" ref="BC13" si="71">IF(AND(BC12="",BD12=""),"",IF((BD12*24)-(BC12*24)&gt;6,(((BD12*24)-(BC12*24))-0.25)/24,BD12-BC12))</f>
        <v/>
      </c>
      <c r="BD13" s="383"/>
      <c r="BE13" s="382" t="str">
        <f t="shared" ref="BE13" si="72">IF(AND(BE12="",BF12=""),"",IF((BF12*24)-(BE12*24)&gt;6,(((BF12*24)-(BE12*24))-0.25)/24,BF12-BE12))</f>
        <v/>
      </c>
      <c r="BF13" s="383"/>
      <c r="BG13" s="382" t="str">
        <f t="shared" ref="BG13" si="73">IF(AND(BG12="",BH12=""),"",IF((BH12*24)-(BG12*24)&gt;6,(((BH12*24)-(BG12*24))-0.25)/24,BH12-BG12))</f>
        <v/>
      </c>
      <c r="BH13" s="383"/>
      <c r="BI13" s="382" t="str">
        <f t="shared" ref="BI13" si="74">IF(AND(BI12="",BJ12=""),"",IF((BJ12*24)-(BI12*24)&gt;6,(((BJ12*24)-(BI12*24))-0.25)/24,BJ12-BI12))</f>
        <v/>
      </c>
      <c r="BJ13" s="383"/>
      <c r="BK13" s="382" t="str">
        <f t="shared" ref="BK13" si="75">IF(AND(BK12="",BL12=""),"",IF((BL12*24)-(BK12*24)&gt;6,(((BL12*24)-(BK12*24))-0.25)/24,BL12-BK12))</f>
        <v/>
      </c>
      <c r="BL13" s="383"/>
      <c r="BM13" s="375">
        <f>SUM(AY13:BL13)</f>
        <v>0</v>
      </c>
      <c r="BN13" s="376"/>
      <c r="BO13" s="382" t="str">
        <f>IF(AND(BO12="",BP12=""),"",IF((BP12*24)-(BO12*24)&gt;6,(((BP12*24)-(BO12*24))-0.25)/24,BP12-BO12))</f>
        <v/>
      </c>
      <c r="BP13" s="383"/>
      <c r="BQ13" s="382" t="str">
        <f>IF(AND(BQ12="",BR12=""),"",IF((BR12*24)-(BQ12*24)&gt;6,(((BR12*24)-(BQ12*24))-0.25)/24,BR12-BQ12))</f>
        <v/>
      </c>
      <c r="BR13" s="383"/>
      <c r="BS13" s="382" t="str">
        <f t="shared" ref="BS13" si="76">IF(AND(BS12="",BT12=""),"",IF((BT12*24)-(BS12*24)&gt;6,(((BT12*24)-(BS12*24))-0.25)/24,BT12-BS12))</f>
        <v/>
      </c>
      <c r="BT13" s="383"/>
      <c r="BU13" s="382" t="str">
        <f t="shared" ref="BU13" si="77">IF(AND(BU12="",BV12=""),"",IF((BV12*24)-(BU12*24)&gt;6,(((BV12*24)-(BU12*24))-0.25)/24,BV12-BU12))</f>
        <v/>
      </c>
      <c r="BV13" s="383"/>
      <c r="BW13" s="382" t="str">
        <f t="shared" ref="BW13" si="78">IF(AND(BW12="",BX12=""),"",IF((BX12*24)-(BW12*24)&gt;6,(((BX12*24)-(BW12*24))-0.25)/24,BX12-BW12))</f>
        <v/>
      </c>
      <c r="BX13" s="383"/>
      <c r="BY13" s="382" t="str">
        <f t="shared" ref="BY13" si="79">IF(AND(BY12="",BZ12=""),"",IF((BZ12*24)-(BY12*24)&gt;6,(((BZ12*24)-(BY12*24))-0.25)/24,BZ12-BY12))</f>
        <v/>
      </c>
      <c r="BZ13" s="383"/>
      <c r="CA13" s="382" t="str">
        <f t="shared" ref="CA13" si="80">IF(AND(CA12="",CB12=""),"",IF((CB12*24)-(CA12*24)&gt;6,(((CB12*24)-(CA12*24))-0.25)/24,CB12-CA12))</f>
        <v/>
      </c>
      <c r="CB13" s="383"/>
      <c r="CC13" s="375">
        <f>SUM(BO13:CB13)</f>
        <v>0</v>
      </c>
      <c r="CD13" s="376"/>
      <c r="CE13" s="382" t="str">
        <f>IF(AND(CE12="",CF12=""),"",IF((CF12*24)-(CE12*24)&gt;6,(((CF12*24)-(CE12*24))-0.25)/24,CF12-CE12))</f>
        <v/>
      </c>
      <c r="CF13" s="383"/>
      <c r="CG13" s="382" t="str">
        <f>IF(AND(CG12="",CH12=""),"",IF((CH12*24)-(CG12*24)&gt;6,(((CH12*24)-(CG12*24))-0.25)/24,CH12-CG12))</f>
        <v/>
      </c>
      <c r="CH13" s="383"/>
      <c r="CI13" s="382" t="str">
        <f t="shared" ref="CI13" si="81">IF(AND(CI12="",CJ12=""),"",IF((CJ12*24)-(CI12*24)&gt;6,(((CJ12*24)-(CI12*24))-0.25)/24,CJ12-CI12))</f>
        <v/>
      </c>
      <c r="CJ13" s="383"/>
      <c r="CK13" s="382" t="str">
        <f t="shared" ref="CK13" si="82">IF(AND(CK12="",CL12=""),"",IF((CL12*24)-(CK12*24)&gt;6,(((CL12*24)-(CK12*24))-0.25)/24,CL12-CK12))</f>
        <v/>
      </c>
      <c r="CL13" s="383"/>
      <c r="CM13" s="382" t="str">
        <f t="shared" ref="CM13" si="83">IF(AND(CM12="",CN12=""),"",IF((CN12*24)-(CM12*24)&gt;6,(((CN12*24)-(CM12*24))-0.25)/24,CN12-CM12))</f>
        <v/>
      </c>
      <c r="CN13" s="383"/>
      <c r="CO13" s="382" t="str">
        <f t="shared" ref="CO13" si="84">IF(AND(CO12="",CP12=""),"",IF((CP12*24)-(CO12*24)&gt;6,(((CP12*24)-(CO12*24))-0.25)/24,CP12-CO12))</f>
        <v/>
      </c>
      <c r="CP13" s="383"/>
      <c r="CQ13" s="382" t="str">
        <f t="shared" ref="CQ13" si="85">IF(AND(CQ12="",CR12=""),"",IF((CR12*24)-(CQ12*24)&gt;6,(((CR12*24)-(CQ12*24))-0.25)/24,CR12-CQ12))</f>
        <v/>
      </c>
      <c r="CR13" s="383"/>
      <c r="CS13" s="375">
        <f>SUM(CE13:CR13)</f>
        <v>0</v>
      </c>
      <c r="CT13" s="376"/>
      <c r="CU13" s="375">
        <f>SUM(Q13,AG13,AW13,CC13,CS13,BM13)</f>
        <v>1.3958333333333333</v>
      </c>
      <c r="CV13" s="376"/>
      <c r="CW13" s="157"/>
      <c r="CX13" s="387"/>
      <c r="CY13"/>
      <c r="CZ13"/>
    </row>
    <row r="14" spans="1:104" ht="15" customHeight="1" x14ac:dyDescent="0.35">
      <c r="A14" s="241" t="s">
        <v>122</v>
      </c>
      <c r="B14" s="289" t="s">
        <v>147</v>
      </c>
      <c r="C14" s="173" t="s">
        <v>135</v>
      </c>
      <c r="D14" s="174">
        <v>0.20833333333333334</v>
      </c>
      <c r="E14" s="175" t="s">
        <v>136</v>
      </c>
      <c r="F14" s="176"/>
      <c r="G14" s="173" t="s">
        <v>137</v>
      </c>
      <c r="H14" s="174"/>
      <c r="I14" s="175" t="s">
        <v>145</v>
      </c>
      <c r="J14" s="176">
        <v>0.54166666666666663</v>
      </c>
      <c r="K14" s="173">
        <v>0.55208333333333337</v>
      </c>
      <c r="L14" s="174">
        <v>0.85416666666666663</v>
      </c>
      <c r="M14" s="175">
        <v>0.875</v>
      </c>
      <c r="N14" s="176">
        <v>0.29166666666666669</v>
      </c>
      <c r="O14" s="173">
        <v>0.36944444444444446</v>
      </c>
      <c r="P14" s="174">
        <v>0.72291666666666676</v>
      </c>
      <c r="Q14" s="390"/>
      <c r="R14" s="372"/>
      <c r="S14" s="173"/>
      <c r="T14" s="174"/>
      <c r="U14" s="175"/>
      <c r="V14" s="176"/>
      <c r="W14" s="173"/>
      <c r="X14" s="174"/>
      <c r="Y14" s="175"/>
      <c r="Z14" s="176"/>
      <c r="AA14" s="173"/>
      <c r="AB14" s="174"/>
      <c r="AC14" s="175"/>
      <c r="AD14" s="176"/>
      <c r="AE14" s="173"/>
      <c r="AF14" s="174"/>
      <c r="AG14" s="375"/>
      <c r="AH14" s="376"/>
      <c r="AI14" s="173"/>
      <c r="AJ14" s="174"/>
      <c r="AK14" s="175"/>
      <c r="AL14" s="176"/>
      <c r="AM14" s="173"/>
      <c r="AN14" s="174"/>
      <c r="AO14" s="175"/>
      <c r="AP14" s="176"/>
      <c r="AQ14" s="173"/>
      <c r="AR14" s="174"/>
      <c r="AS14" s="175"/>
      <c r="AT14" s="176"/>
      <c r="AU14" s="173"/>
      <c r="AV14" s="174"/>
      <c r="AW14" s="375"/>
      <c r="AX14" s="376"/>
      <c r="AY14" s="173"/>
      <c r="AZ14" s="174"/>
      <c r="BA14" s="175"/>
      <c r="BB14" s="176"/>
      <c r="BC14" s="173"/>
      <c r="BD14" s="174"/>
      <c r="BE14" s="175"/>
      <c r="BF14" s="176"/>
      <c r="BG14" s="173"/>
      <c r="BH14" s="174"/>
      <c r="BI14" s="175"/>
      <c r="BJ14" s="176"/>
      <c r="BK14" s="173"/>
      <c r="BL14" s="174"/>
      <c r="BM14" s="375"/>
      <c r="BN14" s="376"/>
      <c r="BO14" s="173"/>
      <c r="BP14" s="174"/>
      <c r="BQ14" s="175"/>
      <c r="BR14" s="176"/>
      <c r="BS14" s="173"/>
      <c r="BT14" s="174"/>
      <c r="BU14" s="175"/>
      <c r="BV14" s="176"/>
      <c r="BW14" s="173"/>
      <c r="BX14" s="174"/>
      <c r="BY14" s="175"/>
      <c r="BZ14" s="176"/>
      <c r="CA14" s="173"/>
      <c r="CB14" s="174"/>
      <c r="CC14" s="375"/>
      <c r="CD14" s="376"/>
      <c r="CE14" s="173"/>
      <c r="CF14" s="174"/>
      <c r="CG14" s="175"/>
      <c r="CH14" s="176"/>
      <c r="CI14" s="173"/>
      <c r="CJ14" s="174"/>
      <c r="CK14" s="175"/>
      <c r="CL14" s="176"/>
      <c r="CM14" s="173"/>
      <c r="CN14" s="174"/>
      <c r="CO14" s="175"/>
      <c r="CP14" s="176"/>
      <c r="CQ14" s="173"/>
      <c r="CR14" s="174"/>
      <c r="CS14" s="375"/>
      <c r="CT14" s="376"/>
      <c r="CU14" s="375"/>
      <c r="CV14" s="376"/>
      <c r="CW14" s="157"/>
      <c r="CX14" s="386">
        <f>$CU$2-CU15</f>
        <v>5.4218749999999991</v>
      </c>
      <c r="CY14"/>
      <c r="CZ14"/>
    </row>
    <row r="15" spans="1:104" x14ac:dyDescent="0.35">
      <c r="A15" s="243"/>
      <c r="B15" s="304">
        <v>0.75</v>
      </c>
      <c r="C15" s="382">
        <f>IF(AND(C14="",D14=""),"",IF(AND(OR(C14="VA",C14="VAS",C14="VJ",C14="F",C14="RF"),D14="07:59"*1),"08:00"*$B$15,IF(AND(OR(C14="VA",C14="VAS",C14="VJ",C14="F",C14="RF"),D14="05:00"*1),"09:00"*$B$15,IF(AND(OR(C14="VA",C14="VAS",C14="VJ",C14="F",C14="RF"),D14="07:00"*1),"10:00"*$B$15,IF(AND(OR(C14="VA",C14="VAS",C14="VJ",C14="F",C14="RF"),D14="08:00"*1),"11:00"*$B$15,IF(OR(C14="VA",C14="VAS",C14="VJ",C14="F",C14="RF"),"07:36"*$B$15,IF(OR(C14="CP",C14="VSS",C14="ML"),"",IF(C14="SV","11:00",IF(C14="CM","",IF(C14="RSV","08:20",IF(AND(C14="23:59"*1,D14="07:59"*1),"08:00"*$B$15,IF(AND(C14="20:00"*1,D14="05:00"*1),"09:00"*$B$15,IF(AND(C14="21:00"*1,D14="07:00"*1),"10:00"*$B$15,IF(AND(C14="21:00"*1,D14="08:00"*1),"11:00"*$B$15,IF((D14*24)-(C14*24)&gt;6,((((D14*24)-(C14*24))-0.25)/24)*$B$15,(D14-C14)*$B$15)))))))))))))))</f>
        <v>0.28125</v>
      </c>
      <c r="D15" s="383"/>
      <c r="E15" s="382">
        <f t="shared" ref="E15" si="86">IF(AND(E14="",F14=""),"",IF(AND(OR(E14="VA",E14="VAS",E14="VJ",E14="F",E14="RF"),F14="07:59"*1),"08:00"*$B$15,IF(AND(OR(E14="VA",E14="VAS",E14="VJ",E14="F",E14="RF"),F14="05:00"*1),"09:00"*$B$15,IF(AND(OR(E14="VA",E14="VAS",E14="VJ",E14="F",E14="RF"),F14="07:00"*1),"10:00"*$B$15,IF(AND(OR(E14="VA",E14="VAS",E14="VJ",E14="F",E14="RF"),F14="08:00"*1),"11:00"*$B$15,IF(OR(E14="VA",E14="VAS",E14="VJ",E14="F",E14="RF"),"07:36"*$B$15,IF(OR(E14="CP",E14="VSS",E14="ML"),"",IF(E14="SV","11:00",IF(E14="CM","",IF(E14="RSV","08:20",IF(AND(E14="23:59"*1,F14="07:59"*1),"08:00"*$B$15,IF(AND(E14="20:00"*1,F14="05:00"*1),"09:00"*$B$15,IF(AND(E14="21:00"*1,F14="07:00"*1),"10:00"*$B$15,IF(AND(E14="21:00"*1,F14="08:00"*1),"11:00"*$B$15,IF((F14*24)-(E14*24)&gt;6,((((F14*24)-(E14*24))-0.25)/24)*$B$15,(F14-E14)*$B$15)))))))))))))))</f>
        <v>0.23749999999999999</v>
      </c>
      <c r="F15" s="383"/>
      <c r="G15" s="382">
        <f t="shared" ref="G15" si="87">IF(AND(G14="",H14=""),"",IF(AND(OR(G14="VA",G14="VAS",G14="VJ",G14="F",G14="RF"),H14="07:59"*1),"08:00"*$B$15,IF(AND(OR(G14="VA",G14="VAS",G14="VJ",G14="F",G14="RF"),H14="05:00"*1),"09:00"*$B$15,IF(AND(OR(G14="VA",G14="VAS",G14="VJ",G14="F",G14="RF"),H14="07:00"*1),"10:00"*$B$15,IF(AND(OR(G14="VA",G14="VAS",G14="VJ",G14="F",G14="RF"),H14="08:00"*1),"11:00"*$B$15,IF(OR(G14="VA",G14="VAS",G14="VJ",G14="F",G14="RF"),"07:36"*$B$15,IF(OR(G14="CP",G14="VSS",G14="ML"),"",IF(G14="SV","11:00",IF(G14="CM","",IF(G14="RSV","08:20",IF(AND(G14="23:59"*1,H14="07:59"*1),"08:00"*$B$15,IF(AND(G14="20:00"*1,H14="05:00"*1),"09:00"*$B$15,IF(AND(G14="21:00"*1,H14="07:00"*1),"10:00"*$B$15,IF(AND(G14="21:00"*1,H14="08:00"*1),"11:00"*$B$15,IF((H14*24)-(G14*24)&gt;6,((((H14*24)-(G14*24))-0.25)/24)*$B$15,(H14-G14)*$B$15)))))))))))))))</f>
        <v>0.23749999999999999</v>
      </c>
      <c r="H15" s="383"/>
      <c r="I15" s="382" t="str">
        <f t="shared" ref="I15" si="88">IF(AND(I14="",J14=""),"",IF(AND(OR(I14="VA",I14="VAS",I14="VJ",I14="F",I14="RF"),J14="07:59"*1),"08:00"*$B$15,IF(AND(OR(I14="VA",I14="VAS",I14="VJ",I14="F",I14="RF"),J14="05:00"*1),"09:00"*$B$15,IF(AND(OR(I14="VA",I14="VAS",I14="VJ",I14="F",I14="RF"),J14="07:00"*1),"10:00"*$B$15,IF(AND(OR(I14="VA",I14="VAS",I14="VJ",I14="F",I14="RF"),J14="08:00"*1),"11:00"*$B$15,IF(OR(I14="VA",I14="VAS",I14="VJ",I14="F",I14="RF"),"07:36"*$B$15,IF(OR(I14="CP",I14="VSS",I14="ML"),"",IF(I14="SV","11:00",IF(I14="CM","",IF(I14="RSV","08:20",IF(AND(I14="23:59"*1,J14="07:59"*1),"08:00"*$B$15,IF(AND(I14="20:00"*1,J14="05:00"*1),"09:00"*$B$15,IF(AND(I14="21:00"*1,J14="07:00"*1),"10:00"*$B$15,IF(AND(I14="21:00"*1,J14="08:00"*1),"11:00"*$B$15,IF((J14*24)-(I14*24)&gt;6,((((J14*24)-(I14*24))-0.25)/24)*$B$15,(J14-I14)*$B$15)))))))))))))))</f>
        <v/>
      </c>
      <c r="J15" s="383"/>
      <c r="K15" s="382">
        <f t="shared" ref="K15" si="89">IF(AND(K14="",L14=""),"",IF(AND(OR(K14="VA",K14="VAS",K14="VJ",K14="F",K14="RF"),L14="07:59"*1),"08:00"*$B$15,IF(AND(OR(K14="VA",K14="VAS",K14="VJ",K14="F",K14="RF"),L14="05:00"*1),"09:00"*$B$15,IF(AND(OR(K14="VA",K14="VAS",K14="VJ",K14="F",K14="RF"),L14="07:00"*1),"10:00"*$B$15,IF(AND(OR(K14="VA",K14="VAS",K14="VJ",K14="F",K14="RF"),L14="08:00"*1),"11:00"*$B$15,IF(OR(K14="VA",K14="VAS",K14="VJ",K14="F",K14="RF"),"07:36"*$B$15,IF(OR(K14="CP",K14="VSS",K14="ML"),"",IF(K14="SV","11:00",IF(K14="CM","",IF(K14="RSV","08:20",IF(AND(K14="23:59"*1,L14="07:59"*1),"08:00"*$B$15,IF(AND(K14="20:00"*1,L14="05:00"*1),"09:00"*$B$15,IF(AND(K14="21:00"*1,L14="07:00"*1),"10:00"*$B$15,IF(AND(K14="21:00"*1,L14="08:00"*1),"11:00"*$B$15,IF((L14*24)-(K14*24)&gt;6,((((L14*24)-(K14*24))-0.25)/24)*$B$15,(L14-K14)*$B$15)))))))))))))))</f>
        <v>0.21875</v>
      </c>
      <c r="L15" s="383"/>
      <c r="M15" s="382">
        <f t="shared" ref="M15" si="90">IF(AND(M14="",N14=""),"",IF(AND(OR(M14="VA",M14="VAS",M14="VJ",M14="F",M14="RF"),N14="07:59"*1),"08:00"*$B$15,IF(AND(OR(M14="VA",M14="VAS",M14="VJ",M14="F",M14="RF"),N14="05:00"*1),"09:00"*$B$15,IF(AND(OR(M14="VA",M14="VAS",M14="VJ",M14="F",M14="RF"),N14="07:00"*1),"10:00"*$B$15,IF(AND(OR(M14="VA",M14="VAS",M14="VJ",M14="F",M14="RF"),N14="08:00"*1),"11:00"*$B$15,IF(OR(M14="VA",M14="VAS",M14="VJ",M14="F",M14="RF"),"07:36"*$B$15,IF(OR(M14="CP",M14="VSS",M14="ML"),"",IF(M14="SV","11:00",IF(M14="CM","",IF(M14="RSV","08:20",IF(AND(M14="23:59"*1,N14="07:59"*1),"08:00"*$B$15,IF(AND(M14="20:00"*1,N14="05:00"*1),"09:00"*$B$15,IF(AND(M14="21:00"*1,N14="07:00"*1),"10:00"*$B$15,IF(AND(M14="21:00"*1,N14="08:00"*1),"11:00"*$B$15,IF((N14*24)-(M14*24)&gt;6,((((N14*24)-(M14*24))-0.25)/24)*$B$15,(N14-M14)*$B$15)))))))))))))))</f>
        <v>0.3125</v>
      </c>
      <c r="N15" s="383"/>
      <c r="O15" s="382">
        <f t="shared" ref="O15" si="91">IF(AND(O14="",P14=""),"",IF(AND(OR(O14="VA",O14="VAS",O14="VJ",O14="F",O14="RF"),P14="07:59"*1),"08:00"*$B$15,IF(AND(OR(O14="VA",O14="VAS",O14="VJ",O14="F",O14="RF"),P14="05:00"*1),"09:00"*$B$15,IF(AND(OR(O14="VA",O14="VAS",O14="VJ",O14="F",O14="RF"),P14="07:00"*1),"10:00"*$B$15,IF(AND(OR(O14="VA",O14="VAS",O14="VJ",O14="F",O14="RF"),P14="08:00"*1),"11:00"*$B$15,IF(OR(O14="VA",O14="VAS",O14="VJ",O14="F",O14="RF"),"07:36"*$B$15,IF(OR(O14="CP",O14="VSS",O14="ML"),"",IF(O14="SV","11:00",IF(O14="CM","",IF(O14="RSV","08:20",IF(AND(O14="23:59"*1,P14="07:59"*1),"08:00"*$B$15,IF(AND(O14="20:00"*1,P14="05:00"*1),"09:00"*$B$15,IF(AND(O14="21:00"*1,P14="07:00"*1),"10:00"*$B$15,IF(AND(O14="21:00"*1,P14="08:00"*1),"11:00"*$B$15,IF((P14*24)-(O14*24)&gt;6,((((P14*24)-(O14*24))-0.25)/24)*$B$15,(P14-O14)*$B$15)))))))))))))))</f>
        <v>0.2572916666666667</v>
      </c>
      <c r="P15" s="383"/>
      <c r="Q15" s="402">
        <f t="shared" ref="Q15" si="92">SUM(C15:P15)</f>
        <v>1.5447916666666668</v>
      </c>
      <c r="R15" s="376"/>
      <c r="S15" s="382" t="str">
        <f>IF(AND(S14="",T14=""),"",IF((T14*24)-(S14*24)&gt;6,(((T14*24)-(S14*24))-0.25)/24,T14-S14))</f>
        <v/>
      </c>
      <c r="T15" s="383"/>
      <c r="U15" s="382" t="str">
        <f>IF(AND(U14="",V14=""),"",IF((V14*24)-(U14*24)&gt;6,(((V14*24)-(U14*24))-0.25)/24,V14-U14))</f>
        <v/>
      </c>
      <c r="V15" s="383"/>
      <c r="W15" s="382" t="str">
        <f t="shared" ref="W15" si="93">IF(AND(W14="",X14=""),"",IF((X14*24)-(W14*24)&gt;6,(((X14*24)-(W14*24))-0.25)/24,X14-W14))</f>
        <v/>
      </c>
      <c r="X15" s="383"/>
      <c r="Y15" s="382" t="str">
        <f t="shared" ref="Y15" si="94">IF(AND(Y14="",Z14=""),"",IF((Z14*24)-(Y14*24)&gt;6,(((Z14*24)-(Y14*24))-0.25)/24,Z14-Y14))</f>
        <v/>
      </c>
      <c r="Z15" s="383"/>
      <c r="AA15" s="382" t="str">
        <f t="shared" ref="AA15" si="95">IF(AND(AA14="",AB14=""),"",IF((AB14*24)-(AA14*24)&gt;6,(((AB14*24)-(AA14*24))-0.25)/24,AB14-AA14))</f>
        <v/>
      </c>
      <c r="AB15" s="383"/>
      <c r="AC15" s="382" t="str">
        <f t="shared" ref="AC15" si="96">IF(AND(AC14="",AD14=""),"",IF((AD14*24)-(AC14*24)&gt;6,(((AD14*24)-(AC14*24))-0.25)/24,AD14-AC14))</f>
        <v/>
      </c>
      <c r="AD15" s="383"/>
      <c r="AE15" s="382" t="str">
        <f t="shared" ref="AE15" si="97">IF(AND(AE14="",AF14=""),"",IF((AF14*24)-(AE14*24)&gt;6,(((AF14*24)-(AE14*24))-0.25)/24,AF14-AE14))</f>
        <v/>
      </c>
      <c r="AF15" s="383"/>
      <c r="AG15" s="375">
        <f t="shared" ref="AG15" si="98">SUM(S15:AF15)</f>
        <v>0</v>
      </c>
      <c r="AH15" s="376"/>
      <c r="AI15" s="382" t="str">
        <f>IF(AND(AI14="",AJ14=""),"",IF((AJ14*24)-(AI14*24)&gt;6,(((AJ14*24)-(AI14*24))-0.25)/24,AJ14-AI14))</f>
        <v/>
      </c>
      <c r="AJ15" s="383"/>
      <c r="AK15" s="382" t="str">
        <f>IF(AND(AK14="",AL14=""),"",IF((AL14*24)-(AK14*24)&gt;6,(((AL14*24)-(AK14*24))-0.25)/24,AL14-AK14))</f>
        <v/>
      </c>
      <c r="AL15" s="383"/>
      <c r="AM15" s="382" t="str">
        <f t="shared" ref="AM15" si="99">IF(AND(AM14="",AN14=""),"",IF((AN14*24)-(AM14*24)&gt;6,(((AN14*24)-(AM14*24))-0.25)/24,AN14-AM14))</f>
        <v/>
      </c>
      <c r="AN15" s="383"/>
      <c r="AO15" s="382" t="str">
        <f t="shared" ref="AO15" si="100">IF(AND(AO14="",AP14=""),"",IF((AP14*24)-(AO14*24)&gt;6,(((AP14*24)-(AO14*24))-0.25)/24,AP14-AO14))</f>
        <v/>
      </c>
      <c r="AP15" s="383"/>
      <c r="AQ15" s="382" t="str">
        <f t="shared" ref="AQ15" si="101">IF(AND(AQ14="",AR14=""),"",IF((AR14*24)-(AQ14*24)&gt;6,(((AR14*24)-(AQ14*24))-0.25)/24,AR14-AQ14))</f>
        <v/>
      </c>
      <c r="AR15" s="383"/>
      <c r="AS15" s="382" t="str">
        <f t="shared" ref="AS15" si="102">IF(AND(AS14="",AT14=""),"",IF((AT14*24)-(AS14*24)&gt;6,(((AT14*24)-(AS14*24))-0.25)/24,AT14-AS14))</f>
        <v/>
      </c>
      <c r="AT15" s="383"/>
      <c r="AU15" s="382" t="str">
        <f t="shared" ref="AU15" si="103">IF(AND(AU14="",AV14=""),"",IF((AV14*24)-(AU14*24)&gt;6,(((AV14*24)-(AU14*24))-0.25)/24,AV14-AU14))</f>
        <v/>
      </c>
      <c r="AV15" s="383"/>
      <c r="AW15" s="375">
        <f t="shared" ref="AW15" si="104">SUM(AI15:AV15)</f>
        <v>0</v>
      </c>
      <c r="AX15" s="376"/>
      <c r="AY15" s="382" t="str">
        <f>IF(AND(AY14="",AZ14=""),"",IF((AZ14*24)-(AY14*24)&gt;6,(((AZ14*24)-(AY14*24))-0.25)/24,AZ14-AY14))</f>
        <v/>
      </c>
      <c r="AZ15" s="383"/>
      <c r="BA15" s="382" t="str">
        <f>IF(AND(BA14="",BB14=""),"",IF((BB14*24)-(BA14*24)&gt;6,(((BB14*24)-(BA14*24))-0.25)/24,BB14-BA14))</f>
        <v/>
      </c>
      <c r="BB15" s="383"/>
      <c r="BC15" s="382" t="str">
        <f t="shared" ref="BC15" si="105">IF(AND(BC14="",BD14=""),"",IF((BD14*24)-(BC14*24)&gt;6,(((BD14*24)-(BC14*24))-0.25)/24,BD14-BC14))</f>
        <v/>
      </c>
      <c r="BD15" s="383"/>
      <c r="BE15" s="382" t="str">
        <f t="shared" ref="BE15" si="106">IF(AND(BE14="",BF14=""),"",IF((BF14*24)-(BE14*24)&gt;6,(((BF14*24)-(BE14*24))-0.25)/24,BF14-BE14))</f>
        <v/>
      </c>
      <c r="BF15" s="383"/>
      <c r="BG15" s="382" t="str">
        <f t="shared" ref="BG15" si="107">IF(AND(BG14="",BH14=""),"",IF((BH14*24)-(BG14*24)&gt;6,(((BH14*24)-(BG14*24))-0.25)/24,BH14-BG14))</f>
        <v/>
      </c>
      <c r="BH15" s="383"/>
      <c r="BI15" s="382" t="str">
        <f t="shared" ref="BI15" si="108">IF(AND(BI14="",BJ14=""),"",IF((BJ14*24)-(BI14*24)&gt;6,(((BJ14*24)-(BI14*24))-0.25)/24,BJ14-BI14))</f>
        <v/>
      </c>
      <c r="BJ15" s="383"/>
      <c r="BK15" s="382" t="str">
        <f t="shared" ref="BK15" si="109">IF(AND(BK14="",BL14=""),"",IF((BL14*24)-(BK14*24)&gt;6,(((BL14*24)-(BK14*24))-0.25)/24,BL14-BK14))</f>
        <v/>
      </c>
      <c r="BL15" s="383"/>
      <c r="BM15" s="375">
        <f t="shared" ref="BM15" si="110">SUM(AY15:BL15)</f>
        <v>0</v>
      </c>
      <c r="BN15" s="376"/>
      <c r="BO15" s="382" t="str">
        <f>IF(AND(BO14="",BP14=""),"",IF((BP14*24)-(BO14*24)&gt;6,(((BP14*24)-(BO14*24))-0.25)/24,BP14-BO14))</f>
        <v/>
      </c>
      <c r="BP15" s="383"/>
      <c r="BQ15" s="382" t="str">
        <f>IF(AND(BQ14="",BR14=""),"",IF((BR14*24)-(BQ14*24)&gt;6,(((BR14*24)-(BQ14*24))-0.25)/24,BR14-BQ14))</f>
        <v/>
      </c>
      <c r="BR15" s="383"/>
      <c r="BS15" s="382" t="str">
        <f t="shared" ref="BS15" si="111">IF(AND(BS14="",BT14=""),"",IF((BT14*24)-(BS14*24)&gt;6,(((BT14*24)-(BS14*24))-0.25)/24,BT14-BS14))</f>
        <v/>
      </c>
      <c r="BT15" s="383"/>
      <c r="BU15" s="382" t="str">
        <f t="shared" ref="BU15" si="112">IF(AND(BU14="",BV14=""),"",IF((BV14*24)-(BU14*24)&gt;6,(((BV14*24)-(BU14*24))-0.25)/24,BV14-BU14))</f>
        <v/>
      </c>
      <c r="BV15" s="383"/>
      <c r="BW15" s="382" t="str">
        <f t="shared" ref="BW15" si="113">IF(AND(BW14="",BX14=""),"",IF((BX14*24)-(BW14*24)&gt;6,(((BX14*24)-(BW14*24))-0.25)/24,BX14-BW14))</f>
        <v/>
      </c>
      <c r="BX15" s="383"/>
      <c r="BY15" s="382" t="str">
        <f t="shared" ref="BY15" si="114">IF(AND(BY14="",BZ14=""),"",IF((BZ14*24)-(BY14*24)&gt;6,(((BZ14*24)-(BY14*24))-0.25)/24,BZ14-BY14))</f>
        <v/>
      </c>
      <c r="BZ15" s="383"/>
      <c r="CA15" s="382" t="str">
        <f t="shared" ref="CA15" si="115">IF(AND(CA14="",CB14=""),"",IF((CB14*24)-(CA14*24)&gt;6,(((CB14*24)-(CA14*24))-0.25)/24,CB14-CA14))</f>
        <v/>
      </c>
      <c r="CB15" s="383"/>
      <c r="CC15" s="375">
        <f t="shared" ref="CC15" si="116">SUM(BO15:CB15)</f>
        <v>0</v>
      </c>
      <c r="CD15" s="376"/>
      <c r="CE15" s="382" t="str">
        <f>IF(AND(CE14="",CF14=""),"",IF((CF14*24)-(CE14*24)&gt;6,(((CF14*24)-(CE14*24))-0.25)/24,CF14-CE14))</f>
        <v/>
      </c>
      <c r="CF15" s="383"/>
      <c r="CG15" s="382" t="str">
        <f>IF(AND(CG14="",CH14=""),"",IF((CH14*24)-(CG14*24)&gt;6,(((CH14*24)-(CG14*24))-0.25)/24,CH14-CG14))</f>
        <v/>
      </c>
      <c r="CH15" s="383"/>
      <c r="CI15" s="382" t="str">
        <f t="shared" ref="CI15" si="117">IF(AND(CI14="",CJ14=""),"",IF((CJ14*24)-(CI14*24)&gt;6,(((CJ14*24)-(CI14*24))-0.25)/24,CJ14-CI14))</f>
        <v/>
      </c>
      <c r="CJ15" s="383"/>
      <c r="CK15" s="382" t="str">
        <f t="shared" ref="CK15" si="118">IF(AND(CK14="",CL14=""),"",IF((CL14*24)-(CK14*24)&gt;6,(((CL14*24)-(CK14*24))-0.25)/24,CL14-CK14))</f>
        <v/>
      </c>
      <c r="CL15" s="383"/>
      <c r="CM15" s="382" t="str">
        <f t="shared" ref="CM15" si="119">IF(AND(CM14="",CN14=""),"",IF((CN14*24)-(CM14*24)&gt;6,(((CN14*24)-(CM14*24))-0.25)/24,CN14-CM14))</f>
        <v/>
      </c>
      <c r="CN15" s="383"/>
      <c r="CO15" s="382" t="str">
        <f t="shared" ref="CO15" si="120">IF(AND(CO14="",CP14=""),"",IF((CP14*24)-(CO14*24)&gt;6,(((CP14*24)-(CO14*24))-0.25)/24,CP14-CO14))</f>
        <v/>
      </c>
      <c r="CP15" s="383"/>
      <c r="CQ15" s="382" t="str">
        <f t="shared" ref="CQ15" si="121">IF(AND(CQ14="",CR14=""),"",IF((CR14*24)-(CQ14*24)&gt;6,(((CR14*24)-(CQ14*24))-0.25)/24,CR14-CQ14))</f>
        <v/>
      </c>
      <c r="CR15" s="383"/>
      <c r="CS15" s="375">
        <f t="shared" ref="CS15" si="122">SUM(CE15:CR15)</f>
        <v>0</v>
      </c>
      <c r="CT15" s="376"/>
      <c r="CU15" s="375">
        <f t="shared" ref="CU15" si="123">SUM(Q15,AG15,AW15,CC15,CS15,BM15)</f>
        <v>1.5447916666666668</v>
      </c>
      <c r="CV15" s="376"/>
      <c r="CW15" s="157"/>
      <c r="CX15" s="387"/>
      <c r="CY15"/>
      <c r="CZ15"/>
    </row>
    <row r="16" spans="1:104" x14ac:dyDescent="0.35">
      <c r="A16" s="166" t="s">
        <v>25</v>
      </c>
      <c r="B16" s="290" t="s">
        <v>147</v>
      </c>
      <c r="C16" s="173" t="s">
        <v>138</v>
      </c>
      <c r="D16" s="174"/>
      <c r="E16" s="175" t="s">
        <v>139</v>
      </c>
      <c r="F16" s="176">
        <v>0.41666666666666669</v>
      </c>
      <c r="G16" s="173">
        <v>0.41666666666666669</v>
      </c>
      <c r="H16" s="174">
        <v>0.58333333333333337</v>
      </c>
      <c r="I16" s="175">
        <v>0.99930555555555556</v>
      </c>
      <c r="J16" s="176">
        <v>0.33263888888888887</v>
      </c>
      <c r="K16" s="173">
        <v>0.5</v>
      </c>
      <c r="L16" s="174">
        <v>0.95833333333333337</v>
      </c>
      <c r="M16" s="175">
        <v>0.57291666666666663</v>
      </c>
      <c r="N16" s="176">
        <v>0.83333333333333337</v>
      </c>
      <c r="O16" s="173">
        <v>0.32291666666666669</v>
      </c>
      <c r="P16" s="174">
        <v>0.38541666666666669</v>
      </c>
      <c r="Q16" s="390"/>
      <c r="R16" s="372"/>
      <c r="S16" s="173"/>
      <c r="T16" s="174"/>
      <c r="U16" s="175"/>
      <c r="V16" s="176"/>
      <c r="W16" s="173"/>
      <c r="X16" s="174"/>
      <c r="Y16" s="175"/>
      <c r="Z16" s="176"/>
      <c r="AA16" s="173"/>
      <c r="AB16" s="174"/>
      <c r="AC16" s="175"/>
      <c r="AD16" s="176"/>
      <c r="AE16" s="173"/>
      <c r="AF16" s="174"/>
      <c r="AG16" s="375"/>
      <c r="AH16" s="376"/>
      <c r="AI16" s="173"/>
      <c r="AJ16" s="174"/>
      <c r="AK16" s="175"/>
      <c r="AL16" s="176"/>
      <c r="AM16" s="173"/>
      <c r="AN16" s="174"/>
      <c r="AO16" s="175"/>
      <c r="AP16" s="176"/>
      <c r="AQ16" s="173"/>
      <c r="AR16" s="174"/>
      <c r="AS16" s="175"/>
      <c r="AT16" s="176"/>
      <c r="AU16" s="173"/>
      <c r="AV16" s="174"/>
      <c r="AW16" s="375"/>
      <c r="AX16" s="376"/>
      <c r="AY16" s="173"/>
      <c r="AZ16" s="174"/>
      <c r="BA16" s="175"/>
      <c r="BB16" s="176"/>
      <c r="BC16" s="173"/>
      <c r="BD16" s="174"/>
      <c r="BE16" s="175"/>
      <c r="BF16" s="176"/>
      <c r="BG16" s="173"/>
      <c r="BH16" s="174"/>
      <c r="BI16" s="175"/>
      <c r="BJ16" s="176"/>
      <c r="BK16" s="173"/>
      <c r="BL16" s="174"/>
      <c r="BM16" s="375"/>
      <c r="BN16" s="376"/>
      <c r="BO16" s="173"/>
      <c r="BP16" s="174"/>
      <c r="BQ16" s="175"/>
      <c r="BR16" s="176"/>
      <c r="BS16" s="173"/>
      <c r="BT16" s="174"/>
      <c r="BU16" s="175"/>
      <c r="BV16" s="176"/>
      <c r="BW16" s="173"/>
      <c r="BX16" s="174"/>
      <c r="BY16" s="175"/>
      <c r="BZ16" s="176"/>
      <c r="CA16" s="173"/>
      <c r="CB16" s="174"/>
      <c r="CC16" s="375"/>
      <c r="CD16" s="376"/>
      <c r="CE16" s="173"/>
      <c r="CF16" s="174"/>
      <c r="CG16" s="175"/>
      <c r="CH16" s="176"/>
      <c r="CI16" s="173"/>
      <c r="CJ16" s="174"/>
      <c r="CK16" s="175"/>
      <c r="CL16" s="176"/>
      <c r="CM16" s="173"/>
      <c r="CN16" s="174"/>
      <c r="CO16" s="175"/>
      <c r="CP16" s="176"/>
      <c r="CQ16" s="173"/>
      <c r="CR16" s="174"/>
      <c r="CS16" s="375"/>
      <c r="CT16" s="376"/>
      <c r="CU16" s="375"/>
      <c r="CV16" s="376"/>
      <c r="CW16" s="157"/>
      <c r="CX16" s="386">
        <f>$CU$2-CU17</f>
        <v>6.0197916666666655</v>
      </c>
      <c r="CY16"/>
      <c r="CZ16"/>
    </row>
    <row r="17" spans="1:104" x14ac:dyDescent="0.35">
      <c r="A17" s="167"/>
      <c r="B17" s="305">
        <v>0.5</v>
      </c>
      <c r="C17" s="382">
        <f>IF(AND(C16="",D16=""),"",IF(AND(OR(C16="VA",C16="VAS",C16="VJ",C16="F",C16="RF"),D16="07:59"*1),"08:00"*$B$17,IF(AND(OR(C16="VA",C16="VAS",C16="VJ",C16="F",C16="RF"),D16="05:00"*1),"09:00"*$B$17,IF(AND(OR(C16="VA",C16="VAS",C16="VJ",C16="F",C16="RF"),D16="07:00"*1),"10:00"*$B$17,IF(AND(OR(C16="VA",C16="VAS",C16="VJ",C16="F",C16="RF"),D16="08:00"*1),"11:00"*$B$17,IF(OR(C16="VA",C16="VAS",C16="VJ",C16="F",C16="RF"),"07:36"*$B$17,IF(OR(C16="CP",C16="VSS"),"",IF(C16="SV","11:00",IF(C16="CM","",IF(C16="RSV","08:20",IF(AND(C16="23:59"*1,D16="07:59"*1),"08:00"*$B$17,IF(AND(C16="20:00"*1,D16="05:00"*1),"09:00"*$B$17,IF(AND(C16="21:00"*1,D16="07:00"*1),"10:00"*$B$17,IF(AND(C16="21:00"*1,D16="08:00"*1),"11:00"*$B$17,IF((D16*24)-(C16*24)&gt;6,((((D16*24)-(C16*24))-0.25)/24)*$B$17,(D16-C16)*$B$17)))))))))))))))</f>
        <v>0.15833333333333333</v>
      </c>
      <c r="D17" s="383"/>
      <c r="E17" s="382">
        <f t="shared" ref="E17" si="124">IF(AND(E16="",F16=""),"",IF(AND(OR(E16="VA",E16="VAS",E16="VJ",E16="F",E16="RF"),F16="07:59"*1),"08:00"*$B$17,IF(AND(OR(E16="VA",E16="VAS",E16="VJ",E16="F",E16="RF"),F16="05:00"*1),"09:00"*$B$17,IF(AND(OR(E16="VA",E16="VAS",E16="VJ",E16="F",E16="RF"),F16="07:00"*1),"10:00"*$B$17,IF(AND(OR(E16="VA",E16="VAS",E16="VJ",E16="F",E16="RF"),F16="08:00"*1),"11:00"*$B$17,IF(OR(E16="VA",E16="VAS",E16="VJ",E16="F",E16="RF"),"07:36"*$B$17,IF(OR(E16="CP",E16="VSS"),"",IF(E16="SV","11:00",IF(E16="CM","",IF(E16="RSV","08:20",IF(AND(E16="23:59"*1,F16="07:59"*1),"08:00"*$B$17,IF(AND(E16="20:00"*1,F16="05:00"*1),"09:00"*$B$17,IF(AND(E16="21:00"*1,F16="07:00"*1),"10:00"*$B$17,IF(AND(E16="21:00"*1,F16="08:00"*1),"11:00"*$B$17,IF((F16*24)-(E16*24)&gt;6,((((F16*24)-(E16*24))-0.25)/24)*$B$17,(F16-E16)*$B$17)))))))))))))))</f>
        <v>0.15833333333333333</v>
      </c>
      <c r="F17" s="383"/>
      <c r="G17" s="382">
        <f t="shared" ref="G17" si="125">IF(AND(G16="",H16=""),"",IF(AND(OR(G16="VA",G16="VAS",G16="VJ",G16="F",G16="RF"),H16="07:59"*1),"08:00"*$B$17,IF(AND(OR(G16="VA",G16="VAS",G16="VJ",G16="F",G16="RF"),H16="05:00"*1),"09:00"*$B$17,IF(AND(OR(G16="VA",G16="VAS",G16="VJ",G16="F",G16="RF"),H16="07:00"*1),"10:00"*$B$17,IF(AND(OR(G16="VA",G16="VAS",G16="VJ",G16="F",G16="RF"),H16="08:00"*1),"11:00"*$B$17,IF(OR(G16="VA",G16="VAS",G16="VJ",G16="F",G16="RF"),"07:36"*$B$17,IF(OR(G16="CP",G16="VSS"),"",IF(G16="SV","11:00",IF(G16="CM","",IF(G16="RSV","08:20",IF(AND(G16="23:59"*1,H16="07:59"*1),"08:00"*$B$17,IF(AND(G16="20:00"*1,H16="05:00"*1),"09:00"*$B$17,IF(AND(G16="21:00"*1,H16="07:00"*1),"10:00"*$B$17,IF(AND(G16="21:00"*1,H16="08:00"*1),"11:00"*$B$17,IF((H16*24)-(G16*24)&gt;6,((((H16*24)-(G16*24))-0.25)/24)*$B$17,(H16-G16)*$B$17)))))))))))))))</f>
        <v>8.3333333333333343E-2</v>
      </c>
      <c r="H17" s="383"/>
      <c r="I17" s="382">
        <f t="shared" ref="I17" si="126">IF(AND(I16="",J16=""),"",IF(AND(OR(I16="VA",I16="VAS",I16="VJ",I16="F",I16="RF"),J16="07:59"*1),"08:00"*$B$17,IF(AND(OR(I16="VA",I16="VAS",I16="VJ",I16="F",I16="RF"),J16="05:00"*1),"09:00"*$B$17,IF(AND(OR(I16="VA",I16="VAS",I16="VJ",I16="F",I16="RF"),J16="07:00"*1),"10:00"*$B$17,IF(AND(OR(I16="VA",I16="VAS",I16="VJ",I16="F",I16="RF"),J16="08:00"*1),"11:00"*$B$17,IF(OR(I16="VA",I16="VAS",I16="VJ",I16="F",I16="RF"),"07:36"*$B$17,IF(OR(I16="CP",I16="VSS"),"",IF(I16="SV","11:00",IF(I16="CM","",IF(I16="RSV","08:20",IF(AND(I16="23:59"*1,J16="07:59"*1),"08:00"*$B$17,IF(AND(I16="20:00"*1,J16="05:00"*1),"09:00"*$B$17,IF(AND(I16="21:00"*1,J16="07:00"*1),"10:00"*$B$17,IF(AND(I16="21:00"*1,J16="08:00"*1),"11:00"*$B$17,IF((J16*24)-(I16*24)&gt;6,((((J16*24)-(I16*24))-0.25)/24)*$B$17,(J16-I16)*$B$17)))))))))))))))</f>
        <v>0.16666666666666666</v>
      </c>
      <c r="J17" s="383"/>
      <c r="K17" s="382">
        <f t="shared" ref="K17" si="127">IF(AND(K16="",L16=""),"",IF(AND(OR(K16="VA",K16="VAS",K16="VJ",K16="F",K16="RF"),L16="07:59"*1),"08:00"*$B$17,IF(AND(OR(K16="VA",K16="VAS",K16="VJ",K16="F",K16="RF"),L16="05:00"*1),"09:00"*$B$17,IF(AND(OR(K16="VA",K16="VAS",K16="VJ",K16="F",K16="RF"),L16="07:00"*1),"10:00"*$B$17,IF(AND(OR(K16="VA",K16="VAS",K16="VJ",K16="F",K16="RF"),L16="08:00"*1),"11:00"*$B$17,IF(OR(K16="VA",K16="VAS",K16="VJ",K16="F",K16="RF"),"07:36"*$B$17,IF(OR(K16="CP",K16="VSS"),"",IF(K16="SV","11:00",IF(K16="CM","",IF(K16="RSV","08:20",IF(AND(K16="23:59"*1,L16="07:59"*1),"08:00"*$B$17,IF(AND(K16="20:00"*1,L16="05:00"*1),"09:00"*$B$17,IF(AND(K16="21:00"*1,L16="07:00"*1),"10:00"*$B$17,IF(AND(K16="21:00"*1,L16="08:00"*1),"11:00"*$B$17,IF((L16*24)-(K16*24)&gt;6,((((L16*24)-(K16*24))-0.25)/24)*$B$17,(L16-K16)*$B$17)))))))))))))))</f>
        <v>0.22395833333333334</v>
      </c>
      <c r="L17" s="383"/>
      <c r="M17" s="382">
        <f t="shared" ref="M17" si="128">IF(AND(M16="",N16=""),"",IF(AND(OR(M16="VA",M16="VAS",M16="VJ",M16="F",M16="RF"),N16="07:59"*1),"08:00"*$B$17,IF(AND(OR(M16="VA",M16="VAS",M16="VJ",M16="F",M16="RF"),N16="05:00"*1),"09:00"*$B$17,IF(AND(OR(M16="VA",M16="VAS",M16="VJ",M16="F",M16="RF"),N16="07:00"*1),"10:00"*$B$17,IF(AND(OR(M16="VA",M16="VAS",M16="VJ",M16="F",M16="RF"),N16="08:00"*1),"11:00"*$B$17,IF(OR(M16="VA",M16="VAS",M16="VJ",M16="F",M16="RF"),"07:36"*$B$17,IF(OR(M16="CP",M16="VSS"),"",IF(M16="SV","11:00",IF(M16="CM","",IF(M16="RSV","08:20",IF(AND(M16="23:59"*1,N16="07:59"*1),"08:00"*$B$17,IF(AND(M16="20:00"*1,N16="05:00"*1),"09:00"*$B$17,IF(AND(M16="21:00"*1,N16="07:00"*1),"10:00"*$B$17,IF(AND(M16="21:00"*1,N16="08:00"*1),"11:00"*$B$17,IF((N16*24)-(M16*24)&gt;6,((((N16*24)-(M16*24))-0.25)/24)*$B$17,(N16-M16)*$B$17)))))))))))))))</f>
        <v>0.125</v>
      </c>
      <c r="N17" s="383"/>
      <c r="O17" s="382">
        <f t="shared" ref="O17" si="129">IF(AND(O16="",P16=""),"",IF(AND(OR(O16="VA",O16="VAS",O16="VJ",O16="F",O16="RF"),P16="07:59"*1),"08:00"*$B$17,IF(AND(OR(O16="VA",O16="VAS",O16="VJ",O16="F",O16="RF"),P16="05:00"*1),"09:00"*$B$17,IF(AND(OR(O16="VA",O16="VAS",O16="VJ",O16="F",O16="RF"),P16="07:00"*1),"10:00"*$B$17,IF(AND(OR(O16="VA",O16="VAS",O16="VJ",O16="F",O16="RF"),P16="08:00"*1),"11:00"*$B$17,IF(OR(O16="VA",O16="VAS",O16="VJ",O16="F",O16="RF"),"07:36"*$B$17,IF(OR(O16="CP",O16="VSS"),"",IF(O16="SV","11:00",IF(O16="CM","",IF(O16="RSV","08:20",IF(AND(O16="23:59"*1,P16="07:59"*1),"08:00"*$B$17,IF(AND(O16="20:00"*1,P16="05:00"*1),"09:00"*$B$17,IF(AND(O16="21:00"*1,P16="07:00"*1),"10:00"*$B$17,IF(AND(O16="21:00"*1,P16="08:00"*1),"11:00"*$B$17,IF((P16*24)-(O16*24)&gt;6,((((P16*24)-(O16*24))-0.25)/24)*$B$17,(P16-O16)*$B$17)))))))))))))))</f>
        <v>3.125E-2</v>
      </c>
      <c r="P17" s="383"/>
      <c r="Q17" s="402">
        <f t="shared" ref="Q17" si="130">SUM(C17:P17)</f>
        <v>0.94687500000000002</v>
      </c>
      <c r="R17" s="376"/>
      <c r="S17" s="382" t="str">
        <f>IF(AND(S16="",T16=""),"",IF((T16*24)-(S16*24)&gt;6,(((T16*24)-(S16*24))-0.25)/24,T16-S16))</f>
        <v/>
      </c>
      <c r="T17" s="383"/>
      <c r="U17" s="382" t="str">
        <f>IF(AND(U16="",V16=""),"",IF((V16*24)-(U16*24)&gt;6,(((V16*24)-(U16*24))-0.25)/24,V16-U16))</f>
        <v/>
      </c>
      <c r="V17" s="383"/>
      <c r="W17" s="382" t="str">
        <f t="shared" ref="W17" si="131">IF(AND(W16="",X16=""),"",IF((X16*24)-(W16*24)&gt;6,(((X16*24)-(W16*24))-0.25)/24,X16-W16))</f>
        <v/>
      </c>
      <c r="X17" s="383"/>
      <c r="Y17" s="382" t="str">
        <f t="shared" ref="Y17" si="132">IF(AND(Y16="",Z16=""),"",IF((Z16*24)-(Y16*24)&gt;6,(((Z16*24)-(Y16*24))-0.25)/24,Z16-Y16))</f>
        <v/>
      </c>
      <c r="Z17" s="383"/>
      <c r="AA17" s="382" t="str">
        <f t="shared" ref="AA17" si="133">IF(AND(AA16="",AB16=""),"",IF((AB16*24)-(AA16*24)&gt;6,(((AB16*24)-(AA16*24))-0.25)/24,AB16-AA16))</f>
        <v/>
      </c>
      <c r="AB17" s="383"/>
      <c r="AC17" s="382" t="str">
        <f t="shared" ref="AC17" si="134">IF(AND(AC16="",AD16=""),"",IF((AD16*24)-(AC16*24)&gt;6,(((AD16*24)-(AC16*24))-0.25)/24,AD16-AC16))</f>
        <v/>
      </c>
      <c r="AD17" s="383"/>
      <c r="AE17" s="382" t="str">
        <f t="shared" ref="AE17" si="135">IF(AND(AE16="",AF16=""),"",IF((AF16*24)-(AE16*24)&gt;6,(((AF16*24)-(AE16*24))-0.25)/24,AF16-AE16))</f>
        <v/>
      </c>
      <c r="AF17" s="383"/>
      <c r="AG17" s="375">
        <f t="shared" ref="AG17" si="136">SUM(S17:AF17)</f>
        <v>0</v>
      </c>
      <c r="AH17" s="376"/>
      <c r="AI17" s="382" t="str">
        <f>IF(AND(AI16="",AJ16=""),"",IF((AJ16*24)-(AI16*24)&gt;6,(((AJ16*24)-(AI16*24))-0.25)/24,AJ16-AI16))</f>
        <v/>
      </c>
      <c r="AJ17" s="383"/>
      <c r="AK17" s="382" t="str">
        <f>IF(AND(AK16="",AL16=""),"",IF((AL16*24)-(AK16*24)&gt;6,(((AL16*24)-(AK16*24))-0.25)/24,AL16-AK16))</f>
        <v/>
      </c>
      <c r="AL17" s="383"/>
      <c r="AM17" s="382" t="str">
        <f t="shared" ref="AM17" si="137">IF(AND(AM16="",AN16=""),"",IF((AN16*24)-(AM16*24)&gt;6,(((AN16*24)-(AM16*24))-0.25)/24,AN16-AM16))</f>
        <v/>
      </c>
      <c r="AN17" s="383"/>
      <c r="AO17" s="382" t="str">
        <f t="shared" ref="AO17" si="138">IF(AND(AO16="",AP16=""),"",IF((AP16*24)-(AO16*24)&gt;6,(((AP16*24)-(AO16*24))-0.25)/24,AP16-AO16))</f>
        <v/>
      </c>
      <c r="AP17" s="383"/>
      <c r="AQ17" s="382" t="str">
        <f t="shared" ref="AQ17" si="139">IF(AND(AQ16="",AR16=""),"",IF((AR16*24)-(AQ16*24)&gt;6,(((AR16*24)-(AQ16*24))-0.25)/24,AR16-AQ16))</f>
        <v/>
      </c>
      <c r="AR17" s="383"/>
      <c r="AS17" s="382" t="str">
        <f t="shared" ref="AS17" si="140">IF(AND(AS16="",AT16=""),"",IF((AT16*24)-(AS16*24)&gt;6,(((AT16*24)-(AS16*24))-0.25)/24,AT16-AS16))</f>
        <v/>
      </c>
      <c r="AT17" s="383"/>
      <c r="AU17" s="382" t="str">
        <f t="shared" ref="AU17" si="141">IF(AND(AU16="",AV16=""),"",IF((AV16*24)-(AU16*24)&gt;6,(((AV16*24)-(AU16*24))-0.25)/24,AV16-AU16))</f>
        <v/>
      </c>
      <c r="AV17" s="383"/>
      <c r="AW17" s="375">
        <f t="shared" ref="AW17" si="142">SUM(AI17:AV17)</f>
        <v>0</v>
      </c>
      <c r="AX17" s="376"/>
      <c r="AY17" s="382" t="str">
        <f>IF(AND(AY16="",AZ16=""),"",IF((AZ16*24)-(AY16*24)&gt;6,(((AZ16*24)-(AY16*24))-0.25)/24,AZ16-AY16))</f>
        <v/>
      </c>
      <c r="AZ17" s="383"/>
      <c r="BA17" s="382" t="str">
        <f>IF(AND(BA16="",BB16=""),"",IF((BB16*24)-(BA16*24)&gt;6,(((BB16*24)-(BA16*24))-0.25)/24,BB16-BA16))</f>
        <v/>
      </c>
      <c r="BB17" s="383"/>
      <c r="BC17" s="382" t="str">
        <f t="shared" ref="BC17" si="143">IF(AND(BC16="",BD16=""),"",IF((BD16*24)-(BC16*24)&gt;6,(((BD16*24)-(BC16*24))-0.25)/24,BD16-BC16))</f>
        <v/>
      </c>
      <c r="BD17" s="383"/>
      <c r="BE17" s="382" t="str">
        <f t="shared" ref="BE17" si="144">IF(AND(BE16="",BF16=""),"",IF((BF16*24)-(BE16*24)&gt;6,(((BF16*24)-(BE16*24))-0.25)/24,BF16-BE16))</f>
        <v/>
      </c>
      <c r="BF17" s="383"/>
      <c r="BG17" s="382" t="str">
        <f t="shared" ref="BG17" si="145">IF(AND(BG16="",BH16=""),"",IF((BH16*24)-(BG16*24)&gt;6,(((BH16*24)-(BG16*24))-0.25)/24,BH16-BG16))</f>
        <v/>
      </c>
      <c r="BH17" s="383"/>
      <c r="BI17" s="382" t="str">
        <f t="shared" ref="BI17" si="146">IF(AND(BI16="",BJ16=""),"",IF((BJ16*24)-(BI16*24)&gt;6,(((BJ16*24)-(BI16*24))-0.25)/24,BJ16-BI16))</f>
        <v/>
      </c>
      <c r="BJ17" s="383"/>
      <c r="BK17" s="382" t="str">
        <f t="shared" ref="BK17" si="147">IF(AND(BK16="",BL16=""),"",IF((BL16*24)-(BK16*24)&gt;6,(((BL16*24)-(BK16*24))-0.25)/24,BL16-BK16))</f>
        <v/>
      </c>
      <c r="BL17" s="383"/>
      <c r="BM17" s="375">
        <f t="shared" ref="BM17" si="148">SUM(AY17:BL17)</f>
        <v>0</v>
      </c>
      <c r="BN17" s="376"/>
      <c r="BO17" s="382" t="str">
        <f>IF(AND(BO16="",BP16=""),"",IF((BP16*24)-(BO16*24)&gt;6,(((BP16*24)-(BO16*24))-0.25)/24,BP16-BO16))</f>
        <v/>
      </c>
      <c r="BP17" s="383"/>
      <c r="BQ17" s="382" t="str">
        <f>IF(AND(BQ16="",BR16=""),"",IF((BR16*24)-(BQ16*24)&gt;6,(((BR16*24)-(BQ16*24))-0.25)/24,BR16-BQ16))</f>
        <v/>
      </c>
      <c r="BR17" s="383"/>
      <c r="BS17" s="382" t="str">
        <f t="shared" ref="BS17" si="149">IF(AND(BS16="",BT16=""),"",IF((BT16*24)-(BS16*24)&gt;6,(((BT16*24)-(BS16*24))-0.25)/24,BT16-BS16))</f>
        <v/>
      </c>
      <c r="BT17" s="383"/>
      <c r="BU17" s="382" t="str">
        <f t="shared" ref="BU17" si="150">IF(AND(BU16="",BV16=""),"",IF((BV16*24)-(BU16*24)&gt;6,(((BV16*24)-(BU16*24))-0.25)/24,BV16-BU16))</f>
        <v/>
      </c>
      <c r="BV17" s="383"/>
      <c r="BW17" s="382" t="str">
        <f t="shared" ref="BW17" si="151">IF(AND(BW16="",BX16=""),"",IF((BX16*24)-(BW16*24)&gt;6,(((BX16*24)-(BW16*24))-0.25)/24,BX16-BW16))</f>
        <v/>
      </c>
      <c r="BX17" s="383"/>
      <c r="BY17" s="382" t="str">
        <f t="shared" ref="BY17" si="152">IF(AND(BY16="",BZ16=""),"",IF((BZ16*24)-(BY16*24)&gt;6,(((BZ16*24)-(BY16*24))-0.25)/24,BZ16-BY16))</f>
        <v/>
      </c>
      <c r="BZ17" s="383"/>
      <c r="CA17" s="382" t="str">
        <f t="shared" ref="CA17" si="153">IF(AND(CA16="",CB16=""),"",IF((CB16*24)-(CA16*24)&gt;6,(((CB16*24)-(CA16*24))-0.25)/24,CB16-CA16))</f>
        <v/>
      </c>
      <c r="CB17" s="383"/>
      <c r="CC17" s="375">
        <f t="shared" ref="CC17" si="154">SUM(BO17:CB17)</f>
        <v>0</v>
      </c>
      <c r="CD17" s="376"/>
      <c r="CE17" s="382" t="str">
        <f>IF(AND(CE16="",CF16=""),"",IF((CF16*24)-(CE16*24)&gt;6,(((CF16*24)-(CE16*24))-0.25)/24,CF16-CE16))</f>
        <v/>
      </c>
      <c r="CF17" s="383"/>
      <c r="CG17" s="382" t="str">
        <f>IF(AND(CG16="",CH16=""),"",IF((CH16*24)-(CG16*24)&gt;6,(((CH16*24)-(CG16*24))-0.25)/24,CH16-CG16))</f>
        <v/>
      </c>
      <c r="CH17" s="383"/>
      <c r="CI17" s="382" t="str">
        <f t="shared" ref="CI17" si="155">IF(AND(CI16="",CJ16=""),"",IF((CJ16*24)-(CI16*24)&gt;6,(((CJ16*24)-(CI16*24))-0.25)/24,CJ16-CI16))</f>
        <v/>
      </c>
      <c r="CJ17" s="383"/>
      <c r="CK17" s="382" t="str">
        <f t="shared" ref="CK17" si="156">IF(AND(CK16="",CL16=""),"",IF((CL16*24)-(CK16*24)&gt;6,(((CL16*24)-(CK16*24))-0.25)/24,CL16-CK16))</f>
        <v/>
      </c>
      <c r="CL17" s="383"/>
      <c r="CM17" s="382" t="str">
        <f t="shared" ref="CM17" si="157">IF(AND(CM16="",CN16=""),"",IF((CN16*24)-(CM16*24)&gt;6,(((CN16*24)-(CM16*24))-0.25)/24,CN16-CM16))</f>
        <v/>
      </c>
      <c r="CN17" s="383"/>
      <c r="CO17" s="382" t="str">
        <f t="shared" ref="CO17" si="158">IF(AND(CO16="",CP16=""),"",IF((CP16*24)-(CO16*24)&gt;6,(((CP16*24)-(CO16*24))-0.25)/24,CP16-CO16))</f>
        <v/>
      </c>
      <c r="CP17" s="383"/>
      <c r="CQ17" s="382" t="str">
        <f t="shared" ref="CQ17" si="159">IF(AND(CQ16="",CR16=""),"",IF((CR16*24)-(CQ16*24)&gt;6,(((CR16*24)-(CQ16*24))-0.25)/24,CR16-CQ16))</f>
        <v/>
      </c>
      <c r="CR17" s="383"/>
      <c r="CS17" s="375">
        <f t="shared" ref="CS17" si="160">SUM(CE17:CR17)</f>
        <v>0</v>
      </c>
      <c r="CT17" s="376"/>
      <c r="CU17" s="375">
        <f t="shared" ref="CU17" si="161">SUM(Q17,AG17,AW17,CC17,CS17,BM17)</f>
        <v>0.94687500000000002</v>
      </c>
      <c r="CV17" s="376"/>
      <c r="CW17" s="157"/>
      <c r="CX17" s="387"/>
      <c r="CY17"/>
      <c r="CZ17"/>
    </row>
    <row r="18" spans="1:104" x14ac:dyDescent="0.35">
      <c r="A18" s="166" t="s">
        <v>27</v>
      </c>
      <c r="B18" s="290" t="s">
        <v>147</v>
      </c>
      <c r="C18" s="173" t="s">
        <v>140</v>
      </c>
      <c r="D18" s="174">
        <v>0.20833333333333334</v>
      </c>
      <c r="E18" s="175" t="s">
        <v>141</v>
      </c>
      <c r="F18" s="176"/>
      <c r="G18" s="173">
        <v>0.83333333333333337</v>
      </c>
      <c r="H18" s="174">
        <v>0.20833333333333334</v>
      </c>
      <c r="I18" s="175">
        <v>0.33333333333333331</v>
      </c>
      <c r="J18" s="176">
        <v>0.66666666666666663</v>
      </c>
      <c r="K18" s="173">
        <v>0.25</v>
      </c>
      <c r="L18" s="174">
        <v>0.58333333333333337</v>
      </c>
      <c r="M18" s="175">
        <v>0.59722222222222221</v>
      </c>
      <c r="N18" s="176">
        <v>0.6875</v>
      </c>
      <c r="O18" s="173">
        <v>0.5</v>
      </c>
      <c r="P18" s="174"/>
      <c r="Q18" s="390"/>
      <c r="R18" s="372"/>
      <c r="S18" s="173"/>
      <c r="T18" s="174"/>
      <c r="U18" s="175"/>
      <c r="V18" s="176"/>
      <c r="W18" s="173"/>
      <c r="X18" s="174"/>
      <c r="Y18" s="175"/>
      <c r="Z18" s="176"/>
      <c r="AA18" s="173"/>
      <c r="AB18" s="174"/>
      <c r="AC18" s="175"/>
      <c r="AD18" s="176"/>
      <c r="AE18" s="173"/>
      <c r="AF18" s="174"/>
      <c r="AG18" s="375"/>
      <c r="AH18" s="376"/>
      <c r="AI18" s="173"/>
      <c r="AJ18" s="174"/>
      <c r="AK18" s="175"/>
      <c r="AL18" s="176"/>
      <c r="AM18" s="173"/>
      <c r="AN18" s="174"/>
      <c r="AO18" s="175"/>
      <c r="AP18" s="176"/>
      <c r="AQ18" s="173"/>
      <c r="AR18" s="174"/>
      <c r="AS18" s="175"/>
      <c r="AT18" s="176"/>
      <c r="AU18" s="173"/>
      <c r="AV18" s="174"/>
      <c r="AW18" s="375"/>
      <c r="AX18" s="376"/>
      <c r="AY18" s="173"/>
      <c r="AZ18" s="174"/>
      <c r="BA18" s="175"/>
      <c r="BB18" s="176"/>
      <c r="BC18" s="173"/>
      <c r="BD18" s="174"/>
      <c r="BE18" s="175"/>
      <c r="BF18" s="176"/>
      <c r="BG18" s="173"/>
      <c r="BH18" s="174"/>
      <c r="BI18" s="175"/>
      <c r="BJ18" s="176"/>
      <c r="BK18" s="173"/>
      <c r="BL18" s="174"/>
      <c r="BM18" s="375"/>
      <c r="BN18" s="376"/>
      <c r="BO18" s="173"/>
      <c r="BP18" s="174"/>
      <c r="BQ18" s="175"/>
      <c r="BR18" s="176"/>
      <c r="BS18" s="173"/>
      <c r="BT18" s="174"/>
      <c r="BU18" s="175"/>
      <c r="BV18" s="176"/>
      <c r="BW18" s="173"/>
      <c r="BX18" s="174"/>
      <c r="BY18" s="175"/>
      <c r="BZ18" s="176"/>
      <c r="CA18" s="173"/>
      <c r="CB18" s="174"/>
      <c r="CC18" s="375"/>
      <c r="CD18" s="376"/>
      <c r="CE18" s="173"/>
      <c r="CF18" s="174"/>
      <c r="CG18" s="175"/>
      <c r="CH18" s="176"/>
      <c r="CI18" s="173"/>
      <c r="CJ18" s="174"/>
      <c r="CK18" s="175"/>
      <c r="CL18" s="176"/>
      <c r="CM18" s="173"/>
      <c r="CN18" s="174"/>
      <c r="CO18" s="175"/>
      <c r="CP18" s="176"/>
      <c r="CQ18" s="173"/>
      <c r="CR18" s="174"/>
      <c r="CS18" s="375"/>
      <c r="CT18" s="376"/>
      <c r="CU18" s="375"/>
      <c r="CV18" s="376"/>
      <c r="CW18" s="157"/>
      <c r="CX18" s="386">
        <f>$CU$2-CU19</f>
        <v>6.7283333333333326</v>
      </c>
      <c r="CY18"/>
      <c r="CZ18"/>
    </row>
    <row r="19" spans="1:104" ht="17.25" customHeight="1" thickBot="1" x14ac:dyDescent="0.4">
      <c r="A19" s="209"/>
      <c r="B19" s="291">
        <v>0.39</v>
      </c>
      <c r="C19" s="381" t="str">
        <f>IF(AND(C18="",D18=""),"",IF(AND(OR(C18="VA",C18="VAS",C18="VJ",C18="F",C18="RF"),D18="07:59"*1),"08:00"*$B$19,IF(AND(OR(C18="VA",C18="VAS",C18="VJ",C18="F",C18="RF"),D18="05:00"*1),"09:00"*$B$19,IF(AND(OR(C18="VA",C18="VAS",C18="VJ",C18="F",C18="RF"),D18="07:00"*1),"10:00"*$B$19,IF(AND(OR(C18="VA",C18="VAS",C18="VJ",C18="F",C18="RF"),D18="08:00"*1),"11:00"*$B$19,IF(OR(C18="VA",C18="VAS",C18="VJ",C18="F",C18="RF"),"07:36"*$B$19,IF(OR(C18="CP",C18="VSS"),"",IF(C18="SV","11:00",IF(C18="CM","",IF(C18="RSV","08:20",IF(AND(C18="23:59"*1,D18="07:59"*1),"08:00"*$B$19,IF(AND(C18="20:00"*1,D18="05:00"*1),"09:00"*$B$19,IF(AND(C18="21:00"*1,D18="07:00"*1),"10:00"*$B$19,IF(AND(C18="21:00"*1,D18="08:00"*1),"11:00"*$B$19,IF((D18*24)-(C18*24)&gt;6,((((D18*24)-(C18*24))-0.25)/24)*$B$19,(D18-C18)*$B$19)))))))))))))))</f>
        <v>11:00</v>
      </c>
      <c r="D19" s="377"/>
      <c r="E19" s="381" t="str">
        <f t="shared" ref="E19" si="162">IF(AND(E18="",F18=""),"",IF(AND(OR(E18="VA",E18="VAS",E18="VJ",E18="F",E18="RF"),F18="07:59"*1),"08:00"*$B$19,IF(AND(OR(E18="VA",E18="VAS",E18="VJ",E18="F",E18="RF"),F18="05:00"*1),"09:00"*$B$19,IF(AND(OR(E18="VA",E18="VAS",E18="VJ",E18="F",E18="RF"),F18="07:00"*1),"10:00"*$B$19,IF(AND(OR(E18="VA",E18="VAS",E18="VJ",E18="F",E18="RF"),F18="08:00"*1),"11:00"*$B$19,IF(OR(E18="VA",E18="VAS",E18="VJ",E18="F",E18="RF"),"07:36"*$B$19,IF(OR(E18="CP",E18="VSS"),"",IF(E18="SV","11:00",IF(E18="CM","",IF(E18="RSV","08:20",IF(AND(E18="23:59"*1,F18="07:59"*1),"08:00"*$B$19,IF(AND(E18="20:00"*1,F18="05:00"*1),"09:00"*$B$19,IF(AND(E18="21:00"*1,F18="07:00"*1),"10:00"*$B$19,IF(AND(E18="21:00"*1,F18="08:00"*1),"11:00"*$B$19,IF((F18*24)-(E18*24)&gt;6,((((F18*24)-(E18*24))-0.25)/24)*$B$19,(F18-E18)*$B$19)))))))))))))))</f>
        <v>08:20</v>
      </c>
      <c r="F19" s="377"/>
      <c r="G19" s="381">
        <f t="shared" ref="G19" si="163">IF(AND(G18="",H18=""),"",IF(AND(OR(G18="VA",G18="VAS",G18="VJ",G18="F",G18="RF"),H18="07:59"*1),"08:00"*$B$19,IF(AND(OR(G18="VA",G18="VAS",G18="VJ",G18="F",G18="RF"),H18="05:00"*1),"09:00"*$B$19,IF(AND(OR(G18="VA",G18="VAS",G18="VJ",G18="F",G18="RF"),H18="07:00"*1),"10:00"*$B$19,IF(AND(OR(G18="VA",G18="VAS",G18="VJ",G18="F",G18="RF"),H18="08:00"*1),"11:00"*$B$19,IF(OR(G18="VA",G18="VAS",G18="VJ",G18="F",G18="RF"),"07:36"*$B$19,IF(OR(G18="CP",G18="VSS"),"",IF(G18="SV","11:00",IF(G18="CM","",IF(G18="RSV","08:20",IF(AND(G18="23:59"*1,H18="07:59"*1),"08:00"*$B$19,IF(AND(G18="20:00"*1,H18="05:00"*1),"09:00"*$B$19,IF(AND(G18="21:00"*1,H18="07:00"*1),"10:00"*$B$19,IF(AND(G18="21:00"*1,H18="08:00"*1),"11:00"*$B$19,IF((H18*24)-(G18*24)&gt;6,((((H18*24)-(G18*24))-0.25)/24)*$B$19,(H18-G18)*$B$19)))))))))))))))</f>
        <v>0.14624999999999999</v>
      </c>
      <c r="H19" s="377"/>
      <c r="I19" s="381">
        <f t="shared" ref="I19" si="164">IF(AND(I18="",J18=""),"",IF(AND(OR(I18="VA",I18="VAS",I18="VJ",I18="F",I18="RF"),J18="07:59"*1),"08:00"*$B$19,IF(AND(OR(I18="VA",I18="VAS",I18="VJ",I18="F",I18="RF"),J18="05:00"*1),"09:00"*$B$19,IF(AND(OR(I18="VA",I18="VAS",I18="VJ",I18="F",I18="RF"),J18="07:00"*1),"10:00"*$B$19,IF(AND(OR(I18="VA",I18="VAS",I18="VJ",I18="F",I18="RF"),J18="08:00"*1),"11:00"*$B$19,IF(OR(I18="VA",I18="VAS",I18="VJ",I18="F",I18="RF"),"07:36"*$B$19,IF(OR(I18="CP",I18="VSS"),"",IF(I18="SV","11:00",IF(I18="CM","",IF(I18="RSV","08:20",IF(AND(I18="23:59"*1,J18="07:59"*1),"08:00"*$B$19,IF(AND(I18="20:00"*1,J18="05:00"*1),"09:00"*$B$19,IF(AND(I18="21:00"*1,J18="07:00"*1),"10:00"*$B$19,IF(AND(I18="21:00"*1,J18="08:00"*1),"11:00"*$B$19,IF((J18*24)-(I18*24)&gt;6,((((J18*24)-(I18*24))-0.25)/24)*$B$19,(J18-I18)*$B$19)))))))))))))))</f>
        <v>0.12593750000000001</v>
      </c>
      <c r="J19" s="377"/>
      <c r="K19" s="381">
        <f t="shared" ref="K19" si="165">IF(AND(K18="",L18=""),"",IF(AND(OR(K18="VA",K18="VAS",K18="VJ",K18="F",K18="RF"),L18="07:59"*1),"08:00"*$B$19,IF(AND(OR(K18="VA",K18="VAS",K18="VJ",K18="F",K18="RF"),L18="05:00"*1),"09:00"*$B$19,IF(AND(OR(K18="VA",K18="VAS",K18="VJ",K18="F",K18="RF"),L18="07:00"*1),"10:00"*$B$19,IF(AND(OR(K18="VA",K18="VAS",K18="VJ",K18="F",K18="RF"),L18="08:00"*1),"11:00"*$B$19,IF(OR(K18="VA",K18="VAS",K18="VJ",K18="F",K18="RF"),"07:36"*$B$19,IF(OR(K18="CP",K18="VSS"),"",IF(K18="SV","11:00",IF(K18="CM","",IF(K18="RSV","08:20",IF(AND(K18="23:59"*1,L18="07:59"*1),"08:00"*$B$19,IF(AND(K18="20:00"*1,L18="05:00"*1),"09:00"*$B$19,IF(AND(K18="21:00"*1,L18="07:00"*1),"10:00"*$B$19,IF(AND(K18="21:00"*1,L18="08:00"*1),"11:00"*$B$19,IF((L18*24)-(K18*24)&gt;6,((((L18*24)-(K18*24))-0.25)/24)*$B$19,(L18-K18)*$B$19)))))))))))))))</f>
        <v>0.12593750000000001</v>
      </c>
      <c r="L19" s="377"/>
      <c r="M19" s="381">
        <f t="shared" ref="M19" si="166">IF(AND(M18="",N18=""),"",IF(AND(OR(M18="VA",M18="VAS",M18="VJ",M18="F",M18="RF"),N18="07:59"*1),"08:00"*$B$19,IF(AND(OR(M18="VA",M18="VAS",M18="VJ",M18="F",M18="RF"),N18="05:00"*1),"09:00"*$B$19,IF(AND(OR(M18="VA",M18="VAS",M18="VJ",M18="F",M18="RF"),N18="07:00"*1),"10:00"*$B$19,IF(AND(OR(M18="VA",M18="VAS",M18="VJ",M18="F",M18="RF"),N18="08:00"*1),"11:00"*$B$19,IF(OR(M18="VA",M18="VAS",M18="VJ",M18="F",M18="RF"),"07:36"*$B$19,IF(OR(M18="CP",M18="VSS"),"",IF(M18="SV","11:00",IF(M18="CM","",IF(M18="RSV","08:20",IF(AND(M18="23:59"*1,N18="07:59"*1),"08:00"*$B$19,IF(AND(M18="20:00"*1,N18="05:00"*1),"09:00"*$B$19,IF(AND(M18="21:00"*1,N18="07:00"*1),"10:00"*$B$19,IF(AND(M18="21:00"*1,N18="08:00"*1),"11:00"*$B$19,IF((N18*24)-(M18*24)&gt;6,((((N18*24)-(M18*24))-0.25)/24)*$B$19,(N18-M18)*$B$19)))))))))))))))</f>
        <v>3.5208333333333341E-2</v>
      </c>
      <c r="N19" s="377"/>
      <c r="O19" s="381">
        <f t="shared" ref="O19" si="167">IF(AND(O18="",P18=""),"",IF(AND(OR(O18="VA",O18="VAS",O18="VJ",O18="F",O18="RF"),P18="07:59"*1),"08:00"*$B$19,IF(AND(OR(O18="VA",O18="VAS",O18="VJ",O18="F",O18="RF"),P18="05:00"*1),"09:00"*$B$19,IF(AND(OR(O18="VA",O18="VAS",O18="VJ",O18="F",O18="RF"),P18="07:00"*1),"10:00"*$B$19,IF(AND(OR(O18="VA",O18="VAS",O18="VJ",O18="F",O18="RF"),P18="08:00"*1),"11:00"*$B$19,IF(OR(O18="VA",O18="VAS",O18="VJ",O18="F",O18="RF"),"07:36"*$B$19,IF(OR(O18="CP",O18="VSS"),"",IF(O18="SV","11:00",IF(O18="CM","",IF(O18="RSV","08:20",IF(AND(O18="23:59"*1,P18="07:59"*1),"08:00"*$B$19,IF(AND(O18="20:00"*1,P18="05:00"*1),"09:00"*$B$19,IF(AND(O18="21:00"*1,P18="07:00"*1),"10:00"*$B$19,IF(AND(O18="21:00"*1,P18="08:00"*1),"11:00"*$B$19,IF((P18*24)-(O18*24)&gt;6,((((P18*24)-(O18*24))-0.25)/24)*$B$19,(P18-O18)*$B$19)))))))))))))))</f>
        <v>-0.19500000000000001</v>
      </c>
      <c r="P19" s="377"/>
      <c r="Q19" s="403">
        <f t="shared" ref="Q19" si="168">SUM(C19:P19)</f>
        <v>0.2383333333333334</v>
      </c>
      <c r="R19" s="380"/>
      <c r="S19" s="381" t="str">
        <f>IF(AND(S18="",T18=""),"",IF((T18*24)-(S18*24)&gt;6,(((T18*24)-(S18*24))-0.25)/24,T18-S18))</f>
        <v/>
      </c>
      <c r="T19" s="377"/>
      <c r="U19" s="381" t="str">
        <f>IF(AND(U18="",V18=""),"",IF((V18*24)-(U18*24)&gt;6,(((V18*24)-(U18*24))-0.25)/24,V18-U18))</f>
        <v/>
      </c>
      <c r="V19" s="377"/>
      <c r="W19" s="381" t="str">
        <f t="shared" ref="W19" si="169">IF(AND(W18="",X18=""),"",IF((X18*24)-(W18*24)&gt;6,(((X18*24)-(W18*24))-0.25)/24,X18-W18))</f>
        <v/>
      </c>
      <c r="X19" s="377"/>
      <c r="Y19" s="381" t="str">
        <f t="shared" ref="Y19" si="170">IF(AND(Y18="",Z18=""),"",IF((Z18*24)-(Y18*24)&gt;6,(((Z18*24)-(Y18*24))-0.25)/24,Z18-Y18))</f>
        <v/>
      </c>
      <c r="Z19" s="377"/>
      <c r="AA19" s="381" t="str">
        <f t="shared" ref="AA19" si="171">IF(AND(AA18="",AB18=""),"",IF((AB18*24)-(AA18*24)&gt;6,(((AB18*24)-(AA18*24))-0.25)/24,AB18-AA18))</f>
        <v/>
      </c>
      <c r="AB19" s="377"/>
      <c r="AC19" s="381" t="str">
        <f t="shared" ref="AC19" si="172">IF(AND(AC18="",AD18=""),"",IF((AD18*24)-(AC18*24)&gt;6,(((AD18*24)-(AC18*24))-0.25)/24,AD18-AC18))</f>
        <v/>
      </c>
      <c r="AD19" s="377"/>
      <c r="AE19" s="381" t="str">
        <f t="shared" ref="AE19" si="173">IF(AND(AE18="",AF18=""),"",IF((AF18*24)-(AE18*24)&gt;6,(((AF18*24)-(AE18*24))-0.25)/24,AF18-AE18))</f>
        <v/>
      </c>
      <c r="AF19" s="377"/>
      <c r="AG19" s="379">
        <f t="shared" ref="AG19" si="174">SUM(S19:AF19)</f>
        <v>0</v>
      </c>
      <c r="AH19" s="380"/>
      <c r="AI19" s="381" t="str">
        <f>IF(AND(AI18="",AJ18=""),"",IF((AJ18*24)-(AI18*24)&gt;6,(((AJ18*24)-(AI18*24))-0.25)/24,AJ18-AI18))</f>
        <v/>
      </c>
      <c r="AJ19" s="377"/>
      <c r="AK19" s="381" t="str">
        <f>IF(AND(AK18="",AL18=""),"",IF((AL18*24)-(AK18*24)&gt;6,(((AL18*24)-(AK18*24))-0.25)/24,AL18-AK18))</f>
        <v/>
      </c>
      <c r="AL19" s="377"/>
      <c r="AM19" s="381" t="str">
        <f t="shared" ref="AM19" si="175">IF(AND(AM18="",AN18=""),"",IF((AN18*24)-(AM18*24)&gt;6,(((AN18*24)-(AM18*24))-0.25)/24,AN18-AM18))</f>
        <v/>
      </c>
      <c r="AN19" s="377"/>
      <c r="AO19" s="381" t="str">
        <f t="shared" ref="AO19" si="176">IF(AND(AO18="",AP18=""),"",IF((AP18*24)-(AO18*24)&gt;6,(((AP18*24)-(AO18*24))-0.25)/24,AP18-AO18))</f>
        <v/>
      </c>
      <c r="AP19" s="377"/>
      <c r="AQ19" s="381" t="str">
        <f t="shared" ref="AQ19" si="177">IF(AND(AQ18="",AR18=""),"",IF((AR18*24)-(AQ18*24)&gt;6,(((AR18*24)-(AQ18*24))-0.25)/24,AR18-AQ18))</f>
        <v/>
      </c>
      <c r="AR19" s="377"/>
      <c r="AS19" s="381" t="str">
        <f t="shared" ref="AS19" si="178">IF(AND(AS18="",AT18=""),"",IF((AT18*24)-(AS18*24)&gt;6,(((AT18*24)-(AS18*24))-0.25)/24,AT18-AS18))</f>
        <v/>
      </c>
      <c r="AT19" s="377"/>
      <c r="AU19" s="381" t="str">
        <f t="shared" ref="AU19" si="179">IF(AND(AU18="",AV18=""),"",IF((AV18*24)-(AU18*24)&gt;6,(((AV18*24)-(AU18*24))-0.25)/24,AV18-AU18))</f>
        <v/>
      </c>
      <c r="AV19" s="377"/>
      <c r="AW19" s="379">
        <f t="shared" ref="AW19" si="180">SUM(AI19:AV19)</f>
        <v>0</v>
      </c>
      <c r="AX19" s="380"/>
      <c r="AY19" s="381" t="str">
        <f>IF(AND(AY18="",AZ18=""),"",IF((AZ18*24)-(AY18*24)&gt;6,(((AZ18*24)-(AY18*24))-0.25)/24,AZ18-AY18))</f>
        <v/>
      </c>
      <c r="AZ19" s="377"/>
      <c r="BA19" s="381" t="str">
        <f>IF(AND(BA18="",BB18=""),"",IF((BB18*24)-(BA18*24)&gt;6,(((BB18*24)-(BA18*24))-0.25)/24,BB18-BA18))</f>
        <v/>
      </c>
      <c r="BB19" s="377"/>
      <c r="BC19" s="381" t="str">
        <f t="shared" ref="BC19" si="181">IF(AND(BC18="",BD18=""),"",IF((BD18*24)-(BC18*24)&gt;6,(((BD18*24)-(BC18*24))-0.25)/24,BD18-BC18))</f>
        <v/>
      </c>
      <c r="BD19" s="377"/>
      <c r="BE19" s="381" t="str">
        <f t="shared" ref="BE19" si="182">IF(AND(BE18="",BF18=""),"",IF((BF18*24)-(BE18*24)&gt;6,(((BF18*24)-(BE18*24))-0.25)/24,BF18-BE18))</f>
        <v/>
      </c>
      <c r="BF19" s="377"/>
      <c r="BG19" s="381" t="str">
        <f t="shared" ref="BG19" si="183">IF(AND(BG18="",BH18=""),"",IF((BH18*24)-(BG18*24)&gt;6,(((BH18*24)-(BG18*24))-0.25)/24,BH18-BG18))</f>
        <v/>
      </c>
      <c r="BH19" s="377"/>
      <c r="BI19" s="381" t="str">
        <f t="shared" ref="BI19" si="184">IF(AND(BI18="",BJ18=""),"",IF((BJ18*24)-(BI18*24)&gt;6,(((BJ18*24)-(BI18*24))-0.25)/24,BJ18-BI18))</f>
        <v/>
      </c>
      <c r="BJ19" s="377"/>
      <c r="BK19" s="381" t="str">
        <f t="shared" ref="BK19" si="185">IF(AND(BK18="",BL18=""),"",IF((BL18*24)-(BK18*24)&gt;6,(((BL18*24)-(BK18*24))-0.25)/24,BL18-BK18))</f>
        <v/>
      </c>
      <c r="BL19" s="377"/>
      <c r="BM19" s="375">
        <f t="shared" ref="BM19" si="186">SUM(AY19:BL19)</f>
        <v>0</v>
      </c>
      <c r="BN19" s="376"/>
      <c r="BO19" s="381" t="str">
        <f>IF(AND(BO18="",BP18=""),"",IF((BP18*24)-(BO18*24)&gt;6,(((BP18*24)-(BO18*24))-0.25)/24,BP18-BO18))</f>
        <v/>
      </c>
      <c r="BP19" s="377"/>
      <c r="BQ19" s="381" t="str">
        <f>IF(AND(BQ18="",BR18=""),"",IF((BR18*24)-(BQ18*24)&gt;6,(((BR18*24)-(BQ18*24))-0.25)/24,BR18-BQ18))</f>
        <v/>
      </c>
      <c r="BR19" s="377"/>
      <c r="BS19" s="381" t="str">
        <f t="shared" ref="BS19" si="187">IF(AND(BS18="",BT18=""),"",IF((BT18*24)-(BS18*24)&gt;6,(((BT18*24)-(BS18*24))-0.25)/24,BT18-BS18))</f>
        <v/>
      </c>
      <c r="BT19" s="377"/>
      <c r="BU19" s="381" t="str">
        <f t="shared" ref="BU19" si="188">IF(AND(BU18="",BV18=""),"",IF((BV18*24)-(BU18*24)&gt;6,(((BV18*24)-(BU18*24))-0.25)/24,BV18-BU18))</f>
        <v/>
      </c>
      <c r="BV19" s="377"/>
      <c r="BW19" s="381" t="str">
        <f t="shared" ref="BW19" si="189">IF(AND(BW18="",BX18=""),"",IF((BX18*24)-(BW18*24)&gt;6,(((BX18*24)-(BW18*24))-0.25)/24,BX18-BW18))</f>
        <v/>
      </c>
      <c r="BX19" s="377"/>
      <c r="BY19" s="381" t="str">
        <f t="shared" ref="BY19" si="190">IF(AND(BY18="",BZ18=""),"",IF((BZ18*24)-(BY18*24)&gt;6,(((BZ18*24)-(BY18*24))-0.25)/24,BZ18-BY18))</f>
        <v/>
      </c>
      <c r="BZ19" s="377"/>
      <c r="CA19" s="381" t="str">
        <f t="shared" ref="CA19" si="191">IF(AND(CA18="",CB18=""),"",IF((CB18*24)-(CA18*24)&gt;6,(((CB18*24)-(CA18*24))-0.25)/24,CB18-CA18))</f>
        <v/>
      </c>
      <c r="CB19" s="377"/>
      <c r="CC19" s="379">
        <f t="shared" ref="CC19" si="192">SUM(BO19:CB19)</f>
        <v>0</v>
      </c>
      <c r="CD19" s="380"/>
      <c r="CE19" s="381" t="str">
        <f>IF(AND(CE18="",CF18=""),"",IF((CF18*24)-(CE18*24)&gt;6,(((CF18*24)-(CE18*24))-0.25)/24,CF18-CE18))</f>
        <v/>
      </c>
      <c r="CF19" s="377"/>
      <c r="CG19" s="381" t="str">
        <f>IF(AND(CG18="",CH18=""),"",IF((CH18*24)-(CG18*24)&gt;6,(((CH18*24)-(CG18*24))-0.25)/24,CH18-CG18))</f>
        <v/>
      </c>
      <c r="CH19" s="377"/>
      <c r="CI19" s="381" t="str">
        <f t="shared" ref="CI19" si="193">IF(AND(CI18="",CJ18=""),"",IF((CJ18*24)-(CI18*24)&gt;6,(((CJ18*24)-(CI18*24))-0.25)/24,CJ18-CI18))</f>
        <v/>
      </c>
      <c r="CJ19" s="377"/>
      <c r="CK19" s="381" t="str">
        <f t="shared" ref="CK19" si="194">IF(AND(CK18="",CL18=""),"",IF((CL18*24)-(CK18*24)&gt;6,(((CL18*24)-(CK18*24))-0.25)/24,CL18-CK18))</f>
        <v/>
      </c>
      <c r="CL19" s="377"/>
      <c r="CM19" s="381" t="str">
        <f t="shared" ref="CM19" si="195">IF(AND(CM18="",CN18=""),"",IF((CN18*24)-(CM18*24)&gt;6,(((CN18*24)-(CM18*24))-0.25)/24,CN18-CM18))</f>
        <v/>
      </c>
      <c r="CN19" s="377"/>
      <c r="CO19" s="381" t="str">
        <f t="shared" ref="CO19" si="196">IF(AND(CO18="",CP18=""),"",IF((CP18*24)-(CO18*24)&gt;6,(((CP18*24)-(CO18*24))-0.25)/24,CP18-CO18))</f>
        <v/>
      </c>
      <c r="CP19" s="377"/>
      <c r="CQ19" s="381" t="str">
        <f t="shared" ref="CQ19" si="197">IF(AND(CQ18="",CR18=""),"",IF((CR18*24)-(CQ18*24)&gt;6,(((CR18*24)-(CQ18*24))-0.25)/24,CR18-CQ18))</f>
        <v/>
      </c>
      <c r="CR19" s="377"/>
      <c r="CS19" s="379">
        <f t="shared" ref="CS19" si="198">SUM(CE19:CR19)</f>
        <v>0</v>
      </c>
      <c r="CT19" s="380"/>
      <c r="CU19" s="379">
        <f t="shared" ref="CU19" si="199">SUM(Q19,AG19,AW19,CC19,CS19,BM19)</f>
        <v>0.2383333333333334</v>
      </c>
      <c r="CV19" s="380"/>
      <c r="CW19" s="157"/>
      <c r="CX19" s="387"/>
      <c r="CY19"/>
      <c r="CZ19"/>
    </row>
    <row r="20" spans="1:104" ht="19" thickBot="1" x14ac:dyDescent="0.4">
      <c r="A20" s="229" t="s">
        <v>83</v>
      </c>
      <c r="B20" s="287"/>
      <c r="C20" s="226"/>
      <c r="D20" s="226"/>
      <c r="E20" s="226"/>
      <c r="F20" s="226"/>
      <c r="G20" s="226"/>
      <c r="H20" s="226"/>
      <c r="I20" s="226"/>
      <c r="J20" s="226"/>
      <c r="K20" s="226"/>
      <c r="L20" s="226"/>
      <c r="M20" s="226"/>
      <c r="N20" s="226"/>
      <c r="O20" s="226"/>
      <c r="P20" s="226"/>
      <c r="Q20" s="227"/>
      <c r="R20" s="227"/>
      <c r="S20" s="226"/>
      <c r="T20" s="226"/>
      <c r="U20" s="226"/>
      <c r="V20" s="226"/>
      <c r="W20" s="226"/>
      <c r="X20" s="226"/>
      <c r="Y20" s="226"/>
      <c r="Z20" s="226"/>
      <c r="AA20" s="226"/>
      <c r="AB20" s="226"/>
      <c r="AC20" s="226"/>
      <c r="AD20" s="226"/>
      <c r="AE20" s="226"/>
      <c r="AF20" s="226"/>
      <c r="AG20" s="227"/>
      <c r="AH20" s="227"/>
      <c r="AI20" s="226"/>
      <c r="AJ20" s="226"/>
      <c r="AK20" s="226"/>
      <c r="AL20" s="226"/>
      <c r="AM20" s="226"/>
      <c r="AN20" s="226"/>
      <c r="AO20" s="226"/>
      <c r="AP20" s="226"/>
      <c r="AQ20" s="226"/>
      <c r="AR20" s="226"/>
      <c r="AS20" s="226"/>
      <c r="AT20" s="226"/>
      <c r="AU20" s="226"/>
      <c r="AV20" s="226"/>
      <c r="AW20" s="227"/>
      <c r="AX20" s="227"/>
      <c r="AY20" s="226"/>
      <c r="AZ20" s="226"/>
      <c r="BA20" s="226"/>
      <c r="BB20" s="226"/>
      <c r="BC20" s="226"/>
      <c r="BD20" s="226"/>
      <c r="BE20" s="226"/>
      <c r="BF20" s="226"/>
      <c r="BG20" s="226"/>
      <c r="BH20" s="226"/>
      <c r="BI20" s="226"/>
      <c r="BJ20" s="226"/>
      <c r="BK20" s="226"/>
      <c r="BL20" s="226"/>
      <c r="BM20" s="227"/>
      <c r="BN20" s="227"/>
      <c r="BO20" s="226"/>
      <c r="BP20" s="226"/>
      <c r="BQ20" s="226"/>
      <c r="BR20" s="226"/>
      <c r="BS20" s="226"/>
      <c r="BT20" s="226"/>
      <c r="BU20" s="226"/>
      <c r="BV20" s="226"/>
      <c r="BW20" s="226"/>
      <c r="BX20" s="226"/>
      <c r="BY20" s="226"/>
      <c r="BZ20" s="226"/>
      <c r="CA20" s="226"/>
      <c r="CB20" s="226"/>
      <c r="CC20" s="227"/>
      <c r="CD20" s="227"/>
      <c r="CE20" s="226"/>
      <c r="CF20" s="226"/>
      <c r="CG20" s="226"/>
      <c r="CH20" s="226"/>
      <c r="CI20" s="226"/>
      <c r="CJ20" s="226"/>
      <c r="CK20" s="226"/>
      <c r="CL20" s="226"/>
      <c r="CM20" s="226"/>
      <c r="CN20" s="226"/>
      <c r="CO20" s="226"/>
      <c r="CP20" s="226"/>
      <c r="CQ20" s="226"/>
      <c r="CR20" s="226"/>
      <c r="CS20" s="227"/>
      <c r="CT20" s="227"/>
      <c r="CU20" s="227"/>
      <c r="CV20" s="228"/>
      <c r="CW20" s="158"/>
      <c r="CX20" s="183"/>
      <c r="CY20"/>
      <c r="CZ20"/>
    </row>
    <row r="21" spans="1:104" ht="15" customHeight="1" x14ac:dyDescent="0.35">
      <c r="A21" s="241" t="s">
        <v>123</v>
      </c>
      <c r="B21" s="289"/>
      <c r="C21" s="173"/>
      <c r="D21" s="174"/>
      <c r="E21" s="175"/>
      <c r="F21" s="176"/>
      <c r="G21" s="173"/>
      <c r="H21" s="174"/>
      <c r="I21" s="175"/>
      <c r="J21" s="176"/>
      <c r="K21" s="173"/>
      <c r="L21" s="174"/>
      <c r="M21" s="175"/>
      <c r="N21" s="176"/>
      <c r="O21" s="173"/>
      <c r="P21" s="174"/>
      <c r="Q21" s="390"/>
      <c r="R21" s="372"/>
      <c r="S21" s="173"/>
      <c r="T21" s="174"/>
      <c r="U21" s="175"/>
      <c r="V21" s="176"/>
      <c r="W21" s="173"/>
      <c r="X21" s="174"/>
      <c r="Y21" s="175"/>
      <c r="Z21" s="176"/>
      <c r="AA21" s="173"/>
      <c r="AB21" s="174"/>
      <c r="AC21" s="175"/>
      <c r="AD21" s="176"/>
      <c r="AE21" s="173"/>
      <c r="AF21" s="174"/>
      <c r="AG21" s="375"/>
      <c r="AH21" s="376"/>
      <c r="AI21" s="173"/>
      <c r="AJ21" s="174"/>
      <c r="AK21" s="175"/>
      <c r="AL21" s="176"/>
      <c r="AM21" s="173"/>
      <c r="AN21" s="174"/>
      <c r="AO21" s="175"/>
      <c r="AP21" s="176"/>
      <c r="AQ21" s="173"/>
      <c r="AR21" s="174"/>
      <c r="AS21" s="175"/>
      <c r="AT21" s="176"/>
      <c r="AU21" s="173"/>
      <c r="AV21" s="174"/>
      <c r="AW21" s="375"/>
      <c r="AX21" s="376"/>
      <c r="AY21" s="173"/>
      <c r="AZ21" s="174"/>
      <c r="BA21" s="175"/>
      <c r="BB21" s="176"/>
      <c r="BC21" s="173"/>
      <c r="BD21" s="174"/>
      <c r="BE21" s="175"/>
      <c r="BF21" s="176"/>
      <c r="BG21" s="173"/>
      <c r="BH21" s="174"/>
      <c r="BI21" s="175"/>
      <c r="BJ21" s="176"/>
      <c r="BK21" s="173"/>
      <c r="BL21" s="174"/>
      <c r="BM21" s="375"/>
      <c r="BN21" s="376"/>
      <c r="BO21" s="173"/>
      <c r="BP21" s="174"/>
      <c r="BQ21" s="175"/>
      <c r="BR21" s="176"/>
      <c r="BS21" s="173"/>
      <c r="BT21" s="174"/>
      <c r="BU21" s="175"/>
      <c r="BV21" s="176"/>
      <c r="BW21" s="173"/>
      <c r="BX21" s="174"/>
      <c r="BY21" s="175"/>
      <c r="BZ21" s="176"/>
      <c r="CA21" s="173"/>
      <c r="CB21" s="174"/>
      <c r="CC21" s="375"/>
      <c r="CD21" s="376"/>
      <c r="CE21" s="173"/>
      <c r="CF21" s="174"/>
      <c r="CG21" s="175"/>
      <c r="CH21" s="176"/>
      <c r="CI21" s="173"/>
      <c r="CJ21" s="174"/>
      <c r="CK21" s="175"/>
      <c r="CL21" s="176"/>
      <c r="CM21" s="173"/>
      <c r="CN21" s="174"/>
      <c r="CO21" s="175"/>
      <c r="CP21" s="176"/>
      <c r="CQ21" s="173"/>
      <c r="CR21" s="174"/>
      <c r="CS21" s="375"/>
      <c r="CT21" s="376"/>
      <c r="CU21" s="375"/>
      <c r="CV21" s="376"/>
      <c r="CW21" s="157"/>
      <c r="CX21" s="386">
        <f>$CU$2-CU22</f>
        <v>6.9666666666666659</v>
      </c>
      <c r="CY21"/>
      <c r="CZ21"/>
    </row>
    <row r="22" spans="1:104" x14ac:dyDescent="0.35">
      <c r="A22" s="242"/>
      <c r="B22" s="292"/>
      <c r="C22" s="382" t="str">
        <f>IF(AND(C21="",D21=""),"",IF((D21*24)-(C21*24)&gt;6,(((D21*24)-(C21*24))-0.25)/24,D21-C21))</f>
        <v/>
      </c>
      <c r="D22" s="383"/>
      <c r="E22" s="382" t="str">
        <f>IF(AND(E21="",F21=""),"",IF((F21*24)-(E21*24)&gt;6,(((F21*24)-(E21*24))-0.25)/24,F21-E21))</f>
        <v/>
      </c>
      <c r="F22" s="383"/>
      <c r="G22" s="382" t="str">
        <f t="shared" ref="G22" si="200">IF(AND(G21="",H21=""),"",IF((H21*24)-(G21*24)&gt;6,(((H21*24)-(G21*24))-0.25)/24,H21-G21))</f>
        <v/>
      </c>
      <c r="H22" s="383"/>
      <c r="I22" s="382" t="str">
        <f t="shared" ref="I22" si="201">IF(AND(I21="",J21=""),"",IF((J21*24)-(I21*24)&gt;6,(((J21*24)-(I21*24))-0.25)/24,J21-I21))</f>
        <v/>
      </c>
      <c r="J22" s="383"/>
      <c r="K22" s="382" t="str">
        <f t="shared" ref="K22" si="202">IF(AND(K21="",L21=""),"",IF((L21*24)-(K21*24)&gt;6,(((L21*24)-(K21*24))-0.25)/24,L21-K21))</f>
        <v/>
      </c>
      <c r="L22" s="383"/>
      <c r="M22" s="382" t="str">
        <f t="shared" ref="M22" si="203">IF(AND(M21="",N21=""),"",IF((N21*24)-(M21*24)&gt;6,(((N21*24)-(M21*24))-0.25)/24,N21-M21))</f>
        <v/>
      </c>
      <c r="N22" s="383"/>
      <c r="O22" s="382" t="str">
        <f t="shared" ref="O22" si="204">IF(AND(O21="",P21=""),"",IF((P21*24)-(O21*24)&gt;6,(((P21*24)-(O21*24))-0.25)/24,P21-O21))</f>
        <v/>
      </c>
      <c r="P22" s="383"/>
      <c r="Q22" s="402">
        <f t="shared" ref="Q22" si="205">SUM(C22:P22)</f>
        <v>0</v>
      </c>
      <c r="R22" s="376"/>
      <c r="S22" s="382" t="str">
        <f>IF(AND(S21="",T21=""),"",IF((T21*24)-(S21*24)&gt;6,(((T21*24)-(S21*24))-0.25)/24,T21-S21))</f>
        <v/>
      </c>
      <c r="T22" s="383"/>
      <c r="U22" s="382" t="str">
        <f>IF(AND(U21="",V21=""),"",IF((V21*24)-(U21*24)&gt;6,(((V21*24)-(U21*24))-0.25)/24,V21-U21))</f>
        <v/>
      </c>
      <c r="V22" s="383"/>
      <c r="W22" s="382" t="str">
        <f t="shared" ref="W22" si="206">IF(AND(W21="",X21=""),"",IF((X21*24)-(W21*24)&gt;6,(((X21*24)-(W21*24))-0.25)/24,X21-W21))</f>
        <v/>
      </c>
      <c r="X22" s="383"/>
      <c r="Y22" s="382" t="str">
        <f t="shared" ref="Y22" si="207">IF(AND(Y21="",Z21=""),"",IF((Z21*24)-(Y21*24)&gt;6,(((Z21*24)-(Y21*24))-0.25)/24,Z21-Y21))</f>
        <v/>
      </c>
      <c r="Z22" s="383"/>
      <c r="AA22" s="382" t="str">
        <f t="shared" ref="AA22" si="208">IF(AND(AA21="",AB21=""),"",IF((AB21*24)-(AA21*24)&gt;6,(((AB21*24)-(AA21*24))-0.25)/24,AB21-AA21))</f>
        <v/>
      </c>
      <c r="AB22" s="383"/>
      <c r="AC22" s="382" t="str">
        <f t="shared" ref="AC22" si="209">IF(AND(AC21="",AD21=""),"",IF((AD21*24)-(AC21*24)&gt;6,(((AD21*24)-(AC21*24))-0.25)/24,AD21-AC21))</f>
        <v/>
      </c>
      <c r="AD22" s="383"/>
      <c r="AE22" s="382" t="str">
        <f t="shared" ref="AE22" si="210">IF(AND(AE21="",AF21=""),"",IF((AF21*24)-(AE21*24)&gt;6,(((AF21*24)-(AE21*24))-0.25)/24,AF21-AE21))</f>
        <v/>
      </c>
      <c r="AF22" s="383"/>
      <c r="AG22" s="375">
        <f t="shared" ref="AG22" si="211">SUM(S22:AF22)</f>
        <v>0</v>
      </c>
      <c r="AH22" s="376"/>
      <c r="AI22" s="382" t="str">
        <f>IF(AND(AI21="",AJ21=""),"",IF((AJ21*24)-(AI21*24)&gt;6,(((AJ21*24)-(AI21*24))-0.25)/24,AJ21-AI21))</f>
        <v/>
      </c>
      <c r="AJ22" s="383"/>
      <c r="AK22" s="382" t="str">
        <f>IF(AND(AK21="",AL21=""),"",IF((AL21*24)-(AK21*24)&gt;6,(((AL21*24)-(AK21*24))-0.25)/24,AL21-AK21))</f>
        <v/>
      </c>
      <c r="AL22" s="383"/>
      <c r="AM22" s="382" t="str">
        <f t="shared" ref="AM22" si="212">IF(AND(AM21="",AN21=""),"",IF((AN21*24)-(AM21*24)&gt;6,(((AN21*24)-(AM21*24))-0.25)/24,AN21-AM21))</f>
        <v/>
      </c>
      <c r="AN22" s="383"/>
      <c r="AO22" s="382" t="str">
        <f t="shared" ref="AO22" si="213">IF(AND(AO21="",AP21=""),"",IF((AP21*24)-(AO21*24)&gt;6,(((AP21*24)-(AO21*24))-0.25)/24,AP21-AO21))</f>
        <v/>
      </c>
      <c r="AP22" s="383"/>
      <c r="AQ22" s="382" t="str">
        <f t="shared" ref="AQ22" si="214">IF(AND(AQ21="",AR21=""),"",IF((AR21*24)-(AQ21*24)&gt;6,(((AR21*24)-(AQ21*24))-0.25)/24,AR21-AQ21))</f>
        <v/>
      </c>
      <c r="AR22" s="383"/>
      <c r="AS22" s="382" t="str">
        <f t="shared" ref="AS22" si="215">IF(AND(AS21="",AT21=""),"",IF((AT21*24)-(AS21*24)&gt;6,(((AT21*24)-(AS21*24))-0.25)/24,AT21-AS21))</f>
        <v/>
      </c>
      <c r="AT22" s="383"/>
      <c r="AU22" s="382" t="str">
        <f t="shared" ref="AU22" si="216">IF(AND(AU21="",AV21=""),"",IF((AV21*24)-(AU21*24)&gt;6,(((AV21*24)-(AU21*24))-0.25)/24,AV21-AU21))</f>
        <v/>
      </c>
      <c r="AV22" s="383"/>
      <c r="AW22" s="375">
        <f t="shared" ref="AW22" si="217">SUM(AI22:AV22)</f>
        <v>0</v>
      </c>
      <c r="AX22" s="376"/>
      <c r="AY22" s="382" t="str">
        <f>IF(AND(AY21="",AZ21=""),"",IF((AZ21*24)-(AY21*24)&gt;6,(((AZ21*24)-(AY21*24))-0.25)/24,AZ21-AY21))</f>
        <v/>
      </c>
      <c r="AZ22" s="383"/>
      <c r="BA22" s="382" t="str">
        <f>IF(AND(BA21="",BB21=""),"",IF((BB21*24)-(BA21*24)&gt;6,(((BB21*24)-(BA21*24))-0.25)/24,BB21-BA21))</f>
        <v/>
      </c>
      <c r="BB22" s="383"/>
      <c r="BC22" s="382" t="str">
        <f t="shared" ref="BC22" si="218">IF(AND(BC21="",BD21=""),"",IF((BD21*24)-(BC21*24)&gt;6,(((BD21*24)-(BC21*24))-0.25)/24,BD21-BC21))</f>
        <v/>
      </c>
      <c r="BD22" s="383"/>
      <c r="BE22" s="382" t="str">
        <f t="shared" ref="BE22" si="219">IF(AND(BE21="",BF21=""),"",IF((BF21*24)-(BE21*24)&gt;6,(((BF21*24)-(BE21*24))-0.25)/24,BF21-BE21))</f>
        <v/>
      </c>
      <c r="BF22" s="383"/>
      <c r="BG22" s="382" t="str">
        <f t="shared" ref="BG22" si="220">IF(AND(BG21="",BH21=""),"",IF((BH21*24)-(BG21*24)&gt;6,(((BH21*24)-(BG21*24))-0.25)/24,BH21-BG21))</f>
        <v/>
      </c>
      <c r="BH22" s="383"/>
      <c r="BI22" s="382" t="str">
        <f t="shared" ref="BI22" si="221">IF(AND(BI21="",BJ21=""),"",IF((BJ21*24)-(BI21*24)&gt;6,(((BJ21*24)-(BI21*24))-0.25)/24,BJ21-BI21))</f>
        <v/>
      </c>
      <c r="BJ22" s="383"/>
      <c r="BK22" s="382" t="str">
        <f t="shared" ref="BK22" si="222">IF(AND(BK21="",BL21=""),"",IF((BL21*24)-(BK21*24)&gt;6,(((BL21*24)-(BK21*24))-0.25)/24,BL21-BK21))</f>
        <v/>
      </c>
      <c r="BL22" s="383"/>
      <c r="BM22" s="375">
        <f t="shared" ref="BM22" si="223">SUM(AY22:BL22)</f>
        <v>0</v>
      </c>
      <c r="BN22" s="376"/>
      <c r="BO22" s="382" t="str">
        <f>IF(AND(BO21="",BP21=""),"",IF((BP21*24)-(BO21*24)&gt;6,(((BP21*24)-(BO21*24))-0.25)/24,BP21-BO21))</f>
        <v/>
      </c>
      <c r="BP22" s="383"/>
      <c r="BQ22" s="382" t="str">
        <f>IF(AND(BQ21="",BR21=""),"",IF((BR21*24)-(BQ21*24)&gt;6,(((BR21*24)-(BQ21*24))-0.25)/24,BR21-BQ21))</f>
        <v/>
      </c>
      <c r="BR22" s="383"/>
      <c r="BS22" s="382" t="str">
        <f t="shared" ref="BS22" si="224">IF(AND(BS21="",BT21=""),"",IF((BT21*24)-(BS21*24)&gt;6,(((BT21*24)-(BS21*24))-0.25)/24,BT21-BS21))</f>
        <v/>
      </c>
      <c r="BT22" s="383"/>
      <c r="BU22" s="382" t="str">
        <f t="shared" ref="BU22" si="225">IF(AND(BU21="",BV21=""),"",IF((BV21*24)-(BU21*24)&gt;6,(((BV21*24)-(BU21*24))-0.25)/24,BV21-BU21))</f>
        <v/>
      </c>
      <c r="BV22" s="383"/>
      <c r="BW22" s="382" t="str">
        <f t="shared" ref="BW22" si="226">IF(AND(BW21="",BX21=""),"",IF((BX21*24)-(BW21*24)&gt;6,(((BX21*24)-(BW21*24))-0.25)/24,BX21-BW21))</f>
        <v/>
      </c>
      <c r="BX22" s="383"/>
      <c r="BY22" s="382" t="str">
        <f t="shared" ref="BY22" si="227">IF(AND(BY21="",BZ21=""),"",IF((BZ21*24)-(BY21*24)&gt;6,(((BZ21*24)-(BY21*24))-0.25)/24,BZ21-BY21))</f>
        <v/>
      </c>
      <c r="BZ22" s="383"/>
      <c r="CA22" s="382" t="str">
        <f t="shared" ref="CA22" si="228">IF(AND(CA21="",CB21=""),"",IF((CB21*24)-(CA21*24)&gt;6,(((CB21*24)-(CA21*24))-0.25)/24,CB21-CA21))</f>
        <v/>
      </c>
      <c r="CB22" s="383"/>
      <c r="CC22" s="375">
        <f t="shared" ref="CC22" si="229">SUM(BO22:CB22)</f>
        <v>0</v>
      </c>
      <c r="CD22" s="376"/>
      <c r="CE22" s="382" t="str">
        <f>IF(AND(CE21="",CF21=""),"",IF((CF21*24)-(CE21*24)&gt;6,(((CF21*24)-(CE21*24))-0.25)/24,CF21-CE21))</f>
        <v/>
      </c>
      <c r="CF22" s="383"/>
      <c r="CG22" s="382" t="str">
        <f>IF(AND(CG21="",CH21=""),"",IF((CH21*24)-(CG21*24)&gt;6,(((CH21*24)-(CG21*24))-0.25)/24,CH21-CG21))</f>
        <v/>
      </c>
      <c r="CH22" s="383"/>
      <c r="CI22" s="382" t="str">
        <f t="shared" ref="CI22" si="230">IF(AND(CI21="",CJ21=""),"",IF((CJ21*24)-(CI21*24)&gt;6,(((CJ21*24)-(CI21*24))-0.25)/24,CJ21-CI21))</f>
        <v/>
      </c>
      <c r="CJ22" s="383"/>
      <c r="CK22" s="382" t="str">
        <f t="shared" ref="CK22" si="231">IF(AND(CK21="",CL21=""),"",IF((CL21*24)-(CK21*24)&gt;6,(((CL21*24)-(CK21*24))-0.25)/24,CL21-CK21))</f>
        <v/>
      </c>
      <c r="CL22" s="383"/>
      <c r="CM22" s="382" t="str">
        <f t="shared" ref="CM22" si="232">IF(AND(CM21="",CN21=""),"",IF((CN21*24)-(CM21*24)&gt;6,(((CN21*24)-(CM21*24))-0.25)/24,CN21-CM21))</f>
        <v/>
      </c>
      <c r="CN22" s="383"/>
      <c r="CO22" s="382" t="str">
        <f t="shared" ref="CO22" si="233">IF(AND(CO21="",CP21=""),"",IF((CP21*24)-(CO21*24)&gt;6,(((CP21*24)-(CO21*24))-0.25)/24,CP21-CO21))</f>
        <v/>
      </c>
      <c r="CP22" s="383"/>
      <c r="CQ22" s="382" t="str">
        <f t="shared" ref="CQ22" si="234">IF(AND(CQ21="",CR21=""),"",IF((CR21*24)-(CQ21*24)&gt;6,(((CR21*24)-(CQ21*24))-0.25)/24,CR21-CQ21))</f>
        <v/>
      </c>
      <c r="CR22" s="383"/>
      <c r="CS22" s="375">
        <f t="shared" ref="CS22" si="235">SUM(CE22:CR22)</f>
        <v>0</v>
      </c>
      <c r="CT22" s="376"/>
      <c r="CU22" s="375">
        <f t="shared" ref="CU22" si="236">SUM(Q22,AG22,AW22,CC22,CS22,BM22)</f>
        <v>0</v>
      </c>
      <c r="CV22" s="376"/>
      <c r="CW22" s="157"/>
      <c r="CX22" s="387"/>
      <c r="CY22"/>
      <c r="CZ22"/>
    </row>
    <row r="23" spans="1:104" x14ac:dyDescent="0.35">
      <c r="A23" s="241" t="s">
        <v>124</v>
      </c>
      <c r="B23" s="289"/>
      <c r="C23" s="173">
        <v>0.41666666666666669</v>
      </c>
      <c r="D23" s="174">
        <v>0.76041666666666663</v>
      </c>
      <c r="E23" s="175"/>
      <c r="F23" s="176"/>
      <c r="G23" s="173"/>
      <c r="H23" s="174"/>
      <c r="I23" s="175"/>
      <c r="J23" s="176"/>
      <c r="K23" s="173"/>
      <c r="L23" s="174"/>
      <c r="M23" s="175"/>
      <c r="N23" s="176"/>
      <c r="O23" s="173"/>
      <c r="P23" s="174"/>
      <c r="Q23" s="390"/>
      <c r="R23" s="372"/>
      <c r="S23" s="173"/>
      <c r="T23" s="174"/>
      <c r="U23" s="175"/>
      <c r="V23" s="176"/>
      <c r="W23" s="173"/>
      <c r="X23" s="174"/>
      <c r="Y23" s="175"/>
      <c r="Z23" s="176"/>
      <c r="AA23" s="173"/>
      <c r="AB23" s="174"/>
      <c r="AC23" s="175"/>
      <c r="AD23" s="176"/>
      <c r="AE23" s="173"/>
      <c r="AF23" s="174"/>
      <c r="AG23" s="375"/>
      <c r="AH23" s="376"/>
      <c r="AI23" s="173"/>
      <c r="AJ23" s="174"/>
      <c r="AK23" s="175"/>
      <c r="AL23" s="176"/>
      <c r="AM23" s="173"/>
      <c r="AN23" s="174"/>
      <c r="AO23" s="175"/>
      <c r="AP23" s="176"/>
      <c r="AQ23" s="173"/>
      <c r="AR23" s="174"/>
      <c r="AS23" s="175"/>
      <c r="AT23" s="176"/>
      <c r="AU23" s="173"/>
      <c r="AV23" s="174"/>
      <c r="AW23" s="375"/>
      <c r="AX23" s="376"/>
      <c r="AY23" s="173"/>
      <c r="AZ23" s="174"/>
      <c r="BA23" s="175"/>
      <c r="BB23" s="176"/>
      <c r="BC23" s="173"/>
      <c r="BD23" s="174"/>
      <c r="BE23" s="175"/>
      <c r="BF23" s="176"/>
      <c r="BG23" s="173"/>
      <c r="BH23" s="174"/>
      <c r="BI23" s="175"/>
      <c r="BJ23" s="176"/>
      <c r="BK23" s="173"/>
      <c r="BL23" s="174"/>
      <c r="BM23" s="375"/>
      <c r="BN23" s="376"/>
      <c r="BO23" s="173"/>
      <c r="BP23" s="174"/>
      <c r="BQ23" s="175"/>
      <c r="BR23" s="176"/>
      <c r="BS23" s="173"/>
      <c r="BT23" s="174"/>
      <c r="BU23" s="175"/>
      <c r="BV23" s="176"/>
      <c r="BW23" s="173"/>
      <c r="BX23" s="174"/>
      <c r="BY23" s="175"/>
      <c r="BZ23" s="176"/>
      <c r="CA23" s="173"/>
      <c r="CB23" s="174"/>
      <c r="CC23" s="375"/>
      <c r="CD23" s="376"/>
      <c r="CE23" s="173"/>
      <c r="CF23" s="174"/>
      <c r="CG23" s="175"/>
      <c r="CH23" s="176"/>
      <c r="CI23" s="173"/>
      <c r="CJ23" s="174"/>
      <c r="CK23" s="175"/>
      <c r="CL23" s="176"/>
      <c r="CM23" s="173"/>
      <c r="CN23" s="174"/>
      <c r="CO23" s="175"/>
      <c r="CP23" s="176"/>
      <c r="CQ23" s="173"/>
      <c r="CR23" s="174"/>
      <c r="CS23" s="375"/>
      <c r="CT23" s="376"/>
      <c r="CU23" s="375"/>
      <c r="CV23" s="376"/>
      <c r="CW23" s="157"/>
      <c r="CX23" s="386">
        <f>$CU$2-CU24</f>
        <v>6.6333333333333329</v>
      </c>
      <c r="CY23"/>
      <c r="CZ23"/>
    </row>
    <row r="24" spans="1:104" x14ac:dyDescent="0.35">
      <c r="A24" s="243"/>
      <c r="B24" s="288"/>
      <c r="C24" s="382">
        <f>IF(AND(C23="",D23=""),"",IF((D23*24)-(C23*24)&gt;6,(((D23*24)-(C23*24))-0.25)/24,D23-C23))</f>
        <v>0.33333333333333331</v>
      </c>
      <c r="D24" s="383"/>
      <c r="E24" s="382" t="str">
        <f>IF(AND(E23="",F23=""),"",IF((F23*24)-(E23*24)&gt;6,(((F23*24)-(E23*24))-0.25)/24,F23-E23))</f>
        <v/>
      </c>
      <c r="F24" s="383"/>
      <c r="G24" s="382" t="str">
        <f t="shared" ref="G24" si="237">IF(AND(G23="",H23=""),"",IF((H23*24)-(G23*24)&gt;6,(((H23*24)-(G23*24))-0.25)/24,H23-G23))</f>
        <v/>
      </c>
      <c r="H24" s="383"/>
      <c r="I24" s="382" t="str">
        <f t="shared" ref="I24" si="238">IF(AND(I23="",J23=""),"",IF((J23*24)-(I23*24)&gt;6,(((J23*24)-(I23*24))-0.25)/24,J23-I23))</f>
        <v/>
      </c>
      <c r="J24" s="383"/>
      <c r="K24" s="382" t="str">
        <f t="shared" ref="K24" si="239">IF(AND(K23="",L23=""),"",IF((L23*24)-(K23*24)&gt;6,(((L23*24)-(K23*24))-0.25)/24,L23-K23))</f>
        <v/>
      </c>
      <c r="L24" s="383"/>
      <c r="M24" s="382" t="str">
        <f t="shared" ref="M24" si="240">IF(AND(M23="",N23=""),"",IF((N23*24)-(M23*24)&gt;6,(((N23*24)-(M23*24))-0.25)/24,N23-M23))</f>
        <v/>
      </c>
      <c r="N24" s="383"/>
      <c r="O24" s="382" t="str">
        <f t="shared" ref="O24" si="241">IF(AND(O23="",P23=""),"",IF((P23*24)-(O23*24)&gt;6,(((P23*24)-(O23*24))-0.25)/24,P23-O23))</f>
        <v/>
      </c>
      <c r="P24" s="383"/>
      <c r="Q24" s="402">
        <f t="shared" ref="Q24" si="242">SUM(C24:P24)</f>
        <v>0.33333333333333331</v>
      </c>
      <c r="R24" s="376"/>
      <c r="S24" s="382" t="str">
        <f>IF(AND(S23="",T23=""),"",IF((T23*24)-(S23*24)&gt;6,(((T23*24)-(S23*24))-0.25)/24,T23-S23))</f>
        <v/>
      </c>
      <c r="T24" s="383"/>
      <c r="U24" s="382" t="str">
        <f>IF(AND(U23="",V23=""),"",IF((V23*24)-(U23*24)&gt;6,(((V23*24)-(U23*24))-0.25)/24,V23-U23))</f>
        <v/>
      </c>
      <c r="V24" s="383"/>
      <c r="W24" s="382" t="str">
        <f t="shared" ref="W24" si="243">IF(AND(W23="",X23=""),"",IF((X23*24)-(W23*24)&gt;6,(((X23*24)-(W23*24))-0.25)/24,X23-W23))</f>
        <v/>
      </c>
      <c r="X24" s="383"/>
      <c r="Y24" s="382" t="str">
        <f t="shared" ref="Y24" si="244">IF(AND(Y23="",Z23=""),"",IF((Z23*24)-(Y23*24)&gt;6,(((Z23*24)-(Y23*24))-0.25)/24,Z23-Y23))</f>
        <v/>
      </c>
      <c r="Z24" s="383"/>
      <c r="AA24" s="382" t="str">
        <f t="shared" ref="AA24" si="245">IF(AND(AA23="",AB23=""),"",IF((AB23*24)-(AA23*24)&gt;6,(((AB23*24)-(AA23*24))-0.25)/24,AB23-AA23))</f>
        <v/>
      </c>
      <c r="AB24" s="383"/>
      <c r="AC24" s="382" t="str">
        <f t="shared" ref="AC24" si="246">IF(AND(AC23="",AD23=""),"",IF((AD23*24)-(AC23*24)&gt;6,(((AD23*24)-(AC23*24))-0.25)/24,AD23-AC23))</f>
        <v/>
      </c>
      <c r="AD24" s="383"/>
      <c r="AE24" s="382" t="str">
        <f t="shared" ref="AE24" si="247">IF(AND(AE23="",AF23=""),"",IF((AF23*24)-(AE23*24)&gt;6,(((AF23*24)-(AE23*24))-0.25)/24,AF23-AE23))</f>
        <v/>
      </c>
      <c r="AF24" s="383"/>
      <c r="AG24" s="375">
        <f t="shared" ref="AG24" si="248">SUM(S24:AF24)</f>
        <v>0</v>
      </c>
      <c r="AH24" s="376"/>
      <c r="AI24" s="382" t="str">
        <f>IF(AND(AI23="",AJ23=""),"",IF((AJ23*24)-(AI23*24)&gt;6,(((AJ23*24)-(AI23*24))-0.25)/24,AJ23-AI23))</f>
        <v/>
      </c>
      <c r="AJ24" s="383"/>
      <c r="AK24" s="382" t="str">
        <f>IF(AND(AK23="",AL23=""),"",IF((AL23*24)-(AK23*24)&gt;6,(((AL23*24)-(AK23*24))-0.25)/24,AL23-AK23))</f>
        <v/>
      </c>
      <c r="AL24" s="383"/>
      <c r="AM24" s="382" t="str">
        <f t="shared" ref="AM24" si="249">IF(AND(AM23="",AN23=""),"",IF((AN23*24)-(AM23*24)&gt;6,(((AN23*24)-(AM23*24))-0.25)/24,AN23-AM23))</f>
        <v/>
      </c>
      <c r="AN24" s="383"/>
      <c r="AO24" s="382" t="str">
        <f t="shared" ref="AO24" si="250">IF(AND(AO23="",AP23=""),"",IF((AP23*24)-(AO23*24)&gt;6,(((AP23*24)-(AO23*24))-0.25)/24,AP23-AO23))</f>
        <v/>
      </c>
      <c r="AP24" s="383"/>
      <c r="AQ24" s="382" t="str">
        <f t="shared" ref="AQ24" si="251">IF(AND(AQ23="",AR23=""),"",IF((AR23*24)-(AQ23*24)&gt;6,(((AR23*24)-(AQ23*24))-0.25)/24,AR23-AQ23))</f>
        <v/>
      </c>
      <c r="AR24" s="383"/>
      <c r="AS24" s="382" t="str">
        <f t="shared" ref="AS24" si="252">IF(AND(AS23="",AT23=""),"",IF((AT23*24)-(AS23*24)&gt;6,(((AT23*24)-(AS23*24))-0.25)/24,AT23-AS23))</f>
        <v/>
      </c>
      <c r="AT24" s="383"/>
      <c r="AU24" s="382" t="str">
        <f t="shared" ref="AU24" si="253">IF(AND(AU23="",AV23=""),"",IF((AV23*24)-(AU23*24)&gt;6,(((AV23*24)-(AU23*24))-0.25)/24,AV23-AU23))</f>
        <v/>
      </c>
      <c r="AV24" s="383"/>
      <c r="AW24" s="375">
        <f t="shared" ref="AW24" si="254">SUM(AI24:AV24)</f>
        <v>0</v>
      </c>
      <c r="AX24" s="376"/>
      <c r="AY24" s="382" t="str">
        <f>IF(AND(AY23="",AZ23=""),"",IF((AZ23*24)-(AY23*24)&gt;6,(((AZ23*24)-(AY23*24))-0.25)/24,AZ23-AY23))</f>
        <v/>
      </c>
      <c r="AZ24" s="383"/>
      <c r="BA24" s="382" t="str">
        <f>IF(AND(BA23="",BB23=""),"",IF((BB23*24)-(BA23*24)&gt;6,(((BB23*24)-(BA23*24))-0.25)/24,BB23-BA23))</f>
        <v/>
      </c>
      <c r="BB24" s="383"/>
      <c r="BC24" s="382" t="str">
        <f t="shared" ref="BC24" si="255">IF(AND(BC23="",BD23=""),"",IF((BD23*24)-(BC23*24)&gt;6,(((BD23*24)-(BC23*24))-0.25)/24,BD23-BC23))</f>
        <v/>
      </c>
      <c r="BD24" s="383"/>
      <c r="BE24" s="382" t="str">
        <f t="shared" ref="BE24" si="256">IF(AND(BE23="",BF23=""),"",IF((BF23*24)-(BE23*24)&gt;6,(((BF23*24)-(BE23*24))-0.25)/24,BF23-BE23))</f>
        <v/>
      </c>
      <c r="BF24" s="383"/>
      <c r="BG24" s="382" t="str">
        <f t="shared" ref="BG24" si="257">IF(AND(BG23="",BH23=""),"",IF((BH23*24)-(BG23*24)&gt;6,(((BH23*24)-(BG23*24))-0.25)/24,BH23-BG23))</f>
        <v/>
      </c>
      <c r="BH24" s="383"/>
      <c r="BI24" s="382" t="str">
        <f t="shared" ref="BI24" si="258">IF(AND(BI23="",BJ23=""),"",IF((BJ23*24)-(BI23*24)&gt;6,(((BJ23*24)-(BI23*24))-0.25)/24,BJ23-BI23))</f>
        <v/>
      </c>
      <c r="BJ24" s="383"/>
      <c r="BK24" s="382" t="str">
        <f t="shared" ref="BK24" si="259">IF(AND(BK23="",BL23=""),"",IF((BL23*24)-(BK23*24)&gt;6,(((BL23*24)-(BK23*24))-0.25)/24,BL23-BK23))</f>
        <v/>
      </c>
      <c r="BL24" s="383"/>
      <c r="BM24" s="375">
        <f t="shared" ref="BM24" si="260">SUM(AY24:BL24)</f>
        <v>0</v>
      </c>
      <c r="BN24" s="376"/>
      <c r="BO24" s="382" t="str">
        <f>IF(AND(BO23="",BP23=""),"",IF((BP23*24)-(BO23*24)&gt;6,(((BP23*24)-(BO23*24))-0.25)/24,BP23-BO23))</f>
        <v/>
      </c>
      <c r="BP24" s="383"/>
      <c r="BQ24" s="382" t="str">
        <f>IF(AND(BQ23="",BR23=""),"",IF((BR23*24)-(BQ23*24)&gt;6,(((BR23*24)-(BQ23*24))-0.25)/24,BR23-BQ23))</f>
        <v/>
      </c>
      <c r="BR24" s="383"/>
      <c r="BS24" s="382" t="str">
        <f t="shared" ref="BS24" si="261">IF(AND(BS23="",BT23=""),"",IF((BT23*24)-(BS23*24)&gt;6,(((BT23*24)-(BS23*24))-0.25)/24,BT23-BS23))</f>
        <v/>
      </c>
      <c r="BT24" s="383"/>
      <c r="BU24" s="382" t="str">
        <f t="shared" ref="BU24" si="262">IF(AND(BU23="",BV23=""),"",IF((BV23*24)-(BU23*24)&gt;6,(((BV23*24)-(BU23*24))-0.25)/24,BV23-BU23))</f>
        <v/>
      </c>
      <c r="BV24" s="383"/>
      <c r="BW24" s="382" t="str">
        <f t="shared" ref="BW24" si="263">IF(AND(BW23="",BX23=""),"",IF((BX23*24)-(BW23*24)&gt;6,(((BX23*24)-(BW23*24))-0.25)/24,BX23-BW23))</f>
        <v/>
      </c>
      <c r="BX24" s="383"/>
      <c r="BY24" s="382" t="str">
        <f t="shared" ref="BY24" si="264">IF(AND(BY23="",BZ23=""),"",IF((BZ23*24)-(BY23*24)&gt;6,(((BZ23*24)-(BY23*24))-0.25)/24,BZ23-BY23))</f>
        <v/>
      </c>
      <c r="BZ24" s="383"/>
      <c r="CA24" s="382" t="str">
        <f t="shared" ref="CA24" si="265">IF(AND(CA23="",CB23=""),"",IF((CB23*24)-(CA23*24)&gt;6,(((CB23*24)-(CA23*24))-0.25)/24,CB23-CA23))</f>
        <v/>
      </c>
      <c r="CB24" s="383"/>
      <c r="CC24" s="375">
        <f t="shared" ref="CC24" si="266">SUM(BO24:CB24)</f>
        <v>0</v>
      </c>
      <c r="CD24" s="376"/>
      <c r="CE24" s="382" t="str">
        <f>IF(AND(CE23="",CF23=""),"",IF((CF23*24)-(CE23*24)&gt;6,(((CF23*24)-(CE23*24))-0.25)/24,CF23-CE23))</f>
        <v/>
      </c>
      <c r="CF24" s="383"/>
      <c r="CG24" s="382" t="str">
        <f>IF(AND(CG23="",CH23=""),"",IF((CH23*24)-(CG23*24)&gt;6,(((CH23*24)-(CG23*24))-0.25)/24,CH23-CG23))</f>
        <v/>
      </c>
      <c r="CH24" s="383"/>
      <c r="CI24" s="382" t="str">
        <f t="shared" ref="CI24" si="267">IF(AND(CI23="",CJ23=""),"",IF((CJ23*24)-(CI23*24)&gt;6,(((CJ23*24)-(CI23*24))-0.25)/24,CJ23-CI23))</f>
        <v/>
      </c>
      <c r="CJ24" s="383"/>
      <c r="CK24" s="382" t="str">
        <f t="shared" ref="CK24" si="268">IF(AND(CK23="",CL23=""),"",IF((CL23*24)-(CK23*24)&gt;6,(((CL23*24)-(CK23*24))-0.25)/24,CL23-CK23))</f>
        <v/>
      </c>
      <c r="CL24" s="383"/>
      <c r="CM24" s="382" t="str">
        <f t="shared" ref="CM24" si="269">IF(AND(CM23="",CN23=""),"",IF((CN23*24)-(CM23*24)&gt;6,(((CN23*24)-(CM23*24))-0.25)/24,CN23-CM23))</f>
        <v/>
      </c>
      <c r="CN24" s="383"/>
      <c r="CO24" s="382" t="str">
        <f t="shared" ref="CO24" si="270">IF(AND(CO23="",CP23=""),"",IF((CP23*24)-(CO23*24)&gt;6,(((CP23*24)-(CO23*24))-0.25)/24,CP23-CO23))</f>
        <v/>
      </c>
      <c r="CP24" s="383"/>
      <c r="CQ24" s="382" t="str">
        <f t="shared" ref="CQ24" si="271">IF(AND(CQ23="",CR23=""),"",IF((CR23*24)-(CQ23*24)&gt;6,(((CR23*24)-(CQ23*24))-0.25)/24,CR23-CQ23))</f>
        <v/>
      </c>
      <c r="CR24" s="383"/>
      <c r="CS24" s="375">
        <f t="shared" ref="CS24" si="272">SUM(CE24:CR24)</f>
        <v>0</v>
      </c>
      <c r="CT24" s="376"/>
      <c r="CU24" s="375">
        <f t="shared" ref="CU24" si="273">SUM(Q24,AG24,AW24,CC24,CS24,BM24)</f>
        <v>0.33333333333333331</v>
      </c>
      <c r="CV24" s="376"/>
      <c r="CW24" s="157"/>
      <c r="CX24" s="387"/>
      <c r="CY24"/>
      <c r="CZ24"/>
    </row>
    <row r="25" spans="1:104" x14ac:dyDescent="0.35">
      <c r="A25" s="164" t="s">
        <v>33</v>
      </c>
      <c r="B25" s="306"/>
      <c r="C25" s="173"/>
      <c r="D25" s="174"/>
      <c r="E25" s="175"/>
      <c r="F25" s="176"/>
      <c r="G25" s="173"/>
      <c r="H25" s="174"/>
      <c r="I25" s="175"/>
      <c r="J25" s="176"/>
      <c r="K25" s="173"/>
      <c r="L25" s="174"/>
      <c r="M25" s="175"/>
      <c r="N25" s="176"/>
      <c r="O25" s="173"/>
      <c r="P25" s="174"/>
      <c r="Q25" s="390"/>
      <c r="R25" s="372"/>
      <c r="S25" s="173"/>
      <c r="T25" s="174"/>
      <c r="U25" s="175"/>
      <c r="V25" s="176"/>
      <c r="W25" s="173"/>
      <c r="X25" s="174"/>
      <c r="Y25" s="175"/>
      <c r="Z25" s="176"/>
      <c r="AA25" s="173"/>
      <c r="AB25" s="174"/>
      <c r="AC25" s="175"/>
      <c r="AD25" s="176"/>
      <c r="AE25" s="173"/>
      <c r="AF25" s="174"/>
      <c r="AG25" s="375"/>
      <c r="AH25" s="376"/>
      <c r="AI25" s="173"/>
      <c r="AJ25" s="174"/>
      <c r="AK25" s="175"/>
      <c r="AL25" s="176"/>
      <c r="AM25" s="173"/>
      <c r="AN25" s="174"/>
      <c r="AO25" s="175"/>
      <c r="AP25" s="176"/>
      <c r="AQ25" s="173"/>
      <c r="AR25" s="174"/>
      <c r="AS25" s="175"/>
      <c r="AT25" s="176"/>
      <c r="AU25" s="173"/>
      <c r="AV25" s="174"/>
      <c r="AW25" s="375"/>
      <c r="AX25" s="376"/>
      <c r="AY25" s="173"/>
      <c r="AZ25" s="174"/>
      <c r="BA25" s="175"/>
      <c r="BB25" s="176"/>
      <c r="BC25" s="173"/>
      <c r="BD25" s="174"/>
      <c r="BE25" s="175"/>
      <c r="BF25" s="176"/>
      <c r="BG25" s="173"/>
      <c r="BH25" s="174"/>
      <c r="BI25" s="175"/>
      <c r="BJ25" s="176"/>
      <c r="BK25" s="173"/>
      <c r="BL25" s="174"/>
      <c r="BM25" s="375"/>
      <c r="BN25" s="376"/>
      <c r="BO25" s="173"/>
      <c r="BP25" s="174"/>
      <c r="BQ25" s="175"/>
      <c r="BR25" s="176"/>
      <c r="BS25" s="173"/>
      <c r="BT25" s="174"/>
      <c r="BU25" s="175"/>
      <c r="BV25" s="176"/>
      <c r="BW25" s="173"/>
      <c r="BX25" s="174"/>
      <c r="BY25" s="175"/>
      <c r="BZ25" s="176"/>
      <c r="CA25" s="173"/>
      <c r="CB25" s="174"/>
      <c r="CC25" s="371"/>
      <c r="CD25" s="372"/>
      <c r="CE25" s="173"/>
      <c r="CF25" s="174"/>
      <c r="CG25" s="175"/>
      <c r="CH25" s="176"/>
      <c r="CI25" s="173"/>
      <c r="CJ25" s="174"/>
      <c r="CK25" s="175"/>
      <c r="CL25" s="176"/>
      <c r="CM25" s="173"/>
      <c r="CN25" s="174"/>
      <c r="CO25" s="175"/>
      <c r="CP25" s="176"/>
      <c r="CQ25" s="173"/>
      <c r="CR25" s="174"/>
      <c r="CS25" s="371"/>
      <c r="CT25" s="372"/>
      <c r="CU25" s="371"/>
      <c r="CV25" s="372"/>
      <c r="CW25" s="157"/>
      <c r="CX25" s="386">
        <f>$CU$2-CU26</f>
        <v>6.9666666666666659</v>
      </c>
      <c r="CY25"/>
      <c r="CZ25"/>
    </row>
    <row r="26" spans="1:104" x14ac:dyDescent="0.35">
      <c r="A26" s="167"/>
      <c r="B26" s="291"/>
      <c r="C26" s="382" t="str">
        <f>IF(AND(C25="",D25=""),"",IF((D25*24)-(C25*24)&gt;6,(((D25*24)-(C25*24))-0.25)/24,D25-C25))</f>
        <v/>
      </c>
      <c r="D26" s="383"/>
      <c r="E26" s="382" t="str">
        <f t="shared" ref="E26" si="274">IF(AND(E25="",F25=""),"",IF((F25*24)-(E25*24)&gt;6,(((F25*24)-(E25*24))-0.25)/24,F25-E25))</f>
        <v/>
      </c>
      <c r="F26" s="383"/>
      <c r="G26" s="382" t="str">
        <f t="shared" ref="G26" si="275">IF(AND(G25="",H25=""),"",IF((H25*24)-(G25*24)&gt;6,(((H25*24)-(G25*24))-0.25)/24,H25-G25))</f>
        <v/>
      </c>
      <c r="H26" s="383"/>
      <c r="I26" s="382" t="str">
        <f t="shared" ref="I26" si="276">IF(AND(I25="",J25=""),"",IF((J25*24)-(I25*24)&gt;6,(((J25*24)-(I25*24))-0.25)/24,J25-I25))</f>
        <v/>
      </c>
      <c r="J26" s="383"/>
      <c r="K26" s="382" t="str">
        <f t="shared" ref="K26" si="277">IF(AND(K25="",L25=""),"",IF((L25*24)-(K25*24)&gt;6,(((L25*24)-(K25*24))-0.25)/24,L25-K25))</f>
        <v/>
      </c>
      <c r="L26" s="383"/>
      <c r="M26" s="382" t="str">
        <f t="shared" ref="M26" si="278">IF(AND(M25="",N25=""),"",IF((N25*24)-(M25*24)&gt;6,(((N25*24)-(M25*24))-0.25)/24,N25-M25))</f>
        <v/>
      </c>
      <c r="N26" s="383"/>
      <c r="O26" s="382" t="str">
        <f t="shared" ref="O26" si="279">IF(AND(O25="",P25=""),"",IF((P25*24)-(O25*24)&gt;6,(((P25*24)-(O25*24))-0.25)/24,P25-O25))</f>
        <v/>
      </c>
      <c r="P26" s="383"/>
      <c r="Q26" s="391">
        <f t="shared" ref="Q26" si="280">SUM(C26:P26)</f>
        <v>0</v>
      </c>
      <c r="R26" s="376"/>
      <c r="S26" s="382" t="str">
        <f>IF(AND(S25="",T25=""),"",IF((T25*24)-(S25*24)&gt;6,(((T25*24)-(S25*24))-0.25)/24,T25-S25))</f>
        <v/>
      </c>
      <c r="T26" s="383"/>
      <c r="U26" s="382" t="str">
        <f t="shared" ref="U26" si="281">IF(AND(U25="",V25=""),"",IF((V25*24)-(U25*24)&gt;6,(((V25*24)-(U25*24))-0.25)/24,V25-U25))</f>
        <v/>
      </c>
      <c r="V26" s="383"/>
      <c r="W26" s="382" t="str">
        <f t="shared" ref="W26" si="282">IF(AND(W25="",X25=""),"",IF((X25*24)-(W25*24)&gt;6,(((X25*24)-(W25*24))-0.25)/24,X25-W25))</f>
        <v/>
      </c>
      <c r="X26" s="383"/>
      <c r="Y26" s="382" t="str">
        <f t="shared" ref="Y26" si="283">IF(AND(Y25="",Z25=""),"",IF((Z25*24)-(Y25*24)&gt;6,(((Z25*24)-(Y25*24))-0.25)/24,Z25-Y25))</f>
        <v/>
      </c>
      <c r="Z26" s="383"/>
      <c r="AA26" s="382" t="str">
        <f t="shared" ref="AA26" si="284">IF(AND(AA25="",AB25=""),"",IF((AB25*24)-(AA25*24)&gt;6,(((AB25*24)-(AA25*24))-0.25)/24,AB25-AA25))</f>
        <v/>
      </c>
      <c r="AB26" s="383"/>
      <c r="AC26" s="382" t="str">
        <f t="shared" ref="AC26" si="285">IF(AND(AC25="",AD25=""),"",IF((AD25*24)-(AC25*24)&gt;6,(((AD25*24)-(AC25*24))-0.25)/24,AD25-AC25))</f>
        <v/>
      </c>
      <c r="AD26" s="383"/>
      <c r="AE26" s="382" t="str">
        <f t="shared" ref="AE26" si="286">IF(AND(AE25="",AF25=""),"",IF((AF25*24)-(AE25*24)&gt;6,(((AF25*24)-(AE25*24))-0.25)/24,AF25-AE25))</f>
        <v/>
      </c>
      <c r="AF26" s="383"/>
      <c r="AG26" s="375">
        <f t="shared" ref="AG26" si="287">SUM(S26:AF26)</f>
        <v>0</v>
      </c>
      <c r="AH26" s="376"/>
      <c r="AI26" s="382" t="str">
        <f>IF(AND(AI25="",AJ25=""),"",IF((AJ25*24)-(AI25*24)&gt;6,(((AJ25*24)-(AI25*24))-0.25)/24,AJ25-AI25))</f>
        <v/>
      </c>
      <c r="AJ26" s="383"/>
      <c r="AK26" s="382" t="str">
        <f t="shared" ref="AK26" si="288">IF(AND(AK25="",AL25=""),"",IF((AL25*24)-(AK25*24)&gt;6,(((AL25*24)-(AK25*24))-0.25)/24,AL25-AK25))</f>
        <v/>
      </c>
      <c r="AL26" s="383"/>
      <c r="AM26" s="382" t="str">
        <f t="shared" ref="AM26" si="289">IF(AND(AM25="",AN25=""),"",IF((AN25*24)-(AM25*24)&gt;6,(((AN25*24)-(AM25*24))-0.25)/24,AN25-AM25))</f>
        <v/>
      </c>
      <c r="AN26" s="383"/>
      <c r="AO26" s="382" t="str">
        <f t="shared" ref="AO26" si="290">IF(AND(AO25="",AP25=""),"",IF((AP25*24)-(AO25*24)&gt;6,(((AP25*24)-(AO25*24))-0.25)/24,AP25-AO25))</f>
        <v/>
      </c>
      <c r="AP26" s="383"/>
      <c r="AQ26" s="382" t="str">
        <f t="shared" ref="AQ26" si="291">IF(AND(AQ25="",AR25=""),"",IF((AR25*24)-(AQ25*24)&gt;6,(((AR25*24)-(AQ25*24))-0.25)/24,AR25-AQ25))</f>
        <v/>
      </c>
      <c r="AR26" s="383"/>
      <c r="AS26" s="382" t="str">
        <f t="shared" ref="AS26" si="292">IF(AND(AS25="",AT25=""),"",IF((AT25*24)-(AS25*24)&gt;6,(((AT25*24)-(AS25*24))-0.25)/24,AT25-AS25))</f>
        <v/>
      </c>
      <c r="AT26" s="383"/>
      <c r="AU26" s="382" t="str">
        <f t="shared" ref="AU26" si="293">IF(AND(AU25="",AV25=""),"",IF((AV25*24)-(AU25*24)&gt;6,(((AV25*24)-(AU25*24))-0.25)/24,AV25-AU25))</f>
        <v/>
      </c>
      <c r="AV26" s="383"/>
      <c r="AW26" s="375">
        <f t="shared" ref="AW26" si="294">SUM(AI26:AV26)</f>
        <v>0</v>
      </c>
      <c r="AX26" s="376"/>
      <c r="AY26" s="382" t="str">
        <f>IF(AND(AY25="",AZ25=""),"",IF((AZ25*24)-(AY25*24)&gt;6,(((AZ25*24)-(AY25*24))-0.25)/24,AZ25-AY25))</f>
        <v/>
      </c>
      <c r="AZ26" s="383"/>
      <c r="BA26" s="382" t="str">
        <f t="shared" ref="BA26" si="295">IF(AND(BA25="",BB25=""),"",IF((BB25*24)-(BA25*24)&gt;6,(((BB25*24)-(BA25*24))-0.25)/24,BB25-BA25))</f>
        <v/>
      </c>
      <c r="BB26" s="383"/>
      <c r="BC26" s="382" t="str">
        <f t="shared" ref="BC26" si="296">IF(AND(BC25="",BD25=""),"",IF((BD25*24)-(BC25*24)&gt;6,(((BD25*24)-(BC25*24))-0.25)/24,BD25-BC25))</f>
        <v/>
      </c>
      <c r="BD26" s="383"/>
      <c r="BE26" s="382" t="str">
        <f t="shared" ref="BE26" si="297">IF(AND(BE25="",BF25=""),"",IF((BF25*24)-(BE25*24)&gt;6,(((BF25*24)-(BE25*24))-0.25)/24,BF25-BE25))</f>
        <v/>
      </c>
      <c r="BF26" s="383"/>
      <c r="BG26" s="382" t="str">
        <f t="shared" ref="BG26" si="298">IF(AND(BG25="",BH25=""),"",IF((BH25*24)-(BG25*24)&gt;6,(((BH25*24)-(BG25*24))-0.25)/24,BH25-BG25))</f>
        <v/>
      </c>
      <c r="BH26" s="383"/>
      <c r="BI26" s="382" t="str">
        <f t="shared" ref="BI26" si="299">IF(AND(BI25="",BJ25=""),"",IF((BJ25*24)-(BI25*24)&gt;6,(((BJ25*24)-(BI25*24))-0.25)/24,BJ25-BI25))</f>
        <v/>
      </c>
      <c r="BJ26" s="383"/>
      <c r="BK26" s="382" t="str">
        <f t="shared" ref="BK26" si="300">IF(AND(BK25="",BL25=""),"",IF((BL25*24)-(BK25*24)&gt;6,(((BL25*24)-(BK25*24))-0.25)/24,BL25-BK25))</f>
        <v/>
      </c>
      <c r="BL26" s="383"/>
      <c r="BM26" s="375">
        <f t="shared" ref="BM26" si="301">SUM(AY26:BL26)</f>
        <v>0</v>
      </c>
      <c r="BN26" s="376"/>
      <c r="BO26" s="382" t="str">
        <f>IF(AND(BO25="",BP25=""),"",IF((BP25*24)-(BO25*24)&gt;6,(((BP25*24)-(BO25*24))-0.25)/24,BP25-BO25))</f>
        <v/>
      </c>
      <c r="BP26" s="383"/>
      <c r="BQ26" s="382" t="str">
        <f t="shared" ref="BQ26" si="302">IF(AND(BQ25="",BR25=""),"",IF((BR25*24)-(BQ25*24)&gt;6,(((BR25*24)-(BQ25*24))-0.25)/24,BR25-BQ25))</f>
        <v/>
      </c>
      <c r="BR26" s="383"/>
      <c r="BS26" s="382" t="str">
        <f t="shared" ref="BS26" si="303">IF(AND(BS25="",BT25=""),"",IF((BT25*24)-(BS25*24)&gt;6,(((BT25*24)-(BS25*24))-0.25)/24,BT25-BS25))</f>
        <v/>
      </c>
      <c r="BT26" s="383"/>
      <c r="BU26" s="382" t="str">
        <f t="shared" ref="BU26" si="304">IF(AND(BU25="",BV25=""),"",IF((BV25*24)-(BU25*24)&gt;6,(((BV25*24)-(BU25*24))-0.25)/24,BV25-BU25))</f>
        <v/>
      </c>
      <c r="BV26" s="383"/>
      <c r="BW26" s="382" t="str">
        <f t="shared" ref="BW26" si="305">IF(AND(BW25="",BX25=""),"",IF((BX25*24)-(BW25*24)&gt;6,(((BX25*24)-(BW25*24))-0.25)/24,BX25-BW25))</f>
        <v/>
      </c>
      <c r="BX26" s="383"/>
      <c r="BY26" s="382" t="str">
        <f t="shared" ref="BY26" si="306">IF(AND(BY25="",BZ25=""),"",IF((BZ25*24)-(BY25*24)&gt;6,(((BZ25*24)-(BY25*24))-0.25)/24,BZ25-BY25))</f>
        <v/>
      </c>
      <c r="BZ26" s="383"/>
      <c r="CA26" s="382" t="str">
        <f t="shared" ref="CA26" si="307">IF(AND(CA25="",CB25=""),"",IF((CB25*24)-(CA25*24)&gt;6,(((CB25*24)-(CA25*24))-0.25)/24,CB25-CA25))</f>
        <v/>
      </c>
      <c r="CB26" s="383"/>
      <c r="CC26" s="375">
        <f t="shared" ref="CC26" si="308">SUM(BO26:CB26)</f>
        <v>0</v>
      </c>
      <c r="CD26" s="376"/>
      <c r="CE26" s="382" t="str">
        <f>IF(AND(CE25="",CF25=""),"",IF((CF25*24)-(CE25*24)&gt;6,(((CF25*24)-(CE25*24))-0.25)/24,CF25-CE25))</f>
        <v/>
      </c>
      <c r="CF26" s="383"/>
      <c r="CG26" s="382" t="str">
        <f t="shared" ref="CG26" si="309">IF(AND(CG25="",CH25=""),"",IF((CH25*24)-(CG25*24)&gt;6,(((CH25*24)-(CG25*24))-0.25)/24,CH25-CG25))</f>
        <v/>
      </c>
      <c r="CH26" s="383"/>
      <c r="CI26" s="382" t="str">
        <f t="shared" ref="CI26" si="310">IF(AND(CI25="",CJ25=""),"",IF((CJ25*24)-(CI25*24)&gt;6,(((CJ25*24)-(CI25*24))-0.25)/24,CJ25-CI25))</f>
        <v/>
      </c>
      <c r="CJ26" s="383"/>
      <c r="CK26" s="382" t="str">
        <f t="shared" ref="CK26" si="311">IF(AND(CK25="",CL25=""),"",IF((CL25*24)-(CK25*24)&gt;6,(((CL25*24)-(CK25*24))-0.25)/24,CL25-CK25))</f>
        <v/>
      </c>
      <c r="CL26" s="383"/>
      <c r="CM26" s="382" t="str">
        <f t="shared" ref="CM26" si="312">IF(AND(CM25="",CN25=""),"",IF((CN25*24)-(CM25*24)&gt;6,(((CN25*24)-(CM25*24))-0.25)/24,CN25-CM25))</f>
        <v/>
      </c>
      <c r="CN26" s="383"/>
      <c r="CO26" s="382" t="str">
        <f t="shared" ref="CO26" si="313">IF(AND(CO25="",CP25=""),"",IF((CP25*24)-(CO25*24)&gt;6,(((CP25*24)-(CO25*24))-0.25)/24,CP25-CO25))</f>
        <v/>
      </c>
      <c r="CP26" s="383"/>
      <c r="CQ26" s="382" t="str">
        <f t="shared" ref="CQ26" si="314">IF(AND(CQ25="",CR25=""),"",IF((CR25*24)-(CQ25*24)&gt;6,(((CR25*24)-(CQ25*24))-0.25)/24,CR25-CQ25))</f>
        <v/>
      </c>
      <c r="CR26" s="383"/>
      <c r="CS26" s="375">
        <f>SUM(CE26:CR26)</f>
        <v>0</v>
      </c>
      <c r="CT26" s="376"/>
      <c r="CU26" s="375">
        <f>SUM(Q26,AG26,AW26,CC26,CS26,BM26)</f>
        <v>0</v>
      </c>
      <c r="CV26" s="376"/>
      <c r="CW26" s="157"/>
      <c r="CX26" s="387"/>
      <c r="CY26"/>
      <c r="CZ26"/>
    </row>
    <row r="27" spans="1:104" x14ac:dyDescent="0.35">
      <c r="A27" s="166" t="s">
        <v>35</v>
      </c>
      <c r="B27" s="290"/>
      <c r="C27" s="173"/>
      <c r="D27" s="174"/>
      <c r="E27" s="175"/>
      <c r="F27" s="176"/>
      <c r="G27" s="173"/>
      <c r="H27" s="174"/>
      <c r="I27" s="175"/>
      <c r="J27" s="176"/>
      <c r="K27" s="173"/>
      <c r="L27" s="174"/>
      <c r="M27" s="175"/>
      <c r="N27" s="176"/>
      <c r="O27" s="173"/>
      <c r="P27" s="174"/>
      <c r="Q27" s="390"/>
      <c r="R27" s="372"/>
      <c r="S27" s="173"/>
      <c r="T27" s="174"/>
      <c r="U27" s="175"/>
      <c r="V27" s="176"/>
      <c r="W27" s="173"/>
      <c r="X27" s="174"/>
      <c r="Y27" s="175"/>
      <c r="Z27" s="176"/>
      <c r="AA27" s="173"/>
      <c r="AB27" s="174"/>
      <c r="AC27" s="175"/>
      <c r="AD27" s="176"/>
      <c r="AE27" s="173"/>
      <c r="AF27" s="174"/>
      <c r="AG27" s="375"/>
      <c r="AH27" s="376"/>
      <c r="AI27" s="173"/>
      <c r="AJ27" s="174"/>
      <c r="AK27" s="175"/>
      <c r="AL27" s="176"/>
      <c r="AM27" s="173"/>
      <c r="AN27" s="174"/>
      <c r="AO27" s="175"/>
      <c r="AP27" s="176"/>
      <c r="AQ27" s="173"/>
      <c r="AR27" s="174"/>
      <c r="AS27" s="175"/>
      <c r="AT27" s="176"/>
      <c r="AU27" s="173"/>
      <c r="AV27" s="174"/>
      <c r="AW27" s="375"/>
      <c r="AX27" s="376"/>
      <c r="AY27" s="173"/>
      <c r="AZ27" s="174"/>
      <c r="BA27" s="175"/>
      <c r="BB27" s="176"/>
      <c r="BC27" s="173"/>
      <c r="BD27" s="174"/>
      <c r="BE27" s="175"/>
      <c r="BF27" s="176"/>
      <c r="BG27" s="173"/>
      <c r="BH27" s="174"/>
      <c r="BI27" s="175"/>
      <c r="BJ27" s="176"/>
      <c r="BK27" s="173"/>
      <c r="BL27" s="174"/>
      <c r="BM27" s="375"/>
      <c r="BN27" s="376"/>
      <c r="BO27" s="173"/>
      <c r="BP27" s="174"/>
      <c r="BQ27" s="175"/>
      <c r="BR27" s="176"/>
      <c r="BS27" s="173"/>
      <c r="BT27" s="174"/>
      <c r="BU27" s="175"/>
      <c r="BV27" s="176"/>
      <c r="BW27" s="173"/>
      <c r="BX27" s="174"/>
      <c r="BY27" s="175"/>
      <c r="BZ27" s="176"/>
      <c r="CA27" s="173"/>
      <c r="CB27" s="174"/>
      <c r="CC27" s="375"/>
      <c r="CD27" s="376"/>
      <c r="CE27" s="173"/>
      <c r="CF27" s="174"/>
      <c r="CG27" s="175"/>
      <c r="CH27" s="176"/>
      <c r="CI27" s="173"/>
      <c r="CJ27" s="174"/>
      <c r="CK27" s="175"/>
      <c r="CL27" s="176"/>
      <c r="CM27" s="173"/>
      <c r="CN27" s="174"/>
      <c r="CO27" s="175"/>
      <c r="CP27" s="176"/>
      <c r="CQ27" s="173"/>
      <c r="CR27" s="174"/>
      <c r="CS27" s="375"/>
      <c r="CT27" s="376"/>
      <c r="CU27" s="375"/>
      <c r="CV27" s="376"/>
      <c r="CW27" s="157"/>
      <c r="CX27" s="386">
        <f>$CU$2-CU28</f>
        <v>6.9666666666666659</v>
      </c>
      <c r="CY27"/>
      <c r="CZ27"/>
    </row>
    <row r="28" spans="1:104" x14ac:dyDescent="0.35">
      <c r="A28" s="168"/>
      <c r="B28" s="293"/>
      <c r="C28" s="382" t="str">
        <f>IF(AND(C27="",D27=""),"",IF((D27*24)-(C27*24)&gt;6,(((D27*24)-(C27*24))-0.25)/24,D27-C27))</f>
        <v/>
      </c>
      <c r="D28" s="383"/>
      <c r="E28" s="382" t="str">
        <f t="shared" ref="E28" si="315">IF(AND(E27="",F27=""),"",IF((F27*24)-(E27*24)&gt;6,(((F27*24)-(E27*24))-0.25)/24,F27-E27))</f>
        <v/>
      </c>
      <c r="F28" s="383"/>
      <c r="G28" s="382" t="str">
        <f t="shared" ref="G28" si="316">IF(AND(G27="",H27=""),"",IF((H27*24)-(G27*24)&gt;6,(((H27*24)-(G27*24))-0.25)/24,H27-G27))</f>
        <v/>
      </c>
      <c r="H28" s="383"/>
      <c r="I28" s="382" t="str">
        <f t="shared" ref="I28" si="317">IF(AND(I27="",J27=""),"",IF((J27*24)-(I27*24)&gt;6,(((J27*24)-(I27*24))-0.25)/24,J27-I27))</f>
        <v/>
      </c>
      <c r="J28" s="383"/>
      <c r="K28" s="382" t="str">
        <f t="shared" ref="K28" si="318">IF(AND(K27="",L27=""),"",IF((L27*24)-(K27*24)&gt;6,(((L27*24)-(K27*24))-0.25)/24,L27-K27))</f>
        <v/>
      </c>
      <c r="L28" s="383"/>
      <c r="M28" s="382" t="str">
        <f t="shared" ref="M28" si="319">IF(AND(M27="",N27=""),"",IF((N27*24)-(M27*24)&gt;6,(((N27*24)-(M27*24))-0.25)/24,N27-M27))</f>
        <v/>
      </c>
      <c r="N28" s="383"/>
      <c r="O28" s="382" t="str">
        <f t="shared" ref="O28" si="320">IF(AND(O27="",P27=""),"",IF((P27*24)-(O27*24)&gt;6,(((P27*24)-(O27*24))-0.25)/24,P27-O27))</f>
        <v/>
      </c>
      <c r="P28" s="383"/>
      <c r="Q28" s="391">
        <f t="shared" ref="Q28" si="321">SUM(C28:P28)</f>
        <v>0</v>
      </c>
      <c r="R28" s="376"/>
      <c r="S28" s="382" t="str">
        <f>IF(AND(S27="",T27=""),"",IF((T27*24)-(S27*24)&gt;6,(((T27*24)-(S27*24))-0.25)/24,T27-S27))</f>
        <v/>
      </c>
      <c r="T28" s="383"/>
      <c r="U28" s="382" t="str">
        <f t="shared" ref="U28" si="322">IF(AND(U27="",V27=""),"",IF((V27*24)-(U27*24)&gt;6,(((V27*24)-(U27*24))-0.25)/24,V27-U27))</f>
        <v/>
      </c>
      <c r="V28" s="383"/>
      <c r="W28" s="382" t="str">
        <f t="shared" ref="W28" si="323">IF(AND(W27="",X27=""),"",IF((X27*24)-(W27*24)&gt;6,(((X27*24)-(W27*24))-0.25)/24,X27-W27))</f>
        <v/>
      </c>
      <c r="X28" s="383"/>
      <c r="Y28" s="382" t="str">
        <f t="shared" ref="Y28" si="324">IF(AND(Y27="",Z27=""),"",IF((Z27*24)-(Y27*24)&gt;6,(((Z27*24)-(Y27*24))-0.25)/24,Z27-Y27))</f>
        <v/>
      </c>
      <c r="Z28" s="383"/>
      <c r="AA28" s="382" t="str">
        <f t="shared" ref="AA28" si="325">IF(AND(AA27="",AB27=""),"",IF((AB27*24)-(AA27*24)&gt;6,(((AB27*24)-(AA27*24))-0.25)/24,AB27-AA27))</f>
        <v/>
      </c>
      <c r="AB28" s="383"/>
      <c r="AC28" s="382" t="str">
        <f t="shared" ref="AC28" si="326">IF(AND(AC27="",AD27=""),"",IF((AD27*24)-(AC27*24)&gt;6,(((AD27*24)-(AC27*24))-0.25)/24,AD27-AC27))</f>
        <v/>
      </c>
      <c r="AD28" s="383"/>
      <c r="AE28" s="382" t="str">
        <f t="shared" ref="AE28" si="327">IF(AND(AE27="",AF27=""),"",IF((AF27*24)-(AE27*24)&gt;6,(((AF27*24)-(AE27*24))-0.25)/24,AF27-AE27))</f>
        <v/>
      </c>
      <c r="AF28" s="383"/>
      <c r="AG28" s="375">
        <f t="shared" ref="AG28" si="328">SUM(S28:AF28)</f>
        <v>0</v>
      </c>
      <c r="AH28" s="376"/>
      <c r="AI28" s="382" t="str">
        <f>IF(AND(AI27="",AJ27=""),"",IF((AJ27*24)-(AI27*24)&gt;6,(((AJ27*24)-(AI27*24))-0.25)/24,AJ27-AI27))</f>
        <v/>
      </c>
      <c r="AJ28" s="383"/>
      <c r="AK28" s="382" t="str">
        <f t="shared" ref="AK28" si="329">IF(AND(AK27="",AL27=""),"",IF((AL27*24)-(AK27*24)&gt;6,(((AL27*24)-(AK27*24))-0.25)/24,AL27-AK27))</f>
        <v/>
      </c>
      <c r="AL28" s="383"/>
      <c r="AM28" s="382" t="str">
        <f t="shared" ref="AM28" si="330">IF(AND(AM27="",AN27=""),"",IF((AN27*24)-(AM27*24)&gt;6,(((AN27*24)-(AM27*24))-0.25)/24,AN27-AM27))</f>
        <v/>
      </c>
      <c r="AN28" s="383"/>
      <c r="AO28" s="382" t="str">
        <f t="shared" ref="AO28" si="331">IF(AND(AO27="",AP27=""),"",IF((AP27*24)-(AO27*24)&gt;6,(((AP27*24)-(AO27*24))-0.25)/24,AP27-AO27))</f>
        <v/>
      </c>
      <c r="AP28" s="383"/>
      <c r="AQ28" s="382" t="str">
        <f t="shared" ref="AQ28" si="332">IF(AND(AQ27="",AR27=""),"",IF((AR27*24)-(AQ27*24)&gt;6,(((AR27*24)-(AQ27*24))-0.25)/24,AR27-AQ27))</f>
        <v/>
      </c>
      <c r="AR28" s="383"/>
      <c r="AS28" s="382" t="str">
        <f t="shared" ref="AS28" si="333">IF(AND(AS27="",AT27=""),"",IF((AT27*24)-(AS27*24)&gt;6,(((AT27*24)-(AS27*24))-0.25)/24,AT27-AS27))</f>
        <v/>
      </c>
      <c r="AT28" s="383"/>
      <c r="AU28" s="382" t="str">
        <f t="shared" ref="AU28" si="334">IF(AND(AU27="",AV27=""),"",IF((AV27*24)-(AU27*24)&gt;6,(((AV27*24)-(AU27*24))-0.25)/24,AV27-AU27))</f>
        <v/>
      </c>
      <c r="AV28" s="383"/>
      <c r="AW28" s="375">
        <f t="shared" ref="AW28" si="335">SUM(AI28:AV28)</f>
        <v>0</v>
      </c>
      <c r="AX28" s="376"/>
      <c r="AY28" s="382" t="str">
        <f>IF(AND(AY27="",AZ27=""),"",IF((AZ27*24)-(AY27*24)&gt;6,(((AZ27*24)-(AY27*24))-0.25)/24,AZ27-AY27))</f>
        <v/>
      </c>
      <c r="AZ28" s="383"/>
      <c r="BA28" s="382" t="str">
        <f t="shared" ref="BA28" si="336">IF(AND(BA27="",BB27=""),"",IF((BB27*24)-(BA27*24)&gt;6,(((BB27*24)-(BA27*24))-0.25)/24,BB27-BA27))</f>
        <v/>
      </c>
      <c r="BB28" s="383"/>
      <c r="BC28" s="382" t="str">
        <f t="shared" ref="BC28" si="337">IF(AND(BC27="",BD27=""),"",IF((BD27*24)-(BC27*24)&gt;6,(((BD27*24)-(BC27*24))-0.25)/24,BD27-BC27))</f>
        <v/>
      </c>
      <c r="BD28" s="383"/>
      <c r="BE28" s="382" t="str">
        <f t="shared" ref="BE28" si="338">IF(AND(BE27="",BF27=""),"",IF((BF27*24)-(BE27*24)&gt;6,(((BF27*24)-(BE27*24))-0.25)/24,BF27-BE27))</f>
        <v/>
      </c>
      <c r="BF28" s="383"/>
      <c r="BG28" s="382" t="str">
        <f t="shared" ref="BG28" si="339">IF(AND(BG27="",BH27=""),"",IF((BH27*24)-(BG27*24)&gt;6,(((BH27*24)-(BG27*24))-0.25)/24,BH27-BG27))</f>
        <v/>
      </c>
      <c r="BH28" s="383"/>
      <c r="BI28" s="382" t="str">
        <f t="shared" ref="BI28" si="340">IF(AND(BI27="",BJ27=""),"",IF((BJ27*24)-(BI27*24)&gt;6,(((BJ27*24)-(BI27*24))-0.25)/24,BJ27-BI27))</f>
        <v/>
      </c>
      <c r="BJ28" s="383"/>
      <c r="BK28" s="382" t="str">
        <f t="shared" ref="BK28" si="341">IF(AND(BK27="",BL27=""),"",IF((BL27*24)-(BK27*24)&gt;6,(((BL27*24)-(BK27*24))-0.25)/24,BL27-BK27))</f>
        <v/>
      </c>
      <c r="BL28" s="383"/>
      <c r="BM28" s="375">
        <f t="shared" ref="BM28" si="342">SUM(AY28:BL28)</f>
        <v>0</v>
      </c>
      <c r="BN28" s="376"/>
      <c r="BO28" s="382" t="str">
        <f>IF(AND(BO27="",BP27=""),"",IF((BP27*24)-(BO27*24)&gt;6,(((BP27*24)-(BO27*24))-0.25)/24,BP27-BO27))</f>
        <v/>
      </c>
      <c r="BP28" s="383"/>
      <c r="BQ28" s="382" t="str">
        <f t="shared" ref="BQ28" si="343">IF(AND(BQ27="",BR27=""),"",IF((BR27*24)-(BQ27*24)&gt;6,(((BR27*24)-(BQ27*24))-0.25)/24,BR27-BQ27))</f>
        <v/>
      </c>
      <c r="BR28" s="383"/>
      <c r="BS28" s="382" t="str">
        <f t="shared" ref="BS28" si="344">IF(AND(BS27="",BT27=""),"",IF((BT27*24)-(BS27*24)&gt;6,(((BT27*24)-(BS27*24))-0.25)/24,BT27-BS27))</f>
        <v/>
      </c>
      <c r="BT28" s="383"/>
      <c r="BU28" s="382" t="str">
        <f t="shared" ref="BU28" si="345">IF(AND(BU27="",BV27=""),"",IF((BV27*24)-(BU27*24)&gt;6,(((BV27*24)-(BU27*24))-0.25)/24,BV27-BU27))</f>
        <v/>
      </c>
      <c r="BV28" s="383"/>
      <c r="BW28" s="382" t="str">
        <f t="shared" ref="BW28" si="346">IF(AND(BW27="",BX27=""),"",IF((BX27*24)-(BW27*24)&gt;6,(((BX27*24)-(BW27*24))-0.25)/24,BX27-BW27))</f>
        <v/>
      </c>
      <c r="BX28" s="383"/>
      <c r="BY28" s="382" t="str">
        <f t="shared" ref="BY28" si="347">IF(AND(BY27="",BZ27=""),"",IF((BZ27*24)-(BY27*24)&gt;6,(((BZ27*24)-(BY27*24))-0.25)/24,BZ27-BY27))</f>
        <v/>
      </c>
      <c r="BZ28" s="383"/>
      <c r="CA28" s="382" t="str">
        <f t="shared" ref="CA28" si="348">IF(AND(CA27="",CB27=""),"",IF((CB27*24)-(CA27*24)&gt;6,(((CB27*24)-(CA27*24))-0.25)/24,CB27-CA27))</f>
        <v/>
      </c>
      <c r="CB28" s="383"/>
      <c r="CC28" s="375">
        <f t="shared" ref="CC28" si="349">SUM(BO28:CB28)</f>
        <v>0</v>
      </c>
      <c r="CD28" s="376"/>
      <c r="CE28" s="382" t="str">
        <f>IF(AND(CE27="",CF27=""),"",IF((CF27*24)-(CE27*24)&gt;6,(((CF27*24)-(CE27*24))-0.25)/24,CF27-CE27))</f>
        <v/>
      </c>
      <c r="CF28" s="383"/>
      <c r="CG28" s="382" t="str">
        <f t="shared" ref="CG28" si="350">IF(AND(CG27="",CH27=""),"",IF((CH27*24)-(CG27*24)&gt;6,(((CH27*24)-(CG27*24))-0.25)/24,CH27-CG27))</f>
        <v/>
      </c>
      <c r="CH28" s="383"/>
      <c r="CI28" s="382" t="str">
        <f t="shared" ref="CI28" si="351">IF(AND(CI27="",CJ27=""),"",IF((CJ27*24)-(CI27*24)&gt;6,(((CJ27*24)-(CI27*24))-0.25)/24,CJ27-CI27))</f>
        <v/>
      </c>
      <c r="CJ28" s="383"/>
      <c r="CK28" s="382" t="str">
        <f t="shared" ref="CK28" si="352">IF(AND(CK27="",CL27=""),"",IF((CL27*24)-(CK27*24)&gt;6,(((CL27*24)-(CK27*24))-0.25)/24,CL27-CK27))</f>
        <v/>
      </c>
      <c r="CL28" s="383"/>
      <c r="CM28" s="382" t="str">
        <f t="shared" ref="CM28" si="353">IF(AND(CM27="",CN27=""),"",IF((CN27*24)-(CM27*24)&gt;6,(((CN27*24)-(CM27*24))-0.25)/24,CN27-CM27))</f>
        <v/>
      </c>
      <c r="CN28" s="383"/>
      <c r="CO28" s="382" t="str">
        <f t="shared" ref="CO28" si="354">IF(AND(CO27="",CP27=""),"",IF((CP27*24)-(CO27*24)&gt;6,(((CP27*24)-(CO27*24))-0.25)/24,CP27-CO27))</f>
        <v/>
      </c>
      <c r="CP28" s="383"/>
      <c r="CQ28" s="382" t="str">
        <f t="shared" ref="CQ28" si="355">IF(AND(CQ27="",CR27=""),"",IF((CR27*24)-(CQ27*24)&gt;6,(((CR27*24)-(CQ27*24))-0.25)/24,CR27-CQ27))</f>
        <v/>
      </c>
      <c r="CR28" s="383"/>
      <c r="CS28" s="375">
        <f t="shared" ref="CS28" si="356">SUM(CE28:CR28)</f>
        <v>0</v>
      </c>
      <c r="CT28" s="376"/>
      <c r="CU28" s="375">
        <f t="shared" ref="CU28" si="357">SUM(Q28,AG28,AW28,CC28,CS28,BM28)</f>
        <v>0</v>
      </c>
      <c r="CV28" s="376"/>
      <c r="CW28" s="157"/>
      <c r="CX28" s="387"/>
      <c r="CY28"/>
      <c r="CZ28"/>
    </row>
    <row r="29" spans="1:104" x14ac:dyDescent="0.35">
      <c r="A29" s="166" t="s">
        <v>37</v>
      </c>
      <c r="B29" s="290"/>
      <c r="C29" s="173"/>
      <c r="D29" s="174"/>
      <c r="E29" s="175"/>
      <c r="F29" s="176"/>
      <c r="G29" s="173"/>
      <c r="H29" s="174"/>
      <c r="I29" s="175"/>
      <c r="J29" s="176"/>
      <c r="K29" s="173"/>
      <c r="L29" s="174"/>
      <c r="M29" s="175"/>
      <c r="N29" s="176"/>
      <c r="O29" s="173"/>
      <c r="P29" s="174"/>
      <c r="Q29" s="390"/>
      <c r="R29" s="372"/>
      <c r="S29" s="173"/>
      <c r="T29" s="174"/>
      <c r="U29" s="175"/>
      <c r="V29" s="176"/>
      <c r="W29" s="173"/>
      <c r="X29" s="174"/>
      <c r="Y29" s="175"/>
      <c r="Z29" s="176"/>
      <c r="AA29" s="173"/>
      <c r="AB29" s="174"/>
      <c r="AC29" s="175"/>
      <c r="AD29" s="176"/>
      <c r="AE29" s="173"/>
      <c r="AF29" s="174"/>
      <c r="AG29" s="375"/>
      <c r="AH29" s="376"/>
      <c r="AI29" s="173"/>
      <c r="AJ29" s="174"/>
      <c r="AK29" s="175"/>
      <c r="AL29" s="176"/>
      <c r="AM29" s="173"/>
      <c r="AN29" s="174"/>
      <c r="AO29" s="175"/>
      <c r="AP29" s="176"/>
      <c r="AQ29" s="173"/>
      <c r="AR29" s="174"/>
      <c r="AS29" s="175"/>
      <c r="AT29" s="176"/>
      <c r="AU29" s="173"/>
      <c r="AV29" s="174"/>
      <c r="AW29" s="375"/>
      <c r="AX29" s="376"/>
      <c r="AY29" s="173"/>
      <c r="AZ29" s="174"/>
      <c r="BA29" s="175"/>
      <c r="BB29" s="176"/>
      <c r="BC29" s="173"/>
      <c r="BD29" s="174"/>
      <c r="BE29" s="175"/>
      <c r="BF29" s="176"/>
      <c r="BG29" s="173"/>
      <c r="BH29" s="174"/>
      <c r="BI29" s="175"/>
      <c r="BJ29" s="176"/>
      <c r="BK29" s="173"/>
      <c r="BL29" s="174"/>
      <c r="BM29" s="375"/>
      <c r="BN29" s="376"/>
      <c r="BO29" s="173"/>
      <c r="BP29" s="174"/>
      <c r="BQ29" s="175"/>
      <c r="BR29" s="176"/>
      <c r="BS29" s="173"/>
      <c r="BT29" s="174"/>
      <c r="BU29" s="175"/>
      <c r="BV29" s="176"/>
      <c r="BW29" s="173"/>
      <c r="BX29" s="174"/>
      <c r="BY29" s="175"/>
      <c r="BZ29" s="176"/>
      <c r="CA29" s="173"/>
      <c r="CB29" s="174"/>
      <c r="CC29" s="375"/>
      <c r="CD29" s="376"/>
      <c r="CE29" s="173"/>
      <c r="CF29" s="174"/>
      <c r="CG29" s="175"/>
      <c r="CH29" s="176"/>
      <c r="CI29" s="173"/>
      <c r="CJ29" s="174"/>
      <c r="CK29" s="175"/>
      <c r="CL29" s="176"/>
      <c r="CM29" s="173"/>
      <c r="CN29" s="174"/>
      <c r="CO29" s="175"/>
      <c r="CP29" s="176"/>
      <c r="CQ29" s="173"/>
      <c r="CR29" s="174"/>
      <c r="CS29" s="375"/>
      <c r="CT29" s="376"/>
      <c r="CU29" s="375"/>
      <c r="CV29" s="376"/>
      <c r="CW29" s="157"/>
      <c r="CX29" s="386">
        <f>$CU$2-CU30</f>
        <v>6.9666666666666659</v>
      </c>
      <c r="CY29"/>
      <c r="CZ29"/>
    </row>
    <row r="30" spans="1:104" x14ac:dyDescent="0.35">
      <c r="A30" s="167"/>
      <c r="B30" s="291"/>
      <c r="C30" s="382" t="str">
        <f>IF(AND(C29="",D29=""),"",IF((D29*24)-(C29*24)&gt;6,(((D29*24)-(C29*24))-0.25)/24,D29-C29))</f>
        <v/>
      </c>
      <c r="D30" s="383"/>
      <c r="E30" s="382" t="str">
        <f t="shared" ref="E30" si="358">IF(AND(E29="",F29=""),"",IF((F29*24)-(E29*24)&gt;6,(((F29*24)-(E29*24))-0.25)/24,F29-E29))</f>
        <v/>
      </c>
      <c r="F30" s="383"/>
      <c r="G30" s="382" t="str">
        <f t="shared" ref="G30" si="359">IF(AND(G29="",H29=""),"",IF((H29*24)-(G29*24)&gt;6,(((H29*24)-(G29*24))-0.25)/24,H29-G29))</f>
        <v/>
      </c>
      <c r="H30" s="383"/>
      <c r="I30" s="382" t="str">
        <f t="shared" ref="I30" si="360">IF(AND(I29="",J29=""),"",IF((J29*24)-(I29*24)&gt;6,(((J29*24)-(I29*24))-0.25)/24,J29-I29))</f>
        <v/>
      </c>
      <c r="J30" s="383"/>
      <c r="K30" s="382" t="str">
        <f t="shared" ref="K30" si="361">IF(AND(K29="",L29=""),"",IF((L29*24)-(K29*24)&gt;6,(((L29*24)-(K29*24))-0.25)/24,L29-K29))</f>
        <v/>
      </c>
      <c r="L30" s="383"/>
      <c r="M30" s="382" t="str">
        <f t="shared" ref="M30" si="362">IF(AND(M29="",N29=""),"",IF((N29*24)-(M29*24)&gt;6,(((N29*24)-(M29*24))-0.25)/24,N29-M29))</f>
        <v/>
      </c>
      <c r="N30" s="383"/>
      <c r="O30" s="382" t="str">
        <f t="shared" ref="O30" si="363">IF(AND(O29="",P29=""),"",IF((P29*24)-(O29*24)&gt;6,(((P29*24)-(O29*24))-0.25)/24,P29-O29))</f>
        <v/>
      </c>
      <c r="P30" s="383"/>
      <c r="Q30" s="391">
        <f t="shared" ref="Q30" si="364">SUM(C30:P30)</f>
        <v>0</v>
      </c>
      <c r="R30" s="376"/>
      <c r="S30" s="382" t="str">
        <f>IF(AND(S29="",T29=""),"",IF((T29*24)-(S29*24)&gt;6,(((T29*24)-(S29*24))-0.25)/24,T29-S29))</f>
        <v/>
      </c>
      <c r="T30" s="383"/>
      <c r="U30" s="382" t="str">
        <f t="shared" ref="U30" si="365">IF(AND(U29="",V29=""),"",IF((V29*24)-(U29*24)&gt;6,(((V29*24)-(U29*24))-0.25)/24,V29-U29))</f>
        <v/>
      </c>
      <c r="V30" s="383"/>
      <c r="W30" s="382" t="str">
        <f t="shared" ref="W30" si="366">IF(AND(W29="",X29=""),"",IF((X29*24)-(W29*24)&gt;6,(((X29*24)-(W29*24))-0.25)/24,X29-W29))</f>
        <v/>
      </c>
      <c r="X30" s="383"/>
      <c r="Y30" s="382" t="str">
        <f t="shared" ref="Y30" si="367">IF(AND(Y29="",Z29=""),"",IF((Z29*24)-(Y29*24)&gt;6,(((Z29*24)-(Y29*24))-0.25)/24,Z29-Y29))</f>
        <v/>
      </c>
      <c r="Z30" s="383"/>
      <c r="AA30" s="382" t="str">
        <f t="shared" ref="AA30" si="368">IF(AND(AA29="",AB29=""),"",IF((AB29*24)-(AA29*24)&gt;6,(((AB29*24)-(AA29*24))-0.25)/24,AB29-AA29))</f>
        <v/>
      </c>
      <c r="AB30" s="383"/>
      <c r="AC30" s="382" t="str">
        <f t="shared" ref="AC30" si="369">IF(AND(AC29="",AD29=""),"",IF((AD29*24)-(AC29*24)&gt;6,(((AD29*24)-(AC29*24))-0.25)/24,AD29-AC29))</f>
        <v/>
      </c>
      <c r="AD30" s="383"/>
      <c r="AE30" s="382" t="str">
        <f t="shared" ref="AE30" si="370">IF(AND(AE29="",AF29=""),"",IF((AF29*24)-(AE29*24)&gt;6,(((AF29*24)-(AE29*24))-0.25)/24,AF29-AE29))</f>
        <v/>
      </c>
      <c r="AF30" s="383"/>
      <c r="AG30" s="375">
        <f t="shared" ref="AG30" si="371">SUM(S30:AF30)</f>
        <v>0</v>
      </c>
      <c r="AH30" s="376"/>
      <c r="AI30" s="382" t="str">
        <f>IF(AND(AI29="",AJ29=""),"",IF((AJ29*24)-(AI29*24)&gt;6,(((AJ29*24)-(AI29*24))-0.25)/24,AJ29-AI29))</f>
        <v/>
      </c>
      <c r="AJ30" s="383"/>
      <c r="AK30" s="382" t="str">
        <f t="shared" ref="AK30" si="372">IF(AND(AK29="",AL29=""),"",IF((AL29*24)-(AK29*24)&gt;6,(((AL29*24)-(AK29*24))-0.25)/24,AL29-AK29))</f>
        <v/>
      </c>
      <c r="AL30" s="383"/>
      <c r="AM30" s="382" t="str">
        <f t="shared" ref="AM30" si="373">IF(AND(AM29="",AN29=""),"",IF((AN29*24)-(AM29*24)&gt;6,(((AN29*24)-(AM29*24))-0.25)/24,AN29-AM29))</f>
        <v/>
      </c>
      <c r="AN30" s="383"/>
      <c r="AO30" s="382" t="str">
        <f t="shared" ref="AO30" si="374">IF(AND(AO29="",AP29=""),"",IF((AP29*24)-(AO29*24)&gt;6,(((AP29*24)-(AO29*24))-0.25)/24,AP29-AO29))</f>
        <v/>
      </c>
      <c r="AP30" s="383"/>
      <c r="AQ30" s="382" t="str">
        <f t="shared" ref="AQ30" si="375">IF(AND(AQ29="",AR29=""),"",IF((AR29*24)-(AQ29*24)&gt;6,(((AR29*24)-(AQ29*24))-0.25)/24,AR29-AQ29))</f>
        <v/>
      </c>
      <c r="AR30" s="383"/>
      <c r="AS30" s="382" t="str">
        <f t="shared" ref="AS30" si="376">IF(AND(AS29="",AT29=""),"",IF((AT29*24)-(AS29*24)&gt;6,(((AT29*24)-(AS29*24))-0.25)/24,AT29-AS29))</f>
        <v/>
      </c>
      <c r="AT30" s="383"/>
      <c r="AU30" s="382" t="str">
        <f t="shared" ref="AU30" si="377">IF(AND(AU29="",AV29=""),"",IF((AV29*24)-(AU29*24)&gt;6,(((AV29*24)-(AU29*24))-0.25)/24,AV29-AU29))</f>
        <v/>
      </c>
      <c r="AV30" s="383"/>
      <c r="AW30" s="375">
        <f t="shared" ref="AW30" si="378">SUM(AI30:AV30)</f>
        <v>0</v>
      </c>
      <c r="AX30" s="376"/>
      <c r="AY30" s="382" t="str">
        <f>IF(AND(AY29="",AZ29=""),"",IF((AZ29*24)-(AY29*24)&gt;6,(((AZ29*24)-(AY29*24))-0.25)/24,AZ29-AY29))</f>
        <v/>
      </c>
      <c r="AZ30" s="383"/>
      <c r="BA30" s="382" t="str">
        <f t="shared" ref="BA30" si="379">IF(AND(BA29="",BB29=""),"",IF((BB29*24)-(BA29*24)&gt;6,(((BB29*24)-(BA29*24))-0.25)/24,BB29-BA29))</f>
        <v/>
      </c>
      <c r="BB30" s="383"/>
      <c r="BC30" s="382" t="str">
        <f t="shared" ref="BC30" si="380">IF(AND(BC29="",BD29=""),"",IF((BD29*24)-(BC29*24)&gt;6,(((BD29*24)-(BC29*24))-0.25)/24,BD29-BC29))</f>
        <v/>
      </c>
      <c r="BD30" s="383"/>
      <c r="BE30" s="382" t="str">
        <f t="shared" ref="BE30" si="381">IF(AND(BE29="",BF29=""),"",IF((BF29*24)-(BE29*24)&gt;6,(((BF29*24)-(BE29*24))-0.25)/24,BF29-BE29))</f>
        <v/>
      </c>
      <c r="BF30" s="383"/>
      <c r="BG30" s="382" t="str">
        <f t="shared" ref="BG30" si="382">IF(AND(BG29="",BH29=""),"",IF((BH29*24)-(BG29*24)&gt;6,(((BH29*24)-(BG29*24))-0.25)/24,BH29-BG29))</f>
        <v/>
      </c>
      <c r="BH30" s="383"/>
      <c r="BI30" s="382" t="str">
        <f t="shared" ref="BI30" si="383">IF(AND(BI29="",BJ29=""),"",IF((BJ29*24)-(BI29*24)&gt;6,(((BJ29*24)-(BI29*24))-0.25)/24,BJ29-BI29))</f>
        <v/>
      </c>
      <c r="BJ30" s="383"/>
      <c r="BK30" s="382" t="str">
        <f t="shared" ref="BK30" si="384">IF(AND(BK29="",BL29=""),"",IF((BL29*24)-(BK29*24)&gt;6,(((BL29*24)-(BK29*24))-0.25)/24,BL29-BK29))</f>
        <v/>
      </c>
      <c r="BL30" s="383"/>
      <c r="BM30" s="375">
        <f t="shared" ref="BM30" si="385">SUM(AY30:BL30)</f>
        <v>0</v>
      </c>
      <c r="BN30" s="376"/>
      <c r="BO30" s="382" t="str">
        <f>IF(AND(BO29="",BP29=""),"",IF((BP29*24)-(BO29*24)&gt;6,(((BP29*24)-(BO29*24))-0.25)/24,BP29-BO29))</f>
        <v/>
      </c>
      <c r="BP30" s="383"/>
      <c r="BQ30" s="382" t="str">
        <f t="shared" ref="BQ30" si="386">IF(AND(BQ29="",BR29=""),"",IF((BR29*24)-(BQ29*24)&gt;6,(((BR29*24)-(BQ29*24))-0.25)/24,BR29-BQ29))</f>
        <v/>
      </c>
      <c r="BR30" s="383"/>
      <c r="BS30" s="382" t="str">
        <f t="shared" ref="BS30" si="387">IF(AND(BS29="",BT29=""),"",IF((BT29*24)-(BS29*24)&gt;6,(((BT29*24)-(BS29*24))-0.25)/24,BT29-BS29))</f>
        <v/>
      </c>
      <c r="BT30" s="383"/>
      <c r="BU30" s="382" t="str">
        <f t="shared" ref="BU30" si="388">IF(AND(BU29="",BV29=""),"",IF((BV29*24)-(BU29*24)&gt;6,(((BV29*24)-(BU29*24))-0.25)/24,BV29-BU29))</f>
        <v/>
      </c>
      <c r="BV30" s="383"/>
      <c r="BW30" s="382" t="str">
        <f t="shared" ref="BW30" si="389">IF(AND(BW29="",BX29=""),"",IF((BX29*24)-(BW29*24)&gt;6,(((BX29*24)-(BW29*24))-0.25)/24,BX29-BW29))</f>
        <v/>
      </c>
      <c r="BX30" s="383"/>
      <c r="BY30" s="382" t="str">
        <f t="shared" ref="BY30" si="390">IF(AND(BY29="",BZ29=""),"",IF((BZ29*24)-(BY29*24)&gt;6,(((BZ29*24)-(BY29*24))-0.25)/24,BZ29-BY29))</f>
        <v/>
      </c>
      <c r="BZ30" s="383"/>
      <c r="CA30" s="382" t="str">
        <f t="shared" ref="CA30" si="391">IF(AND(CA29="",CB29=""),"",IF((CB29*24)-(CA29*24)&gt;6,(((CB29*24)-(CA29*24))-0.25)/24,CB29-CA29))</f>
        <v/>
      </c>
      <c r="CB30" s="383"/>
      <c r="CC30" s="375">
        <f t="shared" ref="CC30" si="392">SUM(BO30:CB30)</f>
        <v>0</v>
      </c>
      <c r="CD30" s="376"/>
      <c r="CE30" s="382" t="str">
        <f>IF(AND(CE29="",CF29=""),"",IF((CF29*24)-(CE29*24)&gt;6,(((CF29*24)-(CE29*24))-0.25)/24,CF29-CE29))</f>
        <v/>
      </c>
      <c r="CF30" s="383"/>
      <c r="CG30" s="382" t="str">
        <f t="shared" ref="CG30" si="393">IF(AND(CG29="",CH29=""),"",IF((CH29*24)-(CG29*24)&gt;6,(((CH29*24)-(CG29*24))-0.25)/24,CH29-CG29))</f>
        <v/>
      </c>
      <c r="CH30" s="383"/>
      <c r="CI30" s="382" t="str">
        <f t="shared" ref="CI30" si="394">IF(AND(CI29="",CJ29=""),"",IF((CJ29*24)-(CI29*24)&gt;6,(((CJ29*24)-(CI29*24))-0.25)/24,CJ29-CI29))</f>
        <v/>
      </c>
      <c r="CJ30" s="383"/>
      <c r="CK30" s="382" t="str">
        <f t="shared" ref="CK30" si="395">IF(AND(CK29="",CL29=""),"",IF((CL29*24)-(CK29*24)&gt;6,(((CL29*24)-(CK29*24))-0.25)/24,CL29-CK29))</f>
        <v/>
      </c>
      <c r="CL30" s="383"/>
      <c r="CM30" s="382" t="str">
        <f t="shared" ref="CM30" si="396">IF(AND(CM29="",CN29=""),"",IF((CN29*24)-(CM29*24)&gt;6,(((CN29*24)-(CM29*24))-0.25)/24,CN29-CM29))</f>
        <v/>
      </c>
      <c r="CN30" s="383"/>
      <c r="CO30" s="382" t="str">
        <f t="shared" ref="CO30" si="397">IF(AND(CO29="",CP29=""),"",IF((CP29*24)-(CO29*24)&gt;6,(((CP29*24)-(CO29*24))-0.25)/24,CP29-CO29))</f>
        <v/>
      </c>
      <c r="CP30" s="383"/>
      <c r="CQ30" s="382" t="str">
        <f t="shared" ref="CQ30" si="398">IF(AND(CQ29="",CR29=""),"",IF((CR29*24)-(CQ29*24)&gt;6,(((CR29*24)-(CQ29*24))-0.25)/24,CR29-CQ29))</f>
        <v/>
      </c>
      <c r="CR30" s="383"/>
      <c r="CS30" s="375">
        <f t="shared" ref="CS30" si="399">SUM(CE30:CR30)</f>
        <v>0</v>
      </c>
      <c r="CT30" s="376"/>
      <c r="CU30" s="375">
        <f t="shared" ref="CU30" si="400">SUM(Q30,AG30,AW30,CC30,CS30,BM30)</f>
        <v>0</v>
      </c>
      <c r="CV30" s="376"/>
      <c r="CW30" s="157"/>
      <c r="CX30" s="387"/>
      <c r="CY30"/>
      <c r="CZ30"/>
    </row>
    <row r="31" spans="1:104" x14ac:dyDescent="0.35">
      <c r="A31" s="166" t="s">
        <v>39</v>
      </c>
      <c r="B31" s="290"/>
      <c r="C31" s="173"/>
      <c r="D31" s="174"/>
      <c r="E31" s="175"/>
      <c r="F31" s="176"/>
      <c r="G31" s="173"/>
      <c r="H31" s="174"/>
      <c r="I31" s="175"/>
      <c r="J31" s="176"/>
      <c r="K31" s="173"/>
      <c r="L31" s="174"/>
      <c r="M31" s="175"/>
      <c r="N31" s="176"/>
      <c r="O31" s="173"/>
      <c r="P31" s="174"/>
      <c r="Q31" s="390"/>
      <c r="R31" s="372"/>
      <c r="S31" s="173"/>
      <c r="T31" s="174"/>
      <c r="U31" s="175"/>
      <c r="V31" s="176"/>
      <c r="W31" s="173"/>
      <c r="X31" s="174"/>
      <c r="Y31" s="175"/>
      <c r="Z31" s="176"/>
      <c r="AA31" s="173"/>
      <c r="AB31" s="174"/>
      <c r="AC31" s="175"/>
      <c r="AD31" s="176"/>
      <c r="AE31" s="173"/>
      <c r="AF31" s="174"/>
      <c r="AG31" s="375"/>
      <c r="AH31" s="376"/>
      <c r="AI31" s="173"/>
      <c r="AJ31" s="174"/>
      <c r="AK31" s="175"/>
      <c r="AL31" s="176"/>
      <c r="AM31" s="173"/>
      <c r="AN31" s="174"/>
      <c r="AO31" s="175"/>
      <c r="AP31" s="176"/>
      <c r="AQ31" s="173"/>
      <c r="AR31" s="174"/>
      <c r="AS31" s="175"/>
      <c r="AT31" s="176"/>
      <c r="AU31" s="173"/>
      <c r="AV31" s="174"/>
      <c r="AW31" s="375"/>
      <c r="AX31" s="376"/>
      <c r="AY31" s="173"/>
      <c r="AZ31" s="174"/>
      <c r="BA31" s="175"/>
      <c r="BB31" s="176"/>
      <c r="BC31" s="173"/>
      <c r="BD31" s="174"/>
      <c r="BE31" s="175"/>
      <c r="BF31" s="176"/>
      <c r="BG31" s="173"/>
      <c r="BH31" s="174"/>
      <c r="BI31" s="175"/>
      <c r="BJ31" s="176"/>
      <c r="BK31" s="173"/>
      <c r="BL31" s="174"/>
      <c r="BM31" s="375"/>
      <c r="BN31" s="376"/>
      <c r="BO31" s="173"/>
      <c r="BP31" s="174"/>
      <c r="BQ31" s="175"/>
      <c r="BR31" s="176"/>
      <c r="BS31" s="173"/>
      <c r="BT31" s="174"/>
      <c r="BU31" s="175"/>
      <c r="BV31" s="176"/>
      <c r="BW31" s="173"/>
      <c r="BX31" s="174"/>
      <c r="BY31" s="175"/>
      <c r="BZ31" s="176"/>
      <c r="CA31" s="173"/>
      <c r="CB31" s="174"/>
      <c r="CC31" s="375"/>
      <c r="CD31" s="376"/>
      <c r="CE31" s="173"/>
      <c r="CF31" s="174"/>
      <c r="CG31" s="175"/>
      <c r="CH31" s="176"/>
      <c r="CI31" s="173"/>
      <c r="CJ31" s="174"/>
      <c r="CK31" s="175"/>
      <c r="CL31" s="176"/>
      <c r="CM31" s="173"/>
      <c r="CN31" s="174"/>
      <c r="CO31" s="175"/>
      <c r="CP31" s="176"/>
      <c r="CQ31" s="173"/>
      <c r="CR31" s="174"/>
      <c r="CS31" s="375"/>
      <c r="CT31" s="376"/>
      <c r="CU31" s="375"/>
      <c r="CV31" s="376"/>
      <c r="CW31" s="157"/>
      <c r="CX31" s="386">
        <f>$CU$2-CU32</f>
        <v>6.9666666666666659</v>
      </c>
      <c r="CY31"/>
      <c r="CZ31"/>
    </row>
    <row r="32" spans="1:104" x14ac:dyDescent="0.35">
      <c r="A32" s="168"/>
      <c r="B32" s="293"/>
      <c r="C32" s="382" t="str">
        <f>IF(AND(C31="",D31=""),"",IF((D31*24)-(C31*24)&gt;6,(((D31*24)-(C31*24))-0.25)/24,D31-C31))</f>
        <v/>
      </c>
      <c r="D32" s="383"/>
      <c r="E32" s="382" t="str">
        <f t="shared" ref="E32" si="401">IF(AND(E31="",F31=""),"",IF((F31*24)-(E31*24)&gt;6,(((F31*24)-(E31*24))-0.25)/24,F31-E31))</f>
        <v/>
      </c>
      <c r="F32" s="383"/>
      <c r="G32" s="382" t="str">
        <f t="shared" ref="G32" si="402">IF(AND(G31="",H31=""),"",IF((H31*24)-(G31*24)&gt;6,(((H31*24)-(G31*24))-0.25)/24,H31-G31))</f>
        <v/>
      </c>
      <c r="H32" s="383"/>
      <c r="I32" s="382" t="str">
        <f t="shared" ref="I32" si="403">IF(AND(I31="",J31=""),"",IF((J31*24)-(I31*24)&gt;6,(((J31*24)-(I31*24))-0.25)/24,J31-I31))</f>
        <v/>
      </c>
      <c r="J32" s="383"/>
      <c r="K32" s="382" t="str">
        <f t="shared" ref="K32" si="404">IF(AND(K31="",L31=""),"",IF((L31*24)-(K31*24)&gt;6,(((L31*24)-(K31*24))-0.25)/24,L31-K31))</f>
        <v/>
      </c>
      <c r="L32" s="383"/>
      <c r="M32" s="382" t="str">
        <f t="shared" ref="M32" si="405">IF(AND(M31="",N31=""),"",IF((N31*24)-(M31*24)&gt;6,(((N31*24)-(M31*24))-0.25)/24,N31-M31))</f>
        <v/>
      </c>
      <c r="N32" s="383"/>
      <c r="O32" s="382" t="str">
        <f t="shared" ref="O32" si="406">IF(AND(O31="",P31=""),"",IF((P31*24)-(O31*24)&gt;6,(((P31*24)-(O31*24))-0.25)/24,P31-O31))</f>
        <v/>
      </c>
      <c r="P32" s="383"/>
      <c r="Q32" s="391">
        <f t="shared" ref="Q32" si="407">SUM(C32:P32)</f>
        <v>0</v>
      </c>
      <c r="R32" s="376"/>
      <c r="S32" s="382" t="str">
        <f>IF(AND(S31="",T31=""),"",IF((T31*24)-(S31*24)&gt;6,(((T31*24)-(S31*24))-0.25)/24,T31-S31))</f>
        <v/>
      </c>
      <c r="T32" s="383"/>
      <c r="U32" s="382" t="str">
        <f t="shared" ref="U32" si="408">IF(AND(U31="",V31=""),"",IF((V31*24)-(U31*24)&gt;6,(((V31*24)-(U31*24))-0.25)/24,V31-U31))</f>
        <v/>
      </c>
      <c r="V32" s="383"/>
      <c r="W32" s="382" t="str">
        <f t="shared" ref="W32" si="409">IF(AND(W31="",X31=""),"",IF((X31*24)-(W31*24)&gt;6,(((X31*24)-(W31*24))-0.25)/24,X31-W31))</f>
        <v/>
      </c>
      <c r="X32" s="383"/>
      <c r="Y32" s="382" t="str">
        <f t="shared" ref="Y32" si="410">IF(AND(Y31="",Z31=""),"",IF((Z31*24)-(Y31*24)&gt;6,(((Z31*24)-(Y31*24))-0.25)/24,Z31-Y31))</f>
        <v/>
      </c>
      <c r="Z32" s="383"/>
      <c r="AA32" s="382" t="str">
        <f t="shared" ref="AA32" si="411">IF(AND(AA31="",AB31=""),"",IF((AB31*24)-(AA31*24)&gt;6,(((AB31*24)-(AA31*24))-0.25)/24,AB31-AA31))</f>
        <v/>
      </c>
      <c r="AB32" s="383"/>
      <c r="AC32" s="382" t="str">
        <f t="shared" ref="AC32" si="412">IF(AND(AC31="",AD31=""),"",IF((AD31*24)-(AC31*24)&gt;6,(((AD31*24)-(AC31*24))-0.25)/24,AD31-AC31))</f>
        <v/>
      </c>
      <c r="AD32" s="383"/>
      <c r="AE32" s="382" t="str">
        <f t="shared" ref="AE32" si="413">IF(AND(AE31="",AF31=""),"",IF((AF31*24)-(AE31*24)&gt;6,(((AF31*24)-(AE31*24))-0.25)/24,AF31-AE31))</f>
        <v/>
      </c>
      <c r="AF32" s="383"/>
      <c r="AG32" s="375">
        <f t="shared" ref="AG32" si="414">SUM(S32:AF32)</f>
        <v>0</v>
      </c>
      <c r="AH32" s="376"/>
      <c r="AI32" s="382" t="str">
        <f>IF(AND(AI31="",AJ31=""),"",IF((AJ31*24)-(AI31*24)&gt;6,(((AJ31*24)-(AI31*24))-0.25)/24,AJ31-AI31))</f>
        <v/>
      </c>
      <c r="AJ32" s="383"/>
      <c r="AK32" s="382" t="str">
        <f t="shared" ref="AK32" si="415">IF(AND(AK31="",AL31=""),"",IF((AL31*24)-(AK31*24)&gt;6,(((AL31*24)-(AK31*24))-0.25)/24,AL31-AK31))</f>
        <v/>
      </c>
      <c r="AL32" s="383"/>
      <c r="AM32" s="382" t="str">
        <f t="shared" ref="AM32" si="416">IF(AND(AM31="",AN31=""),"",IF((AN31*24)-(AM31*24)&gt;6,(((AN31*24)-(AM31*24))-0.25)/24,AN31-AM31))</f>
        <v/>
      </c>
      <c r="AN32" s="383"/>
      <c r="AO32" s="382" t="str">
        <f t="shared" ref="AO32" si="417">IF(AND(AO31="",AP31=""),"",IF((AP31*24)-(AO31*24)&gt;6,(((AP31*24)-(AO31*24))-0.25)/24,AP31-AO31))</f>
        <v/>
      </c>
      <c r="AP32" s="383"/>
      <c r="AQ32" s="382" t="str">
        <f t="shared" ref="AQ32" si="418">IF(AND(AQ31="",AR31=""),"",IF((AR31*24)-(AQ31*24)&gt;6,(((AR31*24)-(AQ31*24))-0.25)/24,AR31-AQ31))</f>
        <v/>
      </c>
      <c r="AR32" s="383"/>
      <c r="AS32" s="382" t="str">
        <f t="shared" ref="AS32" si="419">IF(AND(AS31="",AT31=""),"",IF((AT31*24)-(AS31*24)&gt;6,(((AT31*24)-(AS31*24))-0.25)/24,AT31-AS31))</f>
        <v/>
      </c>
      <c r="AT32" s="383"/>
      <c r="AU32" s="382" t="str">
        <f t="shared" ref="AU32" si="420">IF(AND(AU31="",AV31=""),"",IF((AV31*24)-(AU31*24)&gt;6,(((AV31*24)-(AU31*24))-0.25)/24,AV31-AU31))</f>
        <v/>
      </c>
      <c r="AV32" s="383"/>
      <c r="AW32" s="375">
        <f t="shared" ref="AW32" si="421">SUM(AI32:AV32)</f>
        <v>0</v>
      </c>
      <c r="AX32" s="376"/>
      <c r="AY32" s="382" t="str">
        <f>IF(AND(AY31="",AZ31=""),"",IF((AZ31*24)-(AY31*24)&gt;6,(((AZ31*24)-(AY31*24))-0.25)/24,AZ31-AY31))</f>
        <v/>
      </c>
      <c r="AZ32" s="383"/>
      <c r="BA32" s="382" t="str">
        <f t="shared" ref="BA32" si="422">IF(AND(BA31="",BB31=""),"",IF((BB31*24)-(BA31*24)&gt;6,(((BB31*24)-(BA31*24))-0.25)/24,BB31-BA31))</f>
        <v/>
      </c>
      <c r="BB32" s="383"/>
      <c r="BC32" s="382" t="str">
        <f t="shared" ref="BC32" si="423">IF(AND(BC31="",BD31=""),"",IF((BD31*24)-(BC31*24)&gt;6,(((BD31*24)-(BC31*24))-0.25)/24,BD31-BC31))</f>
        <v/>
      </c>
      <c r="BD32" s="383"/>
      <c r="BE32" s="382" t="str">
        <f t="shared" ref="BE32" si="424">IF(AND(BE31="",BF31=""),"",IF((BF31*24)-(BE31*24)&gt;6,(((BF31*24)-(BE31*24))-0.25)/24,BF31-BE31))</f>
        <v/>
      </c>
      <c r="BF32" s="383"/>
      <c r="BG32" s="382" t="str">
        <f t="shared" ref="BG32" si="425">IF(AND(BG31="",BH31=""),"",IF((BH31*24)-(BG31*24)&gt;6,(((BH31*24)-(BG31*24))-0.25)/24,BH31-BG31))</f>
        <v/>
      </c>
      <c r="BH32" s="383"/>
      <c r="BI32" s="382" t="str">
        <f t="shared" ref="BI32" si="426">IF(AND(BI31="",BJ31=""),"",IF((BJ31*24)-(BI31*24)&gt;6,(((BJ31*24)-(BI31*24))-0.25)/24,BJ31-BI31))</f>
        <v/>
      </c>
      <c r="BJ32" s="383"/>
      <c r="BK32" s="382" t="str">
        <f t="shared" ref="BK32" si="427">IF(AND(BK31="",BL31=""),"",IF((BL31*24)-(BK31*24)&gt;6,(((BL31*24)-(BK31*24))-0.25)/24,BL31-BK31))</f>
        <v/>
      </c>
      <c r="BL32" s="383"/>
      <c r="BM32" s="375">
        <f t="shared" ref="BM32" si="428">SUM(AY32:BL32)</f>
        <v>0</v>
      </c>
      <c r="BN32" s="376"/>
      <c r="BO32" s="382" t="str">
        <f>IF(AND(BO31="",BP31=""),"",IF((BP31*24)-(BO31*24)&gt;6,(((BP31*24)-(BO31*24))-0.25)/24,BP31-BO31))</f>
        <v/>
      </c>
      <c r="BP32" s="383"/>
      <c r="BQ32" s="382" t="str">
        <f t="shared" ref="BQ32" si="429">IF(AND(BQ31="",BR31=""),"",IF((BR31*24)-(BQ31*24)&gt;6,(((BR31*24)-(BQ31*24))-0.25)/24,BR31-BQ31))</f>
        <v/>
      </c>
      <c r="BR32" s="383"/>
      <c r="BS32" s="382" t="str">
        <f t="shared" ref="BS32" si="430">IF(AND(BS31="",BT31=""),"",IF((BT31*24)-(BS31*24)&gt;6,(((BT31*24)-(BS31*24))-0.25)/24,BT31-BS31))</f>
        <v/>
      </c>
      <c r="BT32" s="383"/>
      <c r="BU32" s="382" t="str">
        <f t="shared" ref="BU32" si="431">IF(AND(BU31="",BV31=""),"",IF((BV31*24)-(BU31*24)&gt;6,(((BV31*24)-(BU31*24))-0.25)/24,BV31-BU31))</f>
        <v/>
      </c>
      <c r="BV32" s="383"/>
      <c r="BW32" s="382" t="str">
        <f t="shared" ref="BW32" si="432">IF(AND(BW31="",BX31=""),"",IF((BX31*24)-(BW31*24)&gt;6,(((BX31*24)-(BW31*24))-0.25)/24,BX31-BW31))</f>
        <v/>
      </c>
      <c r="BX32" s="383"/>
      <c r="BY32" s="382" t="str">
        <f t="shared" ref="BY32" si="433">IF(AND(BY31="",BZ31=""),"",IF((BZ31*24)-(BY31*24)&gt;6,(((BZ31*24)-(BY31*24))-0.25)/24,BZ31-BY31))</f>
        <v/>
      </c>
      <c r="BZ32" s="383"/>
      <c r="CA32" s="382" t="str">
        <f t="shared" ref="CA32" si="434">IF(AND(CA31="",CB31=""),"",IF((CB31*24)-(CA31*24)&gt;6,(((CB31*24)-(CA31*24))-0.25)/24,CB31-CA31))</f>
        <v/>
      </c>
      <c r="CB32" s="383"/>
      <c r="CC32" s="375">
        <f t="shared" ref="CC32" si="435">SUM(BO32:CB32)</f>
        <v>0</v>
      </c>
      <c r="CD32" s="376"/>
      <c r="CE32" s="382" t="str">
        <f>IF(AND(CE31="",CF31=""),"",IF((CF31*24)-(CE31*24)&gt;6,(((CF31*24)-(CE31*24))-0.25)/24,CF31-CE31))</f>
        <v/>
      </c>
      <c r="CF32" s="383"/>
      <c r="CG32" s="382" t="str">
        <f t="shared" ref="CG32" si="436">IF(AND(CG31="",CH31=""),"",IF((CH31*24)-(CG31*24)&gt;6,(((CH31*24)-(CG31*24))-0.25)/24,CH31-CG31))</f>
        <v/>
      </c>
      <c r="CH32" s="383"/>
      <c r="CI32" s="382" t="str">
        <f t="shared" ref="CI32" si="437">IF(AND(CI31="",CJ31=""),"",IF((CJ31*24)-(CI31*24)&gt;6,(((CJ31*24)-(CI31*24))-0.25)/24,CJ31-CI31))</f>
        <v/>
      </c>
      <c r="CJ32" s="383"/>
      <c r="CK32" s="382" t="str">
        <f t="shared" ref="CK32" si="438">IF(AND(CK31="",CL31=""),"",IF((CL31*24)-(CK31*24)&gt;6,(((CL31*24)-(CK31*24))-0.25)/24,CL31-CK31))</f>
        <v/>
      </c>
      <c r="CL32" s="383"/>
      <c r="CM32" s="382" t="str">
        <f t="shared" ref="CM32" si="439">IF(AND(CM31="",CN31=""),"",IF((CN31*24)-(CM31*24)&gt;6,(((CN31*24)-(CM31*24))-0.25)/24,CN31-CM31))</f>
        <v/>
      </c>
      <c r="CN32" s="383"/>
      <c r="CO32" s="382" t="str">
        <f t="shared" ref="CO32" si="440">IF(AND(CO31="",CP31=""),"",IF((CP31*24)-(CO31*24)&gt;6,(((CP31*24)-(CO31*24))-0.25)/24,CP31-CO31))</f>
        <v/>
      </c>
      <c r="CP32" s="383"/>
      <c r="CQ32" s="382" t="str">
        <f t="shared" ref="CQ32" si="441">IF(AND(CQ31="",CR31=""),"",IF((CR31*24)-(CQ31*24)&gt;6,(((CR31*24)-(CQ31*24))-0.25)/24,CR31-CQ31))</f>
        <v/>
      </c>
      <c r="CR32" s="383"/>
      <c r="CS32" s="375">
        <f t="shared" ref="CS32" si="442">SUM(CE32:CR32)</f>
        <v>0</v>
      </c>
      <c r="CT32" s="376"/>
      <c r="CU32" s="375">
        <f t="shared" ref="CU32" si="443">SUM(Q32,AG32,AW32,CC32,CS32,BM32)</f>
        <v>0</v>
      </c>
      <c r="CV32" s="376"/>
      <c r="CW32" s="157"/>
      <c r="CX32" s="387"/>
      <c r="CY32"/>
      <c r="CZ32"/>
    </row>
    <row r="33" spans="1:104" x14ac:dyDescent="0.35">
      <c r="A33" s="166" t="s">
        <v>41</v>
      </c>
      <c r="B33" s="290"/>
      <c r="C33" s="173"/>
      <c r="D33" s="174"/>
      <c r="E33" s="175"/>
      <c r="F33" s="176"/>
      <c r="G33" s="173"/>
      <c r="H33" s="174"/>
      <c r="I33" s="175"/>
      <c r="J33" s="176"/>
      <c r="K33" s="173"/>
      <c r="L33" s="174"/>
      <c r="M33" s="175"/>
      <c r="N33" s="176"/>
      <c r="O33" s="173"/>
      <c r="P33" s="174"/>
      <c r="Q33" s="390"/>
      <c r="R33" s="372"/>
      <c r="S33" s="173"/>
      <c r="T33" s="174"/>
      <c r="U33" s="175"/>
      <c r="V33" s="176"/>
      <c r="W33" s="173"/>
      <c r="X33" s="174"/>
      <c r="Y33" s="175"/>
      <c r="Z33" s="176"/>
      <c r="AA33" s="173"/>
      <c r="AB33" s="174"/>
      <c r="AC33" s="175"/>
      <c r="AD33" s="176"/>
      <c r="AE33" s="173"/>
      <c r="AF33" s="174"/>
      <c r="AG33" s="375"/>
      <c r="AH33" s="376"/>
      <c r="AI33" s="173"/>
      <c r="AJ33" s="174"/>
      <c r="AK33" s="175"/>
      <c r="AL33" s="176"/>
      <c r="AM33" s="173"/>
      <c r="AN33" s="174"/>
      <c r="AO33" s="175"/>
      <c r="AP33" s="176"/>
      <c r="AQ33" s="173"/>
      <c r="AR33" s="174"/>
      <c r="AS33" s="175"/>
      <c r="AT33" s="176"/>
      <c r="AU33" s="173"/>
      <c r="AV33" s="174"/>
      <c r="AW33" s="375"/>
      <c r="AX33" s="376"/>
      <c r="AY33" s="173"/>
      <c r="AZ33" s="174"/>
      <c r="BA33" s="175"/>
      <c r="BB33" s="176"/>
      <c r="BC33" s="173"/>
      <c r="BD33" s="174"/>
      <c r="BE33" s="175"/>
      <c r="BF33" s="176"/>
      <c r="BG33" s="173"/>
      <c r="BH33" s="174"/>
      <c r="BI33" s="175"/>
      <c r="BJ33" s="176"/>
      <c r="BK33" s="173"/>
      <c r="BL33" s="174"/>
      <c r="BM33" s="375"/>
      <c r="BN33" s="376"/>
      <c r="BO33" s="173"/>
      <c r="BP33" s="174"/>
      <c r="BQ33" s="175"/>
      <c r="BR33" s="176"/>
      <c r="BS33" s="173"/>
      <c r="BT33" s="174"/>
      <c r="BU33" s="175"/>
      <c r="BV33" s="176"/>
      <c r="BW33" s="173"/>
      <c r="BX33" s="174"/>
      <c r="BY33" s="175"/>
      <c r="BZ33" s="176"/>
      <c r="CA33" s="173"/>
      <c r="CB33" s="174"/>
      <c r="CC33" s="375"/>
      <c r="CD33" s="376"/>
      <c r="CE33" s="173"/>
      <c r="CF33" s="174"/>
      <c r="CG33" s="175"/>
      <c r="CH33" s="176"/>
      <c r="CI33" s="173"/>
      <c r="CJ33" s="174"/>
      <c r="CK33" s="175"/>
      <c r="CL33" s="176"/>
      <c r="CM33" s="173"/>
      <c r="CN33" s="174"/>
      <c r="CO33" s="175"/>
      <c r="CP33" s="176"/>
      <c r="CQ33" s="173"/>
      <c r="CR33" s="174"/>
      <c r="CS33" s="375"/>
      <c r="CT33" s="376"/>
      <c r="CU33" s="375"/>
      <c r="CV33" s="376"/>
      <c r="CW33" s="157"/>
      <c r="CX33" s="386">
        <f>$CU$2-CU34</f>
        <v>6.9666666666666659</v>
      </c>
      <c r="CY33"/>
      <c r="CZ33"/>
    </row>
    <row r="34" spans="1:104" ht="15" thickBot="1" x14ac:dyDescent="0.4">
      <c r="A34" s="209"/>
      <c r="B34" s="291"/>
      <c r="C34" s="381" t="str">
        <f>IF(AND(C33="",D33=""),"",IF((D33*24)-(C33*24)&gt;6,(((D33*24)-(C33*24))-0.25)/24,D33-C33))</f>
        <v/>
      </c>
      <c r="D34" s="377"/>
      <c r="E34" s="381" t="str">
        <f t="shared" ref="E34" si="444">IF(AND(E33="",F33=""),"",IF((F33*24)-(E33*24)&gt;6,(((F33*24)-(E33*24))-0.25)/24,F33-E33))</f>
        <v/>
      </c>
      <c r="F34" s="377"/>
      <c r="G34" s="381" t="str">
        <f t="shared" ref="G34" si="445">IF(AND(G33="",H33=""),"",IF((H33*24)-(G33*24)&gt;6,(((H33*24)-(G33*24))-0.25)/24,H33-G33))</f>
        <v/>
      </c>
      <c r="H34" s="377"/>
      <c r="I34" s="381" t="str">
        <f t="shared" ref="I34" si="446">IF(AND(I33="",J33=""),"",IF((J33*24)-(I33*24)&gt;6,(((J33*24)-(I33*24))-0.25)/24,J33-I33))</f>
        <v/>
      </c>
      <c r="J34" s="377"/>
      <c r="K34" s="381" t="str">
        <f t="shared" ref="K34" si="447">IF(AND(K33="",L33=""),"",IF((L33*24)-(K33*24)&gt;6,(((L33*24)-(K33*24))-0.25)/24,L33-K33))</f>
        <v/>
      </c>
      <c r="L34" s="377"/>
      <c r="M34" s="381" t="str">
        <f t="shared" ref="M34" si="448">IF(AND(M33="",N33=""),"",IF((N33*24)-(M33*24)&gt;6,(((N33*24)-(M33*24))-0.25)/24,N33-M33))</f>
        <v/>
      </c>
      <c r="N34" s="377"/>
      <c r="O34" s="381" t="str">
        <f t="shared" ref="O34" si="449">IF(AND(O33="",P33=""),"",IF((P33*24)-(O33*24)&gt;6,(((P33*24)-(O33*24))-0.25)/24,P33-O33))</f>
        <v/>
      </c>
      <c r="P34" s="377"/>
      <c r="Q34" s="384">
        <f t="shared" ref="Q34" si="450">SUM(C34:P34)</f>
        <v>0</v>
      </c>
      <c r="R34" s="380"/>
      <c r="S34" s="381" t="str">
        <f>IF(AND(S33="",T33=""),"",IF((T33*24)-(S33*24)&gt;6,(((T33*24)-(S33*24))-0.25)/24,T33-S33))</f>
        <v/>
      </c>
      <c r="T34" s="377"/>
      <c r="U34" s="381" t="str">
        <f t="shared" ref="U34" si="451">IF(AND(U33="",V33=""),"",IF((V33*24)-(U33*24)&gt;6,(((V33*24)-(U33*24))-0.25)/24,V33-U33))</f>
        <v/>
      </c>
      <c r="V34" s="377"/>
      <c r="W34" s="381" t="str">
        <f t="shared" ref="W34" si="452">IF(AND(W33="",X33=""),"",IF((X33*24)-(W33*24)&gt;6,(((X33*24)-(W33*24))-0.25)/24,X33-W33))</f>
        <v/>
      </c>
      <c r="X34" s="377"/>
      <c r="Y34" s="381" t="str">
        <f t="shared" ref="Y34" si="453">IF(AND(Y33="",Z33=""),"",IF((Z33*24)-(Y33*24)&gt;6,(((Z33*24)-(Y33*24))-0.25)/24,Z33-Y33))</f>
        <v/>
      </c>
      <c r="Z34" s="377"/>
      <c r="AA34" s="381" t="str">
        <f t="shared" ref="AA34" si="454">IF(AND(AA33="",AB33=""),"",IF((AB33*24)-(AA33*24)&gt;6,(((AB33*24)-(AA33*24))-0.25)/24,AB33-AA33))</f>
        <v/>
      </c>
      <c r="AB34" s="377"/>
      <c r="AC34" s="381" t="str">
        <f t="shared" ref="AC34" si="455">IF(AND(AC33="",AD33=""),"",IF((AD33*24)-(AC33*24)&gt;6,(((AD33*24)-(AC33*24))-0.25)/24,AD33-AC33))</f>
        <v/>
      </c>
      <c r="AD34" s="377"/>
      <c r="AE34" s="381" t="str">
        <f t="shared" ref="AE34" si="456">IF(AND(AE33="",AF33=""),"",IF((AF33*24)-(AE33*24)&gt;6,(((AF33*24)-(AE33*24))-0.25)/24,AF33-AE33))</f>
        <v/>
      </c>
      <c r="AF34" s="377"/>
      <c r="AG34" s="379">
        <f t="shared" ref="AG34" si="457">SUM(S34:AF34)</f>
        <v>0</v>
      </c>
      <c r="AH34" s="380"/>
      <c r="AI34" s="381" t="str">
        <f>IF(AND(AI33="",AJ33=""),"",IF((AJ33*24)-(AI33*24)&gt;6,(((AJ33*24)-(AI33*24))-0.25)/24,AJ33-AI33))</f>
        <v/>
      </c>
      <c r="AJ34" s="377"/>
      <c r="AK34" s="381" t="str">
        <f t="shared" ref="AK34" si="458">IF(AND(AK33="",AL33=""),"",IF((AL33*24)-(AK33*24)&gt;6,(((AL33*24)-(AK33*24))-0.25)/24,AL33-AK33))</f>
        <v/>
      </c>
      <c r="AL34" s="377"/>
      <c r="AM34" s="381" t="str">
        <f t="shared" ref="AM34" si="459">IF(AND(AM33="",AN33=""),"",IF((AN33*24)-(AM33*24)&gt;6,(((AN33*24)-(AM33*24))-0.25)/24,AN33-AM33))</f>
        <v/>
      </c>
      <c r="AN34" s="377"/>
      <c r="AO34" s="381" t="str">
        <f t="shared" ref="AO34" si="460">IF(AND(AO33="",AP33=""),"",IF((AP33*24)-(AO33*24)&gt;6,(((AP33*24)-(AO33*24))-0.25)/24,AP33-AO33))</f>
        <v/>
      </c>
      <c r="AP34" s="377"/>
      <c r="AQ34" s="381" t="str">
        <f t="shared" ref="AQ34" si="461">IF(AND(AQ33="",AR33=""),"",IF((AR33*24)-(AQ33*24)&gt;6,(((AR33*24)-(AQ33*24))-0.25)/24,AR33-AQ33))</f>
        <v/>
      </c>
      <c r="AR34" s="377"/>
      <c r="AS34" s="381" t="str">
        <f t="shared" ref="AS34" si="462">IF(AND(AS33="",AT33=""),"",IF((AT33*24)-(AS33*24)&gt;6,(((AT33*24)-(AS33*24))-0.25)/24,AT33-AS33))</f>
        <v/>
      </c>
      <c r="AT34" s="377"/>
      <c r="AU34" s="381" t="str">
        <f t="shared" ref="AU34" si="463">IF(AND(AU33="",AV33=""),"",IF((AV33*24)-(AU33*24)&gt;6,(((AV33*24)-(AU33*24))-0.25)/24,AV33-AU33))</f>
        <v/>
      </c>
      <c r="AV34" s="377"/>
      <c r="AW34" s="379">
        <f t="shared" ref="AW34" si="464">SUM(AI34:AV34)</f>
        <v>0</v>
      </c>
      <c r="AX34" s="380"/>
      <c r="AY34" s="381" t="str">
        <f>IF(AND(AY33="",AZ33=""),"",IF((AZ33*24)-(AY33*24)&gt;6,(((AZ33*24)-(AY33*24))-0.25)/24,AZ33-AY33))</f>
        <v/>
      </c>
      <c r="AZ34" s="377"/>
      <c r="BA34" s="381" t="str">
        <f t="shared" ref="BA34" si="465">IF(AND(BA33="",BB33=""),"",IF((BB33*24)-(BA33*24)&gt;6,(((BB33*24)-(BA33*24))-0.25)/24,BB33-BA33))</f>
        <v/>
      </c>
      <c r="BB34" s="377"/>
      <c r="BC34" s="381" t="str">
        <f t="shared" ref="BC34" si="466">IF(AND(BC33="",BD33=""),"",IF((BD33*24)-(BC33*24)&gt;6,(((BD33*24)-(BC33*24))-0.25)/24,BD33-BC33))</f>
        <v/>
      </c>
      <c r="BD34" s="377"/>
      <c r="BE34" s="381" t="str">
        <f t="shared" ref="BE34" si="467">IF(AND(BE33="",BF33=""),"",IF((BF33*24)-(BE33*24)&gt;6,(((BF33*24)-(BE33*24))-0.25)/24,BF33-BE33))</f>
        <v/>
      </c>
      <c r="BF34" s="377"/>
      <c r="BG34" s="381" t="str">
        <f t="shared" ref="BG34" si="468">IF(AND(BG33="",BH33=""),"",IF((BH33*24)-(BG33*24)&gt;6,(((BH33*24)-(BG33*24))-0.25)/24,BH33-BG33))</f>
        <v/>
      </c>
      <c r="BH34" s="377"/>
      <c r="BI34" s="381" t="str">
        <f t="shared" ref="BI34" si="469">IF(AND(BI33="",BJ33=""),"",IF((BJ33*24)-(BI33*24)&gt;6,(((BJ33*24)-(BI33*24))-0.25)/24,BJ33-BI33))</f>
        <v/>
      </c>
      <c r="BJ34" s="377"/>
      <c r="BK34" s="381" t="str">
        <f t="shared" ref="BK34" si="470">IF(AND(BK33="",BL33=""),"",IF((BL33*24)-(BK33*24)&gt;6,(((BL33*24)-(BK33*24))-0.25)/24,BL33-BK33))</f>
        <v/>
      </c>
      <c r="BL34" s="377"/>
      <c r="BM34" s="379">
        <f t="shared" ref="BM34" si="471">SUM(AY34:BL34)</f>
        <v>0</v>
      </c>
      <c r="BN34" s="380"/>
      <c r="BO34" s="381" t="str">
        <f>IF(AND(BO33="",BP33=""),"",IF((BP33*24)-(BO33*24)&gt;6,(((BP33*24)-(BO33*24))-0.25)/24,BP33-BO33))</f>
        <v/>
      </c>
      <c r="BP34" s="377"/>
      <c r="BQ34" s="381" t="str">
        <f t="shared" ref="BQ34" si="472">IF(AND(BQ33="",BR33=""),"",IF((BR33*24)-(BQ33*24)&gt;6,(((BR33*24)-(BQ33*24))-0.25)/24,BR33-BQ33))</f>
        <v/>
      </c>
      <c r="BR34" s="377"/>
      <c r="BS34" s="381" t="str">
        <f t="shared" ref="BS34" si="473">IF(AND(BS33="",BT33=""),"",IF((BT33*24)-(BS33*24)&gt;6,(((BT33*24)-(BS33*24))-0.25)/24,BT33-BS33))</f>
        <v/>
      </c>
      <c r="BT34" s="377"/>
      <c r="BU34" s="381" t="str">
        <f t="shared" ref="BU34" si="474">IF(AND(BU33="",BV33=""),"",IF((BV33*24)-(BU33*24)&gt;6,(((BV33*24)-(BU33*24))-0.25)/24,BV33-BU33))</f>
        <v/>
      </c>
      <c r="BV34" s="377"/>
      <c r="BW34" s="381" t="str">
        <f t="shared" ref="BW34" si="475">IF(AND(BW33="",BX33=""),"",IF((BX33*24)-(BW33*24)&gt;6,(((BX33*24)-(BW33*24))-0.25)/24,BX33-BW33))</f>
        <v/>
      </c>
      <c r="BX34" s="377"/>
      <c r="BY34" s="381" t="str">
        <f t="shared" ref="BY34" si="476">IF(AND(BY33="",BZ33=""),"",IF((BZ33*24)-(BY33*24)&gt;6,(((BZ33*24)-(BY33*24))-0.25)/24,BZ33-BY33))</f>
        <v/>
      </c>
      <c r="BZ34" s="377"/>
      <c r="CA34" s="381" t="str">
        <f t="shared" ref="CA34" si="477">IF(AND(CA33="",CB33=""),"",IF((CB33*24)-(CA33*24)&gt;6,(((CB33*24)-(CA33*24))-0.25)/24,CB33-CA33))</f>
        <v/>
      </c>
      <c r="CB34" s="377"/>
      <c r="CC34" s="379">
        <f t="shared" ref="CC34" si="478">SUM(BO34:CB34)</f>
        <v>0</v>
      </c>
      <c r="CD34" s="380"/>
      <c r="CE34" s="381" t="str">
        <f>IF(AND(CE33="",CF33=""),"",IF((CF33*24)-(CE33*24)&gt;6,(((CF33*24)-(CE33*24))-0.25)/24,CF33-CE33))</f>
        <v/>
      </c>
      <c r="CF34" s="377"/>
      <c r="CG34" s="381" t="str">
        <f t="shared" ref="CG34" si="479">IF(AND(CG33="",CH33=""),"",IF((CH33*24)-(CG33*24)&gt;6,(((CH33*24)-(CG33*24))-0.25)/24,CH33-CG33))</f>
        <v/>
      </c>
      <c r="CH34" s="377"/>
      <c r="CI34" s="381" t="str">
        <f t="shared" ref="CI34" si="480">IF(AND(CI33="",CJ33=""),"",IF((CJ33*24)-(CI33*24)&gt;6,(((CJ33*24)-(CI33*24))-0.25)/24,CJ33-CI33))</f>
        <v/>
      </c>
      <c r="CJ34" s="377"/>
      <c r="CK34" s="381" t="str">
        <f t="shared" ref="CK34" si="481">IF(AND(CK33="",CL33=""),"",IF((CL33*24)-(CK33*24)&gt;6,(((CL33*24)-(CK33*24))-0.25)/24,CL33-CK33))</f>
        <v/>
      </c>
      <c r="CL34" s="377"/>
      <c r="CM34" s="381" t="str">
        <f t="shared" ref="CM34" si="482">IF(AND(CM33="",CN33=""),"",IF((CN33*24)-(CM33*24)&gt;6,(((CN33*24)-(CM33*24))-0.25)/24,CN33-CM33))</f>
        <v/>
      </c>
      <c r="CN34" s="377"/>
      <c r="CO34" s="381" t="str">
        <f t="shared" ref="CO34" si="483">IF(AND(CO33="",CP33=""),"",IF((CP33*24)-(CO33*24)&gt;6,(((CP33*24)-(CO33*24))-0.25)/24,CP33-CO33))</f>
        <v/>
      </c>
      <c r="CP34" s="377"/>
      <c r="CQ34" s="381" t="str">
        <f t="shared" ref="CQ34" si="484">IF(AND(CQ33="",CR33=""),"",IF((CR33*24)-(CQ33*24)&gt;6,(((CR33*24)-(CQ33*24))-0.25)/24,CR33-CQ33))</f>
        <v/>
      </c>
      <c r="CR34" s="377"/>
      <c r="CS34" s="379">
        <f t="shared" ref="CS34" si="485">SUM(CE34:CR34)</f>
        <v>0</v>
      </c>
      <c r="CT34" s="380"/>
      <c r="CU34" s="379">
        <f t="shared" ref="CU34" si="486">SUM(Q34,AG34,AW34,CC34,CS34,BM34)</f>
        <v>0</v>
      </c>
      <c r="CV34" s="380"/>
      <c r="CW34" s="157"/>
      <c r="CX34" s="387"/>
      <c r="CY34"/>
      <c r="CZ34"/>
    </row>
    <row r="35" spans="1:104" ht="15" thickTop="1" x14ac:dyDescent="0.35">
      <c r="A35" s="278" t="s">
        <v>43</v>
      </c>
      <c r="B35" s="278"/>
      <c r="C35" s="279"/>
      <c r="D35" s="280"/>
      <c r="E35" s="281"/>
      <c r="F35" s="282"/>
      <c r="G35" s="279"/>
      <c r="H35" s="280"/>
      <c r="I35" s="281"/>
      <c r="J35" s="282"/>
      <c r="K35" s="279"/>
      <c r="L35" s="280"/>
      <c r="M35" s="281"/>
      <c r="N35" s="282"/>
      <c r="O35" s="279"/>
      <c r="P35" s="280"/>
      <c r="Q35" s="433"/>
      <c r="R35" s="434"/>
      <c r="S35" s="279"/>
      <c r="T35" s="280"/>
      <c r="U35" s="281"/>
      <c r="V35" s="282"/>
      <c r="W35" s="279"/>
      <c r="X35" s="280"/>
      <c r="Y35" s="281"/>
      <c r="Z35" s="282"/>
      <c r="AA35" s="279"/>
      <c r="AB35" s="280"/>
      <c r="AC35" s="281"/>
      <c r="AD35" s="282"/>
      <c r="AE35" s="279"/>
      <c r="AF35" s="280"/>
      <c r="AG35" s="435"/>
      <c r="AH35" s="434"/>
      <c r="AI35" s="279"/>
      <c r="AJ35" s="280"/>
      <c r="AK35" s="281"/>
      <c r="AL35" s="282"/>
      <c r="AM35" s="279"/>
      <c r="AN35" s="280"/>
      <c r="AO35" s="281"/>
      <c r="AP35" s="282"/>
      <c r="AQ35" s="279"/>
      <c r="AR35" s="280"/>
      <c r="AS35" s="281"/>
      <c r="AT35" s="282"/>
      <c r="AU35" s="279"/>
      <c r="AV35" s="280"/>
      <c r="AW35" s="435"/>
      <c r="AX35" s="434"/>
      <c r="AY35" s="279"/>
      <c r="AZ35" s="280"/>
      <c r="BA35" s="281"/>
      <c r="BB35" s="282"/>
      <c r="BC35" s="279"/>
      <c r="BD35" s="280"/>
      <c r="BE35" s="281"/>
      <c r="BF35" s="282"/>
      <c r="BG35" s="279"/>
      <c r="BH35" s="280"/>
      <c r="BI35" s="281"/>
      <c r="BJ35" s="282"/>
      <c r="BK35" s="279"/>
      <c r="BL35" s="280"/>
      <c r="BM35" s="435"/>
      <c r="BN35" s="434"/>
      <c r="BO35" s="279"/>
      <c r="BP35" s="280"/>
      <c r="BQ35" s="281"/>
      <c r="BR35" s="282"/>
      <c r="BS35" s="279"/>
      <c r="BT35" s="280"/>
      <c r="BU35" s="281"/>
      <c r="BV35" s="282"/>
      <c r="BW35" s="279"/>
      <c r="BX35" s="280"/>
      <c r="BY35" s="281"/>
      <c r="BZ35" s="282"/>
      <c r="CA35" s="279"/>
      <c r="CB35" s="280"/>
      <c r="CC35" s="435"/>
      <c r="CD35" s="434"/>
      <c r="CE35" s="279"/>
      <c r="CF35" s="280"/>
      <c r="CG35" s="281"/>
      <c r="CH35" s="282"/>
      <c r="CI35" s="279"/>
      <c r="CJ35" s="280"/>
      <c r="CK35" s="281"/>
      <c r="CL35" s="282"/>
      <c r="CM35" s="279"/>
      <c r="CN35" s="280"/>
      <c r="CO35" s="281"/>
      <c r="CP35" s="282"/>
      <c r="CQ35" s="279"/>
      <c r="CR35" s="280"/>
      <c r="CS35" s="435"/>
      <c r="CT35" s="434"/>
      <c r="CU35" s="435"/>
      <c r="CV35" s="434"/>
      <c r="CW35" s="157"/>
      <c r="CX35" s="386">
        <f>$CU$2-CU36</f>
        <v>6.9666666666666659</v>
      </c>
      <c r="CY35"/>
      <c r="CZ35"/>
    </row>
    <row r="36" spans="1:104" x14ac:dyDescent="0.35">
      <c r="A36" s="168"/>
      <c r="B36" s="293"/>
      <c r="C36" s="382" t="str">
        <f>IF(AND(C35="",D35=""),"",IF((D35*24)-(C35*24)&gt;6,(((D35*24)-(C35*24))-0.25)/24,D35-C35))</f>
        <v/>
      </c>
      <c r="D36" s="383"/>
      <c r="E36" s="382" t="str">
        <f t="shared" ref="E36" si="487">IF(AND(E35="",F35=""),"",IF((F35*24)-(E35*24)&gt;6,(((F35*24)-(E35*24))-0.25)/24,F35-E35))</f>
        <v/>
      </c>
      <c r="F36" s="383"/>
      <c r="G36" s="382" t="str">
        <f t="shared" ref="G36" si="488">IF(AND(G35="",H35=""),"",IF((H35*24)-(G35*24)&gt;6,(((H35*24)-(G35*24))-0.25)/24,H35-G35))</f>
        <v/>
      </c>
      <c r="H36" s="383"/>
      <c r="I36" s="382" t="str">
        <f t="shared" ref="I36" si="489">IF(AND(I35="",J35=""),"",IF((J35*24)-(I35*24)&gt;6,(((J35*24)-(I35*24))-0.25)/24,J35-I35))</f>
        <v/>
      </c>
      <c r="J36" s="383"/>
      <c r="K36" s="382" t="str">
        <f t="shared" ref="K36" si="490">IF(AND(K35="",L35=""),"",IF((L35*24)-(K35*24)&gt;6,(((L35*24)-(K35*24))-0.25)/24,L35-K35))</f>
        <v/>
      </c>
      <c r="L36" s="383"/>
      <c r="M36" s="382" t="str">
        <f t="shared" ref="M36" si="491">IF(AND(M35="",N35=""),"",IF((N35*24)-(M35*24)&gt;6,(((N35*24)-(M35*24))-0.25)/24,N35-M35))</f>
        <v/>
      </c>
      <c r="N36" s="383"/>
      <c r="O36" s="382" t="str">
        <f t="shared" ref="O36" si="492">IF(AND(O35="",P35=""),"",IF((P35*24)-(O35*24)&gt;6,(((P35*24)-(O35*24))-0.25)/24,P35-O35))</f>
        <v/>
      </c>
      <c r="P36" s="383"/>
      <c r="Q36" s="391">
        <f t="shared" ref="Q36" si="493">SUM(C36:P36)</f>
        <v>0</v>
      </c>
      <c r="R36" s="376"/>
      <c r="S36" s="382" t="str">
        <f>IF(AND(S35="",T35=""),"",IF((T35*24)-(S35*24)&gt;6,(((T35*24)-(S35*24))-0.25)/24,T35-S35))</f>
        <v/>
      </c>
      <c r="T36" s="383"/>
      <c r="U36" s="382" t="str">
        <f t="shared" ref="U36" si="494">IF(AND(U35="",V35=""),"",IF((V35*24)-(U35*24)&gt;6,(((V35*24)-(U35*24))-0.25)/24,V35-U35))</f>
        <v/>
      </c>
      <c r="V36" s="383"/>
      <c r="W36" s="382" t="str">
        <f t="shared" ref="W36" si="495">IF(AND(W35="",X35=""),"",IF((X35*24)-(W35*24)&gt;6,(((X35*24)-(W35*24))-0.25)/24,X35-W35))</f>
        <v/>
      </c>
      <c r="X36" s="383"/>
      <c r="Y36" s="382" t="str">
        <f t="shared" ref="Y36" si="496">IF(AND(Y35="",Z35=""),"",IF((Z35*24)-(Y35*24)&gt;6,(((Z35*24)-(Y35*24))-0.25)/24,Z35-Y35))</f>
        <v/>
      </c>
      <c r="Z36" s="383"/>
      <c r="AA36" s="382" t="str">
        <f t="shared" ref="AA36" si="497">IF(AND(AA35="",AB35=""),"",IF((AB35*24)-(AA35*24)&gt;6,(((AB35*24)-(AA35*24))-0.25)/24,AB35-AA35))</f>
        <v/>
      </c>
      <c r="AB36" s="383"/>
      <c r="AC36" s="382" t="str">
        <f t="shared" ref="AC36" si="498">IF(AND(AC35="",AD35=""),"",IF((AD35*24)-(AC35*24)&gt;6,(((AD35*24)-(AC35*24))-0.25)/24,AD35-AC35))</f>
        <v/>
      </c>
      <c r="AD36" s="383"/>
      <c r="AE36" s="382" t="str">
        <f t="shared" ref="AE36" si="499">IF(AND(AE35="",AF35=""),"",IF((AF35*24)-(AE35*24)&gt;6,(((AF35*24)-(AE35*24))-0.25)/24,AF35-AE35))</f>
        <v/>
      </c>
      <c r="AF36" s="383"/>
      <c r="AG36" s="375">
        <f t="shared" ref="AG36" si="500">SUM(S36:AF36)</f>
        <v>0</v>
      </c>
      <c r="AH36" s="376"/>
      <c r="AI36" s="382" t="str">
        <f>IF(AND(AI35="",AJ35=""),"",IF((AJ35*24)-(AI35*24)&gt;6,(((AJ35*24)-(AI35*24))-0.25)/24,AJ35-AI35))</f>
        <v/>
      </c>
      <c r="AJ36" s="383"/>
      <c r="AK36" s="382" t="str">
        <f t="shared" ref="AK36" si="501">IF(AND(AK35="",AL35=""),"",IF((AL35*24)-(AK35*24)&gt;6,(((AL35*24)-(AK35*24))-0.25)/24,AL35-AK35))</f>
        <v/>
      </c>
      <c r="AL36" s="383"/>
      <c r="AM36" s="382" t="str">
        <f t="shared" ref="AM36" si="502">IF(AND(AM35="",AN35=""),"",IF((AN35*24)-(AM35*24)&gt;6,(((AN35*24)-(AM35*24))-0.25)/24,AN35-AM35))</f>
        <v/>
      </c>
      <c r="AN36" s="383"/>
      <c r="AO36" s="382" t="str">
        <f t="shared" ref="AO36" si="503">IF(AND(AO35="",AP35=""),"",IF((AP35*24)-(AO35*24)&gt;6,(((AP35*24)-(AO35*24))-0.25)/24,AP35-AO35))</f>
        <v/>
      </c>
      <c r="AP36" s="383"/>
      <c r="AQ36" s="382" t="str">
        <f t="shared" ref="AQ36" si="504">IF(AND(AQ35="",AR35=""),"",IF((AR35*24)-(AQ35*24)&gt;6,(((AR35*24)-(AQ35*24))-0.25)/24,AR35-AQ35))</f>
        <v/>
      </c>
      <c r="AR36" s="383"/>
      <c r="AS36" s="382" t="str">
        <f t="shared" ref="AS36" si="505">IF(AND(AS35="",AT35=""),"",IF((AT35*24)-(AS35*24)&gt;6,(((AT35*24)-(AS35*24))-0.25)/24,AT35-AS35))</f>
        <v/>
      </c>
      <c r="AT36" s="383"/>
      <c r="AU36" s="382" t="str">
        <f t="shared" ref="AU36" si="506">IF(AND(AU35="",AV35=""),"",IF((AV35*24)-(AU35*24)&gt;6,(((AV35*24)-(AU35*24))-0.25)/24,AV35-AU35))</f>
        <v/>
      </c>
      <c r="AV36" s="383"/>
      <c r="AW36" s="375">
        <f t="shared" ref="AW36" si="507">SUM(AI36:AV36)</f>
        <v>0</v>
      </c>
      <c r="AX36" s="376"/>
      <c r="AY36" s="382" t="str">
        <f>IF(AND(AY35="",AZ35=""),"",IF((AZ35*24)-(AY35*24)&gt;6,(((AZ35*24)-(AY35*24))-0.25)/24,AZ35-AY35))</f>
        <v/>
      </c>
      <c r="AZ36" s="383"/>
      <c r="BA36" s="382" t="str">
        <f t="shared" ref="BA36" si="508">IF(AND(BA35="",BB35=""),"",IF((BB35*24)-(BA35*24)&gt;6,(((BB35*24)-(BA35*24))-0.25)/24,BB35-BA35))</f>
        <v/>
      </c>
      <c r="BB36" s="383"/>
      <c r="BC36" s="382" t="str">
        <f t="shared" ref="BC36" si="509">IF(AND(BC35="",BD35=""),"",IF((BD35*24)-(BC35*24)&gt;6,(((BD35*24)-(BC35*24))-0.25)/24,BD35-BC35))</f>
        <v/>
      </c>
      <c r="BD36" s="383"/>
      <c r="BE36" s="382" t="str">
        <f t="shared" ref="BE36" si="510">IF(AND(BE35="",BF35=""),"",IF((BF35*24)-(BE35*24)&gt;6,(((BF35*24)-(BE35*24))-0.25)/24,BF35-BE35))</f>
        <v/>
      </c>
      <c r="BF36" s="383"/>
      <c r="BG36" s="382" t="str">
        <f t="shared" ref="BG36" si="511">IF(AND(BG35="",BH35=""),"",IF((BH35*24)-(BG35*24)&gt;6,(((BH35*24)-(BG35*24))-0.25)/24,BH35-BG35))</f>
        <v/>
      </c>
      <c r="BH36" s="383"/>
      <c r="BI36" s="382" t="str">
        <f t="shared" ref="BI36" si="512">IF(AND(BI35="",BJ35=""),"",IF((BJ35*24)-(BI35*24)&gt;6,(((BJ35*24)-(BI35*24))-0.25)/24,BJ35-BI35))</f>
        <v/>
      </c>
      <c r="BJ36" s="383"/>
      <c r="BK36" s="382" t="str">
        <f t="shared" ref="BK36" si="513">IF(AND(BK35="",BL35=""),"",IF((BL35*24)-(BK35*24)&gt;6,(((BL35*24)-(BK35*24))-0.25)/24,BL35-BK35))</f>
        <v/>
      </c>
      <c r="BL36" s="383"/>
      <c r="BM36" s="375">
        <f t="shared" ref="BM36" si="514">SUM(AY36:BL36)</f>
        <v>0</v>
      </c>
      <c r="BN36" s="376"/>
      <c r="BO36" s="382" t="str">
        <f>IF(AND(BO35="",BP35=""),"",IF((BP35*24)-(BO35*24)&gt;6,(((BP35*24)-(BO35*24))-0.25)/24,BP35-BO35))</f>
        <v/>
      </c>
      <c r="BP36" s="383"/>
      <c r="BQ36" s="382" t="str">
        <f t="shared" ref="BQ36" si="515">IF(AND(BQ35="",BR35=""),"",IF((BR35*24)-(BQ35*24)&gt;6,(((BR35*24)-(BQ35*24))-0.25)/24,BR35-BQ35))</f>
        <v/>
      </c>
      <c r="BR36" s="383"/>
      <c r="BS36" s="382" t="str">
        <f t="shared" ref="BS36" si="516">IF(AND(BS35="",BT35=""),"",IF((BT35*24)-(BS35*24)&gt;6,(((BT35*24)-(BS35*24))-0.25)/24,BT35-BS35))</f>
        <v/>
      </c>
      <c r="BT36" s="383"/>
      <c r="BU36" s="382" t="str">
        <f t="shared" ref="BU36" si="517">IF(AND(BU35="",BV35=""),"",IF((BV35*24)-(BU35*24)&gt;6,(((BV35*24)-(BU35*24))-0.25)/24,BV35-BU35))</f>
        <v/>
      </c>
      <c r="BV36" s="383"/>
      <c r="BW36" s="382" t="str">
        <f t="shared" ref="BW36" si="518">IF(AND(BW35="",BX35=""),"",IF((BX35*24)-(BW35*24)&gt;6,(((BX35*24)-(BW35*24))-0.25)/24,BX35-BW35))</f>
        <v/>
      </c>
      <c r="BX36" s="383"/>
      <c r="BY36" s="382" t="str">
        <f t="shared" ref="BY36" si="519">IF(AND(BY35="",BZ35=""),"",IF((BZ35*24)-(BY35*24)&gt;6,(((BZ35*24)-(BY35*24))-0.25)/24,BZ35-BY35))</f>
        <v/>
      </c>
      <c r="BZ36" s="383"/>
      <c r="CA36" s="382" t="str">
        <f t="shared" ref="CA36" si="520">IF(AND(CA35="",CB35=""),"",IF((CB35*24)-(CA35*24)&gt;6,(((CB35*24)-(CA35*24))-0.25)/24,CB35-CA35))</f>
        <v/>
      </c>
      <c r="CB36" s="383"/>
      <c r="CC36" s="375">
        <f t="shared" ref="CC36" si="521">SUM(BO36:CB36)</f>
        <v>0</v>
      </c>
      <c r="CD36" s="376"/>
      <c r="CE36" s="382" t="str">
        <f>IF(AND(CE35="",CF35=""),"",IF((CF35*24)-(CE35*24)&gt;6,(((CF35*24)-(CE35*24))-0.25)/24,CF35-CE35))</f>
        <v/>
      </c>
      <c r="CF36" s="383"/>
      <c r="CG36" s="382" t="str">
        <f t="shared" ref="CG36" si="522">IF(AND(CG35="",CH35=""),"",IF((CH35*24)-(CG35*24)&gt;6,(((CH35*24)-(CG35*24))-0.25)/24,CH35-CG35))</f>
        <v/>
      </c>
      <c r="CH36" s="383"/>
      <c r="CI36" s="382" t="str">
        <f t="shared" ref="CI36" si="523">IF(AND(CI35="",CJ35=""),"",IF((CJ35*24)-(CI35*24)&gt;6,(((CJ35*24)-(CI35*24))-0.25)/24,CJ35-CI35))</f>
        <v/>
      </c>
      <c r="CJ36" s="383"/>
      <c r="CK36" s="382" t="str">
        <f t="shared" ref="CK36" si="524">IF(AND(CK35="",CL35=""),"",IF((CL35*24)-(CK35*24)&gt;6,(((CL35*24)-(CK35*24))-0.25)/24,CL35-CK35))</f>
        <v/>
      </c>
      <c r="CL36" s="383"/>
      <c r="CM36" s="382" t="str">
        <f t="shared" ref="CM36" si="525">IF(AND(CM35="",CN35=""),"",IF((CN35*24)-(CM35*24)&gt;6,(((CN35*24)-(CM35*24))-0.25)/24,CN35-CM35))</f>
        <v/>
      </c>
      <c r="CN36" s="383"/>
      <c r="CO36" s="382" t="str">
        <f t="shared" ref="CO36" si="526">IF(AND(CO35="",CP35=""),"",IF((CP35*24)-(CO35*24)&gt;6,(((CP35*24)-(CO35*24))-0.25)/24,CP35-CO35))</f>
        <v/>
      </c>
      <c r="CP36" s="383"/>
      <c r="CQ36" s="382" t="str">
        <f t="shared" ref="CQ36" si="527">IF(AND(CQ35="",CR35=""),"",IF((CR35*24)-(CQ35*24)&gt;6,(((CR35*24)-(CQ35*24))-0.25)/24,CR35-CQ35))</f>
        <v/>
      </c>
      <c r="CR36" s="383"/>
      <c r="CS36" s="375">
        <f t="shared" ref="CS36" si="528">SUM(CE36:CR36)</f>
        <v>0</v>
      </c>
      <c r="CT36" s="376"/>
      <c r="CU36" s="375">
        <f t="shared" ref="CU36" si="529">SUM(Q36,AG36,AW36,CC36,CS36,BM36)</f>
        <v>0</v>
      </c>
      <c r="CV36" s="376"/>
      <c r="CW36" s="157"/>
      <c r="CX36" s="387"/>
      <c r="CY36"/>
      <c r="CZ36"/>
    </row>
    <row r="37" spans="1:104" x14ac:dyDescent="0.35">
      <c r="A37" s="166" t="s">
        <v>45</v>
      </c>
      <c r="B37" s="290"/>
      <c r="C37" s="173"/>
      <c r="D37" s="174"/>
      <c r="E37" s="175"/>
      <c r="F37" s="176"/>
      <c r="G37" s="173"/>
      <c r="H37" s="174"/>
      <c r="I37" s="175"/>
      <c r="J37" s="176"/>
      <c r="K37" s="173"/>
      <c r="L37" s="174"/>
      <c r="M37" s="175"/>
      <c r="N37" s="176"/>
      <c r="O37" s="173"/>
      <c r="P37" s="174"/>
      <c r="Q37" s="390"/>
      <c r="R37" s="372"/>
      <c r="S37" s="173"/>
      <c r="T37" s="174"/>
      <c r="U37" s="175"/>
      <c r="V37" s="176"/>
      <c r="W37" s="173"/>
      <c r="X37" s="174"/>
      <c r="Y37" s="175"/>
      <c r="Z37" s="176"/>
      <c r="AA37" s="173"/>
      <c r="AB37" s="174"/>
      <c r="AC37" s="175"/>
      <c r="AD37" s="176"/>
      <c r="AE37" s="173"/>
      <c r="AF37" s="174"/>
      <c r="AG37" s="375"/>
      <c r="AH37" s="376"/>
      <c r="AI37" s="173"/>
      <c r="AJ37" s="174"/>
      <c r="AK37" s="175"/>
      <c r="AL37" s="176"/>
      <c r="AM37" s="173"/>
      <c r="AN37" s="174"/>
      <c r="AO37" s="175"/>
      <c r="AP37" s="176"/>
      <c r="AQ37" s="173"/>
      <c r="AR37" s="174"/>
      <c r="AS37" s="175"/>
      <c r="AT37" s="176"/>
      <c r="AU37" s="173"/>
      <c r="AV37" s="174"/>
      <c r="AW37" s="375"/>
      <c r="AX37" s="376"/>
      <c r="AY37" s="173"/>
      <c r="AZ37" s="174"/>
      <c r="BA37" s="175"/>
      <c r="BB37" s="176"/>
      <c r="BC37" s="173"/>
      <c r="BD37" s="174"/>
      <c r="BE37" s="175"/>
      <c r="BF37" s="176"/>
      <c r="BG37" s="173"/>
      <c r="BH37" s="174"/>
      <c r="BI37" s="175"/>
      <c r="BJ37" s="176"/>
      <c r="BK37" s="173"/>
      <c r="BL37" s="174"/>
      <c r="BM37" s="375"/>
      <c r="BN37" s="376"/>
      <c r="BO37" s="173"/>
      <c r="BP37" s="174"/>
      <c r="BQ37" s="175"/>
      <c r="BR37" s="176"/>
      <c r="BS37" s="173"/>
      <c r="BT37" s="174"/>
      <c r="BU37" s="175"/>
      <c r="BV37" s="176"/>
      <c r="BW37" s="173"/>
      <c r="BX37" s="174"/>
      <c r="BY37" s="175"/>
      <c r="BZ37" s="176"/>
      <c r="CA37" s="173"/>
      <c r="CB37" s="174"/>
      <c r="CC37" s="375"/>
      <c r="CD37" s="376"/>
      <c r="CE37" s="173"/>
      <c r="CF37" s="174"/>
      <c r="CG37" s="175"/>
      <c r="CH37" s="176"/>
      <c r="CI37" s="173"/>
      <c r="CJ37" s="174"/>
      <c r="CK37" s="175"/>
      <c r="CL37" s="176"/>
      <c r="CM37" s="173"/>
      <c r="CN37" s="174"/>
      <c r="CO37" s="175"/>
      <c r="CP37" s="176"/>
      <c r="CQ37" s="173"/>
      <c r="CR37" s="174"/>
      <c r="CS37" s="375"/>
      <c r="CT37" s="376"/>
      <c r="CU37" s="375"/>
      <c r="CV37" s="376"/>
      <c r="CW37" s="157"/>
      <c r="CX37" s="386">
        <f>$CU$2-CU38</f>
        <v>6.9666666666666659</v>
      </c>
      <c r="CY37"/>
      <c r="CZ37"/>
    </row>
    <row r="38" spans="1:104" x14ac:dyDescent="0.35">
      <c r="A38" s="168"/>
      <c r="B38" s="293"/>
      <c r="C38" s="382" t="str">
        <f>IF(AND(C37="",D37=""),"",IF((D37*24)-(C37*24)&gt;6,(((D37*24)-(C37*24))-0.25)/24,D37-C37))</f>
        <v/>
      </c>
      <c r="D38" s="383"/>
      <c r="E38" s="382" t="str">
        <f t="shared" ref="E38" si="530">IF(AND(E37="",F37=""),"",IF((F37*24)-(E37*24)&gt;6,(((F37*24)-(E37*24))-0.25)/24,F37-E37))</f>
        <v/>
      </c>
      <c r="F38" s="383"/>
      <c r="G38" s="382" t="str">
        <f t="shared" ref="G38" si="531">IF(AND(G37="",H37=""),"",IF((H37*24)-(G37*24)&gt;6,(((H37*24)-(G37*24))-0.25)/24,H37-G37))</f>
        <v/>
      </c>
      <c r="H38" s="383"/>
      <c r="I38" s="382" t="str">
        <f t="shared" ref="I38" si="532">IF(AND(I37="",J37=""),"",IF((J37*24)-(I37*24)&gt;6,(((J37*24)-(I37*24))-0.25)/24,J37-I37))</f>
        <v/>
      </c>
      <c r="J38" s="383"/>
      <c r="K38" s="382" t="str">
        <f t="shared" ref="K38" si="533">IF(AND(K37="",L37=""),"",IF((L37*24)-(K37*24)&gt;6,(((L37*24)-(K37*24))-0.25)/24,L37-K37))</f>
        <v/>
      </c>
      <c r="L38" s="383"/>
      <c r="M38" s="382" t="str">
        <f t="shared" ref="M38" si="534">IF(AND(M37="",N37=""),"",IF((N37*24)-(M37*24)&gt;6,(((N37*24)-(M37*24))-0.25)/24,N37-M37))</f>
        <v/>
      </c>
      <c r="N38" s="383"/>
      <c r="O38" s="382" t="str">
        <f t="shared" ref="O38" si="535">IF(AND(O37="",P37=""),"",IF((P37*24)-(O37*24)&gt;6,(((P37*24)-(O37*24))-0.25)/24,P37-O37))</f>
        <v/>
      </c>
      <c r="P38" s="383"/>
      <c r="Q38" s="391">
        <f t="shared" ref="Q38" si="536">SUM(C38:P38)</f>
        <v>0</v>
      </c>
      <c r="R38" s="376"/>
      <c r="S38" s="382" t="str">
        <f>IF(AND(S37="",T37=""),"",IF((T37*24)-(S37*24)&gt;6,(((T37*24)-(S37*24))-0.25)/24,T37-S37))</f>
        <v/>
      </c>
      <c r="T38" s="383"/>
      <c r="U38" s="382" t="str">
        <f t="shared" ref="U38" si="537">IF(AND(U37="",V37=""),"",IF((V37*24)-(U37*24)&gt;6,(((V37*24)-(U37*24))-0.25)/24,V37-U37))</f>
        <v/>
      </c>
      <c r="V38" s="383"/>
      <c r="W38" s="382" t="str">
        <f t="shared" ref="W38" si="538">IF(AND(W37="",X37=""),"",IF((X37*24)-(W37*24)&gt;6,(((X37*24)-(W37*24))-0.25)/24,X37-W37))</f>
        <v/>
      </c>
      <c r="X38" s="383"/>
      <c r="Y38" s="382" t="str">
        <f t="shared" ref="Y38" si="539">IF(AND(Y37="",Z37=""),"",IF((Z37*24)-(Y37*24)&gt;6,(((Z37*24)-(Y37*24))-0.25)/24,Z37-Y37))</f>
        <v/>
      </c>
      <c r="Z38" s="383"/>
      <c r="AA38" s="382" t="str">
        <f t="shared" ref="AA38" si="540">IF(AND(AA37="",AB37=""),"",IF((AB37*24)-(AA37*24)&gt;6,(((AB37*24)-(AA37*24))-0.25)/24,AB37-AA37))</f>
        <v/>
      </c>
      <c r="AB38" s="383"/>
      <c r="AC38" s="382" t="str">
        <f t="shared" ref="AC38" si="541">IF(AND(AC37="",AD37=""),"",IF((AD37*24)-(AC37*24)&gt;6,(((AD37*24)-(AC37*24))-0.25)/24,AD37-AC37))</f>
        <v/>
      </c>
      <c r="AD38" s="383"/>
      <c r="AE38" s="382" t="str">
        <f t="shared" ref="AE38" si="542">IF(AND(AE37="",AF37=""),"",IF((AF37*24)-(AE37*24)&gt;6,(((AF37*24)-(AE37*24))-0.25)/24,AF37-AE37))</f>
        <v/>
      </c>
      <c r="AF38" s="383"/>
      <c r="AG38" s="375">
        <f t="shared" ref="AG38" si="543">SUM(S38:AF38)</f>
        <v>0</v>
      </c>
      <c r="AH38" s="376"/>
      <c r="AI38" s="382" t="str">
        <f>IF(AND(AI37="",AJ37=""),"",IF((AJ37*24)-(AI37*24)&gt;6,(((AJ37*24)-(AI37*24))-0.25)/24,AJ37-AI37))</f>
        <v/>
      </c>
      <c r="AJ38" s="383"/>
      <c r="AK38" s="382" t="str">
        <f t="shared" ref="AK38" si="544">IF(AND(AK37="",AL37=""),"",IF((AL37*24)-(AK37*24)&gt;6,(((AL37*24)-(AK37*24))-0.25)/24,AL37-AK37))</f>
        <v/>
      </c>
      <c r="AL38" s="383"/>
      <c r="AM38" s="382" t="str">
        <f t="shared" ref="AM38" si="545">IF(AND(AM37="",AN37=""),"",IF((AN37*24)-(AM37*24)&gt;6,(((AN37*24)-(AM37*24))-0.25)/24,AN37-AM37))</f>
        <v/>
      </c>
      <c r="AN38" s="383"/>
      <c r="AO38" s="382" t="str">
        <f t="shared" ref="AO38" si="546">IF(AND(AO37="",AP37=""),"",IF((AP37*24)-(AO37*24)&gt;6,(((AP37*24)-(AO37*24))-0.25)/24,AP37-AO37))</f>
        <v/>
      </c>
      <c r="AP38" s="383"/>
      <c r="AQ38" s="382" t="str">
        <f t="shared" ref="AQ38" si="547">IF(AND(AQ37="",AR37=""),"",IF((AR37*24)-(AQ37*24)&gt;6,(((AR37*24)-(AQ37*24))-0.25)/24,AR37-AQ37))</f>
        <v/>
      </c>
      <c r="AR38" s="383"/>
      <c r="AS38" s="382" t="str">
        <f t="shared" ref="AS38" si="548">IF(AND(AS37="",AT37=""),"",IF((AT37*24)-(AS37*24)&gt;6,(((AT37*24)-(AS37*24))-0.25)/24,AT37-AS37))</f>
        <v/>
      </c>
      <c r="AT38" s="383"/>
      <c r="AU38" s="382" t="str">
        <f t="shared" ref="AU38" si="549">IF(AND(AU37="",AV37=""),"",IF((AV37*24)-(AU37*24)&gt;6,(((AV37*24)-(AU37*24))-0.25)/24,AV37-AU37))</f>
        <v/>
      </c>
      <c r="AV38" s="383"/>
      <c r="AW38" s="375">
        <f t="shared" ref="AW38" si="550">SUM(AI38:AV38)</f>
        <v>0</v>
      </c>
      <c r="AX38" s="376"/>
      <c r="AY38" s="382" t="str">
        <f>IF(AND(AY37="",AZ37=""),"",IF((AZ37*24)-(AY37*24)&gt;6,(((AZ37*24)-(AY37*24))-0.25)/24,AZ37-AY37))</f>
        <v/>
      </c>
      <c r="AZ38" s="383"/>
      <c r="BA38" s="382" t="str">
        <f t="shared" ref="BA38" si="551">IF(AND(BA37="",BB37=""),"",IF((BB37*24)-(BA37*24)&gt;6,(((BB37*24)-(BA37*24))-0.25)/24,BB37-BA37))</f>
        <v/>
      </c>
      <c r="BB38" s="383"/>
      <c r="BC38" s="382" t="str">
        <f t="shared" ref="BC38" si="552">IF(AND(BC37="",BD37=""),"",IF((BD37*24)-(BC37*24)&gt;6,(((BD37*24)-(BC37*24))-0.25)/24,BD37-BC37))</f>
        <v/>
      </c>
      <c r="BD38" s="383"/>
      <c r="BE38" s="382" t="str">
        <f t="shared" ref="BE38" si="553">IF(AND(BE37="",BF37=""),"",IF((BF37*24)-(BE37*24)&gt;6,(((BF37*24)-(BE37*24))-0.25)/24,BF37-BE37))</f>
        <v/>
      </c>
      <c r="BF38" s="383"/>
      <c r="BG38" s="382" t="str">
        <f t="shared" ref="BG38" si="554">IF(AND(BG37="",BH37=""),"",IF((BH37*24)-(BG37*24)&gt;6,(((BH37*24)-(BG37*24))-0.25)/24,BH37-BG37))</f>
        <v/>
      </c>
      <c r="BH38" s="383"/>
      <c r="BI38" s="382" t="str">
        <f t="shared" ref="BI38" si="555">IF(AND(BI37="",BJ37=""),"",IF((BJ37*24)-(BI37*24)&gt;6,(((BJ37*24)-(BI37*24))-0.25)/24,BJ37-BI37))</f>
        <v/>
      </c>
      <c r="BJ38" s="383"/>
      <c r="BK38" s="382" t="str">
        <f t="shared" ref="BK38" si="556">IF(AND(BK37="",BL37=""),"",IF((BL37*24)-(BK37*24)&gt;6,(((BL37*24)-(BK37*24))-0.25)/24,BL37-BK37))</f>
        <v/>
      </c>
      <c r="BL38" s="383"/>
      <c r="BM38" s="375">
        <f t="shared" ref="BM38" si="557">SUM(AY38:BL38)</f>
        <v>0</v>
      </c>
      <c r="BN38" s="376"/>
      <c r="BO38" s="382" t="str">
        <f>IF(AND(BO37="",BP37=""),"",IF((BP37*24)-(BO37*24)&gt;6,(((BP37*24)-(BO37*24))-0.25)/24,BP37-BO37))</f>
        <v/>
      </c>
      <c r="BP38" s="383"/>
      <c r="BQ38" s="382" t="str">
        <f t="shared" ref="BQ38" si="558">IF(AND(BQ37="",BR37=""),"",IF((BR37*24)-(BQ37*24)&gt;6,(((BR37*24)-(BQ37*24))-0.25)/24,BR37-BQ37))</f>
        <v/>
      </c>
      <c r="BR38" s="383"/>
      <c r="BS38" s="382" t="str">
        <f t="shared" ref="BS38" si="559">IF(AND(BS37="",BT37=""),"",IF((BT37*24)-(BS37*24)&gt;6,(((BT37*24)-(BS37*24))-0.25)/24,BT37-BS37))</f>
        <v/>
      </c>
      <c r="BT38" s="383"/>
      <c r="BU38" s="382" t="str">
        <f t="shared" ref="BU38" si="560">IF(AND(BU37="",BV37=""),"",IF((BV37*24)-(BU37*24)&gt;6,(((BV37*24)-(BU37*24))-0.25)/24,BV37-BU37))</f>
        <v/>
      </c>
      <c r="BV38" s="383"/>
      <c r="BW38" s="382" t="str">
        <f t="shared" ref="BW38" si="561">IF(AND(BW37="",BX37=""),"",IF((BX37*24)-(BW37*24)&gt;6,(((BX37*24)-(BW37*24))-0.25)/24,BX37-BW37))</f>
        <v/>
      </c>
      <c r="BX38" s="383"/>
      <c r="BY38" s="382" t="str">
        <f t="shared" ref="BY38" si="562">IF(AND(BY37="",BZ37=""),"",IF((BZ37*24)-(BY37*24)&gt;6,(((BZ37*24)-(BY37*24))-0.25)/24,BZ37-BY37))</f>
        <v/>
      </c>
      <c r="BZ38" s="383"/>
      <c r="CA38" s="382" t="str">
        <f t="shared" ref="CA38" si="563">IF(AND(CA37="",CB37=""),"",IF((CB37*24)-(CA37*24)&gt;6,(((CB37*24)-(CA37*24))-0.25)/24,CB37-CA37))</f>
        <v/>
      </c>
      <c r="CB38" s="383"/>
      <c r="CC38" s="375">
        <f t="shared" ref="CC38" si="564">SUM(BO38:CB38)</f>
        <v>0</v>
      </c>
      <c r="CD38" s="376"/>
      <c r="CE38" s="382" t="str">
        <f>IF(AND(CE37="",CF37=""),"",IF((CF37*24)-(CE37*24)&gt;6,(((CF37*24)-(CE37*24))-0.25)/24,CF37-CE37))</f>
        <v/>
      </c>
      <c r="CF38" s="383"/>
      <c r="CG38" s="382" t="str">
        <f t="shared" ref="CG38" si="565">IF(AND(CG37="",CH37=""),"",IF((CH37*24)-(CG37*24)&gt;6,(((CH37*24)-(CG37*24))-0.25)/24,CH37-CG37))</f>
        <v/>
      </c>
      <c r="CH38" s="383"/>
      <c r="CI38" s="382" t="str">
        <f t="shared" ref="CI38" si="566">IF(AND(CI37="",CJ37=""),"",IF((CJ37*24)-(CI37*24)&gt;6,(((CJ37*24)-(CI37*24))-0.25)/24,CJ37-CI37))</f>
        <v/>
      </c>
      <c r="CJ38" s="383"/>
      <c r="CK38" s="382" t="str">
        <f t="shared" ref="CK38" si="567">IF(AND(CK37="",CL37=""),"",IF((CL37*24)-(CK37*24)&gt;6,(((CL37*24)-(CK37*24))-0.25)/24,CL37-CK37))</f>
        <v/>
      </c>
      <c r="CL38" s="383"/>
      <c r="CM38" s="382" t="str">
        <f t="shared" ref="CM38" si="568">IF(AND(CM37="",CN37=""),"",IF((CN37*24)-(CM37*24)&gt;6,(((CN37*24)-(CM37*24))-0.25)/24,CN37-CM37))</f>
        <v/>
      </c>
      <c r="CN38" s="383"/>
      <c r="CO38" s="382" t="str">
        <f t="shared" ref="CO38" si="569">IF(AND(CO37="",CP37=""),"",IF((CP37*24)-(CO37*24)&gt;6,(((CP37*24)-(CO37*24))-0.25)/24,CP37-CO37))</f>
        <v/>
      </c>
      <c r="CP38" s="383"/>
      <c r="CQ38" s="382" t="str">
        <f t="shared" ref="CQ38" si="570">IF(AND(CQ37="",CR37=""),"",IF((CR37*24)-(CQ37*24)&gt;6,(((CR37*24)-(CQ37*24))-0.25)/24,CR37-CQ37))</f>
        <v/>
      </c>
      <c r="CR38" s="383"/>
      <c r="CS38" s="375">
        <f t="shared" ref="CS38" si="571">SUM(CE38:CR38)</f>
        <v>0</v>
      </c>
      <c r="CT38" s="376"/>
      <c r="CU38" s="375">
        <f t="shared" ref="CU38" si="572">SUM(Q38,AG38,AW38,CC38,CS38,BM38)</f>
        <v>0</v>
      </c>
      <c r="CV38" s="376"/>
      <c r="CW38" s="157"/>
      <c r="CX38" s="387"/>
      <c r="CY38"/>
      <c r="CZ38"/>
    </row>
    <row r="39" spans="1:104" x14ac:dyDescent="0.35">
      <c r="A39" s="166" t="s">
        <v>84</v>
      </c>
      <c r="B39" s="290"/>
      <c r="C39" s="173"/>
      <c r="D39" s="174"/>
      <c r="E39" s="175"/>
      <c r="F39" s="176"/>
      <c r="G39" s="173"/>
      <c r="H39" s="174"/>
      <c r="I39" s="175"/>
      <c r="J39" s="176"/>
      <c r="K39" s="173"/>
      <c r="L39" s="174"/>
      <c r="M39" s="175"/>
      <c r="N39" s="176"/>
      <c r="O39" s="173"/>
      <c r="P39" s="174"/>
      <c r="Q39" s="390"/>
      <c r="R39" s="372"/>
      <c r="S39" s="173"/>
      <c r="T39" s="174"/>
      <c r="U39" s="175"/>
      <c r="V39" s="176"/>
      <c r="W39" s="173"/>
      <c r="X39" s="174"/>
      <c r="Y39" s="175"/>
      <c r="Z39" s="176"/>
      <c r="AA39" s="173"/>
      <c r="AB39" s="174"/>
      <c r="AC39" s="175"/>
      <c r="AD39" s="176"/>
      <c r="AE39" s="173"/>
      <c r="AF39" s="174"/>
      <c r="AG39" s="375"/>
      <c r="AH39" s="376"/>
      <c r="AI39" s="173"/>
      <c r="AJ39" s="174"/>
      <c r="AK39" s="175"/>
      <c r="AL39" s="176"/>
      <c r="AM39" s="173"/>
      <c r="AN39" s="174"/>
      <c r="AO39" s="175"/>
      <c r="AP39" s="176"/>
      <c r="AQ39" s="173"/>
      <c r="AR39" s="174"/>
      <c r="AS39" s="175"/>
      <c r="AT39" s="176"/>
      <c r="AU39" s="173"/>
      <c r="AV39" s="174"/>
      <c r="AW39" s="375"/>
      <c r="AX39" s="376"/>
      <c r="AY39" s="173"/>
      <c r="AZ39" s="174"/>
      <c r="BA39" s="175"/>
      <c r="BB39" s="176"/>
      <c r="BC39" s="173"/>
      <c r="BD39" s="174"/>
      <c r="BE39" s="175"/>
      <c r="BF39" s="176"/>
      <c r="BG39" s="173"/>
      <c r="BH39" s="174"/>
      <c r="BI39" s="175"/>
      <c r="BJ39" s="176"/>
      <c r="BK39" s="173"/>
      <c r="BL39" s="174"/>
      <c r="BM39" s="375"/>
      <c r="BN39" s="376"/>
      <c r="BO39" s="173"/>
      <c r="BP39" s="174"/>
      <c r="BQ39" s="175"/>
      <c r="BR39" s="176"/>
      <c r="BS39" s="173"/>
      <c r="BT39" s="174"/>
      <c r="BU39" s="175"/>
      <c r="BV39" s="176"/>
      <c r="BW39" s="173"/>
      <c r="BX39" s="174"/>
      <c r="BY39" s="175"/>
      <c r="BZ39" s="176"/>
      <c r="CA39" s="173"/>
      <c r="CB39" s="174"/>
      <c r="CC39" s="375"/>
      <c r="CD39" s="376"/>
      <c r="CE39" s="173"/>
      <c r="CF39" s="174"/>
      <c r="CG39" s="175"/>
      <c r="CH39" s="176"/>
      <c r="CI39" s="173"/>
      <c r="CJ39" s="174"/>
      <c r="CK39" s="175"/>
      <c r="CL39" s="176"/>
      <c r="CM39" s="173"/>
      <c r="CN39" s="174"/>
      <c r="CO39" s="175"/>
      <c r="CP39" s="176"/>
      <c r="CQ39" s="173"/>
      <c r="CR39" s="174"/>
      <c r="CS39" s="375"/>
      <c r="CT39" s="376"/>
      <c r="CU39" s="375"/>
      <c r="CV39" s="376"/>
      <c r="CW39" s="157"/>
      <c r="CX39" s="386">
        <f>$CU$2-CU40</f>
        <v>6.9666666666666659</v>
      </c>
      <c r="CY39"/>
      <c r="CZ39"/>
    </row>
    <row r="40" spans="1:104" x14ac:dyDescent="0.35">
      <c r="A40" s="168"/>
      <c r="B40" s="293"/>
      <c r="C40" s="382" t="str">
        <f>IF(AND(C39="",D39=""),"",IF((D39*24)-(C39*24)&gt;6,(((D39*24)-(C39*24))-0.25)/24,D39-C39))</f>
        <v/>
      </c>
      <c r="D40" s="383"/>
      <c r="E40" s="382" t="str">
        <f t="shared" ref="E40" si="573">IF(AND(E39="",F39=""),"",IF((F39*24)-(E39*24)&gt;6,(((F39*24)-(E39*24))-0.25)/24,F39-E39))</f>
        <v/>
      </c>
      <c r="F40" s="383"/>
      <c r="G40" s="382" t="str">
        <f t="shared" ref="G40" si="574">IF(AND(G39="",H39=""),"",IF((H39*24)-(G39*24)&gt;6,(((H39*24)-(G39*24))-0.25)/24,H39-G39))</f>
        <v/>
      </c>
      <c r="H40" s="383"/>
      <c r="I40" s="382" t="str">
        <f t="shared" ref="I40" si="575">IF(AND(I39="",J39=""),"",IF((J39*24)-(I39*24)&gt;6,(((J39*24)-(I39*24))-0.25)/24,J39-I39))</f>
        <v/>
      </c>
      <c r="J40" s="383"/>
      <c r="K40" s="382" t="str">
        <f t="shared" ref="K40" si="576">IF(AND(K39="",L39=""),"",IF((L39*24)-(K39*24)&gt;6,(((L39*24)-(K39*24))-0.25)/24,L39-K39))</f>
        <v/>
      </c>
      <c r="L40" s="383"/>
      <c r="M40" s="382" t="str">
        <f t="shared" ref="M40" si="577">IF(AND(M39="",N39=""),"",IF((N39*24)-(M39*24)&gt;6,(((N39*24)-(M39*24))-0.25)/24,N39-M39))</f>
        <v/>
      </c>
      <c r="N40" s="383"/>
      <c r="O40" s="382" t="str">
        <f t="shared" ref="O40" si="578">IF(AND(O39="",P39=""),"",IF((P39*24)-(O39*24)&gt;6,(((P39*24)-(O39*24))-0.25)/24,P39-O39))</f>
        <v/>
      </c>
      <c r="P40" s="383"/>
      <c r="Q40" s="391">
        <f t="shared" ref="Q40" si="579">SUM(C40:P40)</f>
        <v>0</v>
      </c>
      <c r="R40" s="376"/>
      <c r="S40" s="382" t="str">
        <f>IF(AND(S39="",T39=""),"",IF((T39*24)-(S39*24)&gt;6,(((T39*24)-(S39*24))-0.25)/24,T39-S39))</f>
        <v/>
      </c>
      <c r="T40" s="383"/>
      <c r="U40" s="382" t="str">
        <f t="shared" ref="U40" si="580">IF(AND(U39="",V39=""),"",IF((V39*24)-(U39*24)&gt;6,(((V39*24)-(U39*24))-0.25)/24,V39-U39))</f>
        <v/>
      </c>
      <c r="V40" s="383"/>
      <c r="W40" s="382" t="str">
        <f t="shared" ref="W40" si="581">IF(AND(W39="",X39=""),"",IF((X39*24)-(W39*24)&gt;6,(((X39*24)-(W39*24))-0.25)/24,X39-W39))</f>
        <v/>
      </c>
      <c r="X40" s="383"/>
      <c r="Y40" s="382" t="str">
        <f t="shared" ref="Y40" si="582">IF(AND(Y39="",Z39=""),"",IF((Z39*24)-(Y39*24)&gt;6,(((Z39*24)-(Y39*24))-0.25)/24,Z39-Y39))</f>
        <v/>
      </c>
      <c r="Z40" s="383"/>
      <c r="AA40" s="382" t="str">
        <f t="shared" ref="AA40" si="583">IF(AND(AA39="",AB39=""),"",IF((AB39*24)-(AA39*24)&gt;6,(((AB39*24)-(AA39*24))-0.25)/24,AB39-AA39))</f>
        <v/>
      </c>
      <c r="AB40" s="383"/>
      <c r="AC40" s="382" t="str">
        <f t="shared" ref="AC40" si="584">IF(AND(AC39="",AD39=""),"",IF((AD39*24)-(AC39*24)&gt;6,(((AD39*24)-(AC39*24))-0.25)/24,AD39-AC39))</f>
        <v/>
      </c>
      <c r="AD40" s="383"/>
      <c r="AE40" s="382" t="str">
        <f t="shared" ref="AE40" si="585">IF(AND(AE39="",AF39=""),"",IF((AF39*24)-(AE39*24)&gt;6,(((AF39*24)-(AE39*24))-0.25)/24,AF39-AE39))</f>
        <v/>
      </c>
      <c r="AF40" s="383"/>
      <c r="AG40" s="375">
        <f t="shared" ref="AG40" si="586">SUM(S40:AF40)</f>
        <v>0</v>
      </c>
      <c r="AH40" s="376"/>
      <c r="AI40" s="382" t="str">
        <f>IF(AND(AI39="",AJ39=""),"",IF((AJ39*24)-(AI39*24)&gt;6,(((AJ39*24)-(AI39*24))-0.25)/24,AJ39-AI39))</f>
        <v/>
      </c>
      <c r="AJ40" s="383"/>
      <c r="AK40" s="382" t="str">
        <f t="shared" ref="AK40" si="587">IF(AND(AK39="",AL39=""),"",IF((AL39*24)-(AK39*24)&gt;6,(((AL39*24)-(AK39*24))-0.25)/24,AL39-AK39))</f>
        <v/>
      </c>
      <c r="AL40" s="383"/>
      <c r="AM40" s="382" t="str">
        <f t="shared" ref="AM40" si="588">IF(AND(AM39="",AN39=""),"",IF((AN39*24)-(AM39*24)&gt;6,(((AN39*24)-(AM39*24))-0.25)/24,AN39-AM39))</f>
        <v/>
      </c>
      <c r="AN40" s="383"/>
      <c r="AO40" s="382" t="str">
        <f t="shared" ref="AO40" si="589">IF(AND(AO39="",AP39=""),"",IF((AP39*24)-(AO39*24)&gt;6,(((AP39*24)-(AO39*24))-0.25)/24,AP39-AO39))</f>
        <v/>
      </c>
      <c r="AP40" s="383"/>
      <c r="AQ40" s="382" t="str">
        <f t="shared" ref="AQ40" si="590">IF(AND(AQ39="",AR39=""),"",IF((AR39*24)-(AQ39*24)&gt;6,(((AR39*24)-(AQ39*24))-0.25)/24,AR39-AQ39))</f>
        <v/>
      </c>
      <c r="AR40" s="383"/>
      <c r="AS40" s="382" t="str">
        <f t="shared" ref="AS40" si="591">IF(AND(AS39="",AT39=""),"",IF((AT39*24)-(AS39*24)&gt;6,(((AT39*24)-(AS39*24))-0.25)/24,AT39-AS39))</f>
        <v/>
      </c>
      <c r="AT40" s="383"/>
      <c r="AU40" s="382" t="str">
        <f t="shared" ref="AU40" si="592">IF(AND(AU39="",AV39=""),"",IF((AV39*24)-(AU39*24)&gt;6,(((AV39*24)-(AU39*24))-0.25)/24,AV39-AU39))</f>
        <v/>
      </c>
      <c r="AV40" s="383"/>
      <c r="AW40" s="375">
        <f t="shared" ref="AW40" si="593">SUM(AI40:AV40)</f>
        <v>0</v>
      </c>
      <c r="AX40" s="376"/>
      <c r="AY40" s="382" t="str">
        <f>IF(AND(AY39="",AZ39=""),"",IF((AZ39*24)-(AY39*24)&gt;6,(((AZ39*24)-(AY39*24))-0.25)/24,AZ39-AY39))</f>
        <v/>
      </c>
      <c r="AZ40" s="383"/>
      <c r="BA40" s="382" t="str">
        <f t="shared" ref="BA40" si="594">IF(AND(BA39="",BB39=""),"",IF((BB39*24)-(BA39*24)&gt;6,(((BB39*24)-(BA39*24))-0.25)/24,BB39-BA39))</f>
        <v/>
      </c>
      <c r="BB40" s="383"/>
      <c r="BC40" s="382" t="str">
        <f t="shared" ref="BC40" si="595">IF(AND(BC39="",BD39=""),"",IF((BD39*24)-(BC39*24)&gt;6,(((BD39*24)-(BC39*24))-0.25)/24,BD39-BC39))</f>
        <v/>
      </c>
      <c r="BD40" s="383"/>
      <c r="BE40" s="382" t="str">
        <f t="shared" ref="BE40" si="596">IF(AND(BE39="",BF39=""),"",IF((BF39*24)-(BE39*24)&gt;6,(((BF39*24)-(BE39*24))-0.25)/24,BF39-BE39))</f>
        <v/>
      </c>
      <c r="BF40" s="383"/>
      <c r="BG40" s="382" t="str">
        <f t="shared" ref="BG40" si="597">IF(AND(BG39="",BH39=""),"",IF((BH39*24)-(BG39*24)&gt;6,(((BH39*24)-(BG39*24))-0.25)/24,BH39-BG39))</f>
        <v/>
      </c>
      <c r="BH40" s="383"/>
      <c r="BI40" s="382" t="str">
        <f t="shared" ref="BI40" si="598">IF(AND(BI39="",BJ39=""),"",IF((BJ39*24)-(BI39*24)&gt;6,(((BJ39*24)-(BI39*24))-0.25)/24,BJ39-BI39))</f>
        <v/>
      </c>
      <c r="BJ40" s="383"/>
      <c r="BK40" s="382" t="str">
        <f t="shared" ref="BK40" si="599">IF(AND(BK39="",BL39=""),"",IF((BL39*24)-(BK39*24)&gt;6,(((BL39*24)-(BK39*24))-0.25)/24,BL39-BK39))</f>
        <v/>
      </c>
      <c r="BL40" s="383"/>
      <c r="BM40" s="375">
        <f t="shared" ref="BM40" si="600">SUM(AY40:BL40)</f>
        <v>0</v>
      </c>
      <c r="BN40" s="376"/>
      <c r="BO40" s="382" t="str">
        <f>IF(AND(BO39="",BP39=""),"",IF((BP39*24)-(BO39*24)&gt;6,(((BP39*24)-(BO39*24))-0.25)/24,BP39-BO39))</f>
        <v/>
      </c>
      <c r="BP40" s="383"/>
      <c r="BQ40" s="382" t="str">
        <f t="shared" ref="BQ40" si="601">IF(AND(BQ39="",BR39=""),"",IF((BR39*24)-(BQ39*24)&gt;6,(((BR39*24)-(BQ39*24))-0.25)/24,BR39-BQ39))</f>
        <v/>
      </c>
      <c r="BR40" s="383"/>
      <c r="BS40" s="382" t="str">
        <f t="shared" ref="BS40" si="602">IF(AND(BS39="",BT39=""),"",IF((BT39*24)-(BS39*24)&gt;6,(((BT39*24)-(BS39*24))-0.25)/24,BT39-BS39))</f>
        <v/>
      </c>
      <c r="BT40" s="383"/>
      <c r="BU40" s="382" t="str">
        <f t="shared" ref="BU40" si="603">IF(AND(BU39="",BV39=""),"",IF((BV39*24)-(BU39*24)&gt;6,(((BV39*24)-(BU39*24))-0.25)/24,BV39-BU39))</f>
        <v/>
      </c>
      <c r="BV40" s="383"/>
      <c r="BW40" s="382" t="str">
        <f t="shared" ref="BW40" si="604">IF(AND(BW39="",BX39=""),"",IF((BX39*24)-(BW39*24)&gt;6,(((BX39*24)-(BW39*24))-0.25)/24,BX39-BW39))</f>
        <v/>
      </c>
      <c r="BX40" s="383"/>
      <c r="BY40" s="382" t="str">
        <f t="shared" ref="BY40" si="605">IF(AND(BY39="",BZ39=""),"",IF((BZ39*24)-(BY39*24)&gt;6,(((BZ39*24)-(BY39*24))-0.25)/24,BZ39-BY39))</f>
        <v/>
      </c>
      <c r="BZ40" s="383"/>
      <c r="CA40" s="382" t="str">
        <f t="shared" ref="CA40" si="606">IF(AND(CA39="",CB39=""),"",IF((CB39*24)-(CA39*24)&gt;6,(((CB39*24)-(CA39*24))-0.25)/24,CB39-CA39))</f>
        <v/>
      </c>
      <c r="CB40" s="383"/>
      <c r="CC40" s="375">
        <f t="shared" ref="CC40" si="607">SUM(BO40:CB40)</f>
        <v>0</v>
      </c>
      <c r="CD40" s="376"/>
      <c r="CE40" s="382" t="str">
        <f>IF(AND(CE39="",CF39=""),"",IF((CF39*24)-(CE39*24)&gt;6,(((CF39*24)-(CE39*24))-0.25)/24,CF39-CE39))</f>
        <v/>
      </c>
      <c r="CF40" s="383"/>
      <c r="CG40" s="382" t="str">
        <f t="shared" ref="CG40" si="608">IF(AND(CG39="",CH39=""),"",IF((CH39*24)-(CG39*24)&gt;6,(((CH39*24)-(CG39*24))-0.25)/24,CH39-CG39))</f>
        <v/>
      </c>
      <c r="CH40" s="383"/>
      <c r="CI40" s="382" t="str">
        <f t="shared" ref="CI40" si="609">IF(AND(CI39="",CJ39=""),"",IF((CJ39*24)-(CI39*24)&gt;6,(((CJ39*24)-(CI39*24))-0.25)/24,CJ39-CI39))</f>
        <v/>
      </c>
      <c r="CJ40" s="383"/>
      <c r="CK40" s="382" t="str">
        <f t="shared" ref="CK40" si="610">IF(AND(CK39="",CL39=""),"",IF((CL39*24)-(CK39*24)&gt;6,(((CL39*24)-(CK39*24))-0.25)/24,CL39-CK39))</f>
        <v/>
      </c>
      <c r="CL40" s="383"/>
      <c r="CM40" s="382" t="str">
        <f t="shared" ref="CM40" si="611">IF(AND(CM39="",CN39=""),"",IF((CN39*24)-(CM39*24)&gt;6,(((CN39*24)-(CM39*24))-0.25)/24,CN39-CM39))</f>
        <v/>
      </c>
      <c r="CN40" s="383"/>
      <c r="CO40" s="382" t="str">
        <f t="shared" ref="CO40" si="612">IF(AND(CO39="",CP39=""),"",IF((CP39*24)-(CO39*24)&gt;6,(((CP39*24)-(CO39*24))-0.25)/24,CP39-CO39))</f>
        <v/>
      </c>
      <c r="CP40" s="383"/>
      <c r="CQ40" s="382" t="str">
        <f t="shared" ref="CQ40" si="613">IF(AND(CQ39="",CR39=""),"",IF((CR39*24)-(CQ39*24)&gt;6,(((CR39*24)-(CQ39*24))-0.25)/24,CR39-CQ39))</f>
        <v/>
      </c>
      <c r="CR40" s="383"/>
      <c r="CS40" s="375">
        <f t="shared" ref="CS40" si="614">SUM(CE40:CR40)</f>
        <v>0</v>
      </c>
      <c r="CT40" s="376"/>
      <c r="CU40" s="375">
        <f t="shared" ref="CU40" si="615">SUM(Q40,AG40,AW40,CC40,CS40,BM40)</f>
        <v>0</v>
      </c>
      <c r="CV40" s="376"/>
      <c r="CW40" s="157"/>
      <c r="CX40" s="387"/>
      <c r="CY40"/>
      <c r="CZ40"/>
    </row>
    <row r="41" spans="1:104" x14ac:dyDescent="0.35">
      <c r="A41" s="166" t="s">
        <v>125</v>
      </c>
      <c r="B41" s="290"/>
      <c r="C41" s="173"/>
      <c r="D41" s="174"/>
      <c r="E41" s="175"/>
      <c r="F41" s="176"/>
      <c r="G41" s="173"/>
      <c r="H41" s="174"/>
      <c r="I41" s="175"/>
      <c r="J41" s="176"/>
      <c r="K41" s="173"/>
      <c r="L41" s="174"/>
      <c r="M41" s="175"/>
      <c r="N41" s="176"/>
      <c r="O41" s="173"/>
      <c r="P41" s="174"/>
      <c r="Q41" s="390"/>
      <c r="R41" s="372"/>
      <c r="S41" s="173"/>
      <c r="T41" s="174"/>
      <c r="U41" s="175"/>
      <c r="V41" s="176"/>
      <c r="W41" s="173"/>
      <c r="X41" s="174"/>
      <c r="Y41" s="175"/>
      <c r="Z41" s="176"/>
      <c r="AA41" s="173"/>
      <c r="AB41" s="174"/>
      <c r="AC41" s="175"/>
      <c r="AD41" s="176"/>
      <c r="AE41" s="173"/>
      <c r="AF41" s="174"/>
      <c r="AG41" s="375"/>
      <c r="AH41" s="376"/>
      <c r="AI41" s="173"/>
      <c r="AJ41" s="174"/>
      <c r="AK41" s="175"/>
      <c r="AL41" s="176"/>
      <c r="AM41" s="173"/>
      <c r="AN41" s="174"/>
      <c r="AO41" s="175"/>
      <c r="AP41" s="176"/>
      <c r="AQ41" s="173"/>
      <c r="AR41" s="174"/>
      <c r="AS41" s="175"/>
      <c r="AT41" s="176"/>
      <c r="AU41" s="173"/>
      <c r="AV41" s="174"/>
      <c r="AW41" s="375"/>
      <c r="AX41" s="376"/>
      <c r="AY41" s="173"/>
      <c r="AZ41" s="174"/>
      <c r="BA41" s="175"/>
      <c r="BB41" s="176"/>
      <c r="BC41" s="173"/>
      <c r="BD41" s="174"/>
      <c r="BE41" s="175"/>
      <c r="BF41" s="176"/>
      <c r="BG41" s="173"/>
      <c r="BH41" s="174"/>
      <c r="BI41" s="175"/>
      <c r="BJ41" s="176"/>
      <c r="BK41" s="173"/>
      <c r="BL41" s="174"/>
      <c r="BM41" s="375"/>
      <c r="BN41" s="376"/>
      <c r="BO41" s="173"/>
      <c r="BP41" s="174"/>
      <c r="BQ41" s="175"/>
      <c r="BR41" s="176"/>
      <c r="BS41" s="173"/>
      <c r="BT41" s="174"/>
      <c r="BU41" s="175"/>
      <c r="BV41" s="176"/>
      <c r="BW41" s="173"/>
      <c r="BX41" s="174"/>
      <c r="BY41" s="175"/>
      <c r="BZ41" s="176"/>
      <c r="CA41" s="173"/>
      <c r="CB41" s="174"/>
      <c r="CC41" s="375"/>
      <c r="CD41" s="376"/>
      <c r="CE41" s="173"/>
      <c r="CF41" s="174"/>
      <c r="CG41" s="175"/>
      <c r="CH41" s="176"/>
      <c r="CI41" s="173"/>
      <c r="CJ41" s="174"/>
      <c r="CK41" s="175"/>
      <c r="CL41" s="176"/>
      <c r="CM41" s="173"/>
      <c r="CN41" s="174"/>
      <c r="CO41" s="175"/>
      <c r="CP41" s="176"/>
      <c r="CQ41" s="173"/>
      <c r="CR41" s="174"/>
      <c r="CS41" s="375"/>
      <c r="CT41" s="376"/>
      <c r="CU41" s="375"/>
      <c r="CV41" s="376"/>
      <c r="CW41" s="157"/>
      <c r="CX41" s="386">
        <f>$CU$2-CU42</f>
        <v>6.9666666666666659</v>
      </c>
      <c r="CY41"/>
      <c r="CZ41"/>
    </row>
    <row r="42" spans="1:104" x14ac:dyDescent="0.35">
      <c r="A42" s="168"/>
      <c r="B42" s="293"/>
      <c r="C42" s="382" t="str">
        <f>IF(AND(C41="",D41=""),"",IF((D41*24)-(C41*24)&gt;6,(((D41*24)-(C41*24))-0.25)/24,D41-C41))</f>
        <v/>
      </c>
      <c r="D42" s="383"/>
      <c r="E42" s="382" t="str">
        <f t="shared" ref="E42" si="616">IF(AND(E41="",F41=""),"",IF((F41*24)-(E41*24)&gt;6,(((F41*24)-(E41*24))-0.25)/24,F41-E41))</f>
        <v/>
      </c>
      <c r="F42" s="383"/>
      <c r="G42" s="382" t="str">
        <f t="shared" ref="G42" si="617">IF(AND(G41="",H41=""),"",IF((H41*24)-(G41*24)&gt;6,(((H41*24)-(G41*24))-0.25)/24,H41-G41))</f>
        <v/>
      </c>
      <c r="H42" s="383"/>
      <c r="I42" s="382" t="str">
        <f t="shared" ref="I42" si="618">IF(AND(I41="",J41=""),"",IF((J41*24)-(I41*24)&gt;6,(((J41*24)-(I41*24))-0.25)/24,J41-I41))</f>
        <v/>
      </c>
      <c r="J42" s="383"/>
      <c r="K42" s="382" t="str">
        <f t="shared" ref="K42" si="619">IF(AND(K41="",L41=""),"",IF((L41*24)-(K41*24)&gt;6,(((L41*24)-(K41*24))-0.25)/24,L41-K41))</f>
        <v/>
      </c>
      <c r="L42" s="383"/>
      <c r="M42" s="382" t="str">
        <f t="shared" ref="M42" si="620">IF(AND(M41="",N41=""),"",IF((N41*24)-(M41*24)&gt;6,(((N41*24)-(M41*24))-0.25)/24,N41-M41))</f>
        <v/>
      </c>
      <c r="N42" s="383"/>
      <c r="O42" s="382" t="str">
        <f t="shared" ref="O42" si="621">IF(AND(O41="",P41=""),"",IF((P41*24)-(O41*24)&gt;6,(((P41*24)-(O41*24))-0.25)/24,P41-O41))</f>
        <v/>
      </c>
      <c r="P42" s="383"/>
      <c r="Q42" s="391">
        <f t="shared" ref="Q42" si="622">SUM(C42:P42)</f>
        <v>0</v>
      </c>
      <c r="R42" s="376"/>
      <c r="S42" s="382" t="str">
        <f>IF(AND(S41="",T41=""),"",IF((T41*24)-(S41*24)&gt;6,(((T41*24)-(S41*24))-0.25)/24,T41-S41))</f>
        <v/>
      </c>
      <c r="T42" s="383"/>
      <c r="U42" s="382" t="str">
        <f t="shared" ref="U42" si="623">IF(AND(U41="",V41=""),"",IF((V41*24)-(U41*24)&gt;6,(((V41*24)-(U41*24))-0.25)/24,V41-U41))</f>
        <v/>
      </c>
      <c r="V42" s="383"/>
      <c r="W42" s="382" t="str">
        <f t="shared" ref="W42" si="624">IF(AND(W41="",X41=""),"",IF((X41*24)-(W41*24)&gt;6,(((X41*24)-(W41*24))-0.25)/24,X41-W41))</f>
        <v/>
      </c>
      <c r="X42" s="383"/>
      <c r="Y42" s="382" t="str">
        <f t="shared" ref="Y42" si="625">IF(AND(Y41="",Z41=""),"",IF((Z41*24)-(Y41*24)&gt;6,(((Z41*24)-(Y41*24))-0.25)/24,Z41-Y41))</f>
        <v/>
      </c>
      <c r="Z42" s="383"/>
      <c r="AA42" s="382" t="str">
        <f t="shared" ref="AA42" si="626">IF(AND(AA41="",AB41=""),"",IF((AB41*24)-(AA41*24)&gt;6,(((AB41*24)-(AA41*24))-0.25)/24,AB41-AA41))</f>
        <v/>
      </c>
      <c r="AB42" s="383"/>
      <c r="AC42" s="382" t="str">
        <f t="shared" ref="AC42" si="627">IF(AND(AC41="",AD41=""),"",IF((AD41*24)-(AC41*24)&gt;6,(((AD41*24)-(AC41*24))-0.25)/24,AD41-AC41))</f>
        <v/>
      </c>
      <c r="AD42" s="383"/>
      <c r="AE42" s="382" t="str">
        <f t="shared" ref="AE42" si="628">IF(AND(AE41="",AF41=""),"",IF((AF41*24)-(AE41*24)&gt;6,(((AF41*24)-(AE41*24))-0.25)/24,AF41-AE41))</f>
        <v/>
      </c>
      <c r="AF42" s="383"/>
      <c r="AG42" s="375">
        <f t="shared" ref="AG42" si="629">SUM(S42:AF42)</f>
        <v>0</v>
      </c>
      <c r="AH42" s="376"/>
      <c r="AI42" s="382" t="str">
        <f>IF(AND(AI41="",AJ41=""),"",IF((AJ41*24)-(AI41*24)&gt;6,(((AJ41*24)-(AI41*24))-0.25)/24,AJ41-AI41))</f>
        <v/>
      </c>
      <c r="AJ42" s="383"/>
      <c r="AK42" s="382" t="str">
        <f t="shared" ref="AK42" si="630">IF(AND(AK41="",AL41=""),"",IF((AL41*24)-(AK41*24)&gt;6,(((AL41*24)-(AK41*24))-0.25)/24,AL41-AK41))</f>
        <v/>
      </c>
      <c r="AL42" s="383"/>
      <c r="AM42" s="382" t="str">
        <f t="shared" ref="AM42" si="631">IF(AND(AM41="",AN41=""),"",IF((AN41*24)-(AM41*24)&gt;6,(((AN41*24)-(AM41*24))-0.25)/24,AN41-AM41))</f>
        <v/>
      </c>
      <c r="AN42" s="383"/>
      <c r="AO42" s="382" t="str">
        <f t="shared" ref="AO42" si="632">IF(AND(AO41="",AP41=""),"",IF((AP41*24)-(AO41*24)&gt;6,(((AP41*24)-(AO41*24))-0.25)/24,AP41-AO41))</f>
        <v/>
      </c>
      <c r="AP42" s="383"/>
      <c r="AQ42" s="382" t="str">
        <f t="shared" ref="AQ42" si="633">IF(AND(AQ41="",AR41=""),"",IF((AR41*24)-(AQ41*24)&gt;6,(((AR41*24)-(AQ41*24))-0.25)/24,AR41-AQ41))</f>
        <v/>
      </c>
      <c r="AR42" s="383"/>
      <c r="AS42" s="382" t="str">
        <f t="shared" ref="AS42" si="634">IF(AND(AS41="",AT41=""),"",IF((AT41*24)-(AS41*24)&gt;6,(((AT41*24)-(AS41*24))-0.25)/24,AT41-AS41))</f>
        <v/>
      </c>
      <c r="AT42" s="383"/>
      <c r="AU42" s="382" t="str">
        <f t="shared" ref="AU42" si="635">IF(AND(AU41="",AV41=""),"",IF((AV41*24)-(AU41*24)&gt;6,(((AV41*24)-(AU41*24))-0.25)/24,AV41-AU41))</f>
        <v/>
      </c>
      <c r="AV42" s="383"/>
      <c r="AW42" s="375">
        <f t="shared" ref="AW42" si="636">SUM(AI42:AV42)</f>
        <v>0</v>
      </c>
      <c r="AX42" s="376"/>
      <c r="AY42" s="382" t="str">
        <f>IF(AND(AY41="",AZ41=""),"",IF((AZ41*24)-(AY41*24)&gt;6,(((AZ41*24)-(AY41*24))-0.25)/24,AZ41-AY41))</f>
        <v/>
      </c>
      <c r="AZ42" s="383"/>
      <c r="BA42" s="382" t="str">
        <f t="shared" ref="BA42" si="637">IF(AND(BA41="",BB41=""),"",IF((BB41*24)-(BA41*24)&gt;6,(((BB41*24)-(BA41*24))-0.25)/24,BB41-BA41))</f>
        <v/>
      </c>
      <c r="BB42" s="383"/>
      <c r="BC42" s="382" t="str">
        <f t="shared" ref="BC42" si="638">IF(AND(BC41="",BD41=""),"",IF((BD41*24)-(BC41*24)&gt;6,(((BD41*24)-(BC41*24))-0.25)/24,BD41-BC41))</f>
        <v/>
      </c>
      <c r="BD42" s="383"/>
      <c r="BE42" s="382" t="str">
        <f t="shared" ref="BE42" si="639">IF(AND(BE41="",BF41=""),"",IF((BF41*24)-(BE41*24)&gt;6,(((BF41*24)-(BE41*24))-0.25)/24,BF41-BE41))</f>
        <v/>
      </c>
      <c r="BF42" s="383"/>
      <c r="BG42" s="382" t="str">
        <f t="shared" ref="BG42" si="640">IF(AND(BG41="",BH41=""),"",IF((BH41*24)-(BG41*24)&gt;6,(((BH41*24)-(BG41*24))-0.25)/24,BH41-BG41))</f>
        <v/>
      </c>
      <c r="BH42" s="383"/>
      <c r="BI42" s="382" t="str">
        <f t="shared" ref="BI42" si="641">IF(AND(BI41="",BJ41=""),"",IF((BJ41*24)-(BI41*24)&gt;6,(((BJ41*24)-(BI41*24))-0.25)/24,BJ41-BI41))</f>
        <v/>
      </c>
      <c r="BJ42" s="383"/>
      <c r="BK42" s="382" t="str">
        <f t="shared" ref="BK42" si="642">IF(AND(BK41="",BL41=""),"",IF((BL41*24)-(BK41*24)&gt;6,(((BL41*24)-(BK41*24))-0.25)/24,BL41-BK41))</f>
        <v/>
      </c>
      <c r="BL42" s="383"/>
      <c r="BM42" s="375">
        <f t="shared" ref="BM42" si="643">SUM(AY42:BL42)</f>
        <v>0</v>
      </c>
      <c r="BN42" s="376"/>
      <c r="BO42" s="382" t="str">
        <f>IF(AND(BO41="",BP41=""),"",IF((BP41*24)-(BO41*24)&gt;6,(((BP41*24)-(BO41*24))-0.25)/24,BP41-BO41))</f>
        <v/>
      </c>
      <c r="BP42" s="383"/>
      <c r="BQ42" s="382" t="str">
        <f t="shared" ref="BQ42" si="644">IF(AND(BQ41="",BR41=""),"",IF((BR41*24)-(BQ41*24)&gt;6,(((BR41*24)-(BQ41*24))-0.25)/24,BR41-BQ41))</f>
        <v/>
      </c>
      <c r="BR42" s="383"/>
      <c r="BS42" s="382" t="str">
        <f t="shared" ref="BS42" si="645">IF(AND(BS41="",BT41=""),"",IF((BT41*24)-(BS41*24)&gt;6,(((BT41*24)-(BS41*24))-0.25)/24,BT41-BS41))</f>
        <v/>
      </c>
      <c r="BT42" s="383"/>
      <c r="BU42" s="382" t="str">
        <f t="shared" ref="BU42" si="646">IF(AND(BU41="",BV41=""),"",IF((BV41*24)-(BU41*24)&gt;6,(((BV41*24)-(BU41*24))-0.25)/24,BV41-BU41))</f>
        <v/>
      </c>
      <c r="BV42" s="383"/>
      <c r="BW42" s="382" t="str">
        <f t="shared" ref="BW42" si="647">IF(AND(BW41="",BX41=""),"",IF((BX41*24)-(BW41*24)&gt;6,(((BX41*24)-(BW41*24))-0.25)/24,BX41-BW41))</f>
        <v/>
      </c>
      <c r="BX42" s="383"/>
      <c r="BY42" s="382" t="str">
        <f t="shared" ref="BY42" si="648">IF(AND(BY41="",BZ41=""),"",IF((BZ41*24)-(BY41*24)&gt;6,(((BZ41*24)-(BY41*24))-0.25)/24,BZ41-BY41))</f>
        <v/>
      </c>
      <c r="BZ42" s="383"/>
      <c r="CA42" s="382" t="str">
        <f t="shared" ref="CA42" si="649">IF(AND(CA41="",CB41=""),"",IF((CB41*24)-(CA41*24)&gt;6,(((CB41*24)-(CA41*24))-0.25)/24,CB41-CA41))</f>
        <v/>
      </c>
      <c r="CB42" s="383"/>
      <c r="CC42" s="375">
        <f t="shared" ref="CC42" si="650">SUM(BO42:CB42)</f>
        <v>0</v>
      </c>
      <c r="CD42" s="376"/>
      <c r="CE42" s="382" t="str">
        <f>IF(AND(CE41="",CF41=""),"",IF((CF41*24)-(CE41*24)&gt;6,(((CF41*24)-(CE41*24))-0.25)/24,CF41-CE41))</f>
        <v/>
      </c>
      <c r="CF42" s="383"/>
      <c r="CG42" s="382" t="str">
        <f t="shared" ref="CG42" si="651">IF(AND(CG41="",CH41=""),"",IF((CH41*24)-(CG41*24)&gt;6,(((CH41*24)-(CG41*24))-0.25)/24,CH41-CG41))</f>
        <v/>
      </c>
      <c r="CH42" s="383"/>
      <c r="CI42" s="382" t="str">
        <f t="shared" ref="CI42" si="652">IF(AND(CI41="",CJ41=""),"",IF((CJ41*24)-(CI41*24)&gt;6,(((CJ41*24)-(CI41*24))-0.25)/24,CJ41-CI41))</f>
        <v/>
      </c>
      <c r="CJ42" s="383"/>
      <c r="CK42" s="382" t="str">
        <f t="shared" ref="CK42" si="653">IF(AND(CK41="",CL41=""),"",IF((CL41*24)-(CK41*24)&gt;6,(((CL41*24)-(CK41*24))-0.25)/24,CL41-CK41))</f>
        <v/>
      </c>
      <c r="CL42" s="383"/>
      <c r="CM42" s="382" t="str">
        <f t="shared" ref="CM42" si="654">IF(AND(CM41="",CN41=""),"",IF((CN41*24)-(CM41*24)&gt;6,(((CN41*24)-(CM41*24))-0.25)/24,CN41-CM41))</f>
        <v/>
      </c>
      <c r="CN42" s="383"/>
      <c r="CO42" s="382" t="str">
        <f t="shared" ref="CO42" si="655">IF(AND(CO41="",CP41=""),"",IF((CP41*24)-(CO41*24)&gt;6,(((CP41*24)-(CO41*24))-0.25)/24,CP41-CO41))</f>
        <v/>
      </c>
      <c r="CP42" s="383"/>
      <c r="CQ42" s="382" t="str">
        <f t="shared" ref="CQ42" si="656">IF(AND(CQ41="",CR41=""),"",IF((CR41*24)-(CQ41*24)&gt;6,(((CR41*24)-(CQ41*24))-0.25)/24,CR41-CQ41))</f>
        <v/>
      </c>
      <c r="CR42" s="383"/>
      <c r="CS42" s="375">
        <f t="shared" ref="CS42" si="657">SUM(CE42:CR42)</f>
        <v>0</v>
      </c>
      <c r="CT42" s="376"/>
      <c r="CU42" s="375">
        <f t="shared" ref="CU42" si="658">SUM(Q42,AG42,AW42,CC42,CS42,BM42)</f>
        <v>0</v>
      </c>
      <c r="CV42" s="376"/>
      <c r="CW42" s="157"/>
      <c r="CX42" s="387"/>
      <c r="CY42"/>
      <c r="CZ42"/>
    </row>
    <row r="43" spans="1:104" x14ac:dyDescent="0.35">
      <c r="A43" s="166" t="s">
        <v>85</v>
      </c>
      <c r="B43" s="290"/>
      <c r="C43" s="173"/>
      <c r="D43" s="174"/>
      <c r="E43" s="175"/>
      <c r="F43" s="176"/>
      <c r="G43" s="173"/>
      <c r="H43" s="174"/>
      <c r="I43" s="175"/>
      <c r="J43" s="176"/>
      <c r="K43" s="173"/>
      <c r="L43" s="174"/>
      <c r="M43" s="175"/>
      <c r="N43" s="176"/>
      <c r="O43" s="173"/>
      <c r="P43" s="174"/>
      <c r="Q43" s="390"/>
      <c r="R43" s="372"/>
      <c r="S43" s="173"/>
      <c r="T43" s="174"/>
      <c r="U43" s="175"/>
      <c r="V43" s="176"/>
      <c r="W43" s="173"/>
      <c r="X43" s="174"/>
      <c r="Y43" s="175"/>
      <c r="Z43" s="176"/>
      <c r="AA43" s="173"/>
      <c r="AB43" s="174"/>
      <c r="AC43" s="175"/>
      <c r="AD43" s="176"/>
      <c r="AE43" s="173"/>
      <c r="AF43" s="174"/>
      <c r="AG43" s="375"/>
      <c r="AH43" s="376"/>
      <c r="AI43" s="173"/>
      <c r="AJ43" s="174"/>
      <c r="AK43" s="175"/>
      <c r="AL43" s="176"/>
      <c r="AM43" s="173"/>
      <c r="AN43" s="174"/>
      <c r="AO43" s="175"/>
      <c r="AP43" s="176"/>
      <c r="AQ43" s="173"/>
      <c r="AR43" s="174"/>
      <c r="AS43" s="175"/>
      <c r="AT43" s="176"/>
      <c r="AU43" s="173"/>
      <c r="AV43" s="174"/>
      <c r="AW43" s="375"/>
      <c r="AX43" s="376"/>
      <c r="AY43" s="173"/>
      <c r="AZ43" s="174"/>
      <c r="BA43" s="175"/>
      <c r="BB43" s="176"/>
      <c r="BC43" s="173"/>
      <c r="BD43" s="174"/>
      <c r="BE43" s="175"/>
      <c r="BF43" s="176"/>
      <c r="BG43" s="173"/>
      <c r="BH43" s="174"/>
      <c r="BI43" s="175"/>
      <c r="BJ43" s="176"/>
      <c r="BK43" s="173"/>
      <c r="BL43" s="174"/>
      <c r="BM43" s="375"/>
      <c r="BN43" s="376"/>
      <c r="BO43" s="173"/>
      <c r="BP43" s="174"/>
      <c r="BQ43" s="175"/>
      <c r="BR43" s="176"/>
      <c r="BS43" s="173"/>
      <c r="BT43" s="174"/>
      <c r="BU43" s="175"/>
      <c r="BV43" s="176"/>
      <c r="BW43" s="173"/>
      <c r="BX43" s="174"/>
      <c r="BY43" s="175"/>
      <c r="BZ43" s="176"/>
      <c r="CA43" s="173"/>
      <c r="CB43" s="174"/>
      <c r="CC43" s="375"/>
      <c r="CD43" s="376"/>
      <c r="CE43" s="173"/>
      <c r="CF43" s="174"/>
      <c r="CG43" s="175"/>
      <c r="CH43" s="176"/>
      <c r="CI43" s="173"/>
      <c r="CJ43" s="174"/>
      <c r="CK43" s="175"/>
      <c r="CL43" s="176"/>
      <c r="CM43" s="173"/>
      <c r="CN43" s="174"/>
      <c r="CO43" s="175"/>
      <c r="CP43" s="176"/>
      <c r="CQ43" s="173"/>
      <c r="CR43" s="174"/>
      <c r="CS43" s="375"/>
      <c r="CT43" s="376"/>
      <c r="CU43" s="375"/>
      <c r="CV43" s="376"/>
      <c r="CW43" s="157"/>
      <c r="CX43" s="386">
        <f>$CU$2-CU44</f>
        <v>6.9666666666666659</v>
      </c>
      <c r="CY43"/>
      <c r="CZ43"/>
    </row>
    <row r="44" spans="1:104" x14ac:dyDescent="0.35">
      <c r="A44" s="168"/>
      <c r="B44" s="293"/>
      <c r="C44" s="382" t="str">
        <f>IF(AND(C43="",D43=""),"",IF((D43*24)-(C43*24)&gt;6,(((D43*24)-(C43*24))-0.25)/24,D43-C43))</f>
        <v/>
      </c>
      <c r="D44" s="383"/>
      <c r="E44" s="382" t="str">
        <f t="shared" ref="E44" si="659">IF(AND(E43="",F43=""),"",IF((F43*24)-(E43*24)&gt;6,(((F43*24)-(E43*24))-0.25)/24,F43-E43))</f>
        <v/>
      </c>
      <c r="F44" s="383"/>
      <c r="G44" s="382" t="str">
        <f t="shared" ref="G44" si="660">IF(AND(G43="",H43=""),"",IF((H43*24)-(G43*24)&gt;6,(((H43*24)-(G43*24))-0.25)/24,H43-G43))</f>
        <v/>
      </c>
      <c r="H44" s="383"/>
      <c r="I44" s="382" t="str">
        <f t="shared" ref="I44" si="661">IF(AND(I43="",J43=""),"",IF((J43*24)-(I43*24)&gt;6,(((J43*24)-(I43*24))-0.25)/24,J43-I43))</f>
        <v/>
      </c>
      <c r="J44" s="383"/>
      <c r="K44" s="382" t="str">
        <f t="shared" ref="K44" si="662">IF(AND(K43="",L43=""),"",IF((L43*24)-(K43*24)&gt;6,(((L43*24)-(K43*24))-0.25)/24,L43-K43))</f>
        <v/>
      </c>
      <c r="L44" s="383"/>
      <c r="M44" s="382" t="str">
        <f t="shared" ref="M44" si="663">IF(AND(M43="",N43=""),"",IF((N43*24)-(M43*24)&gt;6,(((N43*24)-(M43*24))-0.25)/24,N43-M43))</f>
        <v/>
      </c>
      <c r="N44" s="383"/>
      <c r="O44" s="382" t="str">
        <f t="shared" ref="O44" si="664">IF(AND(O43="",P43=""),"",IF((P43*24)-(O43*24)&gt;6,(((P43*24)-(O43*24))-0.25)/24,P43-O43))</f>
        <v/>
      </c>
      <c r="P44" s="383"/>
      <c r="Q44" s="391">
        <f t="shared" ref="Q44" si="665">SUM(C44:P44)</f>
        <v>0</v>
      </c>
      <c r="R44" s="376"/>
      <c r="S44" s="382" t="str">
        <f>IF(AND(S43="",T43=""),"",IF((T43*24)-(S43*24)&gt;6,(((T43*24)-(S43*24))-0.25)/24,T43-S43))</f>
        <v/>
      </c>
      <c r="T44" s="383"/>
      <c r="U44" s="382" t="str">
        <f t="shared" ref="U44" si="666">IF(AND(U43="",V43=""),"",IF((V43*24)-(U43*24)&gt;6,(((V43*24)-(U43*24))-0.25)/24,V43-U43))</f>
        <v/>
      </c>
      <c r="V44" s="383"/>
      <c r="W44" s="382" t="str">
        <f t="shared" ref="W44" si="667">IF(AND(W43="",X43=""),"",IF((X43*24)-(W43*24)&gt;6,(((X43*24)-(W43*24))-0.25)/24,X43-W43))</f>
        <v/>
      </c>
      <c r="X44" s="383"/>
      <c r="Y44" s="382" t="str">
        <f t="shared" ref="Y44" si="668">IF(AND(Y43="",Z43=""),"",IF((Z43*24)-(Y43*24)&gt;6,(((Z43*24)-(Y43*24))-0.25)/24,Z43-Y43))</f>
        <v/>
      </c>
      <c r="Z44" s="383"/>
      <c r="AA44" s="382" t="str">
        <f t="shared" ref="AA44" si="669">IF(AND(AA43="",AB43=""),"",IF((AB43*24)-(AA43*24)&gt;6,(((AB43*24)-(AA43*24))-0.25)/24,AB43-AA43))</f>
        <v/>
      </c>
      <c r="AB44" s="383"/>
      <c r="AC44" s="382" t="str">
        <f t="shared" ref="AC44" si="670">IF(AND(AC43="",AD43=""),"",IF((AD43*24)-(AC43*24)&gt;6,(((AD43*24)-(AC43*24))-0.25)/24,AD43-AC43))</f>
        <v/>
      </c>
      <c r="AD44" s="383"/>
      <c r="AE44" s="382" t="str">
        <f t="shared" ref="AE44" si="671">IF(AND(AE43="",AF43=""),"",IF((AF43*24)-(AE43*24)&gt;6,(((AF43*24)-(AE43*24))-0.25)/24,AF43-AE43))</f>
        <v/>
      </c>
      <c r="AF44" s="383"/>
      <c r="AG44" s="375">
        <f t="shared" ref="AG44" si="672">SUM(S44:AF44)</f>
        <v>0</v>
      </c>
      <c r="AH44" s="376"/>
      <c r="AI44" s="382" t="str">
        <f>IF(AND(AI43="",AJ43=""),"",IF((AJ43*24)-(AI43*24)&gt;6,(((AJ43*24)-(AI43*24))-0.25)/24,AJ43-AI43))</f>
        <v/>
      </c>
      <c r="AJ44" s="383"/>
      <c r="AK44" s="382" t="str">
        <f t="shared" ref="AK44" si="673">IF(AND(AK43="",AL43=""),"",IF((AL43*24)-(AK43*24)&gt;6,(((AL43*24)-(AK43*24))-0.25)/24,AL43-AK43))</f>
        <v/>
      </c>
      <c r="AL44" s="383"/>
      <c r="AM44" s="382" t="str">
        <f t="shared" ref="AM44" si="674">IF(AND(AM43="",AN43=""),"",IF((AN43*24)-(AM43*24)&gt;6,(((AN43*24)-(AM43*24))-0.25)/24,AN43-AM43))</f>
        <v/>
      </c>
      <c r="AN44" s="383"/>
      <c r="AO44" s="382" t="str">
        <f t="shared" ref="AO44" si="675">IF(AND(AO43="",AP43=""),"",IF((AP43*24)-(AO43*24)&gt;6,(((AP43*24)-(AO43*24))-0.25)/24,AP43-AO43))</f>
        <v/>
      </c>
      <c r="AP44" s="383"/>
      <c r="AQ44" s="382" t="str">
        <f t="shared" ref="AQ44" si="676">IF(AND(AQ43="",AR43=""),"",IF((AR43*24)-(AQ43*24)&gt;6,(((AR43*24)-(AQ43*24))-0.25)/24,AR43-AQ43))</f>
        <v/>
      </c>
      <c r="AR44" s="383"/>
      <c r="AS44" s="382" t="str">
        <f t="shared" ref="AS44" si="677">IF(AND(AS43="",AT43=""),"",IF((AT43*24)-(AS43*24)&gt;6,(((AT43*24)-(AS43*24))-0.25)/24,AT43-AS43))</f>
        <v/>
      </c>
      <c r="AT44" s="383"/>
      <c r="AU44" s="382" t="str">
        <f t="shared" ref="AU44" si="678">IF(AND(AU43="",AV43=""),"",IF((AV43*24)-(AU43*24)&gt;6,(((AV43*24)-(AU43*24))-0.25)/24,AV43-AU43))</f>
        <v/>
      </c>
      <c r="AV44" s="383"/>
      <c r="AW44" s="375">
        <f t="shared" ref="AW44" si="679">SUM(AI44:AV44)</f>
        <v>0</v>
      </c>
      <c r="AX44" s="376"/>
      <c r="AY44" s="382" t="str">
        <f>IF(AND(AY43="",AZ43=""),"",IF((AZ43*24)-(AY43*24)&gt;6,(((AZ43*24)-(AY43*24))-0.25)/24,AZ43-AY43))</f>
        <v/>
      </c>
      <c r="AZ44" s="383"/>
      <c r="BA44" s="382" t="str">
        <f t="shared" ref="BA44" si="680">IF(AND(BA43="",BB43=""),"",IF((BB43*24)-(BA43*24)&gt;6,(((BB43*24)-(BA43*24))-0.25)/24,BB43-BA43))</f>
        <v/>
      </c>
      <c r="BB44" s="383"/>
      <c r="BC44" s="382" t="str">
        <f t="shared" ref="BC44" si="681">IF(AND(BC43="",BD43=""),"",IF((BD43*24)-(BC43*24)&gt;6,(((BD43*24)-(BC43*24))-0.25)/24,BD43-BC43))</f>
        <v/>
      </c>
      <c r="BD44" s="383"/>
      <c r="BE44" s="382" t="str">
        <f t="shared" ref="BE44" si="682">IF(AND(BE43="",BF43=""),"",IF((BF43*24)-(BE43*24)&gt;6,(((BF43*24)-(BE43*24))-0.25)/24,BF43-BE43))</f>
        <v/>
      </c>
      <c r="BF44" s="383"/>
      <c r="BG44" s="382" t="str">
        <f t="shared" ref="BG44" si="683">IF(AND(BG43="",BH43=""),"",IF((BH43*24)-(BG43*24)&gt;6,(((BH43*24)-(BG43*24))-0.25)/24,BH43-BG43))</f>
        <v/>
      </c>
      <c r="BH44" s="383"/>
      <c r="BI44" s="382" t="str">
        <f t="shared" ref="BI44" si="684">IF(AND(BI43="",BJ43=""),"",IF((BJ43*24)-(BI43*24)&gt;6,(((BJ43*24)-(BI43*24))-0.25)/24,BJ43-BI43))</f>
        <v/>
      </c>
      <c r="BJ44" s="383"/>
      <c r="BK44" s="382" t="str">
        <f t="shared" ref="BK44" si="685">IF(AND(BK43="",BL43=""),"",IF((BL43*24)-(BK43*24)&gt;6,(((BL43*24)-(BK43*24))-0.25)/24,BL43-BK43))</f>
        <v/>
      </c>
      <c r="BL44" s="383"/>
      <c r="BM44" s="375">
        <f t="shared" ref="BM44" si="686">SUM(AY44:BL44)</f>
        <v>0</v>
      </c>
      <c r="BN44" s="376"/>
      <c r="BO44" s="382" t="str">
        <f>IF(AND(BO43="",BP43=""),"",IF((BP43*24)-(BO43*24)&gt;6,(((BP43*24)-(BO43*24))-0.25)/24,BP43-BO43))</f>
        <v/>
      </c>
      <c r="BP44" s="383"/>
      <c r="BQ44" s="382" t="str">
        <f t="shared" ref="BQ44" si="687">IF(AND(BQ43="",BR43=""),"",IF((BR43*24)-(BQ43*24)&gt;6,(((BR43*24)-(BQ43*24))-0.25)/24,BR43-BQ43))</f>
        <v/>
      </c>
      <c r="BR44" s="383"/>
      <c r="BS44" s="382" t="str">
        <f t="shared" ref="BS44" si="688">IF(AND(BS43="",BT43=""),"",IF((BT43*24)-(BS43*24)&gt;6,(((BT43*24)-(BS43*24))-0.25)/24,BT43-BS43))</f>
        <v/>
      </c>
      <c r="BT44" s="383"/>
      <c r="BU44" s="382" t="str">
        <f t="shared" ref="BU44" si="689">IF(AND(BU43="",BV43=""),"",IF((BV43*24)-(BU43*24)&gt;6,(((BV43*24)-(BU43*24))-0.25)/24,BV43-BU43))</f>
        <v/>
      </c>
      <c r="BV44" s="383"/>
      <c r="BW44" s="382" t="str">
        <f t="shared" ref="BW44" si="690">IF(AND(BW43="",BX43=""),"",IF((BX43*24)-(BW43*24)&gt;6,(((BX43*24)-(BW43*24))-0.25)/24,BX43-BW43))</f>
        <v/>
      </c>
      <c r="BX44" s="383"/>
      <c r="BY44" s="382" t="str">
        <f t="shared" ref="BY44" si="691">IF(AND(BY43="",BZ43=""),"",IF((BZ43*24)-(BY43*24)&gt;6,(((BZ43*24)-(BY43*24))-0.25)/24,BZ43-BY43))</f>
        <v/>
      </c>
      <c r="BZ44" s="383"/>
      <c r="CA44" s="382" t="str">
        <f t="shared" ref="CA44" si="692">IF(AND(CA43="",CB43=""),"",IF((CB43*24)-(CA43*24)&gt;6,(((CB43*24)-(CA43*24))-0.25)/24,CB43-CA43))</f>
        <v/>
      </c>
      <c r="CB44" s="383"/>
      <c r="CC44" s="375">
        <f t="shared" ref="CC44" si="693">SUM(BO44:CB44)</f>
        <v>0</v>
      </c>
      <c r="CD44" s="376"/>
      <c r="CE44" s="382" t="str">
        <f>IF(AND(CE43="",CF43=""),"",IF((CF43*24)-(CE43*24)&gt;6,(((CF43*24)-(CE43*24))-0.25)/24,CF43-CE43))</f>
        <v/>
      </c>
      <c r="CF44" s="383"/>
      <c r="CG44" s="382" t="str">
        <f t="shared" ref="CG44" si="694">IF(AND(CG43="",CH43=""),"",IF((CH43*24)-(CG43*24)&gt;6,(((CH43*24)-(CG43*24))-0.25)/24,CH43-CG43))</f>
        <v/>
      </c>
      <c r="CH44" s="383"/>
      <c r="CI44" s="382" t="str">
        <f t="shared" ref="CI44" si="695">IF(AND(CI43="",CJ43=""),"",IF((CJ43*24)-(CI43*24)&gt;6,(((CJ43*24)-(CI43*24))-0.25)/24,CJ43-CI43))</f>
        <v/>
      </c>
      <c r="CJ44" s="383"/>
      <c r="CK44" s="382" t="str">
        <f t="shared" ref="CK44" si="696">IF(AND(CK43="",CL43=""),"",IF((CL43*24)-(CK43*24)&gt;6,(((CL43*24)-(CK43*24))-0.25)/24,CL43-CK43))</f>
        <v/>
      </c>
      <c r="CL44" s="383"/>
      <c r="CM44" s="382" t="str">
        <f t="shared" ref="CM44" si="697">IF(AND(CM43="",CN43=""),"",IF((CN43*24)-(CM43*24)&gt;6,(((CN43*24)-(CM43*24))-0.25)/24,CN43-CM43))</f>
        <v/>
      </c>
      <c r="CN44" s="383"/>
      <c r="CO44" s="382" t="str">
        <f t="shared" ref="CO44" si="698">IF(AND(CO43="",CP43=""),"",IF((CP43*24)-(CO43*24)&gt;6,(((CP43*24)-(CO43*24))-0.25)/24,CP43-CO43))</f>
        <v/>
      </c>
      <c r="CP44" s="383"/>
      <c r="CQ44" s="382" t="str">
        <f t="shared" ref="CQ44" si="699">IF(AND(CQ43="",CR43=""),"",IF((CR43*24)-(CQ43*24)&gt;6,(((CR43*24)-(CQ43*24))-0.25)/24,CR43-CQ43))</f>
        <v/>
      </c>
      <c r="CR44" s="383"/>
      <c r="CS44" s="375">
        <f t="shared" ref="CS44" si="700">SUM(CE44:CR44)</f>
        <v>0</v>
      </c>
      <c r="CT44" s="376"/>
      <c r="CU44" s="375">
        <f t="shared" ref="CU44" si="701">SUM(Q44,AG44,AW44,CC44,CS44,BM44)</f>
        <v>0</v>
      </c>
      <c r="CV44" s="376"/>
      <c r="CW44" s="157"/>
      <c r="CX44" s="387"/>
      <c r="CY44"/>
      <c r="CZ44"/>
    </row>
    <row r="45" spans="1:104" x14ac:dyDescent="0.35">
      <c r="A45" s="166" t="s">
        <v>86</v>
      </c>
      <c r="B45" s="290"/>
      <c r="C45" s="173"/>
      <c r="D45" s="174"/>
      <c r="E45" s="175"/>
      <c r="F45" s="176"/>
      <c r="G45" s="173"/>
      <c r="H45" s="174"/>
      <c r="I45" s="175"/>
      <c r="J45" s="176"/>
      <c r="K45" s="173"/>
      <c r="L45" s="174"/>
      <c r="M45" s="175"/>
      <c r="N45" s="176"/>
      <c r="O45" s="173"/>
      <c r="P45" s="174"/>
      <c r="Q45" s="390"/>
      <c r="R45" s="372"/>
      <c r="S45" s="173"/>
      <c r="T45" s="174"/>
      <c r="U45" s="175"/>
      <c r="V45" s="176"/>
      <c r="W45" s="173"/>
      <c r="X45" s="174"/>
      <c r="Y45" s="175"/>
      <c r="Z45" s="176"/>
      <c r="AA45" s="173"/>
      <c r="AB45" s="174"/>
      <c r="AC45" s="175"/>
      <c r="AD45" s="176"/>
      <c r="AE45" s="173"/>
      <c r="AF45" s="174"/>
      <c r="AG45" s="375"/>
      <c r="AH45" s="376"/>
      <c r="AI45" s="173"/>
      <c r="AJ45" s="174"/>
      <c r="AK45" s="175"/>
      <c r="AL45" s="176"/>
      <c r="AM45" s="173"/>
      <c r="AN45" s="174"/>
      <c r="AO45" s="175"/>
      <c r="AP45" s="176"/>
      <c r="AQ45" s="173"/>
      <c r="AR45" s="174"/>
      <c r="AS45" s="175"/>
      <c r="AT45" s="176"/>
      <c r="AU45" s="173"/>
      <c r="AV45" s="174"/>
      <c r="AW45" s="375"/>
      <c r="AX45" s="376"/>
      <c r="AY45" s="173"/>
      <c r="AZ45" s="174"/>
      <c r="BA45" s="175"/>
      <c r="BB45" s="176"/>
      <c r="BC45" s="173"/>
      <c r="BD45" s="174"/>
      <c r="BE45" s="175"/>
      <c r="BF45" s="176"/>
      <c r="BG45" s="173"/>
      <c r="BH45" s="174"/>
      <c r="BI45" s="175"/>
      <c r="BJ45" s="176"/>
      <c r="BK45" s="173"/>
      <c r="BL45" s="174"/>
      <c r="BM45" s="375"/>
      <c r="BN45" s="376"/>
      <c r="BO45" s="173"/>
      <c r="BP45" s="174"/>
      <c r="BQ45" s="175"/>
      <c r="BR45" s="176"/>
      <c r="BS45" s="173"/>
      <c r="BT45" s="174"/>
      <c r="BU45" s="175"/>
      <c r="BV45" s="176"/>
      <c r="BW45" s="173"/>
      <c r="BX45" s="174"/>
      <c r="BY45" s="175"/>
      <c r="BZ45" s="176"/>
      <c r="CA45" s="173"/>
      <c r="CB45" s="174"/>
      <c r="CC45" s="375"/>
      <c r="CD45" s="376"/>
      <c r="CE45" s="173"/>
      <c r="CF45" s="174"/>
      <c r="CG45" s="175"/>
      <c r="CH45" s="176"/>
      <c r="CI45" s="173"/>
      <c r="CJ45" s="174"/>
      <c r="CK45" s="175"/>
      <c r="CL45" s="176"/>
      <c r="CM45" s="173"/>
      <c r="CN45" s="174"/>
      <c r="CO45" s="175"/>
      <c r="CP45" s="176"/>
      <c r="CQ45" s="173"/>
      <c r="CR45" s="174"/>
      <c r="CS45" s="375"/>
      <c r="CT45" s="376"/>
      <c r="CU45" s="375"/>
      <c r="CV45" s="376"/>
      <c r="CW45" s="157"/>
      <c r="CX45" s="386">
        <f>$CU$2-CU46</f>
        <v>6.9666666666666659</v>
      </c>
      <c r="CY45"/>
      <c r="CZ45"/>
    </row>
    <row r="46" spans="1:104" x14ac:dyDescent="0.35">
      <c r="A46" s="168"/>
      <c r="B46" s="293"/>
      <c r="C46" s="382" t="str">
        <f>IF(AND(C45="",D45=""),"",IF((D45*24)-(C45*24)&gt;6,(((D45*24)-(C45*24))-0.25)/24,D45-C45))</f>
        <v/>
      </c>
      <c r="D46" s="383"/>
      <c r="E46" s="382" t="str">
        <f t="shared" ref="E46" si="702">IF(AND(E45="",F45=""),"",IF((F45*24)-(E45*24)&gt;6,(((F45*24)-(E45*24))-0.25)/24,F45-E45))</f>
        <v/>
      </c>
      <c r="F46" s="383"/>
      <c r="G46" s="382" t="str">
        <f t="shared" ref="G46" si="703">IF(AND(G45="",H45=""),"",IF((H45*24)-(G45*24)&gt;6,(((H45*24)-(G45*24))-0.25)/24,H45-G45))</f>
        <v/>
      </c>
      <c r="H46" s="383"/>
      <c r="I46" s="382" t="str">
        <f t="shared" ref="I46" si="704">IF(AND(I45="",J45=""),"",IF((J45*24)-(I45*24)&gt;6,(((J45*24)-(I45*24))-0.25)/24,J45-I45))</f>
        <v/>
      </c>
      <c r="J46" s="383"/>
      <c r="K46" s="382" t="str">
        <f t="shared" ref="K46" si="705">IF(AND(K45="",L45=""),"",IF((L45*24)-(K45*24)&gt;6,(((L45*24)-(K45*24))-0.25)/24,L45-K45))</f>
        <v/>
      </c>
      <c r="L46" s="383"/>
      <c r="M46" s="382" t="str">
        <f t="shared" ref="M46" si="706">IF(AND(M45="",N45=""),"",IF((N45*24)-(M45*24)&gt;6,(((N45*24)-(M45*24))-0.25)/24,N45-M45))</f>
        <v/>
      </c>
      <c r="N46" s="383"/>
      <c r="O46" s="382" t="str">
        <f t="shared" ref="O46" si="707">IF(AND(O45="",P45=""),"",IF((P45*24)-(O45*24)&gt;6,(((P45*24)-(O45*24))-0.25)/24,P45-O45))</f>
        <v/>
      </c>
      <c r="P46" s="383"/>
      <c r="Q46" s="391">
        <f t="shared" ref="Q46" si="708">SUM(C46:P46)</f>
        <v>0</v>
      </c>
      <c r="R46" s="376"/>
      <c r="S46" s="382" t="str">
        <f>IF(AND(S45="",T45=""),"",IF((T45*24)-(S45*24)&gt;6,(((T45*24)-(S45*24))-0.25)/24,T45-S45))</f>
        <v/>
      </c>
      <c r="T46" s="383"/>
      <c r="U46" s="382" t="str">
        <f t="shared" ref="U46" si="709">IF(AND(U45="",V45=""),"",IF((V45*24)-(U45*24)&gt;6,(((V45*24)-(U45*24))-0.25)/24,V45-U45))</f>
        <v/>
      </c>
      <c r="V46" s="383"/>
      <c r="W46" s="382" t="str">
        <f t="shared" ref="W46" si="710">IF(AND(W45="",X45=""),"",IF((X45*24)-(W45*24)&gt;6,(((X45*24)-(W45*24))-0.25)/24,X45-W45))</f>
        <v/>
      </c>
      <c r="X46" s="383"/>
      <c r="Y46" s="382" t="str">
        <f t="shared" ref="Y46" si="711">IF(AND(Y45="",Z45=""),"",IF((Z45*24)-(Y45*24)&gt;6,(((Z45*24)-(Y45*24))-0.25)/24,Z45-Y45))</f>
        <v/>
      </c>
      <c r="Z46" s="383"/>
      <c r="AA46" s="382" t="str">
        <f t="shared" ref="AA46" si="712">IF(AND(AA45="",AB45=""),"",IF((AB45*24)-(AA45*24)&gt;6,(((AB45*24)-(AA45*24))-0.25)/24,AB45-AA45))</f>
        <v/>
      </c>
      <c r="AB46" s="383"/>
      <c r="AC46" s="382" t="str">
        <f t="shared" ref="AC46" si="713">IF(AND(AC45="",AD45=""),"",IF((AD45*24)-(AC45*24)&gt;6,(((AD45*24)-(AC45*24))-0.25)/24,AD45-AC45))</f>
        <v/>
      </c>
      <c r="AD46" s="383"/>
      <c r="AE46" s="382" t="str">
        <f t="shared" ref="AE46" si="714">IF(AND(AE45="",AF45=""),"",IF((AF45*24)-(AE45*24)&gt;6,(((AF45*24)-(AE45*24))-0.25)/24,AF45-AE45))</f>
        <v/>
      </c>
      <c r="AF46" s="383"/>
      <c r="AG46" s="375">
        <f t="shared" ref="AG46" si="715">SUM(S46:AF46)</f>
        <v>0</v>
      </c>
      <c r="AH46" s="376"/>
      <c r="AI46" s="382" t="str">
        <f>IF(AND(AI45="",AJ45=""),"",IF((AJ45*24)-(AI45*24)&gt;6,(((AJ45*24)-(AI45*24))-0.25)/24,AJ45-AI45))</f>
        <v/>
      </c>
      <c r="AJ46" s="383"/>
      <c r="AK46" s="382" t="str">
        <f t="shared" ref="AK46" si="716">IF(AND(AK45="",AL45=""),"",IF((AL45*24)-(AK45*24)&gt;6,(((AL45*24)-(AK45*24))-0.25)/24,AL45-AK45))</f>
        <v/>
      </c>
      <c r="AL46" s="383"/>
      <c r="AM46" s="382" t="str">
        <f t="shared" ref="AM46" si="717">IF(AND(AM45="",AN45=""),"",IF((AN45*24)-(AM45*24)&gt;6,(((AN45*24)-(AM45*24))-0.25)/24,AN45-AM45))</f>
        <v/>
      </c>
      <c r="AN46" s="383"/>
      <c r="AO46" s="382" t="str">
        <f t="shared" ref="AO46" si="718">IF(AND(AO45="",AP45=""),"",IF((AP45*24)-(AO45*24)&gt;6,(((AP45*24)-(AO45*24))-0.25)/24,AP45-AO45))</f>
        <v/>
      </c>
      <c r="AP46" s="383"/>
      <c r="AQ46" s="382" t="str">
        <f t="shared" ref="AQ46" si="719">IF(AND(AQ45="",AR45=""),"",IF((AR45*24)-(AQ45*24)&gt;6,(((AR45*24)-(AQ45*24))-0.25)/24,AR45-AQ45))</f>
        <v/>
      </c>
      <c r="AR46" s="383"/>
      <c r="AS46" s="382" t="str">
        <f t="shared" ref="AS46" si="720">IF(AND(AS45="",AT45=""),"",IF((AT45*24)-(AS45*24)&gt;6,(((AT45*24)-(AS45*24))-0.25)/24,AT45-AS45))</f>
        <v/>
      </c>
      <c r="AT46" s="383"/>
      <c r="AU46" s="382" t="str">
        <f t="shared" ref="AU46" si="721">IF(AND(AU45="",AV45=""),"",IF((AV45*24)-(AU45*24)&gt;6,(((AV45*24)-(AU45*24))-0.25)/24,AV45-AU45))</f>
        <v/>
      </c>
      <c r="AV46" s="383"/>
      <c r="AW46" s="375">
        <f t="shared" ref="AW46" si="722">SUM(AI46:AV46)</f>
        <v>0</v>
      </c>
      <c r="AX46" s="376"/>
      <c r="AY46" s="382" t="str">
        <f>IF(AND(AY45="",AZ45=""),"",IF((AZ45*24)-(AY45*24)&gt;6,(((AZ45*24)-(AY45*24))-0.25)/24,AZ45-AY45))</f>
        <v/>
      </c>
      <c r="AZ46" s="383"/>
      <c r="BA46" s="382" t="str">
        <f t="shared" ref="BA46" si="723">IF(AND(BA45="",BB45=""),"",IF((BB45*24)-(BA45*24)&gt;6,(((BB45*24)-(BA45*24))-0.25)/24,BB45-BA45))</f>
        <v/>
      </c>
      <c r="BB46" s="383"/>
      <c r="BC46" s="382" t="str">
        <f t="shared" ref="BC46" si="724">IF(AND(BC45="",BD45=""),"",IF((BD45*24)-(BC45*24)&gt;6,(((BD45*24)-(BC45*24))-0.25)/24,BD45-BC45))</f>
        <v/>
      </c>
      <c r="BD46" s="383"/>
      <c r="BE46" s="382" t="str">
        <f t="shared" ref="BE46" si="725">IF(AND(BE45="",BF45=""),"",IF((BF45*24)-(BE45*24)&gt;6,(((BF45*24)-(BE45*24))-0.25)/24,BF45-BE45))</f>
        <v/>
      </c>
      <c r="BF46" s="383"/>
      <c r="BG46" s="382" t="str">
        <f t="shared" ref="BG46" si="726">IF(AND(BG45="",BH45=""),"",IF((BH45*24)-(BG45*24)&gt;6,(((BH45*24)-(BG45*24))-0.25)/24,BH45-BG45))</f>
        <v/>
      </c>
      <c r="BH46" s="383"/>
      <c r="BI46" s="382" t="str">
        <f t="shared" ref="BI46" si="727">IF(AND(BI45="",BJ45=""),"",IF((BJ45*24)-(BI45*24)&gt;6,(((BJ45*24)-(BI45*24))-0.25)/24,BJ45-BI45))</f>
        <v/>
      </c>
      <c r="BJ46" s="383"/>
      <c r="BK46" s="382" t="str">
        <f t="shared" ref="BK46" si="728">IF(AND(BK45="",BL45=""),"",IF((BL45*24)-(BK45*24)&gt;6,(((BL45*24)-(BK45*24))-0.25)/24,BL45-BK45))</f>
        <v/>
      </c>
      <c r="BL46" s="383"/>
      <c r="BM46" s="375">
        <f t="shared" ref="BM46" si="729">SUM(AY46:BL46)</f>
        <v>0</v>
      </c>
      <c r="BN46" s="376"/>
      <c r="BO46" s="382" t="str">
        <f>IF(AND(BO45="",BP45=""),"",IF((BP45*24)-(BO45*24)&gt;6,(((BP45*24)-(BO45*24))-0.25)/24,BP45-BO45))</f>
        <v/>
      </c>
      <c r="BP46" s="383"/>
      <c r="BQ46" s="382" t="str">
        <f t="shared" ref="BQ46" si="730">IF(AND(BQ45="",BR45=""),"",IF((BR45*24)-(BQ45*24)&gt;6,(((BR45*24)-(BQ45*24))-0.25)/24,BR45-BQ45))</f>
        <v/>
      </c>
      <c r="BR46" s="383"/>
      <c r="BS46" s="382" t="str">
        <f t="shared" ref="BS46" si="731">IF(AND(BS45="",BT45=""),"",IF((BT45*24)-(BS45*24)&gt;6,(((BT45*24)-(BS45*24))-0.25)/24,BT45-BS45))</f>
        <v/>
      </c>
      <c r="BT46" s="383"/>
      <c r="BU46" s="382" t="str">
        <f t="shared" ref="BU46" si="732">IF(AND(BU45="",BV45=""),"",IF((BV45*24)-(BU45*24)&gt;6,(((BV45*24)-(BU45*24))-0.25)/24,BV45-BU45))</f>
        <v/>
      </c>
      <c r="BV46" s="383"/>
      <c r="BW46" s="382" t="str">
        <f t="shared" ref="BW46" si="733">IF(AND(BW45="",BX45=""),"",IF((BX45*24)-(BW45*24)&gt;6,(((BX45*24)-(BW45*24))-0.25)/24,BX45-BW45))</f>
        <v/>
      </c>
      <c r="BX46" s="383"/>
      <c r="BY46" s="382" t="str">
        <f t="shared" ref="BY46" si="734">IF(AND(BY45="",BZ45=""),"",IF((BZ45*24)-(BY45*24)&gt;6,(((BZ45*24)-(BY45*24))-0.25)/24,BZ45-BY45))</f>
        <v/>
      </c>
      <c r="BZ46" s="383"/>
      <c r="CA46" s="382" t="str">
        <f t="shared" ref="CA46" si="735">IF(AND(CA45="",CB45=""),"",IF((CB45*24)-(CA45*24)&gt;6,(((CB45*24)-(CA45*24))-0.25)/24,CB45-CA45))</f>
        <v/>
      </c>
      <c r="CB46" s="383"/>
      <c r="CC46" s="375">
        <f t="shared" ref="CC46" si="736">SUM(BO46:CB46)</f>
        <v>0</v>
      </c>
      <c r="CD46" s="376"/>
      <c r="CE46" s="382" t="str">
        <f>IF(AND(CE45="",CF45=""),"",IF((CF45*24)-(CE45*24)&gt;6,(((CF45*24)-(CE45*24))-0.25)/24,CF45-CE45))</f>
        <v/>
      </c>
      <c r="CF46" s="383"/>
      <c r="CG46" s="382" t="str">
        <f t="shared" ref="CG46" si="737">IF(AND(CG45="",CH45=""),"",IF((CH45*24)-(CG45*24)&gt;6,(((CH45*24)-(CG45*24))-0.25)/24,CH45-CG45))</f>
        <v/>
      </c>
      <c r="CH46" s="383"/>
      <c r="CI46" s="382" t="str">
        <f t="shared" ref="CI46" si="738">IF(AND(CI45="",CJ45=""),"",IF((CJ45*24)-(CI45*24)&gt;6,(((CJ45*24)-(CI45*24))-0.25)/24,CJ45-CI45))</f>
        <v/>
      </c>
      <c r="CJ46" s="383"/>
      <c r="CK46" s="382" t="str">
        <f t="shared" ref="CK46" si="739">IF(AND(CK45="",CL45=""),"",IF((CL45*24)-(CK45*24)&gt;6,(((CL45*24)-(CK45*24))-0.25)/24,CL45-CK45))</f>
        <v/>
      </c>
      <c r="CL46" s="383"/>
      <c r="CM46" s="382" t="str">
        <f t="shared" ref="CM46" si="740">IF(AND(CM45="",CN45=""),"",IF((CN45*24)-(CM45*24)&gt;6,(((CN45*24)-(CM45*24))-0.25)/24,CN45-CM45))</f>
        <v/>
      </c>
      <c r="CN46" s="383"/>
      <c r="CO46" s="382" t="str">
        <f t="shared" ref="CO46" si="741">IF(AND(CO45="",CP45=""),"",IF((CP45*24)-(CO45*24)&gt;6,(((CP45*24)-(CO45*24))-0.25)/24,CP45-CO45))</f>
        <v/>
      </c>
      <c r="CP46" s="383"/>
      <c r="CQ46" s="382" t="str">
        <f t="shared" ref="CQ46" si="742">IF(AND(CQ45="",CR45=""),"",IF((CR45*24)-(CQ45*24)&gt;6,(((CR45*24)-(CQ45*24))-0.25)/24,CR45-CQ45))</f>
        <v/>
      </c>
      <c r="CR46" s="383"/>
      <c r="CS46" s="375">
        <f t="shared" ref="CS46" si="743">SUM(CE46:CR46)</f>
        <v>0</v>
      </c>
      <c r="CT46" s="376"/>
      <c r="CU46" s="375">
        <f t="shared" ref="CU46" si="744">SUM(Q46,AG46,AW46,CC46,CS46,BM46)</f>
        <v>0</v>
      </c>
      <c r="CV46" s="376"/>
      <c r="CW46" s="157"/>
      <c r="CX46" s="387"/>
      <c r="CY46"/>
      <c r="CZ46"/>
    </row>
    <row r="47" spans="1:104" x14ac:dyDescent="0.35">
      <c r="A47" s="166" t="s">
        <v>87</v>
      </c>
      <c r="B47" s="290"/>
      <c r="C47" s="173"/>
      <c r="D47" s="174"/>
      <c r="E47" s="175"/>
      <c r="F47" s="176"/>
      <c r="G47" s="173"/>
      <c r="H47" s="174"/>
      <c r="I47" s="175"/>
      <c r="J47" s="176"/>
      <c r="K47" s="173"/>
      <c r="L47" s="174"/>
      <c r="M47" s="175"/>
      <c r="N47" s="176"/>
      <c r="O47" s="173"/>
      <c r="P47" s="174"/>
      <c r="Q47" s="390"/>
      <c r="R47" s="372"/>
      <c r="S47" s="173"/>
      <c r="T47" s="174"/>
      <c r="U47" s="175"/>
      <c r="V47" s="176"/>
      <c r="W47" s="173"/>
      <c r="X47" s="174"/>
      <c r="Y47" s="175"/>
      <c r="Z47" s="176"/>
      <c r="AA47" s="173"/>
      <c r="AB47" s="174"/>
      <c r="AC47" s="175"/>
      <c r="AD47" s="176"/>
      <c r="AE47" s="173"/>
      <c r="AF47" s="174"/>
      <c r="AG47" s="375"/>
      <c r="AH47" s="376"/>
      <c r="AI47" s="173"/>
      <c r="AJ47" s="174"/>
      <c r="AK47" s="175"/>
      <c r="AL47" s="176"/>
      <c r="AM47" s="173"/>
      <c r="AN47" s="174"/>
      <c r="AO47" s="175"/>
      <c r="AP47" s="176"/>
      <c r="AQ47" s="173"/>
      <c r="AR47" s="174"/>
      <c r="AS47" s="175"/>
      <c r="AT47" s="176"/>
      <c r="AU47" s="173"/>
      <c r="AV47" s="174"/>
      <c r="AW47" s="375"/>
      <c r="AX47" s="376"/>
      <c r="AY47" s="173"/>
      <c r="AZ47" s="174"/>
      <c r="BA47" s="175"/>
      <c r="BB47" s="176"/>
      <c r="BC47" s="173"/>
      <c r="BD47" s="174"/>
      <c r="BE47" s="175"/>
      <c r="BF47" s="176"/>
      <c r="BG47" s="173"/>
      <c r="BH47" s="174"/>
      <c r="BI47" s="175"/>
      <c r="BJ47" s="176"/>
      <c r="BK47" s="173"/>
      <c r="BL47" s="174"/>
      <c r="BM47" s="375"/>
      <c r="BN47" s="376"/>
      <c r="BO47" s="173"/>
      <c r="BP47" s="174"/>
      <c r="BQ47" s="175"/>
      <c r="BR47" s="176"/>
      <c r="BS47" s="173"/>
      <c r="BT47" s="174"/>
      <c r="BU47" s="175"/>
      <c r="BV47" s="176"/>
      <c r="BW47" s="173"/>
      <c r="BX47" s="174"/>
      <c r="BY47" s="175"/>
      <c r="BZ47" s="176"/>
      <c r="CA47" s="173"/>
      <c r="CB47" s="174"/>
      <c r="CC47" s="375"/>
      <c r="CD47" s="376"/>
      <c r="CE47" s="173"/>
      <c r="CF47" s="174"/>
      <c r="CG47" s="175"/>
      <c r="CH47" s="176"/>
      <c r="CI47" s="173"/>
      <c r="CJ47" s="174"/>
      <c r="CK47" s="175"/>
      <c r="CL47" s="176"/>
      <c r="CM47" s="173"/>
      <c r="CN47" s="174"/>
      <c r="CO47" s="175"/>
      <c r="CP47" s="176"/>
      <c r="CQ47" s="173"/>
      <c r="CR47" s="174"/>
      <c r="CS47" s="375"/>
      <c r="CT47" s="376"/>
      <c r="CU47" s="375"/>
      <c r="CV47" s="376"/>
      <c r="CW47" s="157"/>
      <c r="CX47" s="386">
        <f>$CU$2-CU48</f>
        <v>6.9666666666666659</v>
      </c>
      <c r="CY47"/>
      <c r="CZ47"/>
    </row>
    <row r="48" spans="1:104" x14ac:dyDescent="0.35">
      <c r="A48" s="168"/>
      <c r="B48" s="293"/>
      <c r="C48" s="382" t="str">
        <f>IF(AND(C47="",D47=""),"",IF((D47*24)-(C47*24)&gt;6,(((D47*24)-(C47*24))-0.25)/24,D47-C47))</f>
        <v/>
      </c>
      <c r="D48" s="383"/>
      <c r="E48" s="382" t="str">
        <f t="shared" ref="E48" si="745">IF(AND(E47="",F47=""),"",IF((F47*24)-(E47*24)&gt;6,(((F47*24)-(E47*24))-0.25)/24,F47-E47))</f>
        <v/>
      </c>
      <c r="F48" s="383"/>
      <c r="G48" s="382" t="str">
        <f t="shared" ref="G48" si="746">IF(AND(G47="",H47=""),"",IF((H47*24)-(G47*24)&gt;6,(((H47*24)-(G47*24))-0.25)/24,H47-G47))</f>
        <v/>
      </c>
      <c r="H48" s="383"/>
      <c r="I48" s="382" t="str">
        <f t="shared" ref="I48" si="747">IF(AND(I47="",J47=""),"",IF((J47*24)-(I47*24)&gt;6,(((J47*24)-(I47*24))-0.25)/24,J47-I47))</f>
        <v/>
      </c>
      <c r="J48" s="383"/>
      <c r="K48" s="382" t="str">
        <f t="shared" ref="K48" si="748">IF(AND(K47="",L47=""),"",IF((L47*24)-(K47*24)&gt;6,(((L47*24)-(K47*24))-0.25)/24,L47-K47))</f>
        <v/>
      </c>
      <c r="L48" s="383"/>
      <c r="M48" s="382" t="str">
        <f t="shared" ref="M48" si="749">IF(AND(M47="",N47=""),"",IF((N47*24)-(M47*24)&gt;6,(((N47*24)-(M47*24))-0.25)/24,N47-M47))</f>
        <v/>
      </c>
      <c r="N48" s="383"/>
      <c r="O48" s="382" t="str">
        <f t="shared" ref="O48" si="750">IF(AND(O47="",P47=""),"",IF((P47*24)-(O47*24)&gt;6,(((P47*24)-(O47*24))-0.25)/24,P47-O47))</f>
        <v/>
      </c>
      <c r="P48" s="383"/>
      <c r="Q48" s="391">
        <f t="shared" ref="Q48" si="751">SUM(C48:P48)</f>
        <v>0</v>
      </c>
      <c r="R48" s="376"/>
      <c r="S48" s="382" t="str">
        <f>IF(AND(S47="",T47=""),"",IF((T47*24)-(S47*24)&gt;6,(((T47*24)-(S47*24))-0.25)/24,T47-S47))</f>
        <v/>
      </c>
      <c r="T48" s="383"/>
      <c r="U48" s="382" t="str">
        <f t="shared" ref="U48" si="752">IF(AND(U47="",V47=""),"",IF((V47*24)-(U47*24)&gt;6,(((V47*24)-(U47*24))-0.25)/24,V47-U47))</f>
        <v/>
      </c>
      <c r="V48" s="383"/>
      <c r="W48" s="382" t="str">
        <f t="shared" ref="W48" si="753">IF(AND(W47="",X47=""),"",IF((X47*24)-(W47*24)&gt;6,(((X47*24)-(W47*24))-0.25)/24,X47-W47))</f>
        <v/>
      </c>
      <c r="X48" s="383"/>
      <c r="Y48" s="382" t="str">
        <f t="shared" ref="Y48" si="754">IF(AND(Y47="",Z47=""),"",IF((Z47*24)-(Y47*24)&gt;6,(((Z47*24)-(Y47*24))-0.25)/24,Z47-Y47))</f>
        <v/>
      </c>
      <c r="Z48" s="383"/>
      <c r="AA48" s="382" t="str">
        <f t="shared" ref="AA48" si="755">IF(AND(AA47="",AB47=""),"",IF((AB47*24)-(AA47*24)&gt;6,(((AB47*24)-(AA47*24))-0.25)/24,AB47-AA47))</f>
        <v/>
      </c>
      <c r="AB48" s="383"/>
      <c r="AC48" s="382" t="str">
        <f t="shared" ref="AC48" si="756">IF(AND(AC47="",AD47=""),"",IF((AD47*24)-(AC47*24)&gt;6,(((AD47*24)-(AC47*24))-0.25)/24,AD47-AC47))</f>
        <v/>
      </c>
      <c r="AD48" s="383"/>
      <c r="AE48" s="382" t="str">
        <f t="shared" ref="AE48" si="757">IF(AND(AE47="",AF47=""),"",IF((AF47*24)-(AE47*24)&gt;6,(((AF47*24)-(AE47*24))-0.25)/24,AF47-AE47))</f>
        <v/>
      </c>
      <c r="AF48" s="383"/>
      <c r="AG48" s="375">
        <f t="shared" ref="AG48" si="758">SUM(S48:AF48)</f>
        <v>0</v>
      </c>
      <c r="AH48" s="376"/>
      <c r="AI48" s="382" t="str">
        <f>IF(AND(AI47="",AJ47=""),"",IF((AJ47*24)-(AI47*24)&gt;6,(((AJ47*24)-(AI47*24))-0.25)/24,AJ47-AI47))</f>
        <v/>
      </c>
      <c r="AJ48" s="383"/>
      <c r="AK48" s="382" t="str">
        <f t="shared" ref="AK48" si="759">IF(AND(AK47="",AL47=""),"",IF((AL47*24)-(AK47*24)&gt;6,(((AL47*24)-(AK47*24))-0.25)/24,AL47-AK47))</f>
        <v/>
      </c>
      <c r="AL48" s="383"/>
      <c r="AM48" s="382" t="str">
        <f t="shared" ref="AM48" si="760">IF(AND(AM47="",AN47=""),"",IF((AN47*24)-(AM47*24)&gt;6,(((AN47*24)-(AM47*24))-0.25)/24,AN47-AM47))</f>
        <v/>
      </c>
      <c r="AN48" s="383"/>
      <c r="AO48" s="382" t="str">
        <f t="shared" ref="AO48" si="761">IF(AND(AO47="",AP47=""),"",IF((AP47*24)-(AO47*24)&gt;6,(((AP47*24)-(AO47*24))-0.25)/24,AP47-AO47))</f>
        <v/>
      </c>
      <c r="AP48" s="383"/>
      <c r="AQ48" s="382" t="str">
        <f t="shared" ref="AQ48" si="762">IF(AND(AQ47="",AR47=""),"",IF((AR47*24)-(AQ47*24)&gt;6,(((AR47*24)-(AQ47*24))-0.25)/24,AR47-AQ47))</f>
        <v/>
      </c>
      <c r="AR48" s="383"/>
      <c r="AS48" s="382" t="str">
        <f t="shared" ref="AS48" si="763">IF(AND(AS47="",AT47=""),"",IF((AT47*24)-(AS47*24)&gt;6,(((AT47*24)-(AS47*24))-0.25)/24,AT47-AS47))</f>
        <v/>
      </c>
      <c r="AT48" s="383"/>
      <c r="AU48" s="382" t="str">
        <f t="shared" ref="AU48" si="764">IF(AND(AU47="",AV47=""),"",IF((AV47*24)-(AU47*24)&gt;6,(((AV47*24)-(AU47*24))-0.25)/24,AV47-AU47))</f>
        <v/>
      </c>
      <c r="AV48" s="383"/>
      <c r="AW48" s="375">
        <f t="shared" ref="AW48" si="765">SUM(AI48:AV48)</f>
        <v>0</v>
      </c>
      <c r="AX48" s="376"/>
      <c r="AY48" s="382" t="str">
        <f>IF(AND(AY47="",AZ47=""),"",IF((AZ47*24)-(AY47*24)&gt;6,(((AZ47*24)-(AY47*24))-0.25)/24,AZ47-AY47))</f>
        <v/>
      </c>
      <c r="AZ48" s="383"/>
      <c r="BA48" s="382" t="str">
        <f t="shared" ref="BA48" si="766">IF(AND(BA47="",BB47=""),"",IF((BB47*24)-(BA47*24)&gt;6,(((BB47*24)-(BA47*24))-0.25)/24,BB47-BA47))</f>
        <v/>
      </c>
      <c r="BB48" s="383"/>
      <c r="BC48" s="382" t="str">
        <f t="shared" ref="BC48" si="767">IF(AND(BC47="",BD47=""),"",IF((BD47*24)-(BC47*24)&gt;6,(((BD47*24)-(BC47*24))-0.25)/24,BD47-BC47))</f>
        <v/>
      </c>
      <c r="BD48" s="383"/>
      <c r="BE48" s="382" t="str">
        <f t="shared" ref="BE48" si="768">IF(AND(BE47="",BF47=""),"",IF((BF47*24)-(BE47*24)&gt;6,(((BF47*24)-(BE47*24))-0.25)/24,BF47-BE47))</f>
        <v/>
      </c>
      <c r="BF48" s="383"/>
      <c r="BG48" s="382" t="str">
        <f t="shared" ref="BG48" si="769">IF(AND(BG47="",BH47=""),"",IF((BH47*24)-(BG47*24)&gt;6,(((BH47*24)-(BG47*24))-0.25)/24,BH47-BG47))</f>
        <v/>
      </c>
      <c r="BH48" s="383"/>
      <c r="BI48" s="382" t="str">
        <f t="shared" ref="BI48" si="770">IF(AND(BI47="",BJ47=""),"",IF((BJ47*24)-(BI47*24)&gt;6,(((BJ47*24)-(BI47*24))-0.25)/24,BJ47-BI47))</f>
        <v/>
      </c>
      <c r="BJ48" s="383"/>
      <c r="BK48" s="382" t="str">
        <f t="shared" ref="BK48" si="771">IF(AND(BK47="",BL47=""),"",IF((BL47*24)-(BK47*24)&gt;6,(((BL47*24)-(BK47*24))-0.25)/24,BL47-BK47))</f>
        <v/>
      </c>
      <c r="BL48" s="383"/>
      <c r="BM48" s="375">
        <f t="shared" ref="BM48" si="772">SUM(AY48:BL48)</f>
        <v>0</v>
      </c>
      <c r="BN48" s="376"/>
      <c r="BO48" s="382" t="str">
        <f>IF(AND(BO47="",BP47=""),"",IF((BP47*24)-(BO47*24)&gt;6,(((BP47*24)-(BO47*24))-0.25)/24,BP47-BO47))</f>
        <v/>
      </c>
      <c r="BP48" s="383"/>
      <c r="BQ48" s="382" t="str">
        <f t="shared" ref="BQ48" si="773">IF(AND(BQ47="",BR47=""),"",IF((BR47*24)-(BQ47*24)&gt;6,(((BR47*24)-(BQ47*24))-0.25)/24,BR47-BQ47))</f>
        <v/>
      </c>
      <c r="BR48" s="383"/>
      <c r="BS48" s="382" t="str">
        <f t="shared" ref="BS48" si="774">IF(AND(BS47="",BT47=""),"",IF((BT47*24)-(BS47*24)&gt;6,(((BT47*24)-(BS47*24))-0.25)/24,BT47-BS47))</f>
        <v/>
      </c>
      <c r="BT48" s="383"/>
      <c r="BU48" s="382" t="str">
        <f t="shared" ref="BU48" si="775">IF(AND(BU47="",BV47=""),"",IF((BV47*24)-(BU47*24)&gt;6,(((BV47*24)-(BU47*24))-0.25)/24,BV47-BU47))</f>
        <v/>
      </c>
      <c r="BV48" s="383"/>
      <c r="BW48" s="382" t="str">
        <f t="shared" ref="BW48" si="776">IF(AND(BW47="",BX47=""),"",IF((BX47*24)-(BW47*24)&gt;6,(((BX47*24)-(BW47*24))-0.25)/24,BX47-BW47))</f>
        <v/>
      </c>
      <c r="BX48" s="383"/>
      <c r="BY48" s="382" t="str">
        <f t="shared" ref="BY48" si="777">IF(AND(BY47="",BZ47=""),"",IF((BZ47*24)-(BY47*24)&gt;6,(((BZ47*24)-(BY47*24))-0.25)/24,BZ47-BY47))</f>
        <v/>
      </c>
      <c r="BZ48" s="383"/>
      <c r="CA48" s="382" t="str">
        <f t="shared" ref="CA48" si="778">IF(AND(CA47="",CB47=""),"",IF((CB47*24)-(CA47*24)&gt;6,(((CB47*24)-(CA47*24))-0.25)/24,CB47-CA47))</f>
        <v/>
      </c>
      <c r="CB48" s="383"/>
      <c r="CC48" s="375">
        <f t="shared" ref="CC48" si="779">SUM(BO48:CB48)</f>
        <v>0</v>
      </c>
      <c r="CD48" s="376"/>
      <c r="CE48" s="382" t="str">
        <f>IF(AND(CE47="",CF47=""),"",IF((CF47*24)-(CE47*24)&gt;6,(((CF47*24)-(CE47*24))-0.25)/24,CF47-CE47))</f>
        <v/>
      </c>
      <c r="CF48" s="383"/>
      <c r="CG48" s="382" t="str">
        <f t="shared" ref="CG48" si="780">IF(AND(CG47="",CH47=""),"",IF((CH47*24)-(CG47*24)&gt;6,(((CH47*24)-(CG47*24))-0.25)/24,CH47-CG47))</f>
        <v/>
      </c>
      <c r="CH48" s="383"/>
      <c r="CI48" s="382" t="str">
        <f t="shared" ref="CI48" si="781">IF(AND(CI47="",CJ47=""),"",IF((CJ47*24)-(CI47*24)&gt;6,(((CJ47*24)-(CI47*24))-0.25)/24,CJ47-CI47))</f>
        <v/>
      </c>
      <c r="CJ48" s="383"/>
      <c r="CK48" s="382" t="str">
        <f t="shared" ref="CK48" si="782">IF(AND(CK47="",CL47=""),"",IF((CL47*24)-(CK47*24)&gt;6,(((CL47*24)-(CK47*24))-0.25)/24,CL47-CK47))</f>
        <v/>
      </c>
      <c r="CL48" s="383"/>
      <c r="CM48" s="382" t="str">
        <f t="shared" ref="CM48" si="783">IF(AND(CM47="",CN47=""),"",IF((CN47*24)-(CM47*24)&gt;6,(((CN47*24)-(CM47*24))-0.25)/24,CN47-CM47))</f>
        <v/>
      </c>
      <c r="CN48" s="383"/>
      <c r="CO48" s="382" t="str">
        <f t="shared" ref="CO48" si="784">IF(AND(CO47="",CP47=""),"",IF((CP47*24)-(CO47*24)&gt;6,(((CP47*24)-(CO47*24))-0.25)/24,CP47-CO47))</f>
        <v/>
      </c>
      <c r="CP48" s="383"/>
      <c r="CQ48" s="382" t="str">
        <f t="shared" ref="CQ48" si="785">IF(AND(CQ47="",CR47=""),"",IF((CR47*24)-(CQ47*24)&gt;6,(((CR47*24)-(CQ47*24))-0.25)/24,CR47-CQ47))</f>
        <v/>
      </c>
      <c r="CR48" s="383"/>
      <c r="CS48" s="375">
        <f t="shared" ref="CS48" si="786">SUM(CE48:CR48)</f>
        <v>0</v>
      </c>
      <c r="CT48" s="376"/>
      <c r="CU48" s="375">
        <f t="shared" ref="CU48" si="787">SUM(Q48,AG48,AW48,CC48,CS48,BM48)</f>
        <v>0</v>
      </c>
      <c r="CV48" s="376"/>
      <c r="CW48" s="157"/>
      <c r="CX48" s="387"/>
      <c r="CY48"/>
      <c r="CZ48"/>
    </row>
    <row r="49" spans="1:108" x14ac:dyDescent="0.35">
      <c r="A49" s="169" t="s">
        <v>88</v>
      </c>
      <c r="B49" s="290"/>
      <c r="C49" s="173"/>
      <c r="D49" s="174"/>
      <c r="E49" s="175"/>
      <c r="F49" s="176"/>
      <c r="G49" s="173"/>
      <c r="H49" s="174"/>
      <c r="I49" s="175"/>
      <c r="J49" s="176"/>
      <c r="K49" s="173"/>
      <c r="L49" s="174"/>
      <c r="M49" s="175"/>
      <c r="N49" s="176"/>
      <c r="O49" s="173"/>
      <c r="P49" s="174"/>
      <c r="Q49" s="390"/>
      <c r="R49" s="372"/>
      <c r="S49" s="173"/>
      <c r="T49" s="174"/>
      <c r="U49" s="175"/>
      <c r="V49" s="176"/>
      <c r="W49" s="173"/>
      <c r="X49" s="174"/>
      <c r="Y49" s="175"/>
      <c r="Z49" s="176"/>
      <c r="AA49" s="173"/>
      <c r="AB49" s="174"/>
      <c r="AC49" s="175"/>
      <c r="AD49" s="176"/>
      <c r="AE49" s="173"/>
      <c r="AF49" s="174"/>
      <c r="AG49" s="375"/>
      <c r="AH49" s="376"/>
      <c r="AI49" s="173"/>
      <c r="AJ49" s="174"/>
      <c r="AK49" s="175"/>
      <c r="AL49" s="176"/>
      <c r="AM49" s="173"/>
      <c r="AN49" s="174"/>
      <c r="AO49" s="175"/>
      <c r="AP49" s="176"/>
      <c r="AQ49" s="173"/>
      <c r="AR49" s="174"/>
      <c r="AS49" s="175"/>
      <c r="AT49" s="176"/>
      <c r="AU49" s="173"/>
      <c r="AV49" s="174"/>
      <c r="AW49" s="375"/>
      <c r="AX49" s="376"/>
      <c r="AY49" s="173"/>
      <c r="AZ49" s="174"/>
      <c r="BA49" s="175"/>
      <c r="BB49" s="176"/>
      <c r="BC49" s="173"/>
      <c r="BD49" s="174"/>
      <c r="BE49" s="175"/>
      <c r="BF49" s="176"/>
      <c r="BG49" s="173"/>
      <c r="BH49" s="174"/>
      <c r="BI49" s="175"/>
      <c r="BJ49" s="176"/>
      <c r="BK49" s="173"/>
      <c r="BL49" s="174"/>
      <c r="BM49" s="375"/>
      <c r="BN49" s="376"/>
      <c r="BO49" s="173"/>
      <c r="BP49" s="174"/>
      <c r="BQ49" s="175"/>
      <c r="BR49" s="176"/>
      <c r="BS49" s="173"/>
      <c r="BT49" s="174"/>
      <c r="BU49" s="175"/>
      <c r="BV49" s="176"/>
      <c r="BW49" s="173"/>
      <c r="BX49" s="174"/>
      <c r="BY49" s="175"/>
      <c r="BZ49" s="176"/>
      <c r="CA49" s="173"/>
      <c r="CB49" s="174"/>
      <c r="CC49" s="375"/>
      <c r="CD49" s="376"/>
      <c r="CE49" s="173"/>
      <c r="CF49" s="174"/>
      <c r="CG49" s="175"/>
      <c r="CH49" s="176"/>
      <c r="CI49" s="173"/>
      <c r="CJ49" s="174"/>
      <c r="CK49" s="175"/>
      <c r="CL49" s="176"/>
      <c r="CM49" s="173"/>
      <c r="CN49" s="174"/>
      <c r="CO49" s="175"/>
      <c r="CP49" s="176"/>
      <c r="CQ49" s="173"/>
      <c r="CR49" s="174"/>
      <c r="CS49" s="375"/>
      <c r="CT49" s="376"/>
      <c r="CU49" s="375"/>
      <c r="CV49" s="376"/>
      <c r="CW49" s="157"/>
      <c r="CX49" s="386">
        <f>$CU$2-CU50</f>
        <v>6.9666666666666659</v>
      </c>
      <c r="CY49"/>
      <c r="CZ49"/>
    </row>
    <row r="50" spans="1:108" s="30" customFormat="1" x14ac:dyDescent="0.35">
      <c r="A50" s="168"/>
      <c r="B50" s="293"/>
      <c r="C50" s="382" t="str">
        <f>IF(AND(C49="",D49=""),"",IF((D49*24)-(C49*24)&gt;6,(((D49*24)-(C49*24))-0.25)/24,D49-C49))</f>
        <v/>
      </c>
      <c r="D50" s="383"/>
      <c r="E50" s="382" t="str">
        <f t="shared" ref="E50" si="788">IF(AND(E49="",F49=""),"",IF((F49*24)-(E49*24)&gt;6,(((F49*24)-(E49*24))-0.25)/24,F49-E49))</f>
        <v/>
      </c>
      <c r="F50" s="383"/>
      <c r="G50" s="382" t="str">
        <f t="shared" ref="G50" si="789">IF(AND(G49="",H49=""),"",IF((H49*24)-(G49*24)&gt;6,(((H49*24)-(G49*24))-0.25)/24,H49-G49))</f>
        <v/>
      </c>
      <c r="H50" s="383"/>
      <c r="I50" s="382" t="str">
        <f t="shared" ref="I50" si="790">IF(AND(I49="",J49=""),"",IF((J49*24)-(I49*24)&gt;6,(((J49*24)-(I49*24))-0.25)/24,J49-I49))</f>
        <v/>
      </c>
      <c r="J50" s="383"/>
      <c r="K50" s="382" t="str">
        <f t="shared" ref="K50" si="791">IF(AND(K49="",L49=""),"",IF((L49*24)-(K49*24)&gt;6,(((L49*24)-(K49*24))-0.25)/24,L49-K49))</f>
        <v/>
      </c>
      <c r="L50" s="383"/>
      <c r="M50" s="382" t="str">
        <f t="shared" ref="M50" si="792">IF(AND(M49="",N49=""),"",IF((N49*24)-(M49*24)&gt;6,(((N49*24)-(M49*24))-0.25)/24,N49-M49))</f>
        <v/>
      </c>
      <c r="N50" s="383"/>
      <c r="O50" s="382" t="str">
        <f t="shared" ref="O50" si="793">IF(AND(O49="",P49=""),"",IF((P49*24)-(O49*24)&gt;6,(((P49*24)-(O49*24))-0.25)/24,P49-O49))</f>
        <v/>
      </c>
      <c r="P50" s="383"/>
      <c r="Q50" s="391">
        <f t="shared" ref="Q50" si="794">SUM(C50:P50)</f>
        <v>0</v>
      </c>
      <c r="R50" s="376"/>
      <c r="S50" s="382" t="str">
        <f>IF(AND(S49="",T49=""),"",IF((T49*24)-(S49*24)&gt;6,(((T49*24)-(S49*24))-0.25)/24,T49-S49))</f>
        <v/>
      </c>
      <c r="T50" s="383"/>
      <c r="U50" s="382" t="str">
        <f t="shared" ref="U50" si="795">IF(AND(U49="",V49=""),"",IF((V49*24)-(U49*24)&gt;6,(((V49*24)-(U49*24))-0.25)/24,V49-U49))</f>
        <v/>
      </c>
      <c r="V50" s="383"/>
      <c r="W50" s="382" t="str">
        <f t="shared" ref="W50" si="796">IF(AND(W49="",X49=""),"",IF((X49*24)-(W49*24)&gt;6,(((X49*24)-(W49*24))-0.25)/24,X49-W49))</f>
        <v/>
      </c>
      <c r="X50" s="383"/>
      <c r="Y50" s="382" t="str">
        <f t="shared" ref="Y50" si="797">IF(AND(Y49="",Z49=""),"",IF((Z49*24)-(Y49*24)&gt;6,(((Z49*24)-(Y49*24))-0.25)/24,Z49-Y49))</f>
        <v/>
      </c>
      <c r="Z50" s="383"/>
      <c r="AA50" s="382" t="str">
        <f t="shared" ref="AA50" si="798">IF(AND(AA49="",AB49=""),"",IF((AB49*24)-(AA49*24)&gt;6,(((AB49*24)-(AA49*24))-0.25)/24,AB49-AA49))</f>
        <v/>
      </c>
      <c r="AB50" s="383"/>
      <c r="AC50" s="382" t="str">
        <f t="shared" ref="AC50" si="799">IF(AND(AC49="",AD49=""),"",IF((AD49*24)-(AC49*24)&gt;6,(((AD49*24)-(AC49*24))-0.25)/24,AD49-AC49))</f>
        <v/>
      </c>
      <c r="AD50" s="383"/>
      <c r="AE50" s="382" t="str">
        <f t="shared" ref="AE50" si="800">IF(AND(AE49="",AF49=""),"",IF((AF49*24)-(AE49*24)&gt;6,(((AF49*24)-(AE49*24))-0.25)/24,AF49-AE49))</f>
        <v/>
      </c>
      <c r="AF50" s="383"/>
      <c r="AG50" s="375">
        <f t="shared" ref="AG50" si="801">SUM(S50:AF50)</f>
        <v>0</v>
      </c>
      <c r="AH50" s="376"/>
      <c r="AI50" s="382" t="str">
        <f>IF(AND(AI49="",AJ49=""),"",IF((AJ49*24)-(AI49*24)&gt;6,(((AJ49*24)-(AI49*24))-0.25)/24,AJ49-AI49))</f>
        <v/>
      </c>
      <c r="AJ50" s="383"/>
      <c r="AK50" s="382" t="str">
        <f t="shared" ref="AK50" si="802">IF(AND(AK49="",AL49=""),"",IF((AL49*24)-(AK49*24)&gt;6,(((AL49*24)-(AK49*24))-0.25)/24,AL49-AK49))</f>
        <v/>
      </c>
      <c r="AL50" s="383"/>
      <c r="AM50" s="382" t="str">
        <f t="shared" ref="AM50" si="803">IF(AND(AM49="",AN49=""),"",IF((AN49*24)-(AM49*24)&gt;6,(((AN49*24)-(AM49*24))-0.25)/24,AN49-AM49))</f>
        <v/>
      </c>
      <c r="AN50" s="383"/>
      <c r="AO50" s="382" t="str">
        <f t="shared" ref="AO50" si="804">IF(AND(AO49="",AP49=""),"",IF((AP49*24)-(AO49*24)&gt;6,(((AP49*24)-(AO49*24))-0.25)/24,AP49-AO49))</f>
        <v/>
      </c>
      <c r="AP50" s="383"/>
      <c r="AQ50" s="382" t="str">
        <f t="shared" ref="AQ50" si="805">IF(AND(AQ49="",AR49=""),"",IF((AR49*24)-(AQ49*24)&gt;6,(((AR49*24)-(AQ49*24))-0.25)/24,AR49-AQ49))</f>
        <v/>
      </c>
      <c r="AR50" s="383"/>
      <c r="AS50" s="382" t="str">
        <f t="shared" ref="AS50" si="806">IF(AND(AS49="",AT49=""),"",IF((AT49*24)-(AS49*24)&gt;6,(((AT49*24)-(AS49*24))-0.25)/24,AT49-AS49))</f>
        <v/>
      </c>
      <c r="AT50" s="383"/>
      <c r="AU50" s="382" t="str">
        <f t="shared" ref="AU50" si="807">IF(AND(AU49="",AV49=""),"",IF((AV49*24)-(AU49*24)&gt;6,(((AV49*24)-(AU49*24))-0.25)/24,AV49-AU49))</f>
        <v/>
      </c>
      <c r="AV50" s="383"/>
      <c r="AW50" s="375">
        <f t="shared" ref="AW50" si="808">SUM(AI50:AV50)</f>
        <v>0</v>
      </c>
      <c r="AX50" s="376"/>
      <c r="AY50" s="382" t="str">
        <f>IF(AND(AY49="",AZ49=""),"",IF((AZ49*24)-(AY49*24)&gt;6,(((AZ49*24)-(AY49*24))-0.25)/24,AZ49-AY49))</f>
        <v/>
      </c>
      <c r="AZ50" s="383"/>
      <c r="BA50" s="382" t="str">
        <f t="shared" ref="BA50" si="809">IF(AND(BA49="",BB49=""),"",IF((BB49*24)-(BA49*24)&gt;6,(((BB49*24)-(BA49*24))-0.25)/24,BB49-BA49))</f>
        <v/>
      </c>
      <c r="BB50" s="383"/>
      <c r="BC50" s="382" t="str">
        <f t="shared" ref="BC50" si="810">IF(AND(BC49="",BD49=""),"",IF((BD49*24)-(BC49*24)&gt;6,(((BD49*24)-(BC49*24))-0.25)/24,BD49-BC49))</f>
        <v/>
      </c>
      <c r="BD50" s="383"/>
      <c r="BE50" s="382" t="str">
        <f t="shared" ref="BE50" si="811">IF(AND(BE49="",BF49=""),"",IF((BF49*24)-(BE49*24)&gt;6,(((BF49*24)-(BE49*24))-0.25)/24,BF49-BE49))</f>
        <v/>
      </c>
      <c r="BF50" s="383"/>
      <c r="BG50" s="382" t="str">
        <f t="shared" ref="BG50" si="812">IF(AND(BG49="",BH49=""),"",IF((BH49*24)-(BG49*24)&gt;6,(((BH49*24)-(BG49*24))-0.25)/24,BH49-BG49))</f>
        <v/>
      </c>
      <c r="BH50" s="383"/>
      <c r="BI50" s="382" t="str">
        <f t="shared" ref="BI50" si="813">IF(AND(BI49="",BJ49=""),"",IF((BJ49*24)-(BI49*24)&gt;6,(((BJ49*24)-(BI49*24))-0.25)/24,BJ49-BI49))</f>
        <v/>
      </c>
      <c r="BJ50" s="383"/>
      <c r="BK50" s="382" t="str">
        <f t="shared" ref="BK50" si="814">IF(AND(BK49="",BL49=""),"",IF((BL49*24)-(BK49*24)&gt;6,(((BL49*24)-(BK49*24))-0.25)/24,BL49-BK49))</f>
        <v/>
      </c>
      <c r="BL50" s="383"/>
      <c r="BM50" s="375">
        <f t="shared" ref="BM50" si="815">SUM(AY50:BL50)</f>
        <v>0</v>
      </c>
      <c r="BN50" s="376"/>
      <c r="BO50" s="382" t="str">
        <f>IF(AND(BO49="",BP49=""),"",IF((BP49*24)-(BO49*24)&gt;6,(((BP49*24)-(BO49*24))-0.25)/24,BP49-BO49))</f>
        <v/>
      </c>
      <c r="BP50" s="383"/>
      <c r="BQ50" s="382" t="str">
        <f t="shared" ref="BQ50" si="816">IF(AND(BQ49="",BR49=""),"",IF((BR49*24)-(BQ49*24)&gt;6,(((BR49*24)-(BQ49*24))-0.25)/24,BR49-BQ49))</f>
        <v/>
      </c>
      <c r="BR50" s="383"/>
      <c r="BS50" s="382" t="str">
        <f t="shared" ref="BS50" si="817">IF(AND(BS49="",BT49=""),"",IF((BT49*24)-(BS49*24)&gt;6,(((BT49*24)-(BS49*24))-0.25)/24,BT49-BS49))</f>
        <v/>
      </c>
      <c r="BT50" s="383"/>
      <c r="BU50" s="382" t="str">
        <f t="shared" ref="BU50" si="818">IF(AND(BU49="",BV49=""),"",IF((BV49*24)-(BU49*24)&gt;6,(((BV49*24)-(BU49*24))-0.25)/24,BV49-BU49))</f>
        <v/>
      </c>
      <c r="BV50" s="383"/>
      <c r="BW50" s="382" t="str">
        <f t="shared" ref="BW50" si="819">IF(AND(BW49="",BX49=""),"",IF((BX49*24)-(BW49*24)&gt;6,(((BX49*24)-(BW49*24))-0.25)/24,BX49-BW49))</f>
        <v/>
      </c>
      <c r="BX50" s="383"/>
      <c r="BY50" s="382" t="str">
        <f t="shared" ref="BY50" si="820">IF(AND(BY49="",BZ49=""),"",IF((BZ49*24)-(BY49*24)&gt;6,(((BZ49*24)-(BY49*24))-0.25)/24,BZ49-BY49))</f>
        <v/>
      </c>
      <c r="BZ50" s="383"/>
      <c r="CA50" s="382" t="str">
        <f t="shared" ref="CA50" si="821">IF(AND(CA49="",CB49=""),"",IF((CB49*24)-(CA49*24)&gt;6,(((CB49*24)-(CA49*24))-0.25)/24,CB49-CA49))</f>
        <v/>
      </c>
      <c r="CB50" s="383"/>
      <c r="CC50" s="375">
        <f t="shared" ref="CC50" si="822">SUM(BO50:CB50)</f>
        <v>0</v>
      </c>
      <c r="CD50" s="376"/>
      <c r="CE50" s="382" t="str">
        <f>IF(AND(CE49="",CF49=""),"",IF((CF49*24)-(CE49*24)&gt;6,(((CF49*24)-(CE49*24))-0.25)/24,CF49-CE49))</f>
        <v/>
      </c>
      <c r="CF50" s="383"/>
      <c r="CG50" s="382" t="str">
        <f t="shared" ref="CG50" si="823">IF(AND(CG49="",CH49=""),"",IF((CH49*24)-(CG49*24)&gt;6,(((CH49*24)-(CG49*24))-0.25)/24,CH49-CG49))</f>
        <v/>
      </c>
      <c r="CH50" s="383"/>
      <c r="CI50" s="382" t="str">
        <f t="shared" ref="CI50" si="824">IF(AND(CI49="",CJ49=""),"",IF((CJ49*24)-(CI49*24)&gt;6,(((CJ49*24)-(CI49*24))-0.25)/24,CJ49-CI49))</f>
        <v/>
      </c>
      <c r="CJ50" s="383"/>
      <c r="CK50" s="382" t="str">
        <f t="shared" ref="CK50" si="825">IF(AND(CK49="",CL49=""),"",IF((CL49*24)-(CK49*24)&gt;6,(((CL49*24)-(CK49*24))-0.25)/24,CL49-CK49))</f>
        <v/>
      </c>
      <c r="CL50" s="383"/>
      <c r="CM50" s="382" t="str">
        <f t="shared" ref="CM50" si="826">IF(AND(CM49="",CN49=""),"",IF((CN49*24)-(CM49*24)&gt;6,(((CN49*24)-(CM49*24))-0.25)/24,CN49-CM49))</f>
        <v/>
      </c>
      <c r="CN50" s="383"/>
      <c r="CO50" s="382" t="str">
        <f t="shared" ref="CO50" si="827">IF(AND(CO49="",CP49=""),"",IF((CP49*24)-(CO49*24)&gt;6,(((CP49*24)-(CO49*24))-0.25)/24,CP49-CO49))</f>
        <v/>
      </c>
      <c r="CP50" s="383"/>
      <c r="CQ50" s="382" t="str">
        <f t="shared" ref="CQ50" si="828">IF(AND(CQ49="",CR49=""),"",IF((CR49*24)-(CQ49*24)&gt;6,(((CR49*24)-(CQ49*24))-0.25)/24,CR49-CQ49))</f>
        <v/>
      </c>
      <c r="CR50" s="383"/>
      <c r="CS50" s="375">
        <f t="shared" ref="CS50" si="829">SUM(CE50:CR50)</f>
        <v>0</v>
      </c>
      <c r="CT50" s="376"/>
      <c r="CU50" s="375">
        <f t="shared" ref="CU50" si="830">SUM(Q50,AG50,AW50,CC50,CS50,BM50)</f>
        <v>0</v>
      </c>
      <c r="CV50" s="376"/>
      <c r="CW50" s="157"/>
      <c r="CX50" s="387"/>
      <c r="CY50"/>
      <c r="CZ50"/>
      <c r="DA50"/>
      <c r="DB50"/>
      <c r="DC50"/>
      <c r="DD50"/>
    </row>
    <row r="51" spans="1:108" s="30" customFormat="1" x14ac:dyDescent="0.35">
      <c r="A51" s="169" t="s">
        <v>89</v>
      </c>
      <c r="B51" s="290"/>
      <c r="C51" s="173"/>
      <c r="D51" s="174"/>
      <c r="E51" s="175"/>
      <c r="F51" s="176"/>
      <c r="G51" s="173"/>
      <c r="H51" s="174"/>
      <c r="I51" s="175"/>
      <c r="J51" s="176"/>
      <c r="K51" s="173"/>
      <c r="L51" s="174"/>
      <c r="M51" s="175"/>
      <c r="N51" s="176"/>
      <c r="O51" s="173"/>
      <c r="P51" s="174"/>
      <c r="Q51" s="390"/>
      <c r="R51" s="372"/>
      <c r="S51" s="173"/>
      <c r="T51" s="174"/>
      <c r="U51" s="175"/>
      <c r="V51" s="176"/>
      <c r="W51" s="173"/>
      <c r="X51" s="174"/>
      <c r="Y51" s="175"/>
      <c r="Z51" s="176"/>
      <c r="AA51" s="173"/>
      <c r="AB51" s="174"/>
      <c r="AC51" s="175"/>
      <c r="AD51" s="176"/>
      <c r="AE51" s="173"/>
      <c r="AF51" s="174"/>
      <c r="AG51" s="375"/>
      <c r="AH51" s="376"/>
      <c r="AI51" s="173"/>
      <c r="AJ51" s="174"/>
      <c r="AK51" s="175"/>
      <c r="AL51" s="176"/>
      <c r="AM51" s="173"/>
      <c r="AN51" s="174"/>
      <c r="AO51" s="175"/>
      <c r="AP51" s="176"/>
      <c r="AQ51" s="173"/>
      <c r="AR51" s="174"/>
      <c r="AS51" s="175"/>
      <c r="AT51" s="176"/>
      <c r="AU51" s="173"/>
      <c r="AV51" s="174"/>
      <c r="AW51" s="375"/>
      <c r="AX51" s="376"/>
      <c r="AY51" s="173"/>
      <c r="AZ51" s="174"/>
      <c r="BA51" s="175"/>
      <c r="BB51" s="176"/>
      <c r="BC51" s="173"/>
      <c r="BD51" s="174"/>
      <c r="BE51" s="175"/>
      <c r="BF51" s="176"/>
      <c r="BG51" s="173"/>
      <c r="BH51" s="174"/>
      <c r="BI51" s="175"/>
      <c r="BJ51" s="176"/>
      <c r="BK51" s="173"/>
      <c r="BL51" s="174"/>
      <c r="BM51" s="375"/>
      <c r="BN51" s="376"/>
      <c r="BO51" s="173"/>
      <c r="BP51" s="174"/>
      <c r="BQ51" s="175"/>
      <c r="BR51" s="176"/>
      <c r="BS51" s="173"/>
      <c r="BT51" s="174"/>
      <c r="BU51" s="175"/>
      <c r="BV51" s="176"/>
      <c r="BW51" s="173"/>
      <c r="BX51" s="174"/>
      <c r="BY51" s="175"/>
      <c r="BZ51" s="176"/>
      <c r="CA51" s="173"/>
      <c r="CB51" s="174"/>
      <c r="CC51" s="375"/>
      <c r="CD51" s="376"/>
      <c r="CE51" s="173"/>
      <c r="CF51" s="174"/>
      <c r="CG51" s="175"/>
      <c r="CH51" s="176"/>
      <c r="CI51" s="173"/>
      <c r="CJ51" s="174"/>
      <c r="CK51" s="175"/>
      <c r="CL51" s="176"/>
      <c r="CM51" s="173"/>
      <c r="CN51" s="174"/>
      <c r="CO51" s="175"/>
      <c r="CP51" s="176"/>
      <c r="CQ51" s="173"/>
      <c r="CR51" s="174"/>
      <c r="CS51" s="375"/>
      <c r="CT51" s="376"/>
      <c r="CU51" s="375"/>
      <c r="CV51" s="376"/>
      <c r="CW51" s="157"/>
      <c r="CX51" s="386">
        <f>$CU$2-CU52</f>
        <v>6.9666666666666659</v>
      </c>
      <c r="CY51"/>
      <c r="CZ51"/>
      <c r="DA51"/>
      <c r="DB51"/>
      <c r="DC51"/>
      <c r="DD51"/>
    </row>
    <row r="52" spans="1:108" s="30" customFormat="1" x14ac:dyDescent="0.35">
      <c r="A52" s="168"/>
      <c r="B52" s="293"/>
      <c r="C52" s="382" t="str">
        <f>IF(AND(C51="",D51=""),"",IF((D51*24)-(C51*24)&gt;6,(((D51*24)-(C51*24))-0.25)/24,D51-C51))</f>
        <v/>
      </c>
      <c r="D52" s="383"/>
      <c r="E52" s="382" t="str">
        <f t="shared" ref="E52" si="831">IF(AND(E51="",F51=""),"",IF((F51*24)-(E51*24)&gt;6,(((F51*24)-(E51*24))-0.25)/24,F51-E51))</f>
        <v/>
      </c>
      <c r="F52" s="383"/>
      <c r="G52" s="382" t="str">
        <f t="shared" ref="G52" si="832">IF(AND(G51="",H51=""),"",IF((H51*24)-(G51*24)&gt;6,(((H51*24)-(G51*24))-0.25)/24,H51-G51))</f>
        <v/>
      </c>
      <c r="H52" s="383"/>
      <c r="I52" s="382" t="str">
        <f t="shared" ref="I52" si="833">IF(AND(I51="",J51=""),"",IF((J51*24)-(I51*24)&gt;6,(((J51*24)-(I51*24))-0.25)/24,J51-I51))</f>
        <v/>
      </c>
      <c r="J52" s="383"/>
      <c r="K52" s="382" t="str">
        <f t="shared" ref="K52" si="834">IF(AND(K51="",L51=""),"",IF((L51*24)-(K51*24)&gt;6,(((L51*24)-(K51*24))-0.25)/24,L51-K51))</f>
        <v/>
      </c>
      <c r="L52" s="383"/>
      <c r="M52" s="382" t="str">
        <f t="shared" ref="M52" si="835">IF(AND(M51="",N51=""),"",IF((N51*24)-(M51*24)&gt;6,(((N51*24)-(M51*24))-0.25)/24,N51-M51))</f>
        <v/>
      </c>
      <c r="N52" s="383"/>
      <c r="O52" s="382" t="str">
        <f t="shared" ref="O52" si="836">IF(AND(O51="",P51=""),"",IF((P51*24)-(O51*24)&gt;6,(((P51*24)-(O51*24))-0.25)/24,P51-O51))</f>
        <v/>
      </c>
      <c r="P52" s="383"/>
      <c r="Q52" s="391">
        <f t="shared" ref="Q52" si="837">SUM(C52:P52)</f>
        <v>0</v>
      </c>
      <c r="R52" s="376"/>
      <c r="S52" s="382" t="str">
        <f>IF(AND(S51="",T51=""),"",IF((T51*24)-(S51*24)&gt;6,(((T51*24)-(S51*24))-0.25)/24,T51-S51))</f>
        <v/>
      </c>
      <c r="T52" s="383"/>
      <c r="U52" s="382" t="str">
        <f t="shared" ref="U52" si="838">IF(AND(U51="",V51=""),"",IF((V51*24)-(U51*24)&gt;6,(((V51*24)-(U51*24))-0.25)/24,V51-U51))</f>
        <v/>
      </c>
      <c r="V52" s="383"/>
      <c r="W52" s="382" t="str">
        <f t="shared" ref="W52" si="839">IF(AND(W51="",X51=""),"",IF((X51*24)-(W51*24)&gt;6,(((X51*24)-(W51*24))-0.25)/24,X51-W51))</f>
        <v/>
      </c>
      <c r="X52" s="383"/>
      <c r="Y52" s="382" t="str">
        <f t="shared" ref="Y52" si="840">IF(AND(Y51="",Z51=""),"",IF((Z51*24)-(Y51*24)&gt;6,(((Z51*24)-(Y51*24))-0.25)/24,Z51-Y51))</f>
        <v/>
      </c>
      <c r="Z52" s="383"/>
      <c r="AA52" s="382" t="str">
        <f t="shared" ref="AA52" si="841">IF(AND(AA51="",AB51=""),"",IF((AB51*24)-(AA51*24)&gt;6,(((AB51*24)-(AA51*24))-0.25)/24,AB51-AA51))</f>
        <v/>
      </c>
      <c r="AB52" s="383"/>
      <c r="AC52" s="382" t="str">
        <f t="shared" ref="AC52" si="842">IF(AND(AC51="",AD51=""),"",IF((AD51*24)-(AC51*24)&gt;6,(((AD51*24)-(AC51*24))-0.25)/24,AD51-AC51))</f>
        <v/>
      </c>
      <c r="AD52" s="383"/>
      <c r="AE52" s="382" t="str">
        <f t="shared" ref="AE52" si="843">IF(AND(AE51="",AF51=""),"",IF((AF51*24)-(AE51*24)&gt;6,(((AF51*24)-(AE51*24))-0.25)/24,AF51-AE51))</f>
        <v/>
      </c>
      <c r="AF52" s="383"/>
      <c r="AG52" s="375">
        <f t="shared" ref="AG52" si="844">SUM(S52:AF52)</f>
        <v>0</v>
      </c>
      <c r="AH52" s="376"/>
      <c r="AI52" s="382" t="str">
        <f>IF(AND(AI51="",AJ51=""),"",IF((AJ51*24)-(AI51*24)&gt;6,(((AJ51*24)-(AI51*24))-0.25)/24,AJ51-AI51))</f>
        <v/>
      </c>
      <c r="AJ52" s="383"/>
      <c r="AK52" s="382" t="str">
        <f t="shared" ref="AK52" si="845">IF(AND(AK51="",AL51=""),"",IF((AL51*24)-(AK51*24)&gt;6,(((AL51*24)-(AK51*24))-0.25)/24,AL51-AK51))</f>
        <v/>
      </c>
      <c r="AL52" s="383"/>
      <c r="AM52" s="382" t="str">
        <f t="shared" ref="AM52" si="846">IF(AND(AM51="",AN51=""),"",IF((AN51*24)-(AM51*24)&gt;6,(((AN51*24)-(AM51*24))-0.25)/24,AN51-AM51))</f>
        <v/>
      </c>
      <c r="AN52" s="383"/>
      <c r="AO52" s="382" t="str">
        <f t="shared" ref="AO52" si="847">IF(AND(AO51="",AP51=""),"",IF((AP51*24)-(AO51*24)&gt;6,(((AP51*24)-(AO51*24))-0.25)/24,AP51-AO51))</f>
        <v/>
      </c>
      <c r="AP52" s="383"/>
      <c r="AQ52" s="382" t="str">
        <f t="shared" ref="AQ52" si="848">IF(AND(AQ51="",AR51=""),"",IF((AR51*24)-(AQ51*24)&gt;6,(((AR51*24)-(AQ51*24))-0.25)/24,AR51-AQ51))</f>
        <v/>
      </c>
      <c r="AR52" s="383"/>
      <c r="AS52" s="382" t="str">
        <f t="shared" ref="AS52" si="849">IF(AND(AS51="",AT51=""),"",IF((AT51*24)-(AS51*24)&gt;6,(((AT51*24)-(AS51*24))-0.25)/24,AT51-AS51))</f>
        <v/>
      </c>
      <c r="AT52" s="383"/>
      <c r="AU52" s="382" t="str">
        <f t="shared" ref="AU52" si="850">IF(AND(AU51="",AV51=""),"",IF((AV51*24)-(AU51*24)&gt;6,(((AV51*24)-(AU51*24))-0.25)/24,AV51-AU51))</f>
        <v/>
      </c>
      <c r="AV52" s="383"/>
      <c r="AW52" s="375">
        <f t="shared" ref="AW52" si="851">SUM(AI52:AV52)</f>
        <v>0</v>
      </c>
      <c r="AX52" s="376"/>
      <c r="AY52" s="382" t="str">
        <f>IF(AND(AY51="",AZ51=""),"",IF((AZ51*24)-(AY51*24)&gt;6,(((AZ51*24)-(AY51*24))-0.25)/24,AZ51-AY51))</f>
        <v/>
      </c>
      <c r="AZ52" s="383"/>
      <c r="BA52" s="382" t="str">
        <f t="shared" ref="BA52" si="852">IF(AND(BA51="",BB51=""),"",IF((BB51*24)-(BA51*24)&gt;6,(((BB51*24)-(BA51*24))-0.25)/24,BB51-BA51))</f>
        <v/>
      </c>
      <c r="BB52" s="383"/>
      <c r="BC52" s="382" t="str">
        <f t="shared" ref="BC52" si="853">IF(AND(BC51="",BD51=""),"",IF((BD51*24)-(BC51*24)&gt;6,(((BD51*24)-(BC51*24))-0.25)/24,BD51-BC51))</f>
        <v/>
      </c>
      <c r="BD52" s="383"/>
      <c r="BE52" s="382" t="str">
        <f t="shared" ref="BE52" si="854">IF(AND(BE51="",BF51=""),"",IF((BF51*24)-(BE51*24)&gt;6,(((BF51*24)-(BE51*24))-0.25)/24,BF51-BE51))</f>
        <v/>
      </c>
      <c r="BF52" s="383"/>
      <c r="BG52" s="382" t="str">
        <f t="shared" ref="BG52" si="855">IF(AND(BG51="",BH51=""),"",IF((BH51*24)-(BG51*24)&gt;6,(((BH51*24)-(BG51*24))-0.25)/24,BH51-BG51))</f>
        <v/>
      </c>
      <c r="BH52" s="383"/>
      <c r="BI52" s="382" t="str">
        <f t="shared" ref="BI52" si="856">IF(AND(BI51="",BJ51=""),"",IF((BJ51*24)-(BI51*24)&gt;6,(((BJ51*24)-(BI51*24))-0.25)/24,BJ51-BI51))</f>
        <v/>
      </c>
      <c r="BJ52" s="383"/>
      <c r="BK52" s="382" t="str">
        <f t="shared" ref="BK52" si="857">IF(AND(BK51="",BL51=""),"",IF((BL51*24)-(BK51*24)&gt;6,(((BL51*24)-(BK51*24))-0.25)/24,BL51-BK51))</f>
        <v/>
      </c>
      <c r="BL52" s="383"/>
      <c r="BM52" s="375">
        <f t="shared" ref="BM52" si="858">SUM(AY52:BL52)</f>
        <v>0</v>
      </c>
      <c r="BN52" s="376"/>
      <c r="BO52" s="382" t="str">
        <f>IF(AND(BO51="",BP51=""),"",IF((BP51*24)-(BO51*24)&gt;6,(((BP51*24)-(BO51*24))-0.25)/24,BP51-BO51))</f>
        <v/>
      </c>
      <c r="BP52" s="383"/>
      <c r="BQ52" s="382" t="str">
        <f t="shared" ref="BQ52" si="859">IF(AND(BQ51="",BR51=""),"",IF((BR51*24)-(BQ51*24)&gt;6,(((BR51*24)-(BQ51*24))-0.25)/24,BR51-BQ51))</f>
        <v/>
      </c>
      <c r="BR52" s="383"/>
      <c r="BS52" s="382" t="str">
        <f t="shared" ref="BS52" si="860">IF(AND(BS51="",BT51=""),"",IF((BT51*24)-(BS51*24)&gt;6,(((BT51*24)-(BS51*24))-0.25)/24,BT51-BS51))</f>
        <v/>
      </c>
      <c r="BT52" s="383"/>
      <c r="BU52" s="382" t="str">
        <f t="shared" ref="BU52" si="861">IF(AND(BU51="",BV51=""),"",IF((BV51*24)-(BU51*24)&gt;6,(((BV51*24)-(BU51*24))-0.25)/24,BV51-BU51))</f>
        <v/>
      </c>
      <c r="BV52" s="383"/>
      <c r="BW52" s="382" t="str">
        <f t="shared" ref="BW52" si="862">IF(AND(BW51="",BX51=""),"",IF((BX51*24)-(BW51*24)&gt;6,(((BX51*24)-(BW51*24))-0.25)/24,BX51-BW51))</f>
        <v/>
      </c>
      <c r="BX52" s="383"/>
      <c r="BY52" s="382" t="str">
        <f t="shared" ref="BY52" si="863">IF(AND(BY51="",BZ51=""),"",IF((BZ51*24)-(BY51*24)&gt;6,(((BZ51*24)-(BY51*24))-0.25)/24,BZ51-BY51))</f>
        <v/>
      </c>
      <c r="BZ52" s="383"/>
      <c r="CA52" s="382" t="str">
        <f t="shared" ref="CA52" si="864">IF(AND(CA51="",CB51=""),"",IF((CB51*24)-(CA51*24)&gt;6,(((CB51*24)-(CA51*24))-0.25)/24,CB51-CA51))</f>
        <v/>
      </c>
      <c r="CB52" s="383"/>
      <c r="CC52" s="375">
        <f t="shared" ref="CC52" si="865">SUM(BO52:CB52)</f>
        <v>0</v>
      </c>
      <c r="CD52" s="376"/>
      <c r="CE52" s="382" t="str">
        <f>IF(AND(CE51="",CF51=""),"",IF((CF51*24)-(CE51*24)&gt;6,(((CF51*24)-(CE51*24))-0.25)/24,CF51-CE51))</f>
        <v/>
      </c>
      <c r="CF52" s="383"/>
      <c r="CG52" s="382" t="str">
        <f t="shared" ref="CG52" si="866">IF(AND(CG51="",CH51=""),"",IF((CH51*24)-(CG51*24)&gt;6,(((CH51*24)-(CG51*24))-0.25)/24,CH51-CG51))</f>
        <v/>
      </c>
      <c r="CH52" s="383"/>
      <c r="CI52" s="382" t="str">
        <f t="shared" ref="CI52" si="867">IF(AND(CI51="",CJ51=""),"",IF((CJ51*24)-(CI51*24)&gt;6,(((CJ51*24)-(CI51*24))-0.25)/24,CJ51-CI51))</f>
        <v/>
      </c>
      <c r="CJ52" s="383"/>
      <c r="CK52" s="382" t="str">
        <f t="shared" ref="CK52" si="868">IF(AND(CK51="",CL51=""),"",IF((CL51*24)-(CK51*24)&gt;6,(((CL51*24)-(CK51*24))-0.25)/24,CL51-CK51))</f>
        <v/>
      </c>
      <c r="CL52" s="383"/>
      <c r="CM52" s="382" t="str">
        <f t="shared" ref="CM52" si="869">IF(AND(CM51="",CN51=""),"",IF((CN51*24)-(CM51*24)&gt;6,(((CN51*24)-(CM51*24))-0.25)/24,CN51-CM51))</f>
        <v/>
      </c>
      <c r="CN52" s="383"/>
      <c r="CO52" s="382" t="str">
        <f t="shared" ref="CO52" si="870">IF(AND(CO51="",CP51=""),"",IF((CP51*24)-(CO51*24)&gt;6,(((CP51*24)-(CO51*24))-0.25)/24,CP51-CO51))</f>
        <v/>
      </c>
      <c r="CP52" s="383"/>
      <c r="CQ52" s="382" t="str">
        <f t="shared" ref="CQ52" si="871">IF(AND(CQ51="",CR51=""),"",IF((CR51*24)-(CQ51*24)&gt;6,(((CR51*24)-(CQ51*24))-0.25)/24,CR51-CQ51))</f>
        <v/>
      </c>
      <c r="CR52" s="383"/>
      <c r="CS52" s="375">
        <f t="shared" ref="CS52" si="872">SUM(CE52:CR52)</f>
        <v>0</v>
      </c>
      <c r="CT52" s="376"/>
      <c r="CU52" s="375">
        <f t="shared" ref="CU52" si="873">SUM(Q52,AG52,AW52,CC52,CS52,BM52)</f>
        <v>0</v>
      </c>
      <c r="CV52" s="376"/>
      <c r="CW52" s="157"/>
      <c r="CX52" s="387"/>
      <c r="CY52"/>
      <c r="CZ52"/>
      <c r="DA52"/>
      <c r="DB52"/>
      <c r="DC52"/>
      <c r="DD52"/>
    </row>
    <row r="53" spans="1:108" s="30" customFormat="1" x14ac:dyDescent="0.35">
      <c r="A53" s="191" t="s">
        <v>90</v>
      </c>
      <c r="B53" s="290"/>
      <c r="C53" s="173"/>
      <c r="D53" s="174"/>
      <c r="E53" s="175"/>
      <c r="F53" s="176"/>
      <c r="G53" s="173"/>
      <c r="H53" s="174"/>
      <c r="I53" s="175"/>
      <c r="J53" s="176"/>
      <c r="K53" s="173"/>
      <c r="L53" s="174"/>
      <c r="M53" s="175"/>
      <c r="N53" s="176"/>
      <c r="O53" s="173"/>
      <c r="P53" s="174"/>
      <c r="Q53" s="390"/>
      <c r="R53" s="372"/>
      <c r="S53" s="173"/>
      <c r="T53" s="174"/>
      <c r="U53" s="175"/>
      <c r="V53" s="176"/>
      <c r="W53" s="173"/>
      <c r="X53" s="174"/>
      <c r="Y53" s="175"/>
      <c r="Z53" s="176"/>
      <c r="AA53" s="173"/>
      <c r="AB53" s="174"/>
      <c r="AC53" s="175"/>
      <c r="AD53" s="176"/>
      <c r="AE53" s="173"/>
      <c r="AF53" s="174"/>
      <c r="AG53" s="375"/>
      <c r="AH53" s="376"/>
      <c r="AI53" s="173"/>
      <c r="AJ53" s="174"/>
      <c r="AK53" s="175"/>
      <c r="AL53" s="176"/>
      <c r="AM53" s="173"/>
      <c r="AN53" s="174"/>
      <c r="AO53" s="175"/>
      <c r="AP53" s="176"/>
      <c r="AQ53" s="173"/>
      <c r="AR53" s="174"/>
      <c r="AS53" s="175"/>
      <c r="AT53" s="176"/>
      <c r="AU53" s="173"/>
      <c r="AV53" s="174"/>
      <c r="AW53" s="375"/>
      <c r="AX53" s="376"/>
      <c r="AY53" s="173"/>
      <c r="AZ53" s="174"/>
      <c r="BA53" s="175"/>
      <c r="BB53" s="176"/>
      <c r="BC53" s="173"/>
      <c r="BD53" s="174"/>
      <c r="BE53" s="175"/>
      <c r="BF53" s="176"/>
      <c r="BG53" s="173"/>
      <c r="BH53" s="174"/>
      <c r="BI53" s="175"/>
      <c r="BJ53" s="176"/>
      <c r="BK53" s="173"/>
      <c r="BL53" s="174"/>
      <c r="BM53" s="375"/>
      <c r="BN53" s="376"/>
      <c r="BO53" s="173"/>
      <c r="BP53" s="174"/>
      <c r="BQ53" s="175"/>
      <c r="BR53" s="176"/>
      <c r="BS53" s="173"/>
      <c r="BT53" s="174"/>
      <c r="BU53" s="175"/>
      <c r="BV53" s="176"/>
      <c r="BW53" s="173"/>
      <c r="BX53" s="174"/>
      <c r="BY53" s="175"/>
      <c r="BZ53" s="176"/>
      <c r="CA53" s="173"/>
      <c r="CB53" s="174"/>
      <c r="CC53" s="390"/>
      <c r="CD53" s="372"/>
      <c r="CE53" s="173"/>
      <c r="CF53" s="174"/>
      <c r="CG53" s="175"/>
      <c r="CH53" s="176"/>
      <c r="CI53" s="173"/>
      <c r="CJ53" s="174"/>
      <c r="CK53" s="175"/>
      <c r="CL53" s="176"/>
      <c r="CM53" s="173"/>
      <c r="CN53" s="174"/>
      <c r="CO53" s="175"/>
      <c r="CP53" s="176"/>
      <c r="CQ53" s="173"/>
      <c r="CR53" s="174"/>
      <c r="CS53" s="390"/>
      <c r="CT53" s="372"/>
      <c r="CU53" s="375"/>
      <c r="CV53" s="376"/>
      <c r="CW53" s="157"/>
      <c r="CX53" s="386">
        <f>$CU$2-CU54</f>
        <v>6.9666666666666659</v>
      </c>
      <c r="CY53"/>
      <c r="CZ53"/>
      <c r="DA53"/>
      <c r="DB53"/>
      <c r="DC53"/>
      <c r="DD53"/>
    </row>
    <row r="54" spans="1:108" s="30" customFormat="1" x14ac:dyDescent="0.35">
      <c r="A54" s="168"/>
      <c r="B54" s="293"/>
      <c r="C54" s="382" t="str">
        <f>IF(AND(C53="",D53=""),"",IF((D53*24)-(C53*24)&gt;6,(((D53*24)-(C53*24))-0.25)/24,D53-C53))</f>
        <v/>
      </c>
      <c r="D54" s="383"/>
      <c r="E54" s="382" t="str">
        <f t="shared" ref="E54" si="874">IF(AND(E53="",F53=""),"",IF((F53*24)-(E53*24)&gt;6,(((F53*24)-(E53*24))-0.25)/24,F53-E53))</f>
        <v/>
      </c>
      <c r="F54" s="383"/>
      <c r="G54" s="382" t="str">
        <f t="shared" ref="G54" si="875">IF(AND(G53="",H53=""),"",IF((H53*24)-(G53*24)&gt;6,(((H53*24)-(G53*24))-0.25)/24,H53-G53))</f>
        <v/>
      </c>
      <c r="H54" s="383"/>
      <c r="I54" s="382" t="str">
        <f t="shared" ref="I54" si="876">IF(AND(I53="",J53=""),"",IF((J53*24)-(I53*24)&gt;6,(((J53*24)-(I53*24))-0.25)/24,J53-I53))</f>
        <v/>
      </c>
      <c r="J54" s="383"/>
      <c r="K54" s="382" t="str">
        <f t="shared" ref="K54" si="877">IF(AND(K53="",L53=""),"",IF((L53*24)-(K53*24)&gt;6,(((L53*24)-(K53*24))-0.25)/24,L53-K53))</f>
        <v/>
      </c>
      <c r="L54" s="383"/>
      <c r="M54" s="382" t="str">
        <f t="shared" ref="M54" si="878">IF(AND(M53="",N53=""),"",IF((N53*24)-(M53*24)&gt;6,(((N53*24)-(M53*24))-0.25)/24,N53-M53))</f>
        <v/>
      </c>
      <c r="N54" s="383"/>
      <c r="O54" s="382" t="str">
        <f t="shared" ref="O54" si="879">IF(AND(O53="",P53=""),"",IF((P53*24)-(O53*24)&gt;6,(((P53*24)-(O53*24))-0.25)/24,P53-O53))</f>
        <v/>
      </c>
      <c r="P54" s="383"/>
      <c r="Q54" s="391">
        <f t="shared" ref="Q54" si="880">SUM(C54:P54)</f>
        <v>0</v>
      </c>
      <c r="R54" s="376"/>
      <c r="S54" s="382" t="str">
        <f>IF(AND(S53="",T53=""),"",IF((T53*24)-(S53*24)&gt;6,(((T53*24)-(S53*24))-0.25)/24,T53-S53))</f>
        <v/>
      </c>
      <c r="T54" s="383"/>
      <c r="U54" s="382" t="str">
        <f t="shared" ref="U54" si="881">IF(AND(U53="",V53=""),"",IF((V53*24)-(U53*24)&gt;6,(((V53*24)-(U53*24))-0.25)/24,V53-U53))</f>
        <v/>
      </c>
      <c r="V54" s="383"/>
      <c r="W54" s="382" t="str">
        <f t="shared" ref="W54" si="882">IF(AND(W53="",X53=""),"",IF((X53*24)-(W53*24)&gt;6,(((X53*24)-(W53*24))-0.25)/24,X53-W53))</f>
        <v/>
      </c>
      <c r="X54" s="383"/>
      <c r="Y54" s="382" t="str">
        <f t="shared" ref="Y54" si="883">IF(AND(Y53="",Z53=""),"",IF((Z53*24)-(Y53*24)&gt;6,(((Z53*24)-(Y53*24))-0.25)/24,Z53-Y53))</f>
        <v/>
      </c>
      <c r="Z54" s="383"/>
      <c r="AA54" s="382" t="str">
        <f t="shared" ref="AA54" si="884">IF(AND(AA53="",AB53=""),"",IF((AB53*24)-(AA53*24)&gt;6,(((AB53*24)-(AA53*24))-0.25)/24,AB53-AA53))</f>
        <v/>
      </c>
      <c r="AB54" s="383"/>
      <c r="AC54" s="382" t="str">
        <f t="shared" ref="AC54" si="885">IF(AND(AC53="",AD53=""),"",IF((AD53*24)-(AC53*24)&gt;6,(((AD53*24)-(AC53*24))-0.25)/24,AD53-AC53))</f>
        <v/>
      </c>
      <c r="AD54" s="383"/>
      <c r="AE54" s="382" t="str">
        <f t="shared" ref="AE54" si="886">IF(AND(AE53="",AF53=""),"",IF((AF53*24)-(AE53*24)&gt;6,(((AF53*24)-(AE53*24))-0.25)/24,AF53-AE53))</f>
        <v/>
      </c>
      <c r="AF54" s="383"/>
      <c r="AG54" s="375">
        <f t="shared" ref="AG54" si="887">SUM(S54:AF54)</f>
        <v>0</v>
      </c>
      <c r="AH54" s="376"/>
      <c r="AI54" s="382" t="str">
        <f>IF(AND(AI53="",AJ53=""),"",IF((AJ53*24)-(AI53*24)&gt;6,(((AJ53*24)-(AI53*24))-0.25)/24,AJ53-AI53))</f>
        <v/>
      </c>
      <c r="AJ54" s="383"/>
      <c r="AK54" s="382" t="str">
        <f t="shared" ref="AK54" si="888">IF(AND(AK53="",AL53=""),"",IF((AL53*24)-(AK53*24)&gt;6,(((AL53*24)-(AK53*24))-0.25)/24,AL53-AK53))</f>
        <v/>
      </c>
      <c r="AL54" s="383"/>
      <c r="AM54" s="382" t="str">
        <f t="shared" ref="AM54" si="889">IF(AND(AM53="",AN53=""),"",IF((AN53*24)-(AM53*24)&gt;6,(((AN53*24)-(AM53*24))-0.25)/24,AN53-AM53))</f>
        <v/>
      </c>
      <c r="AN54" s="383"/>
      <c r="AO54" s="382" t="str">
        <f t="shared" ref="AO54" si="890">IF(AND(AO53="",AP53=""),"",IF((AP53*24)-(AO53*24)&gt;6,(((AP53*24)-(AO53*24))-0.25)/24,AP53-AO53))</f>
        <v/>
      </c>
      <c r="AP54" s="383"/>
      <c r="AQ54" s="382" t="str">
        <f t="shared" ref="AQ54" si="891">IF(AND(AQ53="",AR53=""),"",IF((AR53*24)-(AQ53*24)&gt;6,(((AR53*24)-(AQ53*24))-0.25)/24,AR53-AQ53))</f>
        <v/>
      </c>
      <c r="AR54" s="383"/>
      <c r="AS54" s="382" t="str">
        <f t="shared" ref="AS54" si="892">IF(AND(AS53="",AT53=""),"",IF((AT53*24)-(AS53*24)&gt;6,(((AT53*24)-(AS53*24))-0.25)/24,AT53-AS53))</f>
        <v/>
      </c>
      <c r="AT54" s="383"/>
      <c r="AU54" s="382" t="str">
        <f t="shared" ref="AU54" si="893">IF(AND(AU53="",AV53=""),"",IF((AV53*24)-(AU53*24)&gt;6,(((AV53*24)-(AU53*24))-0.25)/24,AV53-AU53))</f>
        <v/>
      </c>
      <c r="AV54" s="383"/>
      <c r="AW54" s="375">
        <f t="shared" ref="AW54" si="894">SUM(AI54:AV54)</f>
        <v>0</v>
      </c>
      <c r="AX54" s="376"/>
      <c r="AY54" s="382" t="str">
        <f>IF(AND(AY53="",AZ53=""),"",IF((AZ53*24)-(AY53*24)&gt;6,(((AZ53*24)-(AY53*24))-0.25)/24,AZ53-AY53))</f>
        <v/>
      </c>
      <c r="AZ54" s="383"/>
      <c r="BA54" s="382" t="str">
        <f t="shared" ref="BA54" si="895">IF(AND(BA53="",BB53=""),"",IF((BB53*24)-(BA53*24)&gt;6,(((BB53*24)-(BA53*24))-0.25)/24,BB53-BA53))</f>
        <v/>
      </c>
      <c r="BB54" s="383"/>
      <c r="BC54" s="382" t="str">
        <f t="shared" ref="BC54" si="896">IF(AND(BC53="",BD53=""),"",IF((BD53*24)-(BC53*24)&gt;6,(((BD53*24)-(BC53*24))-0.25)/24,BD53-BC53))</f>
        <v/>
      </c>
      <c r="BD54" s="383"/>
      <c r="BE54" s="382" t="str">
        <f t="shared" ref="BE54" si="897">IF(AND(BE53="",BF53=""),"",IF((BF53*24)-(BE53*24)&gt;6,(((BF53*24)-(BE53*24))-0.25)/24,BF53-BE53))</f>
        <v/>
      </c>
      <c r="BF54" s="383"/>
      <c r="BG54" s="382" t="str">
        <f t="shared" ref="BG54" si="898">IF(AND(BG53="",BH53=""),"",IF((BH53*24)-(BG53*24)&gt;6,(((BH53*24)-(BG53*24))-0.25)/24,BH53-BG53))</f>
        <v/>
      </c>
      <c r="BH54" s="383"/>
      <c r="BI54" s="382" t="str">
        <f t="shared" ref="BI54" si="899">IF(AND(BI53="",BJ53=""),"",IF((BJ53*24)-(BI53*24)&gt;6,(((BJ53*24)-(BI53*24))-0.25)/24,BJ53-BI53))</f>
        <v/>
      </c>
      <c r="BJ54" s="383"/>
      <c r="BK54" s="382" t="str">
        <f t="shared" ref="BK54" si="900">IF(AND(BK53="",BL53=""),"",IF((BL53*24)-(BK53*24)&gt;6,(((BL53*24)-(BK53*24))-0.25)/24,BL53-BK53))</f>
        <v/>
      </c>
      <c r="BL54" s="383"/>
      <c r="BM54" s="375">
        <f t="shared" ref="BM54" si="901">SUM(AY54:BL54)</f>
        <v>0</v>
      </c>
      <c r="BN54" s="376"/>
      <c r="BO54" s="382" t="str">
        <f>IF(AND(BO53="",BP53=""),"",IF((BP53*24)-(BO53*24)&gt;6,(((BP53*24)-(BO53*24))-0.25)/24,BP53-BO53))</f>
        <v/>
      </c>
      <c r="BP54" s="383"/>
      <c r="BQ54" s="382" t="str">
        <f t="shared" ref="BQ54" si="902">IF(AND(BQ53="",BR53=""),"",IF((BR53*24)-(BQ53*24)&gt;6,(((BR53*24)-(BQ53*24))-0.25)/24,BR53-BQ53))</f>
        <v/>
      </c>
      <c r="BR54" s="383"/>
      <c r="BS54" s="382" t="str">
        <f t="shared" ref="BS54" si="903">IF(AND(BS53="",BT53=""),"",IF((BT53*24)-(BS53*24)&gt;6,(((BT53*24)-(BS53*24))-0.25)/24,BT53-BS53))</f>
        <v/>
      </c>
      <c r="BT54" s="383"/>
      <c r="BU54" s="382" t="str">
        <f t="shared" ref="BU54" si="904">IF(AND(BU53="",BV53=""),"",IF((BV53*24)-(BU53*24)&gt;6,(((BV53*24)-(BU53*24))-0.25)/24,BV53-BU53))</f>
        <v/>
      </c>
      <c r="BV54" s="383"/>
      <c r="BW54" s="382" t="str">
        <f t="shared" ref="BW54" si="905">IF(AND(BW53="",BX53=""),"",IF((BX53*24)-(BW53*24)&gt;6,(((BX53*24)-(BW53*24))-0.25)/24,BX53-BW53))</f>
        <v/>
      </c>
      <c r="BX54" s="383"/>
      <c r="BY54" s="382" t="str">
        <f t="shared" ref="BY54" si="906">IF(AND(BY53="",BZ53=""),"",IF((BZ53*24)-(BY53*24)&gt;6,(((BZ53*24)-(BY53*24))-0.25)/24,BZ53-BY53))</f>
        <v/>
      </c>
      <c r="BZ54" s="383"/>
      <c r="CA54" s="382" t="str">
        <f t="shared" ref="CA54" si="907">IF(AND(CA53="",CB53=""),"",IF((CB53*24)-(CA53*24)&gt;6,(((CB53*24)-(CA53*24))-0.25)/24,CB53-CA53))</f>
        <v/>
      </c>
      <c r="CB54" s="383"/>
      <c r="CC54" s="391">
        <f t="shared" ref="CC54" si="908">SUM(BO54:CB54)</f>
        <v>0</v>
      </c>
      <c r="CD54" s="376"/>
      <c r="CE54" s="382" t="str">
        <f>IF(AND(CE53="",CF53=""),"",IF((CF53*24)-(CE53*24)&gt;6,(((CF53*24)-(CE53*24))-0.25)/24,CF53-CE53))</f>
        <v/>
      </c>
      <c r="CF54" s="383"/>
      <c r="CG54" s="382" t="str">
        <f t="shared" ref="CG54" si="909">IF(AND(CG53="",CH53=""),"",IF((CH53*24)-(CG53*24)&gt;6,(((CH53*24)-(CG53*24))-0.25)/24,CH53-CG53))</f>
        <v/>
      </c>
      <c r="CH54" s="383"/>
      <c r="CI54" s="382" t="str">
        <f t="shared" ref="CI54" si="910">IF(AND(CI53="",CJ53=""),"",IF((CJ53*24)-(CI53*24)&gt;6,(((CJ53*24)-(CI53*24))-0.25)/24,CJ53-CI53))</f>
        <v/>
      </c>
      <c r="CJ54" s="383"/>
      <c r="CK54" s="382" t="str">
        <f t="shared" ref="CK54" si="911">IF(AND(CK53="",CL53=""),"",IF((CL53*24)-(CK53*24)&gt;6,(((CL53*24)-(CK53*24))-0.25)/24,CL53-CK53))</f>
        <v/>
      </c>
      <c r="CL54" s="383"/>
      <c r="CM54" s="382" t="str">
        <f t="shared" ref="CM54" si="912">IF(AND(CM53="",CN53=""),"",IF((CN53*24)-(CM53*24)&gt;6,(((CN53*24)-(CM53*24))-0.25)/24,CN53-CM53))</f>
        <v/>
      </c>
      <c r="CN54" s="383"/>
      <c r="CO54" s="382" t="str">
        <f t="shared" ref="CO54" si="913">IF(AND(CO53="",CP53=""),"",IF((CP53*24)-(CO53*24)&gt;6,(((CP53*24)-(CO53*24))-0.25)/24,CP53-CO53))</f>
        <v/>
      </c>
      <c r="CP54" s="383"/>
      <c r="CQ54" s="382" t="str">
        <f t="shared" ref="CQ54" si="914">IF(AND(CQ53="",CR53=""),"",IF((CR53*24)-(CQ53*24)&gt;6,(((CR53*24)-(CQ53*24))-0.25)/24,CR53-CQ53))</f>
        <v/>
      </c>
      <c r="CR54" s="383"/>
      <c r="CS54" s="391">
        <f t="shared" ref="CS54" si="915">SUM(CE54:CR54)</f>
        <v>0</v>
      </c>
      <c r="CT54" s="376"/>
      <c r="CU54" s="375">
        <f t="shared" ref="CU54" si="916">SUM(Q54,AG54,AW54,CC54,CS54,BM54)</f>
        <v>0</v>
      </c>
      <c r="CV54" s="376"/>
      <c r="CW54" s="157"/>
      <c r="CX54" s="387"/>
      <c r="CY54"/>
      <c r="CZ54"/>
      <c r="DA54"/>
      <c r="DB54"/>
      <c r="DC54"/>
      <c r="DD54"/>
    </row>
    <row r="55" spans="1:108" x14ac:dyDescent="0.35">
      <c r="A55" s="169" t="s">
        <v>112</v>
      </c>
      <c r="B55" s="290"/>
      <c r="C55" s="173"/>
      <c r="D55" s="174"/>
      <c r="E55" s="175"/>
      <c r="F55" s="176"/>
      <c r="G55" s="173"/>
      <c r="H55" s="174"/>
      <c r="I55" s="175"/>
      <c r="J55" s="176"/>
      <c r="K55" s="173"/>
      <c r="L55" s="174"/>
      <c r="M55" s="175"/>
      <c r="N55" s="176"/>
      <c r="O55" s="173"/>
      <c r="P55" s="174"/>
      <c r="Q55" s="390"/>
      <c r="R55" s="372"/>
      <c r="S55" s="173"/>
      <c r="T55" s="174"/>
      <c r="U55" s="175"/>
      <c r="V55" s="176"/>
      <c r="W55" s="173"/>
      <c r="X55" s="174"/>
      <c r="Y55" s="175"/>
      <c r="Z55" s="176"/>
      <c r="AA55" s="173"/>
      <c r="AB55" s="174"/>
      <c r="AC55" s="175"/>
      <c r="AD55" s="176"/>
      <c r="AE55" s="173"/>
      <c r="AF55" s="174"/>
      <c r="AG55" s="375"/>
      <c r="AH55" s="376"/>
      <c r="AI55" s="173"/>
      <c r="AJ55" s="174"/>
      <c r="AK55" s="175"/>
      <c r="AL55" s="176"/>
      <c r="AM55" s="173"/>
      <c r="AN55" s="174"/>
      <c r="AO55" s="175"/>
      <c r="AP55" s="176"/>
      <c r="AQ55" s="173"/>
      <c r="AR55" s="174"/>
      <c r="AS55" s="175"/>
      <c r="AT55" s="176"/>
      <c r="AU55" s="173"/>
      <c r="AV55" s="174"/>
      <c r="AW55" s="375"/>
      <c r="AX55" s="376"/>
      <c r="AY55" s="173"/>
      <c r="AZ55" s="174"/>
      <c r="BA55" s="175"/>
      <c r="BB55" s="176"/>
      <c r="BC55" s="173"/>
      <c r="BD55" s="174"/>
      <c r="BE55" s="175"/>
      <c r="BF55" s="176"/>
      <c r="BG55" s="173"/>
      <c r="BH55" s="174"/>
      <c r="BI55" s="175"/>
      <c r="BJ55" s="176"/>
      <c r="BK55" s="173"/>
      <c r="BL55" s="174"/>
      <c r="BM55" s="375"/>
      <c r="BN55" s="376"/>
      <c r="BO55" s="173"/>
      <c r="BP55" s="174"/>
      <c r="BQ55" s="175"/>
      <c r="BR55" s="176"/>
      <c r="BS55" s="173"/>
      <c r="BT55" s="174"/>
      <c r="BU55" s="175"/>
      <c r="BV55" s="176"/>
      <c r="BW55" s="173"/>
      <c r="BX55" s="174"/>
      <c r="BY55" s="175"/>
      <c r="BZ55" s="176"/>
      <c r="CA55" s="173"/>
      <c r="CB55" s="174"/>
      <c r="CC55" s="375"/>
      <c r="CD55" s="376"/>
      <c r="CE55" s="173"/>
      <c r="CF55" s="174"/>
      <c r="CG55" s="175"/>
      <c r="CH55" s="176"/>
      <c r="CI55" s="173"/>
      <c r="CJ55" s="174"/>
      <c r="CK55" s="175"/>
      <c r="CL55" s="176"/>
      <c r="CM55" s="173"/>
      <c r="CN55" s="174"/>
      <c r="CO55" s="175"/>
      <c r="CP55" s="176"/>
      <c r="CQ55" s="173"/>
      <c r="CR55" s="174"/>
      <c r="CS55" s="375"/>
      <c r="CT55" s="376"/>
      <c r="CU55" s="375"/>
      <c r="CV55" s="376"/>
      <c r="CW55" s="157"/>
      <c r="CX55" s="386">
        <f>$CU$2-CU56</f>
        <v>6.9666666666666659</v>
      </c>
      <c r="CY55"/>
      <c r="CZ55"/>
    </row>
    <row r="56" spans="1:108" s="30" customFormat="1" ht="15" thickBot="1" x14ac:dyDescent="0.4">
      <c r="A56" s="168"/>
      <c r="B56" s="293"/>
      <c r="C56" s="381" t="str">
        <f>IF(AND(C55="",D55=""),"",IF((D55*24)-(C55*24)&gt;6,(((D55*24)-(C55*24))-0.25)/24,D55-C55))</f>
        <v/>
      </c>
      <c r="D56" s="377"/>
      <c r="E56" s="381" t="str">
        <f t="shared" ref="E56" si="917">IF(AND(E55="",F55=""),"",IF((F55*24)-(E55*24)&gt;6,(((F55*24)-(E55*24))-0.25)/24,F55-E55))</f>
        <v/>
      </c>
      <c r="F56" s="377"/>
      <c r="G56" s="381" t="str">
        <f t="shared" ref="G56" si="918">IF(AND(G55="",H55=""),"",IF((H55*24)-(G55*24)&gt;6,(((H55*24)-(G55*24))-0.25)/24,H55-G55))</f>
        <v/>
      </c>
      <c r="H56" s="377"/>
      <c r="I56" s="381" t="str">
        <f t="shared" ref="I56" si="919">IF(AND(I55="",J55=""),"",IF((J55*24)-(I55*24)&gt;6,(((J55*24)-(I55*24))-0.25)/24,J55-I55))</f>
        <v/>
      </c>
      <c r="J56" s="377"/>
      <c r="K56" s="381" t="str">
        <f t="shared" ref="K56" si="920">IF(AND(K55="",L55=""),"",IF((L55*24)-(K55*24)&gt;6,(((L55*24)-(K55*24))-0.25)/24,L55-K55))</f>
        <v/>
      </c>
      <c r="L56" s="377"/>
      <c r="M56" s="381" t="str">
        <f t="shared" ref="M56" si="921">IF(AND(M55="",N55=""),"",IF((N55*24)-(M55*24)&gt;6,(((N55*24)-(M55*24))-0.25)/24,N55-M55))</f>
        <v/>
      </c>
      <c r="N56" s="377"/>
      <c r="O56" s="381" t="str">
        <f t="shared" ref="O56" si="922">IF(AND(O55="",P55=""),"",IF((P55*24)-(O55*24)&gt;6,(((P55*24)-(O55*24))-0.25)/24,P55-O55))</f>
        <v/>
      </c>
      <c r="P56" s="377"/>
      <c r="Q56" s="391">
        <f t="shared" ref="Q56" si="923">SUM(C56:P56)</f>
        <v>0</v>
      </c>
      <c r="R56" s="376"/>
      <c r="S56" s="381" t="str">
        <f>IF(AND(S55="",T55=""),"",IF((T55*24)-(S55*24)&gt;6,(((T55*24)-(S55*24))-0.25)/24,T55-S55))</f>
        <v/>
      </c>
      <c r="T56" s="377"/>
      <c r="U56" s="381" t="str">
        <f t="shared" ref="U56" si="924">IF(AND(U55="",V55=""),"",IF((V55*24)-(U55*24)&gt;6,(((V55*24)-(U55*24))-0.25)/24,V55-U55))</f>
        <v/>
      </c>
      <c r="V56" s="377"/>
      <c r="W56" s="381" t="str">
        <f t="shared" ref="W56" si="925">IF(AND(W55="",X55=""),"",IF((X55*24)-(W55*24)&gt;6,(((X55*24)-(W55*24))-0.25)/24,X55-W55))</f>
        <v/>
      </c>
      <c r="X56" s="377"/>
      <c r="Y56" s="381" t="str">
        <f t="shared" ref="Y56" si="926">IF(AND(Y55="",Z55=""),"",IF((Z55*24)-(Y55*24)&gt;6,(((Z55*24)-(Y55*24))-0.25)/24,Z55-Y55))</f>
        <v/>
      </c>
      <c r="Z56" s="377"/>
      <c r="AA56" s="381" t="str">
        <f t="shared" ref="AA56" si="927">IF(AND(AA55="",AB55=""),"",IF((AB55*24)-(AA55*24)&gt;6,(((AB55*24)-(AA55*24))-0.25)/24,AB55-AA55))</f>
        <v/>
      </c>
      <c r="AB56" s="377"/>
      <c r="AC56" s="381" t="str">
        <f t="shared" ref="AC56" si="928">IF(AND(AC55="",AD55=""),"",IF((AD55*24)-(AC55*24)&gt;6,(((AD55*24)-(AC55*24))-0.25)/24,AD55-AC55))</f>
        <v/>
      </c>
      <c r="AD56" s="377"/>
      <c r="AE56" s="381" t="str">
        <f t="shared" ref="AE56" si="929">IF(AND(AE55="",AF55=""),"",IF((AF55*24)-(AE55*24)&gt;6,(((AF55*24)-(AE55*24))-0.25)/24,AF55-AE55))</f>
        <v/>
      </c>
      <c r="AF56" s="377"/>
      <c r="AG56" s="375">
        <f t="shared" ref="AG56" si="930">SUM(S56:AF56)</f>
        <v>0</v>
      </c>
      <c r="AH56" s="376"/>
      <c r="AI56" s="381" t="str">
        <f>IF(AND(AI55="",AJ55=""),"",IF((AJ55*24)-(AI55*24)&gt;6,(((AJ55*24)-(AI55*24))-0.25)/24,AJ55-AI55))</f>
        <v/>
      </c>
      <c r="AJ56" s="377"/>
      <c r="AK56" s="381" t="str">
        <f t="shared" ref="AK56" si="931">IF(AND(AK55="",AL55=""),"",IF((AL55*24)-(AK55*24)&gt;6,(((AL55*24)-(AK55*24))-0.25)/24,AL55-AK55))</f>
        <v/>
      </c>
      <c r="AL56" s="377"/>
      <c r="AM56" s="381" t="str">
        <f t="shared" ref="AM56" si="932">IF(AND(AM55="",AN55=""),"",IF((AN55*24)-(AM55*24)&gt;6,(((AN55*24)-(AM55*24))-0.25)/24,AN55-AM55))</f>
        <v/>
      </c>
      <c r="AN56" s="377"/>
      <c r="AO56" s="381" t="str">
        <f t="shared" ref="AO56" si="933">IF(AND(AO55="",AP55=""),"",IF((AP55*24)-(AO55*24)&gt;6,(((AP55*24)-(AO55*24))-0.25)/24,AP55-AO55))</f>
        <v/>
      </c>
      <c r="AP56" s="377"/>
      <c r="AQ56" s="381" t="str">
        <f t="shared" ref="AQ56" si="934">IF(AND(AQ55="",AR55=""),"",IF((AR55*24)-(AQ55*24)&gt;6,(((AR55*24)-(AQ55*24))-0.25)/24,AR55-AQ55))</f>
        <v/>
      </c>
      <c r="AR56" s="377"/>
      <c r="AS56" s="381" t="str">
        <f t="shared" ref="AS56" si="935">IF(AND(AS55="",AT55=""),"",IF((AT55*24)-(AS55*24)&gt;6,(((AT55*24)-(AS55*24))-0.25)/24,AT55-AS55))</f>
        <v/>
      </c>
      <c r="AT56" s="377"/>
      <c r="AU56" s="381" t="str">
        <f t="shared" ref="AU56" si="936">IF(AND(AU55="",AV55=""),"",IF((AV55*24)-(AU55*24)&gt;6,(((AV55*24)-(AU55*24))-0.25)/24,AV55-AU55))</f>
        <v/>
      </c>
      <c r="AV56" s="377"/>
      <c r="AW56" s="375">
        <f t="shared" ref="AW56" si="937">SUM(AI56:AV56)</f>
        <v>0</v>
      </c>
      <c r="AX56" s="376"/>
      <c r="AY56" s="381" t="str">
        <f>IF(AND(AY55="",AZ55=""),"",IF((AZ55*24)-(AY55*24)&gt;6,(((AZ55*24)-(AY55*24))-0.25)/24,AZ55-AY55))</f>
        <v/>
      </c>
      <c r="AZ56" s="377"/>
      <c r="BA56" s="381" t="str">
        <f t="shared" ref="BA56" si="938">IF(AND(BA55="",BB55=""),"",IF((BB55*24)-(BA55*24)&gt;6,(((BB55*24)-(BA55*24))-0.25)/24,BB55-BA55))</f>
        <v/>
      </c>
      <c r="BB56" s="377"/>
      <c r="BC56" s="381" t="str">
        <f t="shared" ref="BC56" si="939">IF(AND(BC55="",BD55=""),"",IF((BD55*24)-(BC55*24)&gt;6,(((BD55*24)-(BC55*24))-0.25)/24,BD55-BC55))</f>
        <v/>
      </c>
      <c r="BD56" s="377"/>
      <c r="BE56" s="381" t="str">
        <f t="shared" ref="BE56" si="940">IF(AND(BE55="",BF55=""),"",IF((BF55*24)-(BE55*24)&gt;6,(((BF55*24)-(BE55*24))-0.25)/24,BF55-BE55))</f>
        <v/>
      </c>
      <c r="BF56" s="377"/>
      <c r="BG56" s="381" t="str">
        <f t="shared" ref="BG56" si="941">IF(AND(BG55="",BH55=""),"",IF((BH55*24)-(BG55*24)&gt;6,(((BH55*24)-(BG55*24))-0.25)/24,BH55-BG55))</f>
        <v/>
      </c>
      <c r="BH56" s="377"/>
      <c r="BI56" s="381" t="str">
        <f t="shared" ref="BI56" si="942">IF(AND(BI55="",BJ55=""),"",IF((BJ55*24)-(BI55*24)&gt;6,(((BJ55*24)-(BI55*24))-0.25)/24,BJ55-BI55))</f>
        <v/>
      </c>
      <c r="BJ56" s="377"/>
      <c r="BK56" s="381" t="str">
        <f t="shared" ref="BK56" si="943">IF(AND(BK55="",BL55=""),"",IF((BL55*24)-(BK55*24)&gt;6,(((BL55*24)-(BK55*24))-0.25)/24,BL55-BK55))</f>
        <v/>
      </c>
      <c r="BL56" s="377"/>
      <c r="BM56" s="375">
        <f t="shared" ref="BM56" si="944">SUM(AY56:BL56)</f>
        <v>0</v>
      </c>
      <c r="BN56" s="376"/>
      <c r="BO56" s="381" t="str">
        <f>IF(AND(BO55="",BP55=""),"",IF((BP55*24)-(BO55*24)&gt;6,(((BP55*24)-(BO55*24))-0.25)/24,BP55-BO55))</f>
        <v/>
      </c>
      <c r="BP56" s="377"/>
      <c r="BQ56" s="381" t="str">
        <f t="shared" ref="BQ56" si="945">IF(AND(BQ55="",BR55=""),"",IF((BR55*24)-(BQ55*24)&gt;6,(((BR55*24)-(BQ55*24))-0.25)/24,BR55-BQ55))</f>
        <v/>
      </c>
      <c r="BR56" s="377"/>
      <c r="BS56" s="381" t="str">
        <f t="shared" ref="BS56" si="946">IF(AND(BS55="",BT55=""),"",IF((BT55*24)-(BS55*24)&gt;6,(((BT55*24)-(BS55*24))-0.25)/24,BT55-BS55))</f>
        <v/>
      </c>
      <c r="BT56" s="377"/>
      <c r="BU56" s="381" t="str">
        <f t="shared" ref="BU56" si="947">IF(AND(BU55="",BV55=""),"",IF((BV55*24)-(BU55*24)&gt;6,(((BV55*24)-(BU55*24))-0.25)/24,BV55-BU55))</f>
        <v/>
      </c>
      <c r="BV56" s="377"/>
      <c r="BW56" s="381" t="str">
        <f t="shared" ref="BW56" si="948">IF(AND(BW55="",BX55=""),"",IF((BX55*24)-(BW55*24)&gt;6,(((BX55*24)-(BW55*24))-0.25)/24,BX55-BW55))</f>
        <v/>
      </c>
      <c r="BX56" s="377"/>
      <c r="BY56" s="381" t="str">
        <f t="shared" ref="BY56" si="949">IF(AND(BY55="",BZ55=""),"",IF((BZ55*24)-(BY55*24)&gt;6,(((BZ55*24)-(BY55*24))-0.25)/24,BZ55-BY55))</f>
        <v/>
      </c>
      <c r="BZ56" s="377"/>
      <c r="CA56" s="381" t="str">
        <f t="shared" ref="CA56" si="950">IF(AND(CA55="",CB55=""),"",IF((CB55*24)-(CA55*24)&gt;6,(((CB55*24)-(CA55*24))-0.25)/24,CB55-CA55))</f>
        <v/>
      </c>
      <c r="CB56" s="377"/>
      <c r="CC56" s="379">
        <f t="shared" ref="CC56" si="951">SUM(BO56:CB56)</f>
        <v>0</v>
      </c>
      <c r="CD56" s="380"/>
      <c r="CE56" s="381" t="str">
        <f>IF(AND(CE55="",CF55=""),"",IF((CF55*24)-(CE55*24)&gt;6,(((CF55*24)-(CE55*24))-0.25)/24,CF55-CE55))</f>
        <v/>
      </c>
      <c r="CF56" s="377"/>
      <c r="CG56" s="381" t="str">
        <f t="shared" ref="CG56" si="952">IF(AND(CG55="",CH55=""),"",IF((CH55*24)-(CG55*24)&gt;6,(((CH55*24)-(CG55*24))-0.25)/24,CH55-CG55))</f>
        <v/>
      </c>
      <c r="CH56" s="377"/>
      <c r="CI56" s="381" t="str">
        <f t="shared" ref="CI56" si="953">IF(AND(CI55="",CJ55=""),"",IF((CJ55*24)-(CI55*24)&gt;6,(((CJ55*24)-(CI55*24))-0.25)/24,CJ55-CI55))</f>
        <v/>
      </c>
      <c r="CJ56" s="377"/>
      <c r="CK56" s="381" t="str">
        <f t="shared" ref="CK56" si="954">IF(AND(CK55="",CL55=""),"",IF((CL55*24)-(CK55*24)&gt;6,(((CL55*24)-(CK55*24))-0.25)/24,CL55-CK55))</f>
        <v/>
      </c>
      <c r="CL56" s="377"/>
      <c r="CM56" s="381" t="str">
        <f t="shared" ref="CM56" si="955">IF(AND(CM55="",CN55=""),"",IF((CN55*24)-(CM55*24)&gt;6,(((CN55*24)-(CM55*24))-0.25)/24,CN55-CM55))</f>
        <v/>
      </c>
      <c r="CN56" s="377"/>
      <c r="CO56" s="381" t="str">
        <f t="shared" ref="CO56" si="956">IF(AND(CO55="",CP55=""),"",IF((CP55*24)-(CO55*24)&gt;6,(((CP55*24)-(CO55*24))-0.25)/24,CP55-CO55))</f>
        <v/>
      </c>
      <c r="CP56" s="377"/>
      <c r="CQ56" s="381" t="str">
        <f t="shared" ref="CQ56" si="957">IF(AND(CQ55="",CR55=""),"",IF((CR55*24)-(CQ55*24)&gt;6,(((CR55*24)-(CQ55*24))-0.25)/24,CR55-CQ55))</f>
        <v/>
      </c>
      <c r="CR56" s="377"/>
      <c r="CS56" s="379">
        <f t="shared" ref="CS56" si="958">SUM(CE56:CR56)</f>
        <v>0</v>
      </c>
      <c r="CT56" s="380"/>
      <c r="CU56" s="379">
        <f t="shared" ref="CU56" si="959">SUM(Q56,AG56,AW56,CC56,CS56,BM56)</f>
        <v>0</v>
      </c>
      <c r="CV56" s="380"/>
      <c r="CW56" s="157"/>
      <c r="CX56" s="387"/>
      <c r="CY56"/>
      <c r="CZ56"/>
      <c r="DA56"/>
      <c r="DB56"/>
      <c r="DC56"/>
      <c r="DD56"/>
    </row>
    <row r="57" spans="1:108" s="30" customFormat="1" ht="19" thickBot="1" x14ac:dyDescent="0.4">
      <c r="A57" s="230" t="s">
        <v>91</v>
      </c>
      <c r="B57" s="294"/>
      <c r="C57" s="223"/>
      <c r="D57" s="224"/>
      <c r="E57" s="224"/>
      <c r="F57" s="224"/>
      <c r="G57" s="224"/>
      <c r="H57" s="224"/>
      <c r="I57" s="224"/>
      <c r="J57" s="224"/>
      <c r="K57" s="224"/>
      <c r="L57" s="224"/>
      <c r="M57" s="224"/>
      <c r="N57" s="224"/>
      <c r="O57" s="224"/>
      <c r="P57" s="224"/>
      <c r="Q57" s="224"/>
      <c r="R57" s="224"/>
      <c r="S57" s="224"/>
      <c r="T57" s="224"/>
      <c r="U57" s="224"/>
      <c r="V57" s="224"/>
      <c r="W57" s="224"/>
      <c r="X57" s="224"/>
      <c r="Y57" s="224"/>
      <c r="Z57" s="224"/>
      <c r="AA57" s="224"/>
      <c r="AB57" s="224"/>
      <c r="AC57" s="224"/>
      <c r="AD57" s="224"/>
      <c r="AE57" s="224"/>
      <c r="AF57" s="224"/>
      <c r="AG57" s="224"/>
      <c r="AH57" s="224"/>
      <c r="AI57" s="224"/>
      <c r="AJ57" s="224"/>
      <c r="AK57" s="224"/>
      <c r="AL57" s="224"/>
      <c r="AM57" s="224"/>
      <c r="AN57" s="224"/>
      <c r="AO57" s="224"/>
      <c r="AP57" s="224"/>
      <c r="AQ57" s="224"/>
      <c r="AR57" s="224"/>
      <c r="AS57" s="224"/>
      <c r="AT57" s="224"/>
      <c r="AU57" s="224"/>
      <c r="AV57" s="224"/>
      <c r="AW57" s="224"/>
      <c r="AX57" s="224"/>
      <c r="AY57" s="224"/>
      <c r="AZ57" s="224"/>
      <c r="BA57" s="224"/>
      <c r="BB57" s="224"/>
      <c r="BC57" s="224"/>
      <c r="BD57" s="224"/>
      <c r="BE57" s="224"/>
      <c r="BF57" s="224"/>
      <c r="BG57" s="224"/>
      <c r="BH57" s="224"/>
      <c r="BI57" s="224"/>
      <c r="BJ57" s="224"/>
      <c r="BK57" s="224"/>
      <c r="BL57" s="224"/>
      <c r="BM57" s="224"/>
      <c r="BN57" s="224"/>
      <c r="BO57" s="224"/>
      <c r="BP57" s="224"/>
      <c r="BQ57" s="224"/>
      <c r="BR57" s="224"/>
      <c r="BS57" s="224"/>
      <c r="BT57" s="224"/>
      <c r="BU57" s="224"/>
      <c r="BV57" s="224"/>
      <c r="BW57" s="224"/>
      <c r="BX57" s="224"/>
      <c r="BY57" s="224"/>
      <c r="BZ57" s="224"/>
      <c r="CA57" s="224"/>
      <c r="CB57" s="224"/>
      <c r="CC57" s="224"/>
      <c r="CD57" s="224"/>
      <c r="CE57" s="224"/>
      <c r="CF57" s="224"/>
      <c r="CG57" s="224"/>
      <c r="CH57" s="224"/>
      <c r="CI57" s="224"/>
      <c r="CJ57" s="224"/>
      <c r="CK57" s="224"/>
      <c r="CL57" s="224"/>
      <c r="CM57" s="224"/>
      <c r="CN57" s="224"/>
      <c r="CO57" s="224"/>
      <c r="CP57" s="224"/>
      <c r="CQ57" s="224"/>
      <c r="CR57" s="224"/>
      <c r="CS57" s="224"/>
      <c r="CT57" s="224"/>
      <c r="CU57" s="224"/>
      <c r="CV57" s="225"/>
      <c r="CW57" s="157"/>
      <c r="CY57"/>
      <c r="CZ57"/>
      <c r="DA57"/>
      <c r="DB57"/>
      <c r="DC57"/>
      <c r="DD57"/>
    </row>
    <row r="58" spans="1:108" s="30" customFormat="1" x14ac:dyDescent="0.35">
      <c r="A58" s="191" t="s">
        <v>48</v>
      </c>
      <c r="B58" s="290"/>
      <c r="C58" s="173"/>
      <c r="D58" s="174"/>
      <c r="E58" s="175"/>
      <c r="F58" s="176"/>
      <c r="G58" s="173"/>
      <c r="H58" s="174"/>
      <c r="I58" s="175"/>
      <c r="J58" s="176"/>
      <c r="K58" s="173"/>
      <c r="L58" s="174"/>
      <c r="M58" s="175"/>
      <c r="N58" s="176"/>
      <c r="O58" s="173"/>
      <c r="P58" s="174"/>
      <c r="Q58" s="405"/>
      <c r="R58" s="372"/>
      <c r="S58" s="173"/>
      <c r="T58" s="174"/>
      <c r="U58" s="175"/>
      <c r="V58" s="176"/>
      <c r="W58" s="173"/>
      <c r="X58" s="174"/>
      <c r="Y58" s="175"/>
      <c r="Z58" s="176"/>
      <c r="AA58" s="173"/>
      <c r="AB58" s="174"/>
      <c r="AC58" s="175"/>
      <c r="AD58" s="176"/>
      <c r="AE58" s="173"/>
      <c r="AF58" s="174"/>
      <c r="AG58" s="371"/>
      <c r="AH58" s="372"/>
      <c r="AI58" s="173"/>
      <c r="AJ58" s="174"/>
      <c r="AK58" s="175"/>
      <c r="AL58" s="176"/>
      <c r="AM58" s="173"/>
      <c r="AN58" s="174"/>
      <c r="AO58" s="175"/>
      <c r="AP58" s="176"/>
      <c r="AQ58" s="173"/>
      <c r="AR58" s="174"/>
      <c r="AS58" s="175"/>
      <c r="AT58" s="176"/>
      <c r="AU58" s="173"/>
      <c r="AV58" s="174"/>
      <c r="AW58" s="371"/>
      <c r="AX58" s="372"/>
      <c r="AY58" s="173"/>
      <c r="AZ58" s="174"/>
      <c r="BA58" s="175"/>
      <c r="BB58" s="176"/>
      <c r="BC58" s="173"/>
      <c r="BD58" s="174"/>
      <c r="BE58" s="175"/>
      <c r="BF58" s="176"/>
      <c r="BG58" s="173"/>
      <c r="BH58" s="174"/>
      <c r="BI58" s="175"/>
      <c r="BJ58" s="176"/>
      <c r="BK58" s="173"/>
      <c r="BL58" s="174"/>
      <c r="BM58" s="371"/>
      <c r="BN58" s="372"/>
      <c r="BO58" s="173"/>
      <c r="BP58" s="174"/>
      <c r="BQ58" s="175"/>
      <c r="BR58" s="176"/>
      <c r="BS58" s="173"/>
      <c r="BT58" s="174"/>
      <c r="BU58" s="175"/>
      <c r="BV58" s="176"/>
      <c r="BW58" s="173"/>
      <c r="BX58" s="174"/>
      <c r="BY58" s="175"/>
      <c r="BZ58" s="176"/>
      <c r="CA58" s="173"/>
      <c r="CB58" s="174"/>
      <c r="CC58" s="371"/>
      <c r="CD58" s="372"/>
      <c r="CE58" s="173"/>
      <c r="CF58" s="174"/>
      <c r="CG58" s="175"/>
      <c r="CH58" s="176"/>
      <c r="CI58" s="173"/>
      <c r="CJ58" s="174"/>
      <c r="CK58" s="175"/>
      <c r="CL58" s="176"/>
      <c r="CM58" s="173"/>
      <c r="CN58" s="174"/>
      <c r="CO58" s="175"/>
      <c r="CP58" s="176"/>
      <c r="CQ58" s="173"/>
      <c r="CR58" s="174"/>
      <c r="CS58" s="371"/>
      <c r="CT58" s="372"/>
      <c r="CU58" s="371"/>
      <c r="CV58" s="372"/>
      <c r="CW58" s="157"/>
      <c r="CX58" s="386">
        <f>$CU$2-CU59</f>
        <v>6.9666666666666659</v>
      </c>
      <c r="CY58"/>
      <c r="CZ58"/>
      <c r="DA58"/>
      <c r="DB58"/>
      <c r="DC58"/>
      <c r="DD58"/>
    </row>
    <row r="59" spans="1:108" s="30" customFormat="1" x14ac:dyDescent="0.35">
      <c r="A59" s="189"/>
      <c r="B59" s="189"/>
      <c r="C59" s="382" t="str">
        <f>IF(AND(C58="",D58=""),"",IF((D58*24)-(C58*24)&gt;6,(((D58*24)-(C58*24))-0.25)/24,D58-C58))</f>
        <v/>
      </c>
      <c r="D59" s="398"/>
      <c r="E59" s="382" t="str">
        <f t="shared" ref="E59" si="960">IF(AND(E58="",F58=""),"",IF((F58*24)-(E58*24)&gt;6,(((F58*24)-(E58*24))-0.25)/24,F58-E58))</f>
        <v/>
      </c>
      <c r="F59" s="398"/>
      <c r="G59" s="382" t="str">
        <f t="shared" ref="G59" si="961">IF(AND(G58="",H58=""),"",IF((H58*24)-(G58*24)&gt;6,(((H58*24)-(G58*24))-0.25)/24,H58-G58))</f>
        <v/>
      </c>
      <c r="H59" s="398"/>
      <c r="I59" s="382" t="str">
        <f t="shared" ref="I59" si="962">IF(AND(I58="",J58=""),"",IF((J58*24)-(I58*24)&gt;6,(((J58*24)-(I58*24))-0.25)/24,J58-I58))</f>
        <v/>
      </c>
      <c r="J59" s="398"/>
      <c r="K59" s="382" t="str">
        <f t="shared" ref="K59" si="963">IF(AND(K58="",L58=""),"",IF((L58*24)-(K58*24)&gt;6,(((L58*24)-(K58*24))-0.25)/24,L58-K58))</f>
        <v/>
      </c>
      <c r="L59" s="398"/>
      <c r="M59" s="382" t="str">
        <f t="shared" ref="M59" si="964">IF(AND(M58="",N58=""),"",IF((N58*24)-(M58*24)&gt;6,(((N58*24)-(M58*24))-0.25)/24,N58-M58))</f>
        <v/>
      </c>
      <c r="N59" s="398"/>
      <c r="O59" s="382" t="str">
        <f t="shared" ref="O59" si="965">IF(AND(O58="",P58=""),"",IF((P58*24)-(O58*24)&gt;6,(((P58*24)-(O58*24))-0.25)/24,P58-O58))</f>
        <v/>
      </c>
      <c r="P59" s="383"/>
      <c r="Q59" s="402">
        <f>SUM(C59:P59)</f>
        <v>0</v>
      </c>
      <c r="R59" s="376"/>
      <c r="S59" s="382" t="str">
        <f>IF(AND(S58="",T58=""),"",IF((T58*24)-(S58*24)&gt;6,(((T58*24)-(S58*24))-0.25)/24,T58-S58))</f>
        <v/>
      </c>
      <c r="T59" s="398"/>
      <c r="U59" s="382" t="str">
        <f t="shared" ref="U59" si="966">IF(AND(U58="",V58=""),"",IF((V58*24)-(U58*24)&gt;6,(((V58*24)-(U58*24))-0.25)/24,V58-U58))</f>
        <v/>
      </c>
      <c r="V59" s="398"/>
      <c r="W59" s="382" t="str">
        <f t="shared" ref="W59" si="967">IF(AND(W58="",X58=""),"",IF((X58*24)-(W58*24)&gt;6,(((X58*24)-(W58*24))-0.25)/24,X58-W58))</f>
        <v/>
      </c>
      <c r="X59" s="398"/>
      <c r="Y59" s="382" t="str">
        <f t="shared" ref="Y59" si="968">IF(AND(Y58="",Z58=""),"",IF((Z58*24)-(Y58*24)&gt;6,(((Z58*24)-(Y58*24))-0.25)/24,Z58-Y58))</f>
        <v/>
      </c>
      <c r="Z59" s="398"/>
      <c r="AA59" s="382" t="str">
        <f t="shared" ref="AA59" si="969">IF(AND(AA58="",AB58=""),"",IF((AB58*24)-(AA58*24)&gt;6,(((AB58*24)-(AA58*24))-0.25)/24,AB58-AA58))</f>
        <v/>
      </c>
      <c r="AB59" s="398"/>
      <c r="AC59" s="382" t="str">
        <f t="shared" ref="AC59" si="970">IF(AND(AC58="",AD58=""),"",IF((AD58*24)-(AC58*24)&gt;6,(((AD58*24)-(AC58*24))-0.25)/24,AD58-AC58))</f>
        <v/>
      </c>
      <c r="AD59" s="398"/>
      <c r="AE59" s="382" t="str">
        <f t="shared" ref="AE59" si="971">IF(AND(AE58="",AF58=""),"",IF((AF58*24)-(AE58*24)&gt;6,(((AF58*24)-(AE58*24))-0.25)/24,AF58-AE58))</f>
        <v/>
      </c>
      <c r="AF59" s="383"/>
      <c r="AG59" s="375">
        <f>SUM(S59:AF59)</f>
        <v>0</v>
      </c>
      <c r="AH59" s="376"/>
      <c r="AI59" s="382" t="str">
        <f>IF(AND(AI58="",AJ58=""),"",IF((AJ58*24)-(AI58*24)&gt;6,(((AJ58*24)-(AI58*24))-0.25)/24,AJ58-AI58))</f>
        <v/>
      </c>
      <c r="AJ59" s="398"/>
      <c r="AK59" s="382" t="str">
        <f t="shared" ref="AK59" si="972">IF(AND(AK58="",AL58=""),"",IF((AL58*24)-(AK58*24)&gt;6,(((AL58*24)-(AK58*24))-0.25)/24,AL58-AK58))</f>
        <v/>
      </c>
      <c r="AL59" s="398"/>
      <c r="AM59" s="382" t="str">
        <f t="shared" ref="AM59" si="973">IF(AND(AM58="",AN58=""),"",IF((AN58*24)-(AM58*24)&gt;6,(((AN58*24)-(AM58*24))-0.25)/24,AN58-AM58))</f>
        <v/>
      </c>
      <c r="AN59" s="398"/>
      <c r="AO59" s="382" t="str">
        <f t="shared" ref="AO59" si="974">IF(AND(AO58="",AP58=""),"",IF((AP58*24)-(AO58*24)&gt;6,(((AP58*24)-(AO58*24))-0.25)/24,AP58-AO58))</f>
        <v/>
      </c>
      <c r="AP59" s="398"/>
      <c r="AQ59" s="382" t="str">
        <f t="shared" ref="AQ59" si="975">IF(AND(AQ58="",AR58=""),"",IF((AR58*24)-(AQ58*24)&gt;6,(((AR58*24)-(AQ58*24))-0.25)/24,AR58-AQ58))</f>
        <v/>
      </c>
      <c r="AR59" s="398"/>
      <c r="AS59" s="382" t="str">
        <f t="shared" ref="AS59" si="976">IF(AND(AS58="",AT58=""),"",IF((AT58*24)-(AS58*24)&gt;6,(((AT58*24)-(AS58*24))-0.25)/24,AT58-AS58))</f>
        <v/>
      </c>
      <c r="AT59" s="398"/>
      <c r="AU59" s="382" t="str">
        <f t="shared" ref="AU59" si="977">IF(AND(AU58="",AV58=""),"",IF((AV58*24)-(AU58*24)&gt;6,(((AV58*24)-(AU58*24))-0.25)/24,AV58-AU58))</f>
        <v/>
      </c>
      <c r="AV59" s="383"/>
      <c r="AW59" s="375">
        <f>SUM(AI59:AV59)</f>
        <v>0</v>
      </c>
      <c r="AX59" s="376"/>
      <c r="AY59" s="382" t="str">
        <f>IF(AND(AY58="",AZ58=""),"",IF((AZ58*24)-(AY58*24)&gt;6,(((AZ58*24)-(AY58*24))-0.25)/24,AZ58-AY58))</f>
        <v/>
      </c>
      <c r="AZ59" s="398"/>
      <c r="BA59" s="382" t="str">
        <f t="shared" ref="BA59" si="978">IF(AND(BA58="",BB58=""),"",IF((BB58*24)-(BA58*24)&gt;6,(((BB58*24)-(BA58*24))-0.25)/24,BB58-BA58))</f>
        <v/>
      </c>
      <c r="BB59" s="398"/>
      <c r="BC59" s="382" t="str">
        <f t="shared" ref="BC59" si="979">IF(AND(BC58="",BD58=""),"",IF((BD58*24)-(BC58*24)&gt;6,(((BD58*24)-(BC58*24))-0.25)/24,BD58-BC58))</f>
        <v/>
      </c>
      <c r="BD59" s="398"/>
      <c r="BE59" s="382" t="str">
        <f t="shared" ref="BE59" si="980">IF(AND(BE58="",BF58=""),"",IF((BF58*24)-(BE58*24)&gt;6,(((BF58*24)-(BE58*24))-0.25)/24,BF58-BE58))</f>
        <v/>
      </c>
      <c r="BF59" s="398"/>
      <c r="BG59" s="382" t="str">
        <f t="shared" ref="BG59" si="981">IF(AND(BG58="",BH58=""),"",IF((BH58*24)-(BG58*24)&gt;6,(((BH58*24)-(BG58*24))-0.25)/24,BH58-BG58))</f>
        <v/>
      </c>
      <c r="BH59" s="398"/>
      <c r="BI59" s="382" t="str">
        <f t="shared" ref="BI59" si="982">IF(AND(BI58="",BJ58=""),"",IF((BJ58*24)-(BI58*24)&gt;6,(((BJ58*24)-(BI58*24))-0.25)/24,BJ58-BI58))</f>
        <v/>
      </c>
      <c r="BJ59" s="398"/>
      <c r="BK59" s="382" t="str">
        <f t="shared" ref="BK59" si="983">IF(AND(BK58="",BL58=""),"",IF((BL58*24)-(BK58*24)&gt;6,(((BL58*24)-(BK58*24))-0.25)/24,BL58-BK58))</f>
        <v/>
      </c>
      <c r="BL59" s="383"/>
      <c r="BM59" s="375">
        <f>SUM(AY59:BL59)</f>
        <v>0</v>
      </c>
      <c r="BN59" s="376"/>
      <c r="BO59" s="382" t="str">
        <f>IF(AND(BO58="",BP58=""),"",IF((BP58*24)-(BO58*24)&gt;6,(((BP58*24)-(BO58*24))-0.25)/24,BP58-BO58))</f>
        <v/>
      </c>
      <c r="BP59" s="398"/>
      <c r="BQ59" s="382" t="str">
        <f t="shared" ref="BQ59" si="984">IF(AND(BQ58="",BR58=""),"",IF((BR58*24)-(BQ58*24)&gt;6,(((BR58*24)-(BQ58*24))-0.25)/24,BR58-BQ58))</f>
        <v/>
      </c>
      <c r="BR59" s="398"/>
      <c r="BS59" s="382" t="str">
        <f t="shared" ref="BS59" si="985">IF(AND(BS58="",BT58=""),"",IF((BT58*24)-(BS58*24)&gt;6,(((BT58*24)-(BS58*24))-0.25)/24,BT58-BS58))</f>
        <v/>
      </c>
      <c r="BT59" s="398"/>
      <c r="BU59" s="382" t="str">
        <f t="shared" ref="BU59" si="986">IF(AND(BU58="",BV58=""),"",IF((BV58*24)-(BU58*24)&gt;6,(((BV58*24)-(BU58*24))-0.25)/24,BV58-BU58))</f>
        <v/>
      </c>
      <c r="BV59" s="398"/>
      <c r="BW59" s="382" t="str">
        <f t="shared" ref="BW59" si="987">IF(AND(BW58="",BX58=""),"",IF((BX58*24)-(BW58*24)&gt;6,(((BX58*24)-(BW58*24))-0.25)/24,BX58-BW58))</f>
        <v/>
      </c>
      <c r="BX59" s="398"/>
      <c r="BY59" s="382" t="str">
        <f t="shared" ref="BY59" si="988">IF(AND(BY58="",BZ58=""),"",IF((BZ58*24)-(BY58*24)&gt;6,(((BZ58*24)-(BY58*24))-0.25)/24,BZ58-BY58))</f>
        <v/>
      </c>
      <c r="BZ59" s="398"/>
      <c r="CA59" s="382" t="str">
        <f t="shared" ref="CA59" si="989">IF(AND(CA58="",CB58=""),"",IF((CB58*24)-(CA58*24)&gt;6,(((CB58*24)-(CA58*24))-0.25)/24,CB58-CA58))</f>
        <v/>
      </c>
      <c r="CB59" s="383"/>
      <c r="CC59" s="375">
        <f>SUM(BO59:CB59)</f>
        <v>0</v>
      </c>
      <c r="CD59" s="376"/>
      <c r="CE59" s="382" t="str">
        <f>IF(AND(CE58="",CF58=""),"",IF((CF58*24)-(CE58*24)&gt;6,(((CF58*24)-(CE58*24))-0.25)/24,CF58-CE58))</f>
        <v/>
      </c>
      <c r="CF59" s="398"/>
      <c r="CG59" s="382" t="str">
        <f t="shared" ref="CG59" si="990">IF(AND(CG58="",CH58=""),"",IF((CH58*24)-(CG58*24)&gt;6,(((CH58*24)-(CG58*24))-0.25)/24,CH58-CG58))</f>
        <v/>
      </c>
      <c r="CH59" s="398"/>
      <c r="CI59" s="382" t="str">
        <f t="shared" ref="CI59" si="991">IF(AND(CI58="",CJ58=""),"",IF((CJ58*24)-(CI58*24)&gt;6,(((CJ58*24)-(CI58*24))-0.25)/24,CJ58-CI58))</f>
        <v/>
      </c>
      <c r="CJ59" s="398"/>
      <c r="CK59" s="382" t="str">
        <f t="shared" ref="CK59" si="992">IF(AND(CK58="",CL58=""),"",IF((CL58*24)-(CK58*24)&gt;6,(((CL58*24)-(CK58*24))-0.25)/24,CL58-CK58))</f>
        <v/>
      </c>
      <c r="CL59" s="398"/>
      <c r="CM59" s="382" t="str">
        <f t="shared" ref="CM59" si="993">IF(AND(CM58="",CN58=""),"",IF((CN58*24)-(CM58*24)&gt;6,(((CN58*24)-(CM58*24))-0.25)/24,CN58-CM58))</f>
        <v/>
      </c>
      <c r="CN59" s="398"/>
      <c r="CO59" s="382" t="str">
        <f t="shared" ref="CO59" si="994">IF(AND(CO58="",CP58=""),"",IF((CP58*24)-(CO58*24)&gt;6,(((CP58*24)-(CO58*24))-0.25)/24,CP58-CO58))</f>
        <v/>
      </c>
      <c r="CP59" s="398"/>
      <c r="CQ59" s="382" t="str">
        <f t="shared" ref="CQ59" si="995">IF(AND(CQ58="",CR58=""),"",IF((CR58*24)-(CQ58*24)&gt;6,(((CR58*24)-(CQ58*24))-0.25)/24,CR58-CQ58))</f>
        <v/>
      </c>
      <c r="CR59" s="383"/>
      <c r="CS59" s="375">
        <f t="shared" ref="CS59" si="996">SUM(CE59:CR59)</f>
        <v>0</v>
      </c>
      <c r="CT59" s="376"/>
      <c r="CU59" s="375">
        <f t="shared" ref="CU59" si="997">SUM(Q59,AG59,AW59,CC59,CS59,BM59)</f>
        <v>0</v>
      </c>
      <c r="CV59" s="376"/>
      <c r="CW59" s="157"/>
      <c r="CX59" s="387"/>
      <c r="CY59"/>
      <c r="CZ59"/>
      <c r="DA59"/>
      <c r="DB59"/>
      <c r="DC59"/>
      <c r="DD59"/>
    </row>
    <row r="60" spans="1:108" s="30" customFormat="1" x14ac:dyDescent="0.35">
      <c r="A60" s="164" t="s">
        <v>49</v>
      </c>
      <c r="B60" s="164"/>
      <c r="C60" s="173"/>
      <c r="D60" s="174"/>
      <c r="E60" s="175"/>
      <c r="F60" s="176"/>
      <c r="G60" s="173"/>
      <c r="H60" s="174"/>
      <c r="I60" s="175"/>
      <c r="J60" s="176"/>
      <c r="K60" s="173"/>
      <c r="L60" s="174"/>
      <c r="M60" s="175"/>
      <c r="N60" s="176"/>
      <c r="O60" s="173"/>
      <c r="P60" s="174"/>
      <c r="Q60" s="402"/>
      <c r="R60" s="376"/>
      <c r="S60" s="173"/>
      <c r="T60" s="174"/>
      <c r="U60" s="175"/>
      <c r="V60" s="176"/>
      <c r="W60" s="173"/>
      <c r="X60" s="174"/>
      <c r="Y60" s="175"/>
      <c r="Z60" s="176"/>
      <c r="AA60" s="173"/>
      <c r="AB60" s="174"/>
      <c r="AC60" s="175"/>
      <c r="AD60" s="176"/>
      <c r="AE60" s="173"/>
      <c r="AF60" s="174"/>
      <c r="AG60" s="375"/>
      <c r="AH60" s="376"/>
      <c r="AI60" s="173"/>
      <c r="AJ60" s="174"/>
      <c r="AK60" s="175"/>
      <c r="AL60" s="176"/>
      <c r="AM60" s="173"/>
      <c r="AN60" s="174"/>
      <c r="AO60" s="175"/>
      <c r="AP60" s="176"/>
      <c r="AQ60" s="173"/>
      <c r="AR60" s="174"/>
      <c r="AS60" s="175"/>
      <c r="AT60" s="176"/>
      <c r="AU60" s="173"/>
      <c r="AV60" s="174"/>
      <c r="AW60" s="375"/>
      <c r="AX60" s="376"/>
      <c r="AY60" s="173"/>
      <c r="AZ60" s="174"/>
      <c r="BA60" s="175"/>
      <c r="BB60" s="176"/>
      <c r="BC60" s="173"/>
      <c r="BD60" s="174"/>
      <c r="BE60" s="175"/>
      <c r="BF60" s="176"/>
      <c r="BG60" s="173"/>
      <c r="BH60" s="174"/>
      <c r="BI60" s="175"/>
      <c r="BJ60" s="176"/>
      <c r="BK60" s="173"/>
      <c r="BL60" s="174"/>
      <c r="BM60" s="375"/>
      <c r="BN60" s="376"/>
      <c r="BO60" s="173"/>
      <c r="BP60" s="174"/>
      <c r="BQ60" s="175"/>
      <c r="BR60" s="176"/>
      <c r="BS60" s="173"/>
      <c r="BT60" s="174"/>
      <c r="BU60" s="175"/>
      <c r="BV60" s="176"/>
      <c r="BW60" s="173"/>
      <c r="BX60" s="174"/>
      <c r="BY60" s="175"/>
      <c r="BZ60" s="176"/>
      <c r="CA60" s="173"/>
      <c r="CB60" s="174"/>
      <c r="CC60" s="375"/>
      <c r="CD60" s="376"/>
      <c r="CE60" s="173"/>
      <c r="CF60" s="174"/>
      <c r="CG60" s="175"/>
      <c r="CH60" s="176"/>
      <c r="CI60" s="173"/>
      <c r="CJ60" s="174"/>
      <c r="CK60" s="175"/>
      <c r="CL60" s="176"/>
      <c r="CM60" s="173"/>
      <c r="CN60" s="174"/>
      <c r="CO60" s="175"/>
      <c r="CP60" s="176"/>
      <c r="CQ60" s="173"/>
      <c r="CR60" s="174"/>
      <c r="CS60" s="375"/>
      <c r="CT60" s="376"/>
      <c r="CU60" s="375"/>
      <c r="CV60" s="376"/>
      <c r="CW60" s="157"/>
      <c r="CX60" s="386">
        <f>$CU$2-CU61</f>
        <v>6.9666666666666659</v>
      </c>
      <c r="CY60"/>
      <c r="CZ60"/>
      <c r="DA60"/>
      <c r="DB60"/>
      <c r="DC60"/>
      <c r="DD60"/>
    </row>
    <row r="61" spans="1:108" s="30" customFormat="1" x14ac:dyDescent="0.35">
      <c r="A61" s="190"/>
      <c r="B61" s="190"/>
      <c r="C61" s="382" t="str">
        <f>IF(AND(C60="",D60=""),"",IF((D60*24)-(C60*24)&gt;6,(((D60*24)-(C60*24))-0.25)/24,D60-C60))</f>
        <v/>
      </c>
      <c r="D61" s="398"/>
      <c r="E61" s="382" t="str">
        <f t="shared" ref="E61" si="998">IF(AND(E60="",F60=""),"",IF((F60*24)-(E60*24)&gt;6,(((F60*24)-(E60*24))-0.25)/24,F60-E60))</f>
        <v/>
      </c>
      <c r="F61" s="398"/>
      <c r="G61" s="382" t="str">
        <f t="shared" ref="G61" si="999">IF(AND(G60="",H60=""),"",IF((H60*24)-(G60*24)&gt;6,(((H60*24)-(G60*24))-0.25)/24,H60-G60))</f>
        <v/>
      </c>
      <c r="H61" s="398"/>
      <c r="I61" s="382" t="str">
        <f t="shared" ref="I61" si="1000">IF(AND(I60="",J60=""),"",IF((J60*24)-(I60*24)&gt;6,(((J60*24)-(I60*24))-0.25)/24,J60-I60))</f>
        <v/>
      </c>
      <c r="J61" s="398"/>
      <c r="K61" s="382" t="str">
        <f t="shared" ref="K61" si="1001">IF(AND(K60="",L60=""),"",IF((L60*24)-(K60*24)&gt;6,(((L60*24)-(K60*24))-0.25)/24,L60-K60))</f>
        <v/>
      </c>
      <c r="L61" s="398"/>
      <c r="M61" s="382" t="str">
        <f t="shared" ref="M61" si="1002">IF(AND(M60="",N60=""),"",IF((N60*24)-(M60*24)&gt;6,(((N60*24)-(M60*24))-0.25)/24,N60-M60))</f>
        <v/>
      </c>
      <c r="N61" s="398"/>
      <c r="O61" s="382" t="str">
        <f t="shared" ref="O61" si="1003">IF(AND(O60="",P60=""),"",IF((P60*24)-(O60*24)&gt;6,(((P60*24)-(O60*24))-0.25)/24,P60-O60))</f>
        <v/>
      </c>
      <c r="P61" s="383"/>
      <c r="Q61" s="402">
        <f t="shared" ref="Q61" si="1004">SUM(C61:P61)</f>
        <v>0</v>
      </c>
      <c r="R61" s="376"/>
      <c r="S61" s="382" t="str">
        <f>IF(AND(S60="",T60=""),"",IF((T60*24)-(S60*24)&gt;6,(((T60*24)-(S60*24))-0.25)/24,T60-S60))</f>
        <v/>
      </c>
      <c r="T61" s="398"/>
      <c r="U61" s="382" t="str">
        <f t="shared" ref="U61" si="1005">IF(AND(U60="",V60=""),"",IF((V60*24)-(U60*24)&gt;6,(((V60*24)-(U60*24))-0.25)/24,V60-U60))</f>
        <v/>
      </c>
      <c r="V61" s="398"/>
      <c r="W61" s="382" t="str">
        <f t="shared" ref="W61" si="1006">IF(AND(W60="",X60=""),"",IF((X60*24)-(W60*24)&gt;6,(((X60*24)-(W60*24))-0.25)/24,X60-W60))</f>
        <v/>
      </c>
      <c r="X61" s="398"/>
      <c r="Y61" s="382" t="str">
        <f t="shared" ref="Y61" si="1007">IF(AND(Y60="",Z60=""),"",IF((Z60*24)-(Y60*24)&gt;6,(((Z60*24)-(Y60*24))-0.25)/24,Z60-Y60))</f>
        <v/>
      </c>
      <c r="Z61" s="398"/>
      <c r="AA61" s="382" t="str">
        <f t="shared" ref="AA61" si="1008">IF(AND(AA60="",AB60=""),"",IF((AB60*24)-(AA60*24)&gt;6,(((AB60*24)-(AA60*24))-0.25)/24,AB60-AA60))</f>
        <v/>
      </c>
      <c r="AB61" s="398"/>
      <c r="AC61" s="382" t="str">
        <f t="shared" ref="AC61" si="1009">IF(AND(AC60="",AD60=""),"",IF((AD60*24)-(AC60*24)&gt;6,(((AD60*24)-(AC60*24))-0.25)/24,AD60-AC60))</f>
        <v/>
      </c>
      <c r="AD61" s="398"/>
      <c r="AE61" s="382" t="str">
        <f t="shared" ref="AE61" si="1010">IF(AND(AE60="",AF60=""),"",IF((AF60*24)-(AE60*24)&gt;6,(((AF60*24)-(AE60*24))-0.25)/24,AF60-AE60))</f>
        <v/>
      </c>
      <c r="AF61" s="383"/>
      <c r="AG61" s="375">
        <f t="shared" ref="AG61" si="1011">SUM(S61:AF61)</f>
        <v>0</v>
      </c>
      <c r="AH61" s="376"/>
      <c r="AI61" s="382" t="str">
        <f>IF(AND(AI60="",AJ60=""),"",IF((AJ60*24)-(AI60*24)&gt;6,(((AJ60*24)-(AI60*24))-0.25)/24,AJ60-AI60))</f>
        <v/>
      </c>
      <c r="AJ61" s="398"/>
      <c r="AK61" s="382" t="str">
        <f t="shared" ref="AK61" si="1012">IF(AND(AK60="",AL60=""),"",IF((AL60*24)-(AK60*24)&gt;6,(((AL60*24)-(AK60*24))-0.25)/24,AL60-AK60))</f>
        <v/>
      </c>
      <c r="AL61" s="398"/>
      <c r="AM61" s="382" t="str">
        <f t="shared" ref="AM61" si="1013">IF(AND(AM60="",AN60=""),"",IF((AN60*24)-(AM60*24)&gt;6,(((AN60*24)-(AM60*24))-0.25)/24,AN60-AM60))</f>
        <v/>
      </c>
      <c r="AN61" s="398"/>
      <c r="AO61" s="382" t="str">
        <f t="shared" ref="AO61" si="1014">IF(AND(AO60="",AP60=""),"",IF((AP60*24)-(AO60*24)&gt;6,(((AP60*24)-(AO60*24))-0.25)/24,AP60-AO60))</f>
        <v/>
      </c>
      <c r="AP61" s="398"/>
      <c r="AQ61" s="382" t="str">
        <f t="shared" ref="AQ61" si="1015">IF(AND(AQ60="",AR60=""),"",IF((AR60*24)-(AQ60*24)&gt;6,(((AR60*24)-(AQ60*24))-0.25)/24,AR60-AQ60))</f>
        <v/>
      </c>
      <c r="AR61" s="398"/>
      <c r="AS61" s="382" t="str">
        <f t="shared" ref="AS61" si="1016">IF(AND(AS60="",AT60=""),"",IF((AT60*24)-(AS60*24)&gt;6,(((AT60*24)-(AS60*24))-0.25)/24,AT60-AS60))</f>
        <v/>
      </c>
      <c r="AT61" s="398"/>
      <c r="AU61" s="382" t="str">
        <f t="shared" ref="AU61" si="1017">IF(AND(AU60="",AV60=""),"",IF((AV60*24)-(AU60*24)&gt;6,(((AV60*24)-(AU60*24))-0.25)/24,AV60-AU60))</f>
        <v/>
      </c>
      <c r="AV61" s="383"/>
      <c r="AW61" s="374">
        <f t="shared" ref="AW61" si="1018">SUM(AI61:AV61)</f>
        <v>0</v>
      </c>
      <c r="AX61" s="374"/>
      <c r="AY61" s="382" t="str">
        <f>IF(AND(AY60="",AZ60=""),"",IF((AZ60*24)-(AY60*24)&gt;6,(((AZ60*24)-(AY60*24))-0.25)/24,AZ60-AY60))</f>
        <v/>
      </c>
      <c r="AZ61" s="398"/>
      <c r="BA61" s="382" t="str">
        <f t="shared" ref="BA61" si="1019">IF(AND(BA60="",BB60=""),"",IF((BB60*24)-(BA60*24)&gt;6,(((BB60*24)-(BA60*24))-0.25)/24,BB60-BA60))</f>
        <v/>
      </c>
      <c r="BB61" s="398"/>
      <c r="BC61" s="382" t="str">
        <f t="shared" ref="BC61" si="1020">IF(AND(BC60="",BD60=""),"",IF((BD60*24)-(BC60*24)&gt;6,(((BD60*24)-(BC60*24))-0.25)/24,BD60-BC60))</f>
        <v/>
      </c>
      <c r="BD61" s="398"/>
      <c r="BE61" s="382" t="str">
        <f t="shared" ref="BE61" si="1021">IF(AND(BE60="",BF60=""),"",IF((BF60*24)-(BE60*24)&gt;6,(((BF60*24)-(BE60*24))-0.25)/24,BF60-BE60))</f>
        <v/>
      </c>
      <c r="BF61" s="398"/>
      <c r="BG61" s="382" t="str">
        <f t="shared" ref="BG61" si="1022">IF(AND(BG60="",BH60=""),"",IF((BH60*24)-(BG60*24)&gt;6,(((BH60*24)-(BG60*24))-0.25)/24,BH60-BG60))</f>
        <v/>
      </c>
      <c r="BH61" s="398"/>
      <c r="BI61" s="382" t="str">
        <f t="shared" ref="BI61" si="1023">IF(AND(BI60="",BJ60=""),"",IF((BJ60*24)-(BI60*24)&gt;6,(((BJ60*24)-(BI60*24))-0.25)/24,BJ60-BI60))</f>
        <v/>
      </c>
      <c r="BJ61" s="398"/>
      <c r="BK61" s="382" t="str">
        <f t="shared" ref="BK61" si="1024">IF(AND(BK60="",BL60=""),"",IF((BL60*24)-(BK60*24)&gt;6,(((BL60*24)-(BK60*24))-0.25)/24,BL60-BK60))</f>
        <v/>
      </c>
      <c r="BL61" s="383"/>
      <c r="BM61" s="375">
        <f t="shared" ref="BM61" si="1025">SUM(AY61:BL61)</f>
        <v>0</v>
      </c>
      <c r="BN61" s="376"/>
      <c r="BO61" s="382" t="str">
        <f>IF(AND(BO60="",BP60=""),"",IF((BP60*24)-(BO60*24)&gt;6,(((BP60*24)-(BO60*24))-0.25)/24,BP60-BO60))</f>
        <v/>
      </c>
      <c r="BP61" s="398"/>
      <c r="BQ61" s="382" t="str">
        <f t="shared" ref="BQ61" si="1026">IF(AND(BQ60="",BR60=""),"",IF((BR60*24)-(BQ60*24)&gt;6,(((BR60*24)-(BQ60*24))-0.25)/24,BR60-BQ60))</f>
        <v/>
      </c>
      <c r="BR61" s="398"/>
      <c r="BS61" s="382" t="str">
        <f t="shared" ref="BS61" si="1027">IF(AND(BS60="",BT60=""),"",IF((BT60*24)-(BS60*24)&gt;6,(((BT60*24)-(BS60*24))-0.25)/24,BT60-BS60))</f>
        <v/>
      </c>
      <c r="BT61" s="398"/>
      <c r="BU61" s="382" t="str">
        <f t="shared" ref="BU61" si="1028">IF(AND(BU60="",BV60=""),"",IF((BV60*24)-(BU60*24)&gt;6,(((BV60*24)-(BU60*24))-0.25)/24,BV60-BU60))</f>
        <v/>
      </c>
      <c r="BV61" s="398"/>
      <c r="BW61" s="382" t="str">
        <f t="shared" ref="BW61" si="1029">IF(AND(BW60="",BX60=""),"",IF((BX60*24)-(BW60*24)&gt;6,(((BX60*24)-(BW60*24))-0.25)/24,BX60-BW60))</f>
        <v/>
      </c>
      <c r="BX61" s="398"/>
      <c r="BY61" s="382" t="str">
        <f t="shared" ref="BY61" si="1030">IF(AND(BY60="",BZ60=""),"",IF((BZ60*24)-(BY60*24)&gt;6,(((BZ60*24)-(BY60*24))-0.25)/24,BZ60-BY60))</f>
        <v/>
      </c>
      <c r="BZ61" s="398"/>
      <c r="CA61" s="382" t="str">
        <f t="shared" ref="CA61" si="1031">IF(AND(CA60="",CB60=""),"",IF((CB60*24)-(CA60*24)&gt;6,(((CB60*24)-(CA60*24))-0.25)/24,CB60-CA60))</f>
        <v/>
      </c>
      <c r="CB61" s="383"/>
      <c r="CC61" s="375">
        <f t="shared" ref="CC61" si="1032">SUM(BO61:CB61)</f>
        <v>0</v>
      </c>
      <c r="CD61" s="376"/>
      <c r="CE61" s="382" t="str">
        <f>IF(AND(CE60="",CF60=""),"",IF((CF60*24)-(CE60*24)&gt;6,(((CF60*24)-(CE60*24))-0.25)/24,CF60-CE60))</f>
        <v/>
      </c>
      <c r="CF61" s="398"/>
      <c r="CG61" s="382" t="str">
        <f t="shared" ref="CG61" si="1033">IF(AND(CG60="",CH60=""),"",IF((CH60*24)-(CG60*24)&gt;6,(((CH60*24)-(CG60*24))-0.25)/24,CH60-CG60))</f>
        <v/>
      </c>
      <c r="CH61" s="398"/>
      <c r="CI61" s="382" t="str">
        <f t="shared" ref="CI61" si="1034">IF(AND(CI60="",CJ60=""),"",IF((CJ60*24)-(CI60*24)&gt;6,(((CJ60*24)-(CI60*24))-0.25)/24,CJ60-CI60))</f>
        <v/>
      </c>
      <c r="CJ61" s="398"/>
      <c r="CK61" s="382" t="str">
        <f t="shared" ref="CK61" si="1035">IF(AND(CK60="",CL60=""),"",IF((CL60*24)-(CK60*24)&gt;6,(((CL60*24)-(CK60*24))-0.25)/24,CL60-CK60))</f>
        <v/>
      </c>
      <c r="CL61" s="398"/>
      <c r="CM61" s="382" t="str">
        <f t="shared" ref="CM61" si="1036">IF(AND(CM60="",CN60=""),"",IF((CN60*24)-(CM60*24)&gt;6,(((CN60*24)-(CM60*24))-0.25)/24,CN60-CM60))</f>
        <v/>
      </c>
      <c r="CN61" s="398"/>
      <c r="CO61" s="382" t="str">
        <f t="shared" ref="CO61" si="1037">IF(AND(CO60="",CP60=""),"",IF((CP60*24)-(CO60*24)&gt;6,(((CP60*24)-(CO60*24))-0.25)/24,CP60-CO60))</f>
        <v/>
      </c>
      <c r="CP61" s="398"/>
      <c r="CQ61" s="382" t="str">
        <f t="shared" ref="CQ61" si="1038">IF(AND(CQ60="",CR60=""),"",IF((CR60*24)-(CQ60*24)&gt;6,(((CR60*24)-(CQ60*24))-0.25)/24,CR60-CQ60))</f>
        <v/>
      </c>
      <c r="CR61" s="383"/>
      <c r="CS61" s="375">
        <f t="shared" ref="CS61" si="1039">SUM(CE61:CR61)</f>
        <v>0</v>
      </c>
      <c r="CT61" s="376"/>
      <c r="CU61" s="375">
        <f t="shared" ref="CU61" si="1040">SUM(Q61,AG61,AW61,CC61,CS61,BM61)</f>
        <v>0</v>
      </c>
      <c r="CV61" s="376"/>
      <c r="CW61" s="157"/>
      <c r="CX61" s="387"/>
      <c r="CY61"/>
      <c r="CZ61"/>
      <c r="DA61"/>
      <c r="DB61"/>
      <c r="DC61"/>
      <c r="DD61"/>
    </row>
    <row r="62" spans="1:108" s="30" customFormat="1" x14ac:dyDescent="0.35">
      <c r="A62" s="164" t="s">
        <v>51</v>
      </c>
      <c r="B62" s="164"/>
      <c r="C62" s="173"/>
      <c r="D62" s="174"/>
      <c r="E62" s="175"/>
      <c r="F62" s="176"/>
      <c r="G62" s="173"/>
      <c r="H62" s="174"/>
      <c r="I62" s="175"/>
      <c r="J62" s="176"/>
      <c r="K62" s="173"/>
      <c r="L62" s="174"/>
      <c r="M62" s="175"/>
      <c r="N62" s="176"/>
      <c r="O62" s="173"/>
      <c r="P62" s="174"/>
      <c r="Q62" s="402"/>
      <c r="R62" s="376"/>
      <c r="S62" s="173"/>
      <c r="T62" s="174"/>
      <c r="U62" s="175"/>
      <c r="V62" s="176"/>
      <c r="W62" s="173"/>
      <c r="X62" s="174"/>
      <c r="Y62" s="175"/>
      <c r="Z62" s="176"/>
      <c r="AA62" s="173"/>
      <c r="AB62" s="174"/>
      <c r="AC62" s="175"/>
      <c r="AD62" s="176"/>
      <c r="AE62" s="173"/>
      <c r="AF62" s="174"/>
      <c r="AG62" s="375"/>
      <c r="AH62" s="376"/>
      <c r="AI62" s="173"/>
      <c r="AJ62" s="174"/>
      <c r="AK62" s="175"/>
      <c r="AL62" s="176"/>
      <c r="AM62" s="173"/>
      <c r="AN62" s="174"/>
      <c r="AO62" s="175"/>
      <c r="AP62" s="176"/>
      <c r="AQ62" s="173"/>
      <c r="AR62" s="174"/>
      <c r="AS62" s="175"/>
      <c r="AT62" s="176"/>
      <c r="AU62" s="173"/>
      <c r="AV62" s="174"/>
      <c r="AW62" s="375"/>
      <c r="AX62" s="376"/>
      <c r="AY62" s="173"/>
      <c r="AZ62" s="174"/>
      <c r="BA62" s="175"/>
      <c r="BB62" s="176"/>
      <c r="BC62" s="173"/>
      <c r="BD62" s="174"/>
      <c r="BE62" s="175"/>
      <c r="BF62" s="176"/>
      <c r="BG62" s="173"/>
      <c r="BH62" s="174"/>
      <c r="BI62" s="175"/>
      <c r="BJ62" s="176"/>
      <c r="BK62" s="173"/>
      <c r="BL62" s="174"/>
      <c r="BM62" s="375"/>
      <c r="BN62" s="376"/>
      <c r="BO62" s="173"/>
      <c r="BP62" s="174"/>
      <c r="BQ62" s="175"/>
      <c r="BR62" s="176"/>
      <c r="BS62" s="173"/>
      <c r="BT62" s="174"/>
      <c r="BU62" s="175"/>
      <c r="BV62" s="176"/>
      <c r="BW62" s="173"/>
      <c r="BX62" s="174"/>
      <c r="BY62" s="175"/>
      <c r="BZ62" s="176"/>
      <c r="CA62" s="173"/>
      <c r="CB62" s="174"/>
      <c r="CC62" s="375"/>
      <c r="CD62" s="376"/>
      <c r="CE62" s="173"/>
      <c r="CF62" s="174"/>
      <c r="CG62" s="175"/>
      <c r="CH62" s="176"/>
      <c r="CI62" s="173"/>
      <c r="CJ62" s="174"/>
      <c r="CK62" s="175"/>
      <c r="CL62" s="176"/>
      <c r="CM62" s="173"/>
      <c r="CN62" s="174"/>
      <c r="CO62" s="175"/>
      <c r="CP62" s="176"/>
      <c r="CQ62" s="173"/>
      <c r="CR62" s="174"/>
      <c r="CS62" s="375"/>
      <c r="CT62" s="376"/>
      <c r="CU62" s="375"/>
      <c r="CV62" s="376"/>
      <c r="CW62" s="157"/>
      <c r="CX62" s="386">
        <f>$CU$2-CU63</f>
        <v>6.9666666666666659</v>
      </c>
      <c r="CY62"/>
      <c r="CZ62"/>
      <c r="DA62"/>
      <c r="DB62"/>
      <c r="DC62"/>
      <c r="DD62"/>
    </row>
    <row r="63" spans="1:108" s="30" customFormat="1" x14ac:dyDescent="0.35">
      <c r="A63" s="190"/>
      <c r="B63" s="190"/>
      <c r="C63" s="382" t="str">
        <f>IF(AND(C62="",D62=""),"",IF((D62*24)-(C62*24)&gt;6,(((D62*24)-(C62*24))-0.25)/24,D62-C62))</f>
        <v/>
      </c>
      <c r="D63" s="398"/>
      <c r="E63" s="382" t="str">
        <f t="shared" ref="E63" si="1041">IF(AND(E62="",F62=""),"",IF((F62*24)-(E62*24)&gt;6,(((F62*24)-(E62*24))-0.25)/24,F62-E62))</f>
        <v/>
      </c>
      <c r="F63" s="398"/>
      <c r="G63" s="382" t="str">
        <f t="shared" ref="G63" si="1042">IF(AND(G62="",H62=""),"",IF((H62*24)-(G62*24)&gt;6,(((H62*24)-(G62*24))-0.25)/24,H62-G62))</f>
        <v/>
      </c>
      <c r="H63" s="398"/>
      <c r="I63" s="382" t="str">
        <f t="shared" ref="I63" si="1043">IF(AND(I62="",J62=""),"",IF((J62*24)-(I62*24)&gt;6,(((J62*24)-(I62*24))-0.25)/24,J62-I62))</f>
        <v/>
      </c>
      <c r="J63" s="398"/>
      <c r="K63" s="382" t="str">
        <f t="shared" ref="K63" si="1044">IF(AND(K62="",L62=""),"",IF((L62*24)-(K62*24)&gt;6,(((L62*24)-(K62*24))-0.25)/24,L62-K62))</f>
        <v/>
      </c>
      <c r="L63" s="398"/>
      <c r="M63" s="382" t="str">
        <f t="shared" ref="M63" si="1045">IF(AND(M62="",N62=""),"",IF((N62*24)-(M62*24)&gt;6,(((N62*24)-(M62*24))-0.25)/24,N62-M62))</f>
        <v/>
      </c>
      <c r="N63" s="398"/>
      <c r="O63" s="382" t="str">
        <f t="shared" ref="O63" si="1046">IF(AND(O62="",P62=""),"",IF((P62*24)-(O62*24)&gt;6,(((P62*24)-(O62*24))-0.25)/24,P62-O62))</f>
        <v/>
      </c>
      <c r="P63" s="383"/>
      <c r="Q63" s="402">
        <f t="shared" ref="Q63" si="1047">SUM(C63:P63)</f>
        <v>0</v>
      </c>
      <c r="R63" s="376"/>
      <c r="S63" s="382" t="str">
        <f>IF(AND(S62="",T62=""),"",IF((T62*24)-(S62*24)&gt;6,(((T62*24)-(S62*24))-0.25)/24,T62-S62))</f>
        <v/>
      </c>
      <c r="T63" s="398"/>
      <c r="U63" s="382" t="str">
        <f t="shared" ref="U63" si="1048">IF(AND(U62="",V62=""),"",IF((V62*24)-(U62*24)&gt;6,(((V62*24)-(U62*24))-0.25)/24,V62-U62))</f>
        <v/>
      </c>
      <c r="V63" s="398"/>
      <c r="W63" s="382" t="str">
        <f t="shared" ref="W63" si="1049">IF(AND(W62="",X62=""),"",IF((X62*24)-(W62*24)&gt;6,(((X62*24)-(W62*24))-0.25)/24,X62-W62))</f>
        <v/>
      </c>
      <c r="X63" s="398"/>
      <c r="Y63" s="382" t="str">
        <f t="shared" ref="Y63" si="1050">IF(AND(Y62="",Z62=""),"",IF((Z62*24)-(Y62*24)&gt;6,(((Z62*24)-(Y62*24))-0.25)/24,Z62-Y62))</f>
        <v/>
      </c>
      <c r="Z63" s="398"/>
      <c r="AA63" s="382" t="str">
        <f t="shared" ref="AA63" si="1051">IF(AND(AA62="",AB62=""),"",IF((AB62*24)-(AA62*24)&gt;6,(((AB62*24)-(AA62*24))-0.25)/24,AB62-AA62))</f>
        <v/>
      </c>
      <c r="AB63" s="398"/>
      <c r="AC63" s="382" t="str">
        <f t="shared" ref="AC63" si="1052">IF(AND(AC62="",AD62=""),"",IF((AD62*24)-(AC62*24)&gt;6,(((AD62*24)-(AC62*24))-0.25)/24,AD62-AC62))</f>
        <v/>
      </c>
      <c r="AD63" s="398"/>
      <c r="AE63" s="382" t="str">
        <f t="shared" ref="AE63" si="1053">IF(AND(AE62="",AF62=""),"",IF((AF62*24)-(AE62*24)&gt;6,(((AF62*24)-(AE62*24))-0.25)/24,AF62-AE62))</f>
        <v/>
      </c>
      <c r="AF63" s="383"/>
      <c r="AG63" s="375">
        <f t="shared" ref="AG63" si="1054">SUM(S63:AF63)</f>
        <v>0</v>
      </c>
      <c r="AH63" s="376"/>
      <c r="AI63" s="382" t="str">
        <f>IF(AND(AI62="",AJ62=""),"",IF((AJ62*24)-(AI62*24)&gt;6,(((AJ62*24)-(AI62*24))-0.25)/24,AJ62-AI62))</f>
        <v/>
      </c>
      <c r="AJ63" s="398"/>
      <c r="AK63" s="382" t="str">
        <f t="shared" ref="AK63" si="1055">IF(AND(AK62="",AL62=""),"",IF((AL62*24)-(AK62*24)&gt;6,(((AL62*24)-(AK62*24))-0.25)/24,AL62-AK62))</f>
        <v/>
      </c>
      <c r="AL63" s="398"/>
      <c r="AM63" s="382" t="str">
        <f t="shared" ref="AM63" si="1056">IF(AND(AM62="",AN62=""),"",IF((AN62*24)-(AM62*24)&gt;6,(((AN62*24)-(AM62*24))-0.25)/24,AN62-AM62))</f>
        <v/>
      </c>
      <c r="AN63" s="398"/>
      <c r="AO63" s="382" t="str">
        <f t="shared" ref="AO63" si="1057">IF(AND(AO62="",AP62=""),"",IF((AP62*24)-(AO62*24)&gt;6,(((AP62*24)-(AO62*24))-0.25)/24,AP62-AO62))</f>
        <v/>
      </c>
      <c r="AP63" s="398"/>
      <c r="AQ63" s="382" t="str">
        <f t="shared" ref="AQ63" si="1058">IF(AND(AQ62="",AR62=""),"",IF((AR62*24)-(AQ62*24)&gt;6,(((AR62*24)-(AQ62*24))-0.25)/24,AR62-AQ62))</f>
        <v/>
      </c>
      <c r="AR63" s="398"/>
      <c r="AS63" s="382" t="str">
        <f t="shared" ref="AS63" si="1059">IF(AND(AS62="",AT62=""),"",IF((AT62*24)-(AS62*24)&gt;6,(((AT62*24)-(AS62*24))-0.25)/24,AT62-AS62))</f>
        <v/>
      </c>
      <c r="AT63" s="398"/>
      <c r="AU63" s="382" t="str">
        <f t="shared" ref="AU63" si="1060">IF(AND(AU62="",AV62=""),"",IF((AV62*24)-(AU62*24)&gt;6,(((AV62*24)-(AU62*24))-0.25)/24,AV62-AU62))</f>
        <v/>
      </c>
      <c r="AV63" s="383"/>
      <c r="AW63" s="374">
        <f t="shared" ref="AW63" si="1061">SUM(AI63:AV63)</f>
        <v>0</v>
      </c>
      <c r="AX63" s="374"/>
      <c r="AY63" s="382" t="str">
        <f>IF(AND(AY62="",AZ62=""),"",IF((AZ62*24)-(AY62*24)&gt;6,(((AZ62*24)-(AY62*24))-0.25)/24,AZ62-AY62))</f>
        <v/>
      </c>
      <c r="AZ63" s="398"/>
      <c r="BA63" s="382" t="str">
        <f t="shared" ref="BA63" si="1062">IF(AND(BA62="",BB62=""),"",IF((BB62*24)-(BA62*24)&gt;6,(((BB62*24)-(BA62*24))-0.25)/24,BB62-BA62))</f>
        <v/>
      </c>
      <c r="BB63" s="398"/>
      <c r="BC63" s="382" t="str">
        <f t="shared" ref="BC63" si="1063">IF(AND(BC62="",BD62=""),"",IF((BD62*24)-(BC62*24)&gt;6,(((BD62*24)-(BC62*24))-0.25)/24,BD62-BC62))</f>
        <v/>
      </c>
      <c r="BD63" s="398"/>
      <c r="BE63" s="382" t="str">
        <f t="shared" ref="BE63" si="1064">IF(AND(BE62="",BF62=""),"",IF((BF62*24)-(BE62*24)&gt;6,(((BF62*24)-(BE62*24))-0.25)/24,BF62-BE62))</f>
        <v/>
      </c>
      <c r="BF63" s="398"/>
      <c r="BG63" s="382" t="str">
        <f t="shared" ref="BG63" si="1065">IF(AND(BG62="",BH62=""),"",IF((BH62*24)-(BG62*24)&gt;6,(((BH62*24)-(BG62*24))-0.25)/24,BH62-BG62))</f>
        <v/>
      </c>
      <c r="BH63" s="398"/>
      <c r="BI63" s="382" t="str">
        <f t="shared" ref="BI63" si="1066">IF(AND(BI62="",BJ62=""),"",IF((BJ62*24)-(BI62*24)&gt;6,(((BJ62*24)-(BI62*24))-0.25)/24,BJ62-BI62))</f>
        <v/>
      </c>
      <c r="BJ63" s="398"/>
      <c r="BK63" s="382" t="str">
        <f t="shared" ref="BK63" si="1067">IF(AND(BK62="",BL62=""),"",IF((BL62*24)-(BK62*24)&gt;6,(((BL62*24)-(BK62*24))-0.25)/24,BL62-BK62))</f>
        <v/>
      </c>
      <c r="BL63" s="383"/>
      <c r="BM63" s="375">
        <f t="shared" ref="BM63" si="1068">SUM(AY63:BL63)</f>
        <v>0</v>
      </c>
      <c r="BN63" s="376"/>
      <c r="BO63" s="382" t="str">
        <f>IF(AND(BO62="",BP62=""),"",IF((BP62*24)-(BO62*24)&gt;6,(((BP62*24)-(BO62*24))-0.25)/24,BP62-BO62))</f>
        <v/>
      </c>
      <c r="BP63" s="398"/>
      <c r="BQ63" s="382" t="str">
        <f t="shared" ref="BQ63" si="1069">IF(AND(BQ62="",BR62=""),"",IF((BR62*24)-(BQ62*24)&gt;6,(((BR62*24)-(BQ62*24))-0.25)/24,BR62-BQ62))</f>
        <v/>
      </c>
      <c r="BR63" s="398"/>
      <c r="BS63" s="382" t="str">
        <f t="shared" ref="BS63" si="1070">IF(AND(BS62="",BT62=""),"",IF((BT62*24)-(BS62*24)&gt;6,(((BT62*24)-(BS62*24))-0.25)/24,BT62-BS62))</f>
        <v/>
      </c>
      <c r="BT63" s="398"/>
      <c r="BU63" s="382" t="str">
        <f t="shared" ref="BU63" si="1071">IF(AND(BU62="",BV62=""),"",IF((BV62*24)-(BU62*24)&gt;6,(((BV62*24)-(BU62*24))-0.25)/24,BV62-BU62))</f>
        <v/>
      </c>
      <c r="BV63" s="398"/>
      <c r="BW63" s="382" t="str">
        <f t="shared" ref="BW63" si="1072">IF(AND(BW62="",BX62=""),"",IF((BX62*24)-(BW62*24)&gt;6,(((BX62*24)-(BW62*24))-0.25)/24,BX62-BW62))</f>
        <v/>
      </c>
      <c r="BX63" s="398"/>
      <c r="BY63" s="382" t="str">
        <f t="shared" ref="BY63" si="1073">IF(AND(BY62="",BZ62=""),"",IF((BZ62*24)-(BY62*24)&gt;6,(((BZ62*24)-(BY62*24))-0.25)/24,BZ62-BY62))</f>
        <v/>
      </c>
      <c r="BZ63" s="398"/>
      <c r="CA63" s="382" t="str">
        <f t="shared" ref="CA63" si="1074">IF(AND(CA62="",CB62=""),"",IF((CB62*24)-(CA62*24)&gt;6,(((CB62*24)-(CA62*24))-0.25)/24,CB62-CA62))</f>
        <v/>
      </c>
      <c r="CB63" s="383"/>
      <c r="CC63" s="375">
        <f t="shared" ref="CC63" si="1075">SUM(BO63:CB63)</f>
        <v>0</v>
      </c>
      <c r="CD63" s="376"/>
      <c r="CE63" s="382" t="str">
        <f>IF(AND(CE62="",CF62=""),"",IF((CF62*24)-(CE62*24)&gt;6,(((CF62*24)-(CE62*24))-0.25)/24,CF62-CE62))</f>
        <v/>
      </c>
      <c r="CF63" s="398"/>
      <c r="CG63" s="382" t="str">
        <f t="shared" ref="CG63" si="1076">IF(AND(CG62="",CH62=""),"",IF((CH62*24)-(CG62*24)&gt;6,(((CH62*24)-(CG62*24))-0.25)/24,CH62-CG62))</f>
        <v/>
      </c>
      <c r="CH63" s="398"/>
      <c r="CI63" s="382" t="str">
        <f t="shared" ref="CI63" si="1077">IF(AND(CI62="",CJ62=""),"",IF((CJ62*24)-(CI62*24)&gt;6,(((CJ62*24)-(CI62*24))-0.25)/24,CJ62-CI62))</f>
        <v/>
      </c>
      <c r="CJ63" s="398"/>
      <c r="CK63" s="382" t="str">
        <f t="shared" ref="CK63" si="1078">IF(AND(CK62="",CL62=""),"",IF((CL62*24)-(CK62*24)&gt;6,(((CL62*24)-(CK62*24))-0.25)/24,CL62-CK62))</f>
        <v/>
      </c>
      <c r="CL63" s="398"/>
      <c r="CM63" s="382" t="str">
        <f t="shared" ref="CM63" si="1079">IF(AND(CM62="",CN62=""),"",IF((CN62*24)-(CM62*24)&gt;6,(((CN62*24)-(CM62*24))-0.25)/24,CN62-CM62))</f>
        <v/>
      </c>
      <c r="CN63" s="398"/>
      <c r="CO63" s="382" t="str">
        <f t="shared" ref="CO63" si="1080">IF(AND(CO62="",CP62=""),"",IF((CP62*24)-(CO62*24)&gt;6,(((CP62*24)-(CO62*24))-0.25)/24,CP62-CO62))</f>
        <v/>
      </c>
      <c r="CP63" s="398"/>
      <c r="CQ63" s="382" t="str">
        <f t="shared" ref="CQ63" si="1081">IF(AND(CQ62="",CR62=""),"",IF((CR62*24)-(CQ62*24)&gt;6,(((CR62*24)-(CQ62*24))-0.25)/24,CR62-CQ62))</f>
        <v/>
      </c>
      <c r="CR63" s="383"/>
      <c r="CS63" s="375">
        <f t="shared" ref="CS63" si="1082">SUM(CE63:CR63)</f>
        <v>0</v>
      </c>
      <c r="CT63" s="376"/>
      <c r="CU63" s="375">
        <f t="shared" ref="CU63" si="1083">SUM(Q63,AG63,AW63,CC63,CS63,BM63)</f>
        <v>0</v>
      </c>
      <c r="CV63" s="376"/>
      <c r="CW63" s="157"/>
      <c r="CX63" s="387"/>
      <c r="CY63"/>
      <c r="CZ63"/>
      <c r="DA63"/>
      <c r="DB63"/>
      <c r="DC63"/>
      <c r="DD63"/>
    </row>
    <row r="64" spans="1:108" s="30" customFormat="1" x14ac:dyDescent="0.35">
      <c r="A64" s="164" t="s">
        <v>92</v>
      </c>
      <c r="B64" s="164"/>
      <c r="C64" s="173"/>
      <c r="D64" s="174"/>
      <c r="E64" s="175"/>
      <c r="F64" s="176"/>
      <c r="G64" s="173"/>
      <c r="H64" s="174"/>
      <c r="I64" s="175"/>
      <c r="J64" s="176"/>
      <c r="K64" s="173"/>
      <c r="L64" s="174"/>
      <c r="M64" s="175"/>
      <c r="N64" s="176"/>
      <c r="O64" s="173"/>
      <c r="P64" s="174"/>
      <c r="Q64" s="402"/>
      <c r="R64" s="376"/>
      <c r="S64" s="173"/>
      <c r="T64" s="174"/>
      <c r="U64" s="175"/>
      <c r="V64" s="176"/>
      <c r="W64" s="173"/>
      <c r="X64" s="174"/>
      <c r="Y64" s="175"/>
      <c r="Z64" s="176"/>
      <c r="AA64" s="173"/>
      <c r="AB64" s="174"/>
      <c r="AC64" s="175"/>
      <c r="AD64" s="176"/>
      <c r="AE64" s="173"/>
      <c r="AF64" s="174"/>
      <c r="AG64" s="375"/>
      <c r="AH64" s="376"/>
      <c r="AI64" s="173"/>
      <c r="AJ64" s="174"/>
      <c r="AK64" s="175"/>
      <c r="AL64" s="176"/>
      <c r="AM64" s="173"/>
      <c r="AN64" s="174"/>
      <c r="AO64" s="175"/>
      <c r="AP64" s="176"/>
      <c r="AQ64" s="173"/>
      <c r="AR64" s="174"/>
      <c r="AS64" s="175"/>
      <c r="AT64" s="176"/>
      <c r="AU64" s="173"/>
      <c r="AV64" s="174"/>
      <c r="AW64" s="375"/>
      <c r="AX64" s="376"/>
      <c r="AY64" s="173"/>
      <c r="AZ64" s="174"/>
      <c r="BA64" s="175"/>
      <c r="BB64" s="176"/>
      <c r="BC64" s="173"/>
      <c r="BD64" s="174"/>
      <c r="BE64" s="175"/>
      <c r="BF64" s="176"/>
      <c r="BG64" s="173"/>
      <c r="BH64" s="174"/>
      <c r="BI64" s="175"/>
      <c r="BJ64" s="176"/>
      <c r="BK64" s="173"/>
      <c r="BL64" s="174"/>
      <c r="BM64" s="375"/>
      <c r="BN64" s="376"/>
      <c r="BO64" s="173"/>
      <c r="BP64" s="174"/>
      <c r="BQ64" s="175"/>
      <c r="BR64" s="176"/>
      <c r="BS64" s="173"/>
      <c r="BT64" s="174"/>
      <c r="BU64" s="175"/>
      <c r="BV64" s="176"/>
      <c r="BW64" s="173"/>
      <c r="BX64" s="174"/>
      <c r="BY64" s="175"/>
      <c r="BZ64" s="176"/>
      <c r="CA64" s="173"/>
      <c r="CB64" s="174"/>
      <c r="CC64" s="375"/>
      <c r="CD64" s="376"/>
      <c r="CE64" s="173"/>
      <c r="CF64" s="174"/>
      <c r="CG64" s="175"/>
      <c r="CH64" s="176"/>
      <c r="CI64" s="173"/>
      <c r="CJ64" s="174"/>
      <c r="CK64" s="175"/>
      <c r="CL64" s="176"/>
      <c r="CM64" s="173"/>
      <c r="CN64" s="174"/>
      <c r="CO64" s="175"/>
      <c r="CP64" s="176"/>
      <c r="CQ64" s="173"/>
      <c r="CR64" s="174"/>
      <c r="CS64" s="375"/>
      <c r="CT64" s="376"/>
      <c r="CU64" s="375"/>
      <c r="CV64" s="376"/>
      <c r="CW64" s="157"/>
      <c r="CX64" s="386">
        <f>$CU$2-CU65</f>
        <v>6.9666666666666659</v>
      </c>
      <c r="CY64"/>
      <c r="CZ64"/>
      <c r="DA64"/>
      <c r="DB64"/>
      <c r="DC64"/>
      <c r="DD64"/>
    </row>
    <row r="65" spans="1:108" s="30" customFormat="1" ht="15" thickBot="1" x14ac:dyDescent="0.4">
      <c r="A65" s="190"/>
      <c r="B65" s="190"/>
      <c r="C65" s="381" t="str">
        <f>IF(AND(C64="",D64=""),"",IF((D64*24)-(C64*24)&gt;6,(((D64*24)-(C64*24))-0.25)/24,D64-C64))</f>
        <v/>
      </c>
      <c r="D65" s="401"/>
      <c r="E65" s="381" t="str">
        <f t="shared" ref="E65" si="1084">IF(AND(E64="",F64=""),"",IF((F64*24)-(E64*24)&gt;6,(((F64*24)-(E64*24))-0.25)/24,F64-E64))</f>
        <v/>
      </c>
      <c r="F65" s="401"/>
      <c r="G65" s="381" t="str">
        <f t="shared" ref="G65" si="1085">IF(AND(G64="",H64=""),"",IF((H64*24)-(G64*24)&gt;6,(((H64*24)-(G64*24))-0.25)/24,H64-G64))</f>
        <v/>
      </c>
      <c r="H65" s="401"/>
      <c r="I65" s="381" t="str">
        <f t="shared" ref="I65" si="1086">IF(AND(I64="",J64=""),"",IF((J64*24)-(I64*24)&gt;6,(((J64*24)-(I64*24))-0.25)/24,J64-I64))</f>
        <v/>
      </c>
      <c r="J65" s="401"/>
      <c r="K65" s="381" t="str">
        <f t="shared" ref="K65" si="1087">IF(AND(K64="",L64=""),"",IF((L64*24)-(K64*24)&gt;6,(((L64*24)-(K64*24))-0.25)/24,L64-K64))</f>
        <v/>
      </c>
      <c r="L65" s="401"/>
      <c r="M65" s="381" t="str">
        <f t="shared" ref="M65" si="1088">IF(AND(M64="",N64=""),"",IF((N64*24)-(M64*24)&gt;6,(((N64*24)-(M64*24))-0.25)/24,N64-M64))</f>
        <v/>
      </c>
      <c r="N65" s="401"/>
      <c r="O65" s="381" t="str">
        <f t="shared" ref="O65" si="1089">IF(AND(O64="",P64=""),"",IF((P64*24)-(O64*24)&gt;6,(((P64*24)-(O64*24))-0.25)/24,P64-O64))</f>
        <v/>
      </c>
      <c r="P65" s="377"/>
      <c r="Q65" s="403">
        <f t="shared" ref="Q65" si="1090">SUM(C65:P65)</f>
        <v>0</v>
      </c>
      <c r="R65" s="380"/>
      <c r="S65" s="381" t="str">
        <f>IF(AND(S64="",T64=""),"",IF((T64*24)-(S64*24)&gt;6,(((T64*24)-(S64*24))-0.25)/24,T64-S64))</f>
        <v/>
      </c>
      <c r="T65" s="401"/>
      <c r="U65" s="381" t="str">
        <f t="shared" ref="U65" si="1091">IF(AND(U64="",V64=""),"",IF((V64*24)-(U64*24)&gt;6,(((V64*24)-(U64*24))-0.25)/24,V64-U64))</f>
        <v/>
      </c>
      <c r="V65" s="401"/>
      <c r="W65" s="381" t="str">
        <f t="shared" ref="W65" si="1092">IF(AND(W64="",X64=""),"",IF((X64*24)-(W64*24)&gt;6,(((X64*24)-(W64*24))-0.25)/24,X64-W64))</f>
        <v/>
      </c>
      <c r="X65" s="401"/>
      <c r="Y65" s="381" t="str">
        <f t="shared" ref="Y65" si="1093">IF(AND(Y64="",Z64=""),"",IF((Z64*24)-(Y64*24)&gt;6,(((Z64*24)-(Y64*24))-0.25)/24,Z64-Y64))</f>
        <v/>
      </c>
      <c r="Z65" s="401"/>
      <c r="AA65" s="381" t="str">
        <f t="shared" ref="AA65" si="1094">IF(AND(AA64="",AB64=""),"",IF((AB64*24)-(AA64*24)&gt;6,(((AB64*24)-(AA64*24))-0.25)/24,AB64-AA64))</f>
        <v/>
      </c>
      <c r="AB65" s="401"/>
      <c r="AC65" s="381" t="str">
        <f t="shared" ref="AC65" si="1095">IF(AND(AC64="",AD64=""),"",IF((AD64*24)-(AC64*24)&gt;6,(((AD64*24)-(AC64*24))-0.25)/24,AD64-AC64))</f>
        <v/>
      </c>
      <c r="AD65" s="401"/>
      <c r="AE65" s="381" t="str">
        <f t="shared" ref="AE65" si="1096">IF(AND(AE64="",AF64=""),"",IF((AF64*24)-(AE64*24)&gt;6,(((AF64*24)-(AE64*24))-0.25)/24,AF64-AE64))</f>
        <v/>
      </c>
      <c r="AF65" s="377"/>
      <c r="AG65" s="379">
        <f t="shared" ref="AG65" si="1097">SUM(S65:AF65)</f>
        <v>0</v>
      </c>
      <c r="AH65" s="380"/>
      <c r="AI65" s="381" t="str">
        <f>IF(AND(AI64="",AJ64=""),"",IF((AJ64*24)-(AI64*24)&gt;6,(((AJ64*24)-(AI64*24))-0.25)/24,AJ64-AI64))</f>
        <v/>
      </c>
      <c r="AJ65" s="401"/>
      <c r="AK65" s="381" t="str">
        <f t="shared" ref="AK65" si="1098">IF(AND(AK64="",AL64=""),"",IF((AL64*24)-(AK64*24)&gt;6,(((AL64*24)-(AK64*24))-0.25)/24,AL64-AK64))</f>
        <v/>
      </c>
      <c r="AL65" s="401"/>
      <c r="AM65" s="381" t="str">
        <f t="shared" ref="AM65" si="1099">IF(AND(AM64="",AN64=""),"",IF((AN64*24)-(AM64*24)&gt;6,(((AN64*24)-(AM64*24))-0.25)/24,AN64-AM64))</f>
        <v/>
      </c>
      <c r="AN65" s="401"/>
      <c r="AO65" s="381" t="str">
        <f t="shared" ref="AO65" si="1100">IF(AND(AO64="",AP64=""),"",IF((AP64*24)-(AO64*24)&gt;6,(((AP64*24)-(AO64*24))-0.25)/24,AP64-AO64))</f>
        <v/>
      </c>
      <c r="AP65" s="401"/>
      <c r="AQ65" s="381" t="str">
        <f t="shared" ref="AQ65" si="1101">IF(AND(AQ64="",AR64=""),"",IF((AR64*24)-(AQ64*24)&gt;6,(((AR64*24)-(AQ64*24))-0.25)/24,AR64-AQ64))</f>
        <v/>
      </c>
      <c r="AR65" s="401"/>
      <c r="AS65" s="381" t="str">
        <f t="shared" ref="AS65" si="1102">IF(AND(AS64="",AT64=""),"",IF((AT64*24)-(AS64*24)&gt;6,(((AT64*24)-(AS64*24))-0.25)/24,AT64-AS64))</f>
        <v/>
      </c>
      <c r="AT65" s="401"/>
      <c r="AU65" s="381" t="str">
        <f t="shared" ref="AU65" si="1103">IF(AND(AU64="",AV64=""),"",IF((AV64*24)-(AU64*24)&gt;6,(((AV64*24)-(AU64*24))-0.25)/24,AV64-AU64))</f>
        <v/>
      </c>
      <c r="AV65" s="377"/>
      <c r="AW65" s="432">
        <f t="shared" ref="AW65" si="1104">SUM(AI65:AV65)</f>
        <v>0</v>
      </c>
      <c r="AX65" s="432"/>
      <c r="AY65" s="381" t="str">
        <f>IF(AND(AY64="",AZ64=""),"",IF((AZ64*24)-(AY64*24)&gt;6,(((AZ64*24)-(AY64*24))-0.25)/24,AZ64-AY64))</f>
        <v/>
      </c>
      <c r="AZ65" s="401"/>
      <c r="BA65" s="381" t="str">
        <f t="shared" ref="BA65" si="1105">IF(AND(BA64="",BB64=""),"",IF((BB64*24)-(BA64*24)&gt;6,(((BB64*24)-(BA64*24))-0.25)/24,BB64-BA64))</f>
        <v/>
      </c>
      <c r="BB65" s="401"/>
      <c r="BC65" s="381" t="str">
        <f t="shared" ref="BC65" si="1106">IF(AND(BC64="",BD64=""),"",IF((BD64*24)-(BC64*24)&gt;6,(((BD64*24)-(BC64*24))-0.25)/24,BD64-BC64))</f>
        <v/>
      </c>
      <c r="BD65" s="401"/>
      <c r="BE65" s="381" t="str">
        <f t="shared" ref="BE65" si="1107">IF(AND(BE64="",BF64=""),"",IF((BF64*24)-(BE64*24)&gt;6,(((BF64*24)-(BE64*24))-0.25)/24,BF64-BE64))</f>
        <v/>
      </c>
      <c r="BF65" s="401"/>
      <c r="BG65" s="381" t="str">
        <f t="shared" ref="BG65" si="1108">IF(AND(BG64="",BH64=""),"",IF((BH64*24)-(BG64*24)&gt;6,(((BH64*24)-(BG64*24))-0.25)/24,BH64-BG64))</f>
        <v/>
      </c>
      <c r="BH65" s="401"/>
      <c r="BI65" s="381" t="str">
        <f t="shared" ref="BI65" si="1109">IF(AND(BI64="",BJ64=""),"",IF((BJ64*24)-(BI64*24)&gt;6,(((BJ64*24)-(BI64*24))-0.25)/24,BJ64-BI64))</f>
        <v/>
      </c>
      <c r="BJ65" s="401"/>
      <c r="BK65" s="381" t="str">
        <f t="shared" ref="BK65" si="1110">IF(AND(BK64="",BL64=""),"",IF((BL64*24)-(BK64*24)&gt;6,(((BL64*24)-(BK64*24))-0.25)/24,BL64-BK64))</f>
        <v/>
      </c>
      <c r="BL65" s="377"/>
      <c r="BM65" s="379">
        <f t="shared" ref="BM65" si="1111">SUM(AY65:BL65)</f>
        <v>0</v>
      </c>
      <c r="BN65" s="380"/>
      <c r="BO65" s="381" t="str">
        <f>IF(AND(BO64="",BP64=""),"",IF((BP64*24)-(BO64*24)&gt;6,(((BP64*24)-(BO64*24))-0.25)/24,BP64-BO64))</f>
        <v/>
      </c>
      <c r="BP65" s="401"/>
      <c r="BQ65" s="381" t="str">
        <f t="shared" ref="BQ65" si="1112">IF(AND(BQ64="",BR64=""),"",IF((BR64*24)-(BQ64*24)&gt;6,(((BR64*24)-(BQ64*24))-0.25)/24,BR64-BQ64))</f>
        <v/>
      </c>
      <c r="BR65" s="401"/>
      <c r="BS65" s="381" t="str">
        <f t="shared" ref="BS65" si="1113">IF(AND(BS64="",BT64=""),"",IF((BT64*24)-(BS64*24)&gt;6,(((BT64*24)-(BS64*24))-0.25)/24,BT64-BS64))</f>
        <v/>
      </c>
      <c r="BT65" s="401"/>
      <c r="BU65" s="381" t="str">
        <f t="shared" ref="BU65" si="1114">IF(AND(BU64="",BV64=""),"",IF((BV64*24)-(BU64*24)&gt;6,(((BV64*24)-(BU64*24))-0.25)/24,BV64-BU64))</f>
        <v/>
      </c>
      <c r="BV65" s="401"/>
      <c r="BW65" s="381" t="str">
        <f t="shared" ref="BW65" si="1115">IF(AND(BW64="",BX64=""),"",IF((BX64*24)-(BW64*24)&gt;6,(((BX64*24)-(BW64*24))-0.25)/24,BX64-BW64))</f>
        <v/>
      </c>
      <c r="BX65" s="401"/>
      <c r="BY65" s="381" t="str">
        <f t="shared" ref="BY65" si="1116">IF(AND(BY64="",BZ64=""),"",IF((BZ64*24)-(BY64*24)&gt;6,(((BZ64*24)-(BY64*24))-0.25)/24,BZ64-BY64))</f>
        <v/>
      </c>
      <c r="BZ65" s="401"/>
      <c r="CA65" s="381" t="str">
        <f t="shared" ref="CA65" si="1117">IF(AND(CA64="",CB64=""),"",IF((CB64*24)-(CA64*24)&gt;6,(((CB64*24)-(CA64*24))-0.25)/24,CB64-CA64))</f>
        <v/>
      </c>
      <c r="CB65" s="377"/>
      <c r="CC65" s="379">
        <f t="shared" ref="CC65" si="1118">SUM(BO65:CB65)</f>
        <v>0</v>
      </c>
      <c r="CD65" s="380"/>
      <c r="CE65" s="381" t="str">
        <f>IF(AND(CE64="",CF64=""),"",IF((CF64*24)-(CE64*24)&gt;6,(((CF64*24)-(CE64*24))-0.25)/24,CF64-CE64))</f>
        <v/>
      </c>
      <c r="CF65" s="401"/>
      <c r="CG65" s="381" t="str">
        <f t="shared" ref="CG65" si="1119">IF(AND(CG64="",CH64=""),"",IF((CH64*24)-(CG64*24)&gt;6,(((CH64*24)-(CG64*24))-0.25)/24,CH64-CG64))</f>
        <v/>
      </c>
      <c r="CH65" s="401"/>
      <c r="CI65" s="381" t="str">
        <f t="shared" ref="CI65" si="1120">IF(AND(CI64="",CJ64=""),"",IF((CJ64*24)-(CI64*24)&gt;6,(((CJ64*24)-(CI64*24))-0.25)/24,CJ64-CI64))</f>
        <v/>
      </c>
      <c r="CJ65" s="401"/>
      <c r="CK65" s="381" t="str">
        <f t="shared" ref="CK65" si="1121">IF(AND(CK64="",CL64=""),"",IF((CL64*24)-(CK64*24)&gt;6,(((CL64*24)-(CK64*24))-0.25)/24,CL64-CK64))</f>
        <v/>
      </c>
      <c r="CL65" s="401"/>
      <c r="CM65" s="381" t="str">
        <f t="shared" ref="CM65" si="1122">IF(AND(CM64="",CN64=""),"",IF((CN64*24)-(CM64*24)&gt;6,(((CN64*24)-(CM64*24))-0.25)/24,CN64-CM64))</f>
        <v/>
      </c>
      <c r="CN65" s="401"/>
      <c r="CO65" s="381" t="str">
        <f t="shared" ref="CO65" si="1123">IF(AND(CO64="",CP64=""),"",IF((CP64*24)-(CO64*24)&gt;6,(((CP64*24)-(CO64*24))-0.25)/24,CP64-CO64))</f>
        <v/>
      </c>
      <c r="CP65" s="401"/>
      <c r="CQ65" s="381" t="str">
        <f t="shared" ref="CQ65" si="1124">IF(AND(CQ64="",CR64=""),"",IF((CR64*24)-(CQ64*24)&gt;6,(((CR64*24)-(CQ64*24))-0.25)/24,CR64-CQ64))</f>
        <v/>
      </c>
      <c r="CR65" s="377"/>
      <c r="CS65" s="379">
        <f t="shared" ref="CS65" si="1125">SUM(CE65:CR65)</f>
        <v>0</v>
      </c>
      <c r="CT65" s="380"/>
      <c r="CU65" s="379">
        <f t="shared" ref="CU65" si="1126">SUM(Q65,AG65,AW65,CC65,CS65,BM65)</f>
        <v>0</v>
      </c>
      <c r="CV65" s="380"/>
      <c r="CW65" s="157"/>
      <c r="CX65" s="387"/>
      <c r="CY65"/>
      <c r="CZ65"/>
      <c r="DA65"/>
      <c r="DB65"/>
      <c r="DC65"/>
      <c r="DD65"/>
    </row>
    <row r="66" spans="1:108" s="30" customFormat="1" ht="19" thickBot="1" x14ac:dyDescent="0.4">
      <c r="A66" s="234" t="s">
        <v>93</v>
      </c>
      <c r="B66" s="295"/>
      <c r="C66" s="220"/>
      <c r="D66" s="220"/>
      <c r="E66" s="220"/>
      <c r="F66" s="220"/>
      <c r="G66" s="220"/>
      <c r="H66" s="220"/>
      <c r="I66" s="220"/>
      <c r="J66" s="220"/>
      <c r="K66" s="220"/>
      <c r="L66" s="220"/>
      <c r="M66" s="220"/>
      <c r="N66" s="220"/>
      <c r="O66" s="220"/>
      <c r="P66" s="220"/>
      <c r="Q66" s="221"/>
      <c r="R66" s="221"/>
      <c r="S66" s="220"/>
      <c r="T66" s="220"/>
      <c r="U66" s="220"/>
      <c r="V66" s="220"/>
      <c r="W66" s="220"/>
      <c r="X66" s="220"/>
      <c r="Y66" s="220"/>
      <c r="Z66" s="220"/>
      <c r="AA66" s="220"/>
      <c r="AB66" s="220"/>
      <c r="AC66" s="220"/>
      <c r="AD66" s="220"/>
      <c r="AE66" s="220"/>
      <c r="AF66" s="220"/>
      <c r="AG66" s="221"/>
      <c r="AH66" s="221"/>
      <c r="AI66" s="220"/>
      <c r="AJ66" s="220"/>
      <c r="AK66" s="220"/>
      <c r="AL66" s="220"/>
      <c r="AM66" s="220"/>
      <c r="AN66" s="220"/>
      <c r="AO66" s="220"/>
      <c r="AP66" s="220"/>
      <c r="AQ66" s="220"/>
      <c r="AR66" s="220"/>
      <c r="AS66" s="220"/>
      <c r="AT66" s="220"/>
      <c r="AU66" s="220"/>
      <c r="AV66" s="220"/>
      <c r="AW66" s="221"/>
      <c r="AX66" s="221"/>
      <c r="AY66" s="220"/>
      <c r="AZ66" s="220"/>
      <c r="BA66" s="220"/>
      <c r="BB66" s="220"/>
      <c r="BC66" s="220"/>
      <c r="BD66" s="220"/>
      <c r="BE66" s="220"/>
      <c r="BF66" s="220"/>
      <c r="BG66" s="220"/>
      <c r="BH66" s="220"/>
      <c r="BI66" s="220"/>
      <c r="BJ66" s="220"/>
      <c r="BK66" s="220"/>
      <c r="BL66" s="220"/>
      <c r="BM66" s="221"/>
      <c r="BN66" s="221"/>
      <c r="BO66" s="220"/>
      <c r="BP66" s="220"/>
      <c r="BQ66" s="220"/>
      <c r="BR66" s="220"/>
      <c r="BS66" s="220"/>
      <c r="BT66" s="220"/>
      <c r="BU66" s="220"/>
      <c r="BV66" s="220"/>
      <c r="BW66" s="220"/>
      <c r="BX66" s="220"/>
      <c r="BY66" s="220"/>
      <c r="BZ66" s="220"/>
      <c r="CA66" s="220"/>
      <c r="CB66" s="220"/>
      <c r="CC66" s="221"/>
      <c r="CD66" s="221"/>
      <c r="CE66" s="220"/>
      <c r="CF66" s="220"/>
      <c r="CG66" s="220"/>
      <c r="CH66" s="220"/>
      <c r="CI66" s="220"/>
      <c r="CJ66" s="220"/>
      <c r="CK66" s="220"/>
      <c r="CL66" s="220"/>
      <c r="CM66" s="220"/>
      <c r="CN66" s="220"/>
      <c r="CO66" s="220"/>
      <c r="CP66" s="220"/>
      <c r="CQ66" s="220"/>
      <c r="CR66" s="220"/>
      <c r="CS66" s="221"/>
      <c r="CT66" s="221"/>
      <c r="CU66" s="221"/>
      <c r="CV66" s="222"/>
      <c r="CW66" s="11"/>
      <c r="CX66" s="183"/>
      <c r="CY66"/>
      <c r="CZ66"/>
      <c r="DA66"/>
      <c r="DB66"/>
      <c r="DC66"/>
      <c r="DD66"/>
    </row>
    <row r="67" spans="1:108" s="30" customFormat="1" x14ac:dyDescent="0.35">
      <c r="A67" s="164" t="s">
        <v>61</v>
      </c>
      <c r="B67" s="164"/>
      <c r="C67" s="173"/>
      <c r="D67" s="174"/>
      <c r="E67" s="175"/>
      <c r="F67" s="176"/>
      <c r="G67" s="173"/>
      <c r="H67" s="174"/>
      <c r="I67" s="175"/>
      <c r="J67" s="176"/>
      <c r="K67" s="173"/>
      <c r="L67" s="174"/>
      <c r="M67" s="175"/>
      <c r="N67" s="176"/>
      <c r="O67" s="173"/>
      <c r="P67" s="174"/>
      <c r="Q67" s="390"/>
      <c r="R67" s="372"/>
      <c r="S67" s="173"/>
      <c r="T67" s="174"/>
      <c r="U67" s="175"/>
      <c r="V67" s="176"/>
      <c r="W67" s="173"/>
      <c r="X67" s="174"/>
      <c r="Y67" s="175"/>
      <c r="Z67" s="176"/>
      <c r="AA67" s="173"/>
      <c r="AB67" s="174"/>
      <c r="AC67" s="175"/>
      <c r="AD67" s="176"/>
      <c r="AE67" s="173"/>
      <c r="AF67" s="174"/>
      <c r="AG67" s="404"/>
      <c r="AH67" s="404"/>
      <c r="AI67" s="173"/>
      <c r="AJ67" s="174"/>
      <c r="AK67" s="175"/>
      <c r="AL67" s="176"/>
      <c r="AM67" s="173"/>
      <c r="AN67" s="174"/>
      <c r="AO67" s="175"/>
      <c r="AP67" s="176"/>
      <c r="AQ67" s="173"/>
      <c r="AR67" s="174"/>
      <c r="AS67" s="175"/>
      <c r="AT67" s="176"/>
      <c r="AU67" s="173"/>
      <c r="AV67" s="174"/>
      <c r="AW67" s="404"/>
      <c r="AX67" s="404"/>
      <c r="AY67" s="173"/>
      <c r="AZ67" s="174"/>
      <c r="BA67" s="175"/>
      <c r="BB67" s="176"/>
      <c r="BC67" s="173"/>
      <c r="BD67" s="174"/>
      <c r="BE67" s="175"/>
      <c r="BF67" s="176"/>
      <c r="BG67" s="173"/>
      <c r="BH67" s="174"/>
      <c r="BI67" s="175"/>
      <c r="BJ67" s="176"/>
      <c r="BK67" s="173"/>
      <c r="BL67" s="174"/>
      <c r="BM67" s="371"/>
      <c r="BN67" s="372"/>
      <c r="BO67" s="173"/>
      <c r="BP67" s="174"/>
      <c r="BQ67" s="175"/>
      <c r="BR67" s="176"/>
      <c r="BS67" s="173"/>
      <c r="BT67" s="174"/>
      <c r="BU67" s="175"/>
      <c r="BV67" s="176"/>
      <c r="BW67" s="173"/>
      <c r="BX67" s="174"/>
      <c r="BY67" s="175"/>
      <c r="BZ67" s="176"/>
      <c r="CA67" s="173"/>
      <c r="CB67" s="174"/>
      <c r="CC67" s="371"/>
      <c r="CD67" s="372"/>
      <c r="CE67" s="173"/>
      <c r="CF67" s="174"/>
      <c r="CG67" s="175"/>
      <c r="CH67" s="176"/>
      <c r="CI67" s="173"/>
      <c r="CJ67" s="174"/>
      <c r="CK67" s="175"/>
      <c r="CL67" s="176"/>
      <c r="CM67" s="173"/>
      <c r="CN67" s="174"/>
      <c r="CO67" s="175"/>
      <c r="CP67" s="176"/>
      <c r="CQ67" s="173"/>
      <c r="CR67" s="174"/>
      <c r="CS67" s="371"/>
      <c r="CT67" s="372"/>
      <c r="CU67" s="371"/>
      <c r="CV67" s="372"/>
      <c r="CW67" s="157"/>
      <c r="CX67" s="386">
        <f>$CU$2-CU68</f>
        <v>6.9666666666666659</v>
      </c>
      <c r="CY67"/>
      <c r="CZ67"/>
      <c r="DA67"/>
      <c r="DB67"/>
      <c r="DC67"/>
      <c r="DD67"/>
    </row>
    <row r="68" spans="1:108" s="30" customFormat="1" x14ac:dyDescent="0.35">
      <c r="A68" s="189"/>
      <c r="B68" s="189"/>
      <c r="C68" s="373" t="str">
        <f>IF(C67&lt;&gt;"",MOD((D67-C67),1),"")</f>
        <v/>
      </c>
      <c r="D68" s="373"/>
      <c r="E68" s="373" t="str">
        <f t="shared" ref="E68" si="1127">IF(E67&lt;&gt;"",MOD((F67-E67),1),"")</f>
        <v/>
      </c>
      <c r="F68" s="373"/>
      <c r="G68" s="373" t="str">
        <f t="shared" ref="G68" si="1128">IF(G67&lt;&gt;"",MOD((H67-G67),1),"")</f>
        <v/>
      </c>
      <c r="H68" s="373"/>
      <c r="I68" s="373" t="str">
        <f t="shared" ref="I68" si="1129">IF(I67&lt;&gt;"",MOD((J67-I67),1),"")</f>
        <v/>
      </c>
      <c r="J68" s="373"/>
      <c r="K68" s="373" t="str">
        <f t="shared" ref="K68" si="1130">IF(K67&lt;&gt;"",MOD((L67-K67),1),"")</f>
        <v/>
      </c>
      <c r="L68" s="373"/>
      <c r="M68" s="373" t="str">
        <f t="shared" ref="M68" si="1131">IF(M67&lt;&gt;"",MOD((N67-M67),1),"")</f>
        <v/>
      </c>
      <c r="N68" s="373"/>
      <c r="O68" s="373" t="str">
        <f t="shared" ref="O68" si="1132">IF(O67&lt;&gt;"",MOD((P67-O67),1),"")</f>
        <v/>
      </c>
      <c r="P68" s="373"/>
      <c r="Q68" s="391">
        <f>SUM(C68:P68)</f>
        <v>0</v>
      </c>
      <c r="R68" s="376"/>
      <c r="S68" s="373" t="str">
        <f>IF(S67&lt;&gt;"",MOD((T67-S67),1),"")</f>
        <v/>
      </c>
      <c r="T68" s="373"/>
      <c r="U68" s="373" t="str">
        <f t="shared" ref="U68" si="1133">IF(U67&lt;&gt;"",MOD((V67-U67),1),"")</f>
        <v/>
      </c>
      <c r="V68" s="373"/>
      <c r="W68" s="373" t="str">
        <f t="shared" ref="W68" si="1134">IF(W67&lt;&gt;"",MOD((X67-W67),1),"")</f>
        <v/>
      </c>
      <c r="X68" s="373"/>
      <c r="Y68" s="373" t="str">
        <f t="shared" ref="Y68" si="1135">IF(Y67&lt;&gt;"",MOD((Z67-Y67),1),"")</f>
        <v/>
      </c>
      <c r="Z68" s="373"/>
      <c r="AA68" s="373" t="str">
        <f t="shared" ref="AA68" si="1136">IF(AA67&lt;&gt;"",MOD((AB67-AA67),1),"")</f>
        <v/>
      </c>
      <c r="AB68" s="373"/>
      <c r="AC68" s="373" t="str">
        <f t="shared" ref="AC68" si="1137">IF(AC67&lt;&gt;"",MOD((AD67-AC67),1),"")</f>
        <v/>
      </c>
      <c r="AD68" s="373"/>
      <c r="AE68" s="373" t="str">
        <f t="shared" ref="AE68" si="1138">IF(AE67&lt;&gt;"",MOD((AF67-AE67),1),"")</f>
        <v/>
      </c>
      <c r="AF68" s="373"/>
      <c r="AG68" s="375">
        <f>SUM(S68:AF68)</f>
        <v>0</v>
      </c>
      <c r="AH68" s="376"/>
      <c r="AI68" s="373" t="str">
        <f>IF(AI67&lt;&gt;"",MOD((AJ67-AI67),1),"")</f>
        <v/>
      </c>
      <c r="AJ68" s="373"/>
      <c r="AK68" s="373" t="str">
        <f t="shared" ref="AK68" si="1139">IF(AK67&lt;&gt;"",MOD((AL67-AK67),1),"")</f>
        <v/>
      </c>
      <c r="AL68" s="373"/>
      <c r="AM68" s="373" t="str">
        <f t="shared" ref="AM68" si="1140">IF(AM67&lt;&gt;"",MOD((AN67-AM67),1),"")</f>
        <v/>
      </c>
      <c r="AN68" s="373"/>
      <c r="AO68" s="373" t="str">
        <f t="shared" ref="AO68" si="1141">IF(AO67&lt;&gt;"",MOD((AP67-AO67),1),"")</f>
        <v/>
      </c>
      <c r="AP68" s="373"/>
      <c r="AQ68" s="373" t="str">
        <f t="shared" ref="AQ68" si="1142">IF(AQ67&lt;&gt;"",MOD((AR67-AQ67),1),"")</f>
        <v/>
      </c>
      <c r="AR68" s="373"/>
      <c r="AS68" s="373" t="str">
        <f t="shared" ref="AS68" si="1143">IF(AS67&lt;&gt;"",MOD((AT67-AS67),1),"")</f>
        <v/>
      </c>
      <c r="AT68" s="373"/>
      <c r="AU68" s="373" t="str">
        <f t="shared" ref="AU68" si="1144">IF(AU67&lt;&gt;"",MOD((AV67-AU67),1),"")</f>
        <v/>
      </c>
      <c r="AV68" s="373"/>
      <c r="AW68" s="375">
        <f>SUM(AI68:AV68)</f>
        <v>0</v>
      </c>
      <c r="AX68" s="376"/>
      <c r="AY68" s="373" t="str">
        <f>IF(AY67&lt;&gt;"",MOD((AZ67-AY67),1),"")</f>
        <v/>
      </c>
      <c r="AZ68" s="373"/>
      <c r="BA68" s="373" t="str">
        <f t="shared" ref="BA68" si="1145">IF(BA67&lt;&gt;"",MOD((BB67-BA67),1),"")</f>
        <v/>
      </c>
      <c r="BB68" s="373"/>
      <c r="BC68" s="373" t="str">
        <f t="shared" ref="BC68" si="1146">IF(BC67&lt;&gt;"",MOD((BD67-BC67),1),"")</f>
        <v/>
      </c>
      <c r="BD68" s="373"/>
      <c r="BE68" s="373" t="str">
        <f t="shared" ref="BE68" si="1147">IF(BE67&lt;&gt;"",MOD((BF67-BE67),1),"")</f>
        <v/>
      </c>
      <c r="BF68" s="373"/>
      <c r="BG68" s="373" t="str">
        <f t="shared" ref="BG68" si="1148">IF(BG67&lt;&gt;"",MOD((BH67-BG67),1),"")</f>
        <v/>
      </c>
      <c r="BH68" s="373"/>
      <c r="BI68" s="373" t="str">
        <f t="shared" ref="BI68" si="1149">IF(BI67&lt;&gt;"",MOD((BJ67-BI67),1),"")</f>
        <v/>
      </c>
      <c r="BJ68" s="373"/>
      <c r="BK68" s="373" t="str">
        <f t="shared" ref="BK68" si="1150">IF(BK67&lt;&gt;"",MOD((BL67-BK67),1),"")</f>
        <v/>
      </c>
      <c r="BL68" s="373"/>
      <c r="BM68" s="375">
        <f>SUM(AY68:BL68)</f>
        <v>0</v>
      </c>
      <c r="BN68" s="376"/>
      <c r="BO68" s="373" t="str">
        <f>IF(BO67&lt;&gt;"",MOD((BP67-BO67),1),"")</f>
        <v/>
      </c>
      <c r="BP68" s="373"/>
      <c r="BQ68" s="373" t="str">
        <f t="shared" ref="BQ68" si="1151">IF(BQ67&lt;&gt;"",MOD((BR67-BQ67),1),"")</f>
        <v/>
      </c>
      <c r="BR68" s="373"/>
      <c r="BS68" s="373" t="str">
        <f t="shared" ref="BS68" si="1152">IF(BS67&lt;&gt;"",MOD((BT67-BS67),1),"")</f>
        <v/>
      </c>
      <c r="BT68" s="373"/>
      <c r="BU68" s="373" t="str">
        <f t="shared" ref="BU68" si="1153">IF(BU67&lt;&gt;"",MOD((BV67-BU67),1),"")</f>
        <v/>
      </c>
      <c r="BV68" s="373"/>
      <c r="BW68" s="373" t="str">
        <f t="shared" ref="BW68" si="1154">IF(BW67&lt;&gt;"",MOD((BX67-BW67),1),"")</f>
        <v/>
      </c>
      <c r="BX68" s="373"/>
      <c r="BY68" s="373" t="str">
        <f t="shared" ref="BY68" si="1155">IF(BY67&lt;&gt;"",MOD((BZ67-BY67),1),"")</f>
        <v/>
      </c>
      <c r="BZ68" s="373"/>
      <c r="CA68" s="373" t="str">
        <f t="shared" ref="CA68" si="1156">IF(CA67&lt;&gt;"",MOD((CB67-CA67),1),"")</f>
        <v/>
      </c>
      <c r="CB68" s="373"/>
      <c r="CC68" s="375">
        <f>SUM(BO68:CB68)</f>
        <v>0</v>
      </c>
      <c r="CD68" s="376"/>
      <c r="CE68" s="373" t="str">
        <f>IF(CE67&lt;&gt;"",MOD((CF67-CE67),1),"")</f>
        <v/>
      </c>
      <c r="CF68" s="373"/>
      <c r="CG68" s="373" t="str">
        <f t="shared" ref="CG68" si="1157">IF(CG67&lt;&gt;"",MOD((CH67-CG67),1),"")</f>
        <v/>
      </c>
      <c r="CH68" s="373"/>
      <c r="CI68" s="373" t="str">
        <f t="shared" ref="CI68" si="1158">IF(CI67&lt;&gt;"",MOD((CJ67-CI67),1),"")</f>
        <v/>
      </c>
      <c r="CJ68" s="373"/>
      <c r="CK68" s="373" t="str">
        <f t="shared" ref="CK68" si="1159">IF(CK67&lt;&gt;"",MOD((CL67-CK67),1),"")</f>
        <v/>
      </c>
      <c r="CL68" s="373"/>
      <c r="CM68" s="373" t="str">
        <f t="shared" ref="CM68" si="1160">IF(CM67&lt;&gt;"",MOD((CN67-CM67),1),"")</f>
        <v/>
      </c>
      <c r="CN68" s="373"/>
      <c r="CO68" s="373" t="str">
        <f t="shared" ref="CO68" si="1161">IF(CO67&lt;&gt;"",MOD((CP67-CO67),1),"")</f>
        <v/>
      </c>
      <c r="CP68" s="373"/>
      <c r="CQ68" s="373" t="str">
        <f t="shared" ref="CQ68" si="1162">IF(CQ67&lt;&gt;"",MOD((CR67-CQ67),1),"")</f>
        <v/>
      </c>
      <c r="CR68" s="373"/>
      <c r="CS68" s="375">
        <f t="shared" ref="CS68" si="1163">SUM(CE68:CR68)</f>
        <v>0</v>
      </c>
      <c r="CT68" s="376"/>
      <c r="CU68" s="375">
        <f t="shared" ref="CU68" si="1164">SUM(Q68,AG68,AW68,CC68,CS68,BM68)</f>
        <v>0</v>
      </c>
      <c r="CV68" s="376"/>
      <c r="CW68" s="157"/>
      <c r="CX68" s="387"/>
      <c r="CY68"/>
      <c r="CZ68"/>
      <c r="DA68"/>
      <c r="DB68"/>
      <c r="DC68"/>
      <c r="DD68"/>
    </row>
    <row r="69" spans="1:108" s="30" customFormat="1" x14ac:dyDescent="0.35">
      <c r="A69" s="235" t="s">
        <v>63</v>
      </c>
      <c r="B69" s="290"/>
      <c r="C69" s="173"/>
      <c r="D69" s="174"/>
      <c r="E69" s="175"/>
      <c r="F69" s="176"/>
      <c r="G69" s="173"/>
      <c r="H69" s="174"/>
      <c r="I69" s="175"/>
      <c r="J69" s="176"/>
      <c r="K69" s="173"/>
      <c r="L69" s="174"/>
      <c r="M69" s="175"/>
      <c r="N69" s="176"/>
      <c r="O69" s="173"/>
      <c r="P69" s="174"/>
      <c r="Q69" s="390"/>
      <c r="R69" s="372"/>
      <c r="S69" s="173"/>
      <c r="T69" s="174"/>
      <c r="U69" s="175"/>
      <c r="V69" s="176"/>
      <c r="W69" s="173"/>
      <c r="X69" s="174"/>
      <c r="Y69" s="175"/>
      <c r="Z69" s="176"/>
      <c r="AA69" s="173"/>
      <c r="AB69" s="174"/>
      <c r="AC69" s="175"/>
      <c r="AD69" s="176"/>
      <c r="AE69" s="173"/>
      <c r="AF69" s="174"/>
      <c r="AG69" s="374"/>
      <c r="AH69" s="374"/>
      <c r="AI69" s="173"/>
      <c r="AJ69" s="174"/>
      <c r="AK69" s="175"/>
      <c r="AL69" s="176"/>
      <c r="AM69" s="173"/>
      <c r="AN69" s="174"/>
      <c r="AO69" s="175"/>
      <c r="AP69" s="176"/>
      <c r="AQ69" s="173"/>
      <c r="AR69" s="174"/>
      <c r="AS69" s="175"/>
      <c r="AT69" s="176"/>
      <c r="AU69" s="173"/>
      <c r="AV69" s="174"/>
      <c r="AW69" s="374"/>
      <c r="AX69" s="374"/>
      <c r="AY69" s="173"/>
      <c r="AZ69" s="174"/>
      <c r="BA69" s="175"/>
      <c r="BB69" s="176"/>
      <c r="BC69" s="173"/>
      <c r="BD69" s="174"/>
      <c r="BE69" s="175"/>
      <c r="BF69" s="176"/>
      <c r="BG69" s="173"/>
      <c r="BH69" s="174"/>
      <c r="BI69" s="175"/>
      <c r="BJ69" s="176"/>
      <c r="BK69" s="173"/>
      <c r="BL69" s="174"/>
      <c r="BM69" s="375"/>
      <c r="BN69" s="376"/>
      <c r="BO69" s="173"/>
      <c r="BP69" s="174"/>
      <c r="BQ69" s="175"/>
      <c r="BR69" s="176"/>
      <c r="BS69" s="173"/>
      <c r="BT69" s="174"/>
      <c r="BU69" s="175"/>
      <c r="BV69" s="176"/>
      <c r="BW69" s="173"/>
      <c r="BX69" s="174"/>
      <c r="BY69" s="175"/>
      <c r="BZ69" s="176"/>
      <c r="CA69" s="173"/>
      <c r="CB69" s="174"/>
      <c r="CC69" s="375"/>
      <c r="CD69" s="376"/>
      <c r="CE69" s="173"/>
      <c r="CF69" s="174"/>
      <c r="CG69" s="175"/>
      <c r="CH69" s="176"/>
      <c r="CI69" s="173"/>
      <c r="CJ69" s="174"/>
      <c r="CK69" s="175"/>
      <c r="CL69" s="176"/>
      <c r="CM69" s="173"/>
      <c r="CN69" s="174"/>
      <c r="CO69" s="175"/>
      <c r="CP69" s="176"/>
      <c r="CQ69" s="173"/>
      <c r="CR69" s="174"/>
      <c r="CS69" s="375"/>
      <c r="CT69" s="376"/>
      <c r="CU69" s="375"/>
      <c r="CV69" s="376"/>
      <c r="CW69" s="157"/>
      <c r="CX69" s="386">
        <f>$CU$2-CU70</f>
        <v>6.9666666666666659</v>
      </c>
      <c r="CY69"/>
      <c r="CZ69"/>
      <c r="DA69"/>
      <c r="DB69"/>
      <c r="DC69"/>
      <c r="DD69"/>
    </row>
    <row r="70" spans="1:108" s="30" customFormat="1" x14ac:dyDescent="0.35">
      <c r="A70" s="237"/>
      <c r="B70" s="293"/>
      <c r="C70" s="383" t="str">
        <f>IF(C69&lt;&gt;"",MOD((D69-C69),1),"")</f>
        <v/>
      </c>
      <c r="D70" s="373"/>
      <c r="E70" s="373" t="str">
        <f t="shared" ref="E70" si="1165">IF(E69&lt;&gt;"",MOD((F69-E69),1),"")</f>
        <v/>
      </c>
      <c r="F70" s="373"/>
      <c r="G70" s="373" t="str">
        <f t="shared" ref="G70" si="1166">IF(G69&lt;&gt;"",MOD((H69-G69),1),"")</f>
        <v/>
      </c>
      <c r="H70" s="373"/>
      <c r="I70" s="373" t="str">
        <f t="shared" ref="I70" si="1167">IF(I69&lt;&gt;"",MOD((J69-I69),1),"")</f>
        <v/>
      </c>
      <c r="J70" s="373"/>
      <c r="K70" s="373" t="str">
        <f t="shared" ref="K70" si="1168">IF(K69&lt;&gt;"",MOD((L69-K69),1),"")</f>
        <v/>
      </c>
      <c r="L70" s="373"/>
      <c r="M70" s="373" t="str">
        <f t="shared" ref="M70" si="1169">IF(M69&lt;&gt;"",MOD((N69-M69),1),"")</f>
        <v/>
      </c>
      <c r="N70" s="373"/>
      <c r="O70" s="373" t="str">
        <f t="shared" ref="O70" si="1170">IF(O69&lt;&gt;"",MOD((P69-O69),1),"")</f>
        <v/>
      </c>
      <c r="P70" s="373"/>
      <c r="Q70" s="384">
        <f t="shared" ref="Q70" si="1171">SUM(C70:P70)</f>
        <v>0</v>
      </c>
      <c r="R70" s="380"/>
      <c r="S70" s="383" t="str">
        <f>IF(S69&lt;&gt;"",MOD((T69-S69),1),"")</f>
        <v/>
      </c>
      <c r="T70" s="373"/>
      <c r="U70" s="373" t="str">
        <f t="shared" ref="U70" si="1172">IF(U69&lt;&gt;"",MOD((V69-U69),1),"")</f>
        <v/>
      </c>
      <c r="V70" s="373"/>
      <c r="W70" s="373" t="str">
        <f t="shared" ref="W70" si="1173">IF(W69&lt;&gt;"",MOD((X69-W69),1),"")</f>
        <v/>
      </c>
      <c r="X70" s="373"/>
      <c r="Y70" s="373" t="str">
        <f t="shared" ref="Y70" si="1174">IF(Y69&lt;&gt;"",MOD((Z69-Y69),1),"")</f>
        <v/>
      </c>
      <c r="Z70" s="373"/>
      <c r="AA70" s="373" t="str">
        <f t="shared" ref="AA70" si="1175">IF(AA69&lt;&gt;"",MOD((AB69-AA69),1),"")</f>
        <v/>
      </c>
      <c r="AB70" s="373"/>
      <c r="AC70" s="373" t="str">
        <f t="shared" ref="AC70" si="1176">IF(AC69&lt;&gt;"",MOD((AD69-AC69),1),"")</f>
        <v/>
      </c>
      <c r="AD70" s="373"/>
      <c r="AE70" s="373" t="str">
        <f t="shared" ref="AE70" si="1177">IF(AE69&lt;&gt;"",MOD((AF69-AE69),1),"")</f>
        <v/>
      </c>
      <c r="AF70" s="373"/>
      <c r="AG70" s="379">
        <f t="shared" ref="AG70" si="1178">SUM(S70:AF70)</f>
        <v>0</v>
      </c>
      <c r="AH70" s="380"/>
      <c r="AI70" s="383" t="str">
        <f>IF(AI69&lt;&gt;"",MOD((AJ69-AI69),1),"")</f>
        <v/>
      </c>
      <c r="AJ70" s="373"/>
      <c r="AK70" s="373" t="str">
        <f t="shared" ref="AK70" si="1179">IF(AK69&lt;&gt;"",MOD((AL69-AK69),1),"")</f>
        <v/>
      </c>
      <c r="AL70" s="373"/>
      <c r="AM70" s="373" t="str">
        <f t="shared" ref="AM70" si="1180">IF(AM69&lt;&gt;"",MOD((AN69-AM69),1),"")</f>
        <v/>
      </c>
      <c r="AN70" s="373"/>
      <c r="AO70" s="373" t="str">
        <f t="shared" ref="AO70" si="1181">IF(AO69&lt;&gt;"",MOD((AP69-AO69),1),"")</f>
        <v/>
      </c>
      <c r="AP70" s="373"/>
      <c r="AQ70" s="373" t="str">
        <f t="shared" ref="AQ70" si="1182">IF(AQ69&lt;&gt;"",MOD((AR69-AQ69),1),"")</f>
        <v/>
      </c>
      <c r="AR70" s="373"/>
      <c r="AS70" s="373" t="str">
        <f t="shared" ref="AS70" si="1183">IF(AS69&lt;&gt;"",MOD((AT69-AS69),1),"")</f>
        <v/>
      </c>
      <c r="AT70" s="373"/>
      <c r="AU70" s="373" t="str">
        <f t="shared" ref="AU70" si="1184">IF(AU69&lt;&gt;"",MOD((AV69-AU69),1),"")</f>
        <v/>
      </c>
      <c r="AV70" s="373"/>
      <c r="AW70" s="379">
        <f t="shared" ref="AW70" si="1185">SUM(AI70:AV70)</f>
        <v>0</v>
      </c>
      <c r="AX70" s="380"/>
      <c r="AY70" s="383" t="str">
        <f>IF(AY69&lt;&gt;"",MOD((AZ69-AY69),1),"")</f>
        <v/>
      </c>
      <c r="AZ70" s="373"/>
      <c r="BA70" s="373" t="str">
        <f t="shared" ref="BA70" si="1186">IF(BA69&lt;&gt;"",MOD((BB69-BA69),1),"")</f>
        <v/>
      </c>
      <c r="BB70" s="373"/>
      <c r="BC70" s="373" t="str">
        <f t="shared" ref="BC70" si="1187">IF(BC69&lt;&gt;"",MOD((BD69-BC69),1),"")</f>
        <v/>
      </c>
      <c r="BD70" s="373"/>
      <c r="BE70" s="373" t="str">
        <f t="shared" ref="BE70" si="1188">IF(BE69&lt;&gt;"",MOD((BF69-BE69),1),"")</f>
        <v/>
      </c>
      <c r="BF70" s="373"/>
      <c r="BG70" s="373" t="str">
        <f t="shared" ref="BG70" si="1189">IF(BG69&lt;&gt;"",MOD((BH69-BG69),1),"")</f>
        <v/>
      </c>
      <c r="BH70" s="373"/>
      <c r="BI70" s="373" t="str">
        <f t="shared" ref="BI70" si="1190">IF(BI69&lt;&gt;"",MOD((BJ69-BI69),1),"")</f>
        <v/>
      </c>
      <c r="BJ70" s="373"/>
      <c r="BK70" s="373" t="str">
        <f t="shared" ref="BK70" si="1191">IF(BK69&lt;&gt;"",MOD((BL69-BK69),1),"")</f>
        <v/>
      </c>
      <c r="BL70" s="373"/>
      <c r="BM70" s="379">
        <f t="shared" ref="BM70" si="1192">SUM(AY70:BL70)</f>
        <v>0</v>
      </c>
      <c r="BN70" s="380"/>
      <c r="BO70" s="383" t="str">
        <f>IF(BO69&lt;&gt;"",MOD((BP69-BO69),1),"")</f>
        <v/>
      </c>
      <c r="BP70" s="373"/>
      <c r="BQ70" s="373" t="str">
        <f t="shared" ref="BQ70" si="1193">IF(BQ69&lt;&gt;"",MOD((BR69-BQ69),1),"")</f>
        <v/>
      </c>
      <c r="BR70" s="373"/>
      <c r="BS70" s="373" t="str">
        <f t="shared" ref="BS70" si="1194">IF(BS69&lt;&gt;"",MOD((BT69-BS69),1),"")</f>
        <v/>
      </c>
      <c r="BT70" s="373"/>
      <c r="BU70" s="373" t="str">
        <f t="shared" ref="BU70" si="1195">IF(BU69&lt;&gt;"",MOD((BV69-BU69),1),"")</f>
        <v/>
      </c>
      <c r="BV70" s="373"/>
      <c r="BW70" s="373" t="str">
        <f t="shared" ref="BW70" si="1196">IF(BW69&lt;&gt;"",MOD((BX69-BW69),1),"")</f>
        <v/>
      </c>
      <c r="BX70" s="373"/>
      <c r="BY70" s="373" t="str">
        <f t="shared" ref="BY70" si="1197">IF(BY69&lt;&gt;"",MOD((BZ69-BY69),1),"")</f>
        <v/>
      </c>
      <c r="BZ70" s="373"/>
      <c r="CA70" s="373" t="str">
        <f t="shared" ref="CA70" si="1198">IF(CA69&lt;&gt;"",MOD((CB69-CA69),1),"")</f>
        <v/>
      </c>
      <c r="CB70" s="373"/>
      <c r="CC70" s="379">
        <f t="shared" ref="CC70" si="1199">SUM(BO70:CB70)</f>
        <v>0</v>
      </c>
      <c r="CD70" s="380"/>
      <c r="CE70" s="383" t="str">
        <f>IF(CE69&lt;&gt;"",MOD((CF69-CE69),1),"")</f>
        <v/>
      </c>
      <c r="CF70" s="373"/>
      <c r="CG70" s="373" t="str">
        <f t="shared" ref="CG70" si="1200">IF(CG69&lt;&gt;"",MOD((CH69-CG69),1),"")</f>
        <v/>
      </c>
      <c r="CH70" s="373"/>
      <c r="CI70" s="373" t="str">
        <f t="shared" ref="CI70" si="1201">IF(CI69&lt;&gt;"",MOD((CJ69-CI69),1),"")</f>
        <v/>
      </c>
      <c r="CJ70" s="373"/>
      <c r="CK70" s="373" t="str">
        <f t="shared" ref="CK70" si="1202">IF(CK69&lt;&gt;"",MOD((CL69-CK69),1),"")</f>
        <v/>
      </c>
      <c r="CL70" s="373"/>
      <c r="CM70" s="373" t="str">
        <f t="shared" ref="CM70" si="1203">IF(CM69&lt;&gt;"",MOD((CN69-CM69),1),"")</f>
        <v/>
      </c>
      <c r="CN70" s="373"/>
      <c r="CO70" s="373" t="str">
        <f t="shared" ref="CO70" si="1204">IF(CO69&lt;&gt;"",MOD((CP69-CO69),1),"")</f>
        <v/>
      </c>
      <c r="CP70" s="373"/>
      <c r="CQ70" s="373" t="str">
        <f t="shared" ref="CQ70" si="1205">IF(CQ69&lt;&gt;"",MOD((CR69-CQ69),1),"")</f>
        <v/>
      </c>
      <c r="CR70" s="373"/>
      <c r="CS70" s="379">
        <f t="shared" ref="CS70" si="1206">SUM(CE70:CR70)</f>
        <v>0</v>
      </c>
      <c r="CT70" s="380"/>
      <c r="CU70" s="379">
        <f t="shared" ref="CU70" si="1207">SUM(Q70,AG70,AW70,CC70,CS70,BM70)</f>
        <v>0</v>
      </c>
      <c r="CV70" s="380"/>
      <c r="CW70" s="157"/>
      <c r="CX70" s="387"/>
      <c r="CY70"/>
      <c r="CZ70"/>
      <c r="DA70"/>
      <c r="DB70"/>
      <c r="DC70"/>
      <c r="DD70"/>
    </row>
    <row r="71" spans="1:108" s="30" customFormat="1" x14ac:dyDescent="0.35">
      <c r="A71" s="235" t="s">
        <v>66</v>
      </c>
      <c r="B71" s="290"/>
      <c r="C71" s="173"/>
      <c r="D71" s="174"/>
      <c r="E71" s="175"/>
      <c r="F71" s="176"/>
      <c r="G71" s="173"/>
      <c r="H71" s="174"/>
      <c r="I71" s="175"/>
      <c r="J71" s="176"/>
      <c r="K71" s="173"/>
      <c r="L71" s="174"/>
      <c r="M71" s="175"/>
      <c r="N71" s="176"/>
      <c r="O71" s="173"/>
      <c r="P71" s="174"/>
      <c r="Q71" s="390"/>
      <c r="R71" s="372"/>
      <c r="S71" s="173"/>
      <c r="T71" s="174"/>
      <c r="U71" s="175"/>
      <c r="V71" s="176"/>
      <c r="W71" s="173"/>
      <c r="X71" s="174"/>
      <c r="Y71" s="175"/>
      <c r="Z71" s="176"/>
      <c r="AA71" s="173"/>
      <c r="AB71" s="174"/>
      <c r="AC71" s="175"/>
      <c r="AD71" s="176"/>
      <c r="AE71" s="173"/>
      <c r="AF71" s="174"/>
      <c r="AG71" s="374"/>
      <c r="AH71" s="374"/>
      <c r="AI71" s="173"/>
      <c r="AJ71" s="174"/>
      <c r="AK71" s="175"/>
      <c r="AL71" s="176"/>
      <c r="AM71" s="173"/>
      <c r="AN71" s="174"/>
      <c r="AO71" s="175"/>
      <c r="AP71" s="176"/>
      <c r="AQ71" s="173"/>
      <c r="AR71" s="174"/>
      <c r="AS71" s="175"/>
      <c r="AT71" s="176"/>
      <c r="AU71" s="173"/>
      <c r="AV71" s="174"/>
      <c r="AW71" s="374"/>
      <c r="AX71" s="374"/>
      <c r="AY71" s="173"/>
      <c r="AZ71" s="174"/>
      <c r="BA71" s="175"/>
      <c r="BB71" s="176"/>
      <c r="BC71" s="173"/>
      <c r="BD71" s="174"/>
      <c r="BE71" s="175"/>
      <c r="BF71" s="176"/>
      <c r="BG71" s="173"/>
      <c r="BH71" s="174"/>
      <c r="BI71" s="175"/>
      <c r="BJ71" s="176"/>
      <c r="BK71" s="173"/>
      <c r="BL71" s="174"/>
      <c r="BM71" s="375"/>
      <c r="BN71" s="376"/>
      <c r="BO71" s="173"/>
      <c r="BP71" s="174"/>
      <c r="BQ71" s="175"/>
      <c r="BR71" s="176"/>
      <c r="BS71" s="173"/>
      <c r="BT71" s="174"/>
      <c r="BU71" s="175"/>
      <c r="BV71" s="176"/>
      <c r="BW71" s="173"/>
      <c r="BX71" s="174"/>
      <c r="BY71" s="175"/>
      <c r="BZ71" s="176"/>
      <c r="CA71" s="173"/>
      <c r="CB71" s="174"/>
      <c r="CC71" s="375"/>
      <c r="CD71" s="376"/>
      <c r="CE71" s="173"/>
      <c r="CF71" s="174"/>
      <c r="CG71" s="175"/>
      <c r="CH71" s="176"/>
      <c r="CI71" s="173"/>
      <c r="CJ71" s="174"/>
      <c r="CK71" s="175"/>
      <c r="CL71" s="176"/>
      <c r="CM71" s="173"/>
      <c r="CN71" s="174"/>
      <c r="CO71" s="175"/>
      <c r="CP71" s="176"/>
      <c r="CQ71" s="173"/>
      <c r="CR71" s="174"/>
      <c r="CS71" s="375"/>
      <c r="CT71" s="376"/>
      <c r="CU71" s="375"/>
      <c r="CV71" s="376"/>
      <c r="CW71" s="157"/>
      <c r="CX71" s="386">
        <f>$CU$2-CU72</f>
        <v>6.9666666666666659</v>
      </c>
      <c r="CY71"/>
      <c r="CZ71"/>
      <c r="DA71"/>
      <c r="DB71"/>
      <c r="DC71"/>
      <c r="DD71"/>
    </row>
    <row r="72" spans="1:108" s="30" customFormat="1" x14ac:dyDescent="0.35">
      <c r="A72" s="238"/>
      <c r="B72" s="291"/>
      <c r="C72" s="373" t="str">
        <f>IF(C71&lt;&gt;"",MOD((D71-C71),1),"")</f>
        <v/>
      </c>
      <c r="D72" s="373"/>
      <c r="E72" s="373" t="str">
        <f t="shared" ref="E72" si="1208">IF(E71&lt;&gt;"",MOD((F71-E71),1),"")</f>
        <v/>
      </c>
      <c r="F72" s="373"/>
      <c r="G72" s="373" t="str">
        <f t="shared" ref="G72" si="1209">IF(G71&lt;&gt;"",MOD((H71-G71),1),"")</f>
        <v/>
      </c>
      <c r="H72" s="373"/>
      <c r="I72" s="373" t="str">
        <f t="shared" ref="I72" si="1210">IF(I71&lt;&gt;"",MOD((J71-I71),1),"")</f>
        <v/>
      </c>
      <c r="J72" s="373"/>
      <c r="K72" s="373" t="str">
        <f t="shared" ref="K72" si="1211">IF(K71&lt;&gt;"",MOD((L71-K71),1),"")</f>
        <v/>
      </c>
      <c r="L72" s="373"/>
      <c r="M72" s="373" t="str">
        <f t="shared" ref="M72" si="1212">IF(M71&lt;&gt;"",MOD((N71-M71),1),"")</f>
        <v/>
      </c>
      <c r="N72" s="373"/>
      <c r="O72" s="373" t="str">
        <f t="shared" ref="O72" si="1213">IF(O71&lt;&gt;"",MOD((P71-O71),1),"")</f>
        <v/>
      </c>
      <c r="P72" s="373"/>
      <c r="Q72" s="391">
        <f t="shared" ref="Q72" si="1214">SUM(C72:P72)</f>
        <v>0</v>
      </c>
      <c r="R72" s="376"/>
      <c r="S72" s="373" t="str">
        <f>IF(S71&lt;&gt;"",MOD((T71-S71),1),"")</f>
        <v/>
      </c>
      <c r="T72" s="373"/>
      <c r="U72" s="373" t="str">
        <f t="shared" ref="U72" si="1215">IF(U71&lt;&gt;"",MOD((V71-U71),1),"")</f>
        <v/>
      </c>
      <c r="V72" s="373"/>
      <c r="W72" s="373" t="str">
        <f t="shared" ref="W72" si="1216">IF(W71&lt;&gt;"",MOD((X71-W71),1),"")</f>
        <v/>
      </c>
      <c r="X72" s="373"/>
      <c r="Y72" s="373" t="str">
        <f t="shared" ref="Y72" si="1217">IF(Y71&lt;&gt;"",MOD((Z71-Y71),1),"")</f>
        <v/>
      </c>
      <c r="Z72" s="373"/>
      <c r="AA72" s="373" t="str">
        <f t="shared" ref="AA72" si="1218">IF(AA71&lt;&gt;"",MOD((AB71-AA71),1),"")</f>
        <v/>
      </c>
      <c r="AB72" s="373"/>
      <c r="AC72" s="373" t="str">
        <f t="shared" ref="AC72" si="1219">IF(AC71&lt;&gt;"",MOD((AD71-AC71),1),"")</f>
        <v/>
      </c>
      <c r="AD72" s="373"/>
      <c r="AE72" s="373" t="str">
        <f t="shared" ref="AE72" si="1220">IF(AE71&lt;&gt;"",MOD((AF71-AE71),1),"")</f>
        <v/>
      </c>
      <c r="AF72" s="373"/>
      <c r="AG72" s="375">
        <f t="shared" ref="AG72" si="1221">SUM(S72:AF72)</f>
        <v>0</v>
      </c>
      <c r="AH72" s="376"/>
      <c r="AI72" s="373" t="str">
        <f>IF(AI71&lt;&gt;"",MOD((AJ71-AI71),1),"")</f>
        <v/>
      </c>
      <c r="AJ72" s="373"/>
      <c r="AK72" s="373" t="str">
        <f t="shared" ref="AK72" si="1222">IF(AK71&lt;&gt;"",MOD((AL71-AK71),1),"")</f>
        <v/>
      </c>
      <c r="AL72" s="373"/>
      <c r="AM72" s="373" t="str">
        <f t="shared" ref="AM72" si="1223">IF(AM71&lt;&gt;"",MOD((AN71-AM71),1),"")</f>
        <v/>
      </c>
      <c r="AN72" s="373"/>
      <c r="AO72" s="373" t="str">
        <f t="shared" ref="AO72" si="1224">IF(AO71&lt;&gt;"",MOD((AP71-AO71),1),"")</f>
        <v/>
      </c>
      <c r="AP72" s="373"/>
      <c r="AQ72" s="373" t="str">
        <f t="shared" ref="AQ72" si="1225">IF(AQ71&lt;&gt;"",MOD((AR71-AQ71),1),"")</f>
        <v/>
      </c>
      <c r="AR72" s="373"/>
      <c r="AS72" s="373" t="str">
        <f t="shared" ref="AS72" si="1226">IF(AS71&lt;&gt;"",MOD((AT71-AS71),1),"")</f>
        <v/>
      </c>
      <c r="AT72" s="373"/>
      <c r="AU72" s="373" t="str">
        <f t="shared" ref="AU72" si="1227">IF(AU71&lt;&gt;"",MOD((AV71-AU71),1),"")</f>
        <v/>
      </c>
      <c r="AV72" s="373"/>
      <c r="AW72" s="375">
        <f t="shared" ref="AW72" si="1228">SUM(AI72:AV72)</f>
        <v>0</v>
      </c>
      <c r="AX72" s="376"/>
      <c r="AY72" s="373" t="str">
        <f>IF(AY71&lt;&gt;"",MOD((AZ71-AY71),1),"")</f>
        <v/>
      </c>
      <c r="AZ72" s="373"/>
      <c r="BA72" s="373" t="str">
        <f t="shared" ref="BA72" si="1229">IF(BA71&lt;&gt;"",MOD((BB71-BA71),1),"")</f>
        <v/>
      </c>
      <c r="BB72" s="373"/>
      <c r="BC72" s="373" t="str">
        <f t="shared" ref="BC72" si="1230">IF(BC71&lt;&gt;"",MOD((BD71-BC71),1),"")</f>
        <v/>
      </c>
      <c r="BD72" s="373"/>
      <c r="BE72" s="373" t="str">
        <f t="shared" ref="BE72" si="1231">IF(BE71&lt;&gt;"",MOD((BF71-BE71),1),"")</f>
        <v/>
      </c>
      <c r="BF72" s="373"/>
      <c r="BG72" s="373" t="str">
        <f t="shared" ref="BG72" si="1232">IF(BG71&lt;&gt;"",MOD((BH71-BG71),1),"")</f>
        <v/>
      </c>
      <c r="BH72" s="373"/>
      <c r="BI72" s="373" t="str">
        <f t="shared" ref="BI72" si="1233">IF(BI71&lt;&gt;"",MOD((BJ71-BI71),1),"")</f>
        <v/>
      </c>
      <c r="BJ72" s="373"/>
      <c r="BK72" s="373" t="str">
        <f t="shared" ref="BK72" si="1234">IF(BK71&lt;&gt;"",MOD((BL71-BK71),1),"")</f>
        <v/>
      </c>
      <c r="BL72" s="373"/>
      <c r="BM72" s="375">
        <f t="shared" ref="BM72" si="1235">SUM(AY72:BL72)</f>
        <v>0</v>
      </c>
      <c r="BN72" s="376"/>
      <c r="BO72" s="373" t="str">
        <f>IF(BO71&lt;&gt;"",MOD((BP71-BO71),1),"")</f>
        <v/>
      </c>
      <c r="BP72" s="373"/>
      <c r="BQ72" s="373" t="str">
        <f t="shared" ref="BQ72" si="1236">IF(BQ71&lt;&gt;"",MOD((BR71-BQ71),1),"")</f>
        <v/>
      </c>
      <c r="BR72" s="373"/>
      <c r="BS72" s="373" t="str">
        <f t="shared" ref="BS72" si="1237">IF(BS71&lt;&gt;"",MOD((BT71-BS71),1),"")</f>
        <v/>
      </c>
      <c r="BT72" s="373"/>
      <c r="BU72" s="373" t="str">
        <f t="shared" ref="BU72" si="1238">IF(BU71&lt;&gt;"",MOD((BV71-BU71),1),"")</f>
        <v/>
      </c>
      <c r="BV72" s="373"/>
      <c r="BW72" s="373" t="str">
        <f t="shared" ref="BW72" si="1239">IF(BW71&lt;&gt;"",MOD((BX71-BW71),1),"")</f>
        <v/>
      </c>
      <c r="BX72" s="373"/>
      <c r="BY72" s="373" t="str">
        <f t="shared" ref="BY72" si="1240">IF(BY71&lt;&gt;"",MOD((BZ71-BY71),1),"")</f>
        <v/>
      </c>
      <c r="BZ72" s="373"/>
      <c r="CA72" s="373" t="str">
        <f t="shared" ref="CA72" si="1241">IF(CA71&lt;&gt;"",MOD((CB71-CA71),1),"")</f>
        <v/>
      </c>
      <c r="CB72" s="373"/>
      <c r="CC72" s="375">
        <f t="shared" ref="CC72" si="1242">SUM(BO72:CB72)</f>
        <v>0</v>
      </c>
      <c r="CD72" s="376"/>
      <c r="CE72" s="373" t="str">
        <f>IF(CE71&lt;&gt;"",MOD((CF71-CE71),1),"")</f>
        <v/>
      </c>
      <c r="CF72" s="373"/>
      <c r="CG72" s="373" t="str">
        <f t="shared" ref="CG72" si="1243">IF(CG71&lt;&gt;"",MOD((CH71-CG71),1),"")</f>
        <v/>
      </c>
      <c r="CH72" s="373"/>
      <c r="CI72" s="373" t="str">
        <f t="shared" ref="CI72" si="1244">IF(CI71&lt;&gt;"",MOD((CJ71-CI71),1),"")</f>
        <v/>
      </c>
      <c r="CJ72" s="373"/>
      <c r="CK72" s="373" t="str">
        <f t="shared" ref="CK72" si="1245">IF(CK71&lt;&gt;"",MOD((CL71-CK71),1),"")</f>
        <v/>
      </c>
      <c r="CL72" s="373"/>
      <c r="CM72" s="373" t="str">
        <f t="shared" ref="CM72" si="1246">IF(CM71&lt;&gt;"",MOD((CN71-CM71),1),"")</f>
        <v/>
      </c>
      <c r="CN72" s="373"/>
      <c r="CO72" s="373" t="str">
        <f t="shared" ref="CO72" si="1247">IF(CO71&lt;&gt;"",MOD((CP71-CO71),1),"")</f>
        <v/>
      </c>
      <c r="CP72" s="373"/>
      <c r="CQ72" s="373" t="str">
        <f t="shared" ref="CQ72" si="1248">IF(CQ71&lt;&gt;"",MOD((CR71-CQ71),1),"")</f>
        <v/>
      </c>
      <c r="CR72" s="373"/>
      <c r="CS72" s="375">
        <f t="shared" ref="CS72" si="1249">SUM(CE72:CR72)</f>
        <v>0</v>
      </c>
      <c r="CT72" s="376"/>
      <c r="CU72" s="375">
        <f t="shared" ref="CU72" si="1250">SUM(Q72,AG72,AW72,CC72,CS72,BM72)</f>
        <v>0</v>
      </c>
      <c r="CV72" s="376"/>
      <c r="CW72" s="157"/>
      <c r="CX72" s="387"/>
      <c r="CY72"/>
      <c r="CZ72"/>
      <c r="DA72"/>
      <c r="DB72"/>
      <c r="DC72"/>
      <c r="DD72"/>
    </row>
    <row r="73" spans="1:108" s="30" customFormat="1" x14ac:dyDescent="0.35">
      <c r="A73" s="235" t="s">
        <v>68</v>
      </c>
      <c r="B73" s="290"/>
      <c r="C73" s="173"/>
      <c r="D73" s="174"/>
      <c r="E73" s="175"/>
      <c r="F73" s="176"/>
      <c r="G73" s="173"/>
      <c r="H73" s="174"/>
      <c r="I73" s="175"/>
      <c r="J73" s="176"/>
      <c r="K73" s="173"/>
      <c r="L73" s="174"/>
      <c r="M73" s="175"/>
      <c r="N73" s="176"/>
      <c r="O73" s="173"/>
      <c r="P73" s="174"/>
      <c r="Q73" s="390"/>
      <c r="R73" s="372"/>
      <c r="S73" s="173"/>
      <c r="T73" s="174"/>
      <c r="U73" s="175"/>
      <c r="V73" s="176"/>
      <c r="W73" s="173"/>
      <c r="X73" s="174"/>
      <c r="Y73" s="175"/>
      <c r="Z73" s="176"/>
      <c r="AA73" s="173"/>
      <c r="AB73" s="174"/>
      <c r="AC73" s="175"/>
      <c r="AD73" s="176"/>
      <c r="AE73" s="173"/>
      <c r="AF73" s="174"/>
      <c r="AG73" s="374"/>
      <c r="AH73" s="374"/>
      <c r="AI73" s="173"/>
      <c r="AJ73" s="174"/>
      <c r="AK73" s="175"/>
      <c r="AL73" s="176"/>
      <c r="AM73" s="173"/>
      <c r="AN73" s="174"/>
      <c r="AO73" s="175"/>
      <c r="AP73" s="176"/>
      <c r="AQ73" s="173"/>
      <c r="AR73" s="174"/>
      <c r="AS73" s="175"/>
      <c r="AT73" s="176"/>
      <c r="AU73" s="173"/>
      <c r="AV73" s="174"/>
      <c r="AW73" s="374"/>
      <c r="AX73" s="374"/>
      <c r="AY73" s="173"/>
      <c r="AZ73" s="174"/>
      <c r="BA73" s="175"/>
      <c r="BB73" s="176"/>
      <c r="BC73" s="173"/>
      <c r="BD73" s="174"/>
      <c r="BE73" s="175"/>
      <c r="BF73" s="176"/>
      <c r="BG73" s="173"/>
      <c r="BH73" s="174"/>
      <c r="BI73" s="175"/>
      <c r="BJ73" s="176"/>
      <c r="BK73" s="173"/>
      <c r="BL73" s="174"/>
      <c r="BM73" s="375"/>
      <c r="BN73" s="376"/>
      <c r="BO73" s="173"/>
      <c r="BP73" s="174"/>
      <c r="BQ73" s="175"/>
      <c r="BR73" s="176"/>
      <c r="BS73" s="173"/>
      <c r="BT73" s="174"/>
      <c r="BU73" s="175"/>
      <c r="BV73" s="176"/>
      <c r="BW73" s="173"/>
      <c r="BX73" s="174"/>
      <c r="BY73" s="175"/>
      <c r="BZ73" s="176"/>
      <c r="CA73" s="173"/>
      <c r="CB73" s="174"/>
      <c r="CC73" s="375"/>
      <c r="CD73" s="376"/>
      <c r="CE73" s="173"/>
      <c r="CF73" s="174"/>
      <c r="CG73" s="175"/>
      <c r="CH73" s="176"/>
      <c r="CI73" s="173"/>
      <c r="CJ73" s="174"/>
      <c r="CK73" s="175"/>
      <c r="CL73" s="176"/>
      <c r="CM73" s="173"/>
      <c r="CN73" s="174"/>
      <c r="CO73" s="175"/>
      <c r="CP73" s="176"/>
      <c r="CQ73" s="173"/>
      <c r="CR73" s="174"/>
      <c r="CS73" s="375"/>
      <c r="CT73" s="376"/>
      <c r="CU73" s="375"/>
      <c r="CV73" s="376"/>
      <c r="CW73" s="157"/>
      <c r="CX73" s="386">
        <f>$CU$2-CU74</f>
        <v>6.9666666666666659</v>
      </c>
      <c r="CY73"/>
      <c r="CZ73"/>
      <c r="DA73"/>
      <c r="DB73"/>
      <c r="DC73"/>
      <c r="DD73"/>
    </row>
    <row r="74" spans="1:108" s="30" customFormat="1" x14ac:dyDescent="0.35">
      <c r="A74" s="237"/>
      <c r="B74" s="293"/>
      <c r="C74" s="373" t="str">
        <f>IF(C73&lt;&gt;"",MOD((D73-C73),1),"")</f>
        <v/>
      </c>
      <c r="D74" s="373"/>
      <c r="E74" s="373" t="str">
        <f t="shared" ref="E74" si="1251">IF(E73&lt;&gt;"",MOD((F73-E73),1),"")</f>
        <v/>
      </c>
      <c r="F74" s="373"/>
      <c r="G74" s="373" t="str">
        <f t="shared" ref="G74" si="1252">IF(G73&lt;&gt;"",MOD((H73-G73),1),"")</f>
        <v/>
      </c>
      <c r="H74" s="373"/>
      <c r="I74" s="373" t="str">
        <f t="shared" ref="I74" si="1253">IF(I73&lt;&gt;"",MOD((J73-I73),1),"")</f>
        <v/>
      </c>
      <c r="J74" s="373"/>
      <c r="K74" s="373" t="str">
        <f t="shared" ref="K74" si="1254">IF(K73&lt;&gt;"",MOD((L73-K73),1),"")</f>
        <v/>
      </c>
      <c r="L74" s="373"/>
      <c r="M74" s="373" t="str">
        <f t="shared" ref="M74" si="1255">IF(M73&lt;&gt;"",MOD((N73-M73),1),"")</f>
        <v/>
      </c>
      <c r="N74" s="373"/>
      <c r="O74" s="373" t="str">
        <f t="shared" ref="O74" si="1256">IF(O73&lt;&gt;"",MOD((P73-O73),1),"")</f>
        <v/>
      </c>
      <c r="P74" s="373"/>
      <c r="Q74" s="391">
        <f t="shared" ref="Q74" si="1257">SUM(C74:P74)</f>
        <v>0</v>
      </c>
      <c r="R74" s="376"/>
      <c r="S74" s="373" t="str">
        <f>IF(S73&lt;&gt;"",MOD((T73-S73),1),"")</f>
        <v/>
      </c>
      <c r="T74" s="373"/>
      <c r="U74" s="373" t="str">
        <f t="shared" ref="U74" si="1258">IF(U73&lt;&gt;"",MOD((V73-U73),1),"")</f>
        <v/>
      </c>
      <c r="V74" s="373"/>
      <c r="W74" s="373" t="str">
        <f t="shared" ref="W74" si="1259">IF(W73&lt;&gt;"",MOD((X73-W73),1),"")</f>
        <v/>
      </c>
      <c r="X74" s="373"/>
      <c r="Y74" s="373" t="str">
        <f t="shared" ref="Y74" si="1260">IF(Y73&lt;&gt;"",MOD((Z73-Y73),1),"")</f>
        <v/>
      </c>
      <c r="Z74" s="373"/>
      <c r="AA74" s="373" t="str">
        <f t="shared" ref="AA74" si="1261">IF(AA73&lt;&gt;"",MOD((AB73-AA73),1),"")</f>
        <v/>
      </c>
      <c r="AB74" s="373"/>
      <c r="AC74" s="373" t="str">
        <f t="shared" ref="AC74" si="1262">IF(AC73&lt;&gt;"",MOD((AD73-AC73),1),"")</f>
        <v/>
      </c>
      <c r="AD74" s="373"/>
      <c r="AE74" s="373" t="str">
        <f t="shared" ref="AE74" si="1263">IF(AE73&lt;&gt;"",MOD((AF73-AE73),1),"")</f>
        <v/>
      </c>
      <c r="AF74" s="373"/>
      <c r="AG74" s="375">
        <f t="shared" ref="AG74" si="1264">SUM(S74:AF74)</f>
        <v>0</v>
      </c>
      <c r="AH74" s="376"/>
      <c r="AI74" s="373" t="str">
        <f>IF(AI73&lt;&gt;"",MOD((AJ73-AI73),1),"")</f>
        <v/>
      </c>
      <c r="AJ74" s="373"/>
      <c r="AK74" s="373" t="str">
        <f t="shared" ref="AK74" si="1265">IF(AK73&lt;&gt;"",MOD((AL73-AK73),1),"")</f>
        <v/>
      </c>
      <c r="AL74" s="373"/>
      <c r="AM74" s="373" t="str">
        <f t="shared" ref="AM74" si="1266">IF(AM73&lt;&gt;"",MOD((AN73-AM73),1),"")</f>
        <v/>
      </c>
      <c r="AN74" s="373"/>
      <c r="AO74" s="373" t="str">
        <f t="shared" ref="AO74" si="1267">IF(AO73&lt;&gt;"",MOD((AP73-AO73),1),"")</f>
        <v/>
      </c>
      <c r="AP74" s="373"/>
      <c r="AQ74" s="373" t="str">
        <f t="shared" ref="AQ74" si="1268">IF(AQ73&lt;&gt;"",MOD((AR73-AQ73),1),"")</f>
        <v/>
      </c>
      <c r="AR74" s="373"/>
      <c r="AS74" s="373" t="str">
        <f t="shared" ref="AS74" si="1269">IF(AS73&lt;&gt;"",MOD((AT73-AS73),1),"")</f>
        <v/>
      </c>
      <c r="AT74" s="373"/>
      <c r="AU74" s="373" t="str">
        <f t="shared" ref="AU74" si="1270">IF(AU73&lt;&gt;"",MOD((AV73-AU73),1),"")</f>
        <v/>
      </c>
      <c r="AV74" s="373"/>
      <c r="AW74" s="375">
        <f t="shared" ref="AW74" si="1271">SUM(AI74:AV74)</f>
        <v>0</v>
      </c>
      <c r="AX74" s="376"/>
      <c r="AY74" s="373" t="str">
        <f>IF(AY73&lt;&gt;"",MOD((AZ73-AY73),1),"")</f>
        <v/>
      </c>
      <c r="AZ74" s="373"/>
      <c r="BA74" s="373" t="str">
        <f t="shared" ref="BA74" si="1272">IF(BA73&lt;&gt;"",MOD((BB73-BA73),1),"")</f>
        <v/>
      </c>
      <c r="BB74" s="373"/>
      <c r="BC74" s="373" t="str">
        <f t="shared" ref="BC74" si="1273">IF(BC73&lt;&gt;"",MOD((BD73-BC73),1),"")</f>
        <v/>
      </c>
      <c r="BD74" s="373"/>
      <c r="BE74" s="373" t="str">
        <f t="shared" ref="BE74" si="1274">IF(BE73&lt;&gt;"",MOD((BF73-BE73),1),"")</f>
        <v/>
      </c>
      <c r="BF74" s="373"/>
      <c r="BG74" s="373" t="str">
        <f t="shared" ref="BG74" si="1275">IF(BG73&lt;&gt;"",MOD((BH73-BG73),1),"")</f>
        <v/>
      </c>
      <c r="BH74" s="373"/>
      <c r="BI74" s="373" t="str">
        <f t="shared" ref="BI74" si="1276">IF(BI73&lt;&gt;"",MOD((BJ73-BI73),1),"")</f>
        <v/>
      </c>
      <c r="BJ74" s="373"/>
      <c r="BK74" s="373" t="str">
        <f t="shared" ref="BK74" si="1277">IF(BK73&lt;&gt;"",MOD((BL73-BK73),1),"")</f>
        <v/>
      </c>
      <c r="BL74" s="373"/>
      <c r="BM74" s="375">
        <f t="shared" ref="BM74" si="1278">SUM(AY74:BL74)</f>
        <v>0</v>
      </c>
      <c r="BN74" s="376"/>
      <c r="BO74" s="373" t="str">
        <f>IF(BO73&lt;&gt;"",MOD((BP73-BO73),1),"")</f>
        <v/>
      </c>
      <c r="BP74" s="373"/>
      <c r="BQ74" s="373" t="str">
        <f t="shared" ref="BQ74" si="1279">IF(BQ73&lt;&gt;"",MOD((BR73-BQ73),1),"")</f>
        <v/>
      </c>
      <c r="BR74" s="373"/>
      <c r="BS74" s="373" t="str">
        <f t="shared" ref="BS74" si="1280">IF(BS73&lt;&gt;"",MOD((BT73-BS73),1),"")</f>
        <v/>
      </c>
      <c r="BT74" s="373"/>
      <c r="BU74" s="373" t="str">
        <f t="shared" ref="BU74" si="1281">IF(BU73&lt;&gt;"",MOD((BV73-BU73),1),"")</f>
        <v/>
      </c>
      <c r="BV74" s="373"/>
      <c r="BW74" s="373" t="str">
        <f t="shared" ref="BW74" si="1282">IF(BW73&lt;&gt;"",MOD((BX73-BW73),1),"")</f>
        <v/>
      </c>
      <c r="BX74" s="373"/>
      <c r="BY74" s="373" t="str">
        <f t="shared" ref="BY74" si="1283">IF(BY73&lt;&gt;"",MOD((BZ73-BY73),1),"")</f>
        <v/>
      </c>
      <c r="BZ74" s="373"/>
      <c r="CA74" s="373" t="str">
        <f t="shared" ref="CA74" si="1284">IF(CA73&lt;&gt;"",MOD((CB73-CA73),1),"")</f>
        <v/>
      </c>
      <c r="CB74" s="373"/>
      <c r="CC74" s="375">
        <f t="shared" ref="CC74" si="1285">SUM(BO74:CB74)</f>
        <v>0</v>
      </c>
      <c r="CD74" s="376"/>
      <c r="CE74" s="373" t="str">
        <f>IF(CE73&lt;&gt;"",MOD((CF73-CE73),1),"")</f>
        <v/>
      </c>
      <c r="CF74" s="373"/>
      <c r="CG74" s="373" t="str">
        <f t="shared" ref="CG74" si="1286">IF(CG73&lt;&gt;"",MOD((CH73-CG73),1),"")</f>
        <v/>
      </c>
      <c r="CH74" s="373"/>
      <c r="CI74" s="373" t="str">
        <f t="shared" ref="CI74" si="1287">IF(CI73&lt;&gt;"",MOD((CJ73-CI73),1),"")</f>
        <v/>
      </c>
      <c r="CJ74" s="373"/>
      <c r="CK74" s="373" t="str">
        <f t="shared" ref="CK74" si="1288">IF(CK73&lt;&gt;"",MOD((CL73-CK73),1),"")</f>
        <v/>
      </c>
      <c r="CL74" s="373"/>
      <c r="CM74" s="373" t="str">
        <f t="shared" ref="CM74" si="1289">IF(CM73&lt;&gt;"",MOD((CN73-CM73),1),"")</f>
        <v/>
      </c>
      <c r="CN74" s="373"/>
      <c r="CO74" s="373" t="str">
        <f t="shared" ref="CO74" si="1290">IF(CO73&lt;&gt;"",MOD((CP73-CO73),1),"")</f>
        <v/>
      </c>
      <c r="CP74" s="373"/>
      <c r="CQ74" s="373" t="str">
        <f t="shared" ref="CQ74" si="1291">IF(CQ73&lt;&gt;"",MOD((CR73-CQ73),1),"")</f>
        <v/>
      </c>
      <c r="CR74" s="373"/>
      <c r="CS74" s="375">
        <f t="shared" ref="CS74" si="1292">SUM(CE74:CR74)</f>
        <v>0</v>
      </c>
      <c r="CT74" s="376"/>
      <c r="CU74" s="375">
        <f t="shared" ref="CU74" si="1293">SUM(Q74,AG74,AW74,CC74,CS74,BM74)</f>
        <v>0</v>
      </c>
      <c r="CV74" s="376"/>
      <c r="CW74" s="157"/>
      <c r="CX74" s="387"/>
      <c r="CY74"/>
      <c r="CZ74"/>
      <c r="DA74"/>
      <c r="DB74"/>
      <c r="DC74"/>
      <c r="DD74"/>
    </row>
    <row r="75" spans="1:108" s="30" customFormat="1" x14ac:dyDescent="0.35">
      <c r="A75" s="235" t="s">
        <v>119</v>
      </c>
      <c r="B75" s="290"/>
      <c r="C75" s="173"/>
      <c r="D75" s="174"/>
      <c r="E75" s="175"/>
      <c r="F75" s="176"/>
      <c r="G75" s="173"/>
      <c r="H75" s="174"/>
      <c r="I75" s="175"/>
      <c r="J75" s="176"/>
      <c r="K75" s="173"/>
      <c r="L75" s="174"/>
      <c r="M75" s="175"/>
      <c r="N75" s="176"/>
      <c r="O75" s="173"/>
      <c r="P75" s="174"/>
      <c r="Q75" s="390"/>
      <c r="R75" s="372"/>
      <c r="S75" s="173"/>
      <c r="T75" s="174"/>
      <c r="U75" s="175"/>
      <c r="V75" s="176"/>
      <c r="W75" s="173"/>
      <c r="X75" s="174"/>
      <c r="Y75" s="175"/>
      <c r="Z75" s="176"/>
      <c r="AA75" s="173"/>
      <c r="AB75" s="174"/>
      <c r="AC75" s="175"/>
      <c r="AD75" s="176"/>
      <c r="AE75" s="173"/>
      <c r="AF75" s="174"/>
      <c r="AG75" s="374"/>
      <c r="AH75" s="374"/>
      <c r="AI75" s="173"/>
      <c r="AJ75" s="174"/>
      <c r="AK75" s="175"/>
      <c r="AL75" s="176"/>
      <c r="AM75" s="173"/>
      <c r="AN75" s="174"/>
      <c r="AO75" s="175"/>
      <c r="AP75" s="176"/>
      <c r="AQ75" s="173"/>
      <c r="AR75" s="174"/>
      <c r="AS75" s="175"/>
      <c r="AT75" s="176"/>
      <c r="AU75" s="173"/>
      <c r="AV75" s="174"/>
      <c r="AW75" s="374"/>
      <c r="AX75" s="374"/>
      <c r="AY75" s="173"/>
      <c r="AZ75" s="174"/>
      <c r="BA75" s="175"/>
      <c r="BB75" s="176"/>
      <c r="BC75" s="173"/>
      <c r="BD75" s="174"/>
      <c r="BE75" s="175"/>
      <c r="BF75" s="176"/>
      <c r="BG75" s="173"/>
      <c r="BH75" s="174"/>
      <c r="BI75" s="175"/>
      <c r="BJ75" s="176"/>
      <c r="BK75" s="173"/>
      <c r="BL75" s="174"/>
      <c r="BM75" s="375"/>
      <c r="BN75" s="376"/>
      <c r="BO75" s="173"/>
      <c r="BP75" s="174"/>
      <c r="BQ75" s="175"/>
      <c r="BR75" s="176"/>
      <c r="BS75" s="173"/>
      <c r="BT75" s="174"/>
      <c r="BU75" s="175"/>
      <c r="BV75" s="176"/>
      <c r="BW75" s="173"/>
      <c r="BX75" s="174"/>
      <c r="BY75" s="175"/>
      <c r="BZ75" s="176"/>
      <c r="CA75" s="173"/>
      <c r="CB75" s="174"/>
      <c r="CC75" s="375"/>
      <c r="CD75" s="376"/>
      <c r="CE75" s="173"/>
      <c r="CF75" s="174"/>
      <c r="CG75" s="175"/>
      <c r="CH75" s="176"/>
      <c r="CI75" s="173"/>
      <c r="CJ75" s="174"/>
      <c r="CK75" s="175"/>
      <c r="CL75" s="176"/>
      <c r="CM75" s="173"/>
      <c r="CN75" s="174"/>
      <c r="CO75" s="175"/>
      <c r="CP75" s="176"/>
      <c r="CQ75" s="173"/>
      <c r="CR75" s="174"/>
      <c r="CS75" s="375"/>
      <c r="CT75" s="376"/>
      <c r="CU75" s="375"/>
      <c r="CV75" s="376"/>
      <c r="CW75" s="157"/>
      <c r="CX75" s="386">
        <f>$CU$2-CU76</f>
        <v>6.9666666666666659</v>
      </c>
      <c r="CY75"/>
      <c r="CZ75"/>
      <c r="DA75"/>
      <c r="DB75"/>
      <c r="DC75"/>
      <c r="DD75"/>
    </row>
    <row r="76" spans="1:108" s="30" customFormat="1" ht="15" thickBot="1" x14ac:dyDescent="0.4">
      <c r="A76" s="236"/>
      <c r="B76" s="293"/>
      <c r="C76" s="378" t="str">
        <f>IF(C75&lt;&gt;"",MOD((D75-C75),1),"")</f>
        <v/>
      </c>
      <c r="D76" s="378"/>
      <c r="E76" s="378" t="str">
        <f t="shared" ref="E76" si="1294">IF(E75&lt;&gt;"",MOD((F75-E75),1),"")</f>
        <v/>
      </c>
      <c r="F76" s="378"/>
      <c r="G76" s="378" t="str">
        <f t="shared" ref="G76" si="1295">IF(G75&lt;&gt;"",MOD((H75-G75),1),"")</f>
        <v/>
      </c>
      <c r="H76" s="378"/>
      <c r="I76" s="378" t="str">
        <f t="shared" ref="I76" si="1296">IF(I75&lt;&gt;"",MOD((J75-I75),1),"")</f>
        <v/>
      </c>
      <c r="J76" s="378"/>
      <c r="K76" s="378" t="str">
        <f t="shared" ref="K76" si="1297">IF(K75&lt;&gt;"",MOD((L75-K75),1),"")</f>
        <v/>
      </c>
      <c r="L76" s="378"/>
      <c r="M76" s="378" t="str">
        <f t="shared" ref="M76" si="1298">IF(M75&lt;&gt;"",MOD((N75-M75),1),"")</f>
        <v/>
      </c>
      <c r="N76" s="378"/>
      <c r="O76" s="378" t="str">
        <f t="shared" ref="O76" si="1299">IF(O75&lt;&gt;"",MOD((P75-O75),1),"")</f>
        <v/>
      </c>
      <c r="P76" s="378"/>
      <c r="Q76" s="384">
        <f t="shared" ref="Q76" si="1300">SUM(C76:P76)</f>
        <v>0</v>
      </c>
      <c r="R76" s="380"/>
      <c r="S76" s="378" t="str">
        <f>IF(S75&lt;&gt;"",MOD((T75-S75),1),"")</f>
        <v/>
      </c>
      <c r="T76" s="378"/>
      <c r="U76" s="378" t="str">
        <f t="shared" ref="U76" si="1301">IF(U75&lt;&gt;"",MOD((V75-U75),1),"")</f>
        <v/>
      </c>
      <c r="V76" s="378"/>
      <c r="W76" s="378" t="str">
        <f t="shared" ref="W76" si="1302">IF(W75&lt;&gt;"",MOD((X75-W75),1),"")</f>
        <v/>
      </c>
      <c r="X76" s="378"/>
      <c r="Y76" s="378" t="str">
        <f t="shared" ref="Y76" si="1303">IF(Y75&lt;&gt;"",MOD((Z75-Y75),1),"")</f>
        <v/>
      </c>
      <c r="Z76" s="378"/>
      <c r="AA76" s="378" t="str">
        <f t="shared" ref="AA76" si="1304">IF(AA75&lt;&gt;"",MOD((AB75-AA75),1),"")</f>
        <v/>
      </c>
      <c r="AB76" s="378"/>
      <c r="AC76" s="378" t="str">
        <f t="shared" ref="AC76" si="1305">IF(AC75&lt;&gt;"",MOD((AD75-AC75),1),"")</f>
        <v/>
      </c>
      <c r="AD76" s="378"/>
      <c r="AE76" s="378" t="str">
        <f t="shared" ref="AE76" si="1306">IF(AE75&lt;&gt;"",MOD((AF75-AE75),1),"")</f>
        <v/>
      </c>
      <c r="AF76" s="378"/>
      <c r="AG76" s="379">
        <f t="shared" ref="AG76" si="1307">SUM(S76:AF76)</f>
        <v>0</v>
      </c>
      <c r="AH76" s="380"/>
      <c r="AI76" s="378" t="str">
        <f>IF(AI75&lt;&gt;"",MOD((AJ75-AI75),1),"")</f>
        <v/>
      </c>
      <c r="AJ76" s="378"/>
      <c r="AK76" s="378" t="str">
        <f t="shared" ref="AK76" si="1308">IF(AK75&lt;&gt;"",MOD((AL75-AK75),1),"")</f>
        <v/>
      </c>
      <c r="AL76" s="378"/>
      <c r="AM76" s="378" t="str">
        <f t="shared" ref="AM76" si="1309">IF(AM75&lt;&gt;"",MOD((AN75-AM75),1),"")</f>
        <v/>
      </c>
      <c r="AN76" s="378"/>
      <c r="AO76" s="378" t="str">
        <f t="shared" ref="AO76" si="1310">IF(AO75&lt;&gt;"",MOD((AP75-AO75),1),"")</f>
        <v/>
      </c>
      <c r="AP76" s="378"/>
      <c r="AQ76" s="378" t="str">
        <f t="shared" ref="AQ76" si="1311">IF(AQ75&lt;&gt;"",MOD((AR75-AQ75),1),"")</f>
        <v/>
      </c>
      <c r="AR76" s="378"/>
      <c r="AS76" s="378" t="str">
        <f t="shared" ref="AS76" si="1312">IF(AS75&lt;&gt;"",MOD((AT75-AS75),1),"")</f>
        <v/>
      </c>
      <c r="AT76" s="378"/>
      <c r="AU76" s="378" t="str">
        <f t="shared" ref="AU76" si="1313">IF(AU75&lt;&gt;"",MOD((AV75-AU75),1),"")</f>
        <v/>
      </c>
      <c r="AV76" s="378"/>
      <c r="AW76" s="379">
        <f t="shared" ref="AW76" si="1314">SUM(AI76:AV76)</f>
        <v>0</v>
      </c>
      <c r="AX76" s="380"/>
      <c r="AY76" s="378" t="str">
        <f>IF(AY75&lt;&gt;"",MOD((AZ75-AY75),1),"")</f>
        <v/>
      </c>
      <c r="AZ76" s="378"/>
      <c r="BA76" s="378" t="str">
        <f t="shared" ref="BA76" si="1315">IF(BA75&lt;&gt;"",MOD((BB75-BA75),1),"")</f>
        <v/>
      </c>
      <c r="BB76" s="378"/>
      <c r="BC76" s="378" t="str">
        <f t="shared" ref="BC76" si="1316">IF(BC75&lt;&gt;"",MOD((BD75-BC75),1),"")</f>
        <v/>
      </c>
      <c r="BD76" s="378"/>
      <c r="BE76" s="378" t="str">
        <f t="shared" ref="BE76" si="1317">IF(BE75&lt;&gt;"",MOD((BF75-BE75),1),"")</f>
        <v/>
      </c>
      <c r="BF76" s="378"/>
      <c r="BG76" s="378" t="str">
        <f t="shared" ref="BG76" si="1318">IF(BG75&lt;&gt;"",MOD((BH75-BG75),1),"")</f>
        <v/>
      </c>
      <c r="BH76" s="378"/>
      <c r="BI76" s="378" t="str">
        <f t="shared" ref="BI76" si="1319">IF(BI75&lt;&gt;"",MOD((BJ75-BI75),1),"")</f>
        <v/>
      </c>
      <c r="BJ76" s="378"/>
      <c r="BK76" s="378" t="str">
        <f t="shared" ref="BK76" si="1320">IF(BK75&lt;&gt;"",MOD((BL75-BK75),1),"")</f>
        <v/>
      </c>
      <c r="BL76" s="378"/>
      <c r="BM76" s="379">
        <f t="shared" ref="BM76" si="1321">SUM(AY76:BL76)</f>
        <v>0</v>
      </c>
      <c r="BN76" s="380"/>
      <c r="BO76" s="378" t="str">
        <f>IF(BO75&lt;&gt;"",MOD((BP75-BO75),1),"")</f>
        <v/>
      </c>
      <c r="BP76" s="378"/>
      <c r="BQ76" s="378" t="str">
        <f t="shared" ref="BQ76" si="1322">IF(BQ75&lt;&gt;"",MOD((BR75-BQ75),1),"")</f>
        <v/>
      </c>
      <c r="BR76" s="378"/>
      <c r="BS76" s="378" t="str">
        <f t="shared" ref="BS76" si="1323">IF(BS75&lt;&gt;"",MOD((BT75-BS75),1),"")</f>
        <v/>
      </c>
      <c r="BT76" s="378"/>
      <c r="BU76" s="378" t="str">
        <f t="shared" ref="BU76" si="1324">IF(BU75&lt;&gt;"",MOD((BV75-BU75),1),"")</f>
        <v/>
      </c>
      <c r="BV76" s="378"/>
      <c r="BW76" s="378" t="str">
        <f t="shared" ref="BW76" si="1325">IF(BW75&lt;&gt;"",MOD((BX75-BW75),1),"")</f>
        <v/>
      </c>
      <c r="BX76" s="378"/>
      <c r="BY76" s="378" t="str">
        <f t="shared" ref="BY76" si="1326">IF(BY75&lt;&gt;"",MOD((BZ75-BY75),1),"")</f>
        <v/>
      </c>
      <c r="BZ76" s="378"/>
      <c r="CA76" s="378" t="str">
        <f t="shared" ref="CA76" si="1327">IF(CA75&lt;&gt;"",MOD((CB75-CA75),1),"")</f>
        <v/>
      </c>
      <c r="CB76" s="378"/>
      <c r="CC76" s="379">
        <f t="shared" ref="CC76" si="1328">SUM(BO76:CB76)</f>
        <v>0</v>
      </c>
      <c r="CD76" s="380"/>
      <c r="CE76" s="378" t="str">
        <f>IF(CE75&lt;&gt;"",MOD((CF75-CE75),1),"")</f>
        <v/>
      </c>
      <c r="CF76" s="378"/>
      <c r="CG76" s="378" t="str">
        <f t="shared" ref="CG76" si="1329">IF(CG75&lt;&gt;"",MOD((CH75-CG75),1),"")</f>
        <v/>
      </c>
      <c r="CH76" s="378"/>
      <c r="CI76" s="378" t="str">
        <f t="shared" ref="CI76" si="1330">IF(CI75&lt;&gt;"",MOD((CJ75-CI75),1),"")</f>
        <v/>
      </c>
      <c r="CJ76" s="378"/>
      <c r="CK76" s="378" t="str">
        <f t="shared" ref="CK76" si="1331">IF(CK75&lt;&gt;"",MOD((CL75-CK75),1),"")</f>
        <v/>
      </c>
      <c r="CL76" s="378"/>
      <c r="CM76" s="378" t="str">
        <f t="shared" ref="CM76" si="1332">IF(CM75&lt;&gt;"",MOD((CN75-CM75),1),"")</f>
        <v/>
      </c>
      <c r="CN76" s="378"/>
      <c r="CO76" s="378" t="str">
        <f t="shared" ref="CO76" si="1333">IF(CO75&lt;&gt;"",MOD((CP75-CO75),1),"")</f>
        <v/>
      </c>
      <c r="CP76" s="378"/>
      <c r="CQ76" s="378" t="str">
        <f t="shared" ref="CQ76" si="1334">IF(CQ75&lt;&gt;"",MOD((CR75-CQ75),1),"")</f>
        <v/>
      </c>
      <c r="CR76" s="378"/>
      <c r="CS76" s="379">
        <f t="shared" ref="CS76" si="1335">SUM(CE76:CR76)</f>
        <v>0</v>
      </c>
      <c r="CT76" s="380"/>
      <c r="CU76" s="379">
        <f t="shared" ref="CU76" si="1336">SUM(Q76,AG76,AW76,CC76,CS76,BM76)</f>
        <v>0</v>
      </c>
      <c r="CV76" s="380"/>
      <c r="CW76" s="157"/>
      <c r="CX76" s="387"/>
      <c r="CY76"/>
      <c r="CZ76"/>
      <c r="DA76"/>
      <c r="DB76"/>
      <c r="DC76"/>
      <c r="DD76"/>
    </row>
    <row r="77" spans="1:108" s="30" customFormat="1" ht="19" thickBot="1" x14ac:dyDescent="0.4">
      <c r="A77" s="239" t="s">
        <v>94</v>
      </c>
      <c r="B77" s="296"/>
      <c r="C77" s="217"/>
      <c r="D77" s="217"/>
      <c r="E77" s="217"/>
      <c r="F77" s="217"/>
      <c r="G77" s="217"/>
      <c r="H77" s="217"/>
      <c r="I77" s="217"/>
      <c r="J77" s="217"/>
      <c r="K77" s="217"/>
      <c r="L77" s="217"/>
      <c r="M77" s="217"/>
      <c r="N77" s="217"/>
      <c r="O77" s="217"/>
      <c r="P77" s="217"/>
      <c r="Q77" s="218"/>
      <c r="R77" s="218"/>
      <c r="S77" s="217"/>
      <c r="T77" s="217"/>
      <c r="U77" s="217"/>
      <c r="V77" s="217"/>
      <c r="W77" s="217"/>
      <c r="X77" s="217"/>
      <c r="Y77" s="217"/>
      <c r="Z77" s="217"/>
      <c r="AA77" s="217"/>
      <c r="AB77" s="217"/>
      <c r="AC77" s="217"/>
      <c r="AD77" s="217"/>
      <c r="AE77" s="217"/>
      <c r="AF77" s="217"/>
      <c r="AG77" s="218"/>
      <c r="AH77" s="218"/>
      <c r="AI77" s="217"/>
      <c r="AJ77" s="217"/>
      <c r="AK77" s="217"/>
      <c r="AL77" s="217"/>
      <c r="AM77" s="217"/>
      <c r="AN77" s="217"/>
      <c r="AO77" s="217"/>
      <c r="AP77" s="217"/>
      <c r="AQ77" s="217"/>
      <c r="AR77" s="217"/>
      <c r="AS77" s="217"/>
      <c r="AT77" s="217"/>
      <c r="AU77" s="217"/>
      <c r="AV77" s="217"/>
      <c r="AW77" s="218"/>
      <c r="AX77" s="218"/>
      <c r="AY77" s="217"/>
      <c r="AZ77" s="217"/>
      <c r="BA77" s="217"/>
      <c r="BB77" s="217"/>
      <c r="BC77" s="217"/>
      <c r="BD77" s="217"/>
      <c r="BE77" s="217"/>
      <c r="BF77" s="217"/>
      <c r="BG77" s="217"/>
      <c r="BH77" s="217"/>
      <c r="BI77" s="217"/>
      <c r="BJ77" s="217"/>
      <c r="BK77" s="217"/>
      <c r="BL77" s="217"/>
      <c r="BM77" s="218"/>
      <c r="BN77" s="218"/>
      <c r="BO77" s="217"/>
      <c r="BP77" s="217"/>
      <c r="BQ77" s="217"/>
      <c r="BR77" s="217"/>
      <c r="BS77" s="217"/>
      <c r="BT77" s="217"/>
      <c r="BU77" s="217"/>
      <c r="BV77" s="217"/>
      <c r="BW77" s="217"/>
      <c r="BX77" s="217"/>
      <c r="BY77" s="217"/>
      <c r="BZ77" s="217"/>
      <c r="CA77" s="217"/>
      <c r="CB77" s="217"/>
      <c r="CC77" s="218"/>
      <c r="CD77" s="218"/>
      <c r="CE77" s="217"/>
      <c r="CF77" s="217"/>
      <c r="CG77" s="217"/>
      <c r="CH77" s="217"/>
      <c r="CI77" s="217"/>
      <c r="CJ77" s="217"/>
      <c r="CK77" s="217"/>
      <c r="CL77" s="217"/>
      <c r="CM77" s="217"/>
      <c r="CN77" s="217"/>
      <c r="CO77" s="217"/>
      <c r="CP77" s="217"/>
      <c r="CQ77" s="217"/>
      <c r="CR77" s="217"/>
      <c r="CS77" s="218"/>
      <c r="CT77" s="218"/>
      <c r="CU77" s="218"/>
      <c r="CV77" s="219"/>
      <c r="CX77" s="183"/>
      <c r="CY77"/>
      <c r="CZ77"/>
      <c r="DA77"/>
      <c r="DB77"/>
      <c r="DC77"/>
      <c r="DD77"/>
    </row>
    <row r="78" spans="1:108" s="30" customFormat="1" x14ac:dyDescent="0.35">
      <c r="A78" s="171" t="s">
        <v>95</v>
      </c>
      <c r="B78" s="171"/>
      <c r="C78" s="173"/>
      <c r="D78" s="174"/>
      <c r="E78" s="175"/>
      <c r="F78" s="176"/>
      <c r="G78" s="173"/>
      <c r="H78" s="173"/>
      <c r="I78" s="175"/>
      <c r="J78" s="176"/>
      <c r="K78" s="173"/>
      <c r="L78" s="174"/>
      <c r="M78" s="175"/>
      <c r="N78" s="176"/>
      <c r="O78" s="173"/>
      <c r="P78" s="174"/>
      <c r="Q78" s="390"/>
      <c r="R78" s="372"/>
      <c r="S78" s="173"/>
      <c r="T78" s="174"/>
      <c r="U78" s="175"/>
      <c r="V78" s="176"/>
      <c r="W78" s="173"/>
      <c r="X78" s="173"/>
      <c r="Y78" s="175"/>
      <c r="Z78" s="176"/>
      <c r="AA78" s="173"/>
      <c r="AB78" s="174"/>
      <c r="AC78" s="175"/>
      <c r="AD78" s="176"/>
      <c r="AE78" s="173"/>
      <c r="AF78" s="174"/>
      <c r="AG78" s="374"/>
      <c r="AH78" s="374"/>
      <c r="AI78" s="173"/>
      <c r="AJ78" s="174"/>
      <c r="AK78" s="175"/>
      <c r="AL78" s="176"/>
      <c r="AM78" s="173"/>
      <c r="AN78" s="173"/>
      <c r="AO78" s="175"/>
      <c r="AP78" s="176"/>
      <c r="AQ78" s="173"/>
      <c r="AR78" s="174"/>
      <c r="AS78" s="175"/>
      <c r="AT78" s="176"/>
      <c r="AU78" s="173"/>
      <c r="AV78" s="174"/>
      <c r="AW78" s="374"/>
      <c r="AX78" s="374"/>
      <c r="AY78" s="173"/>
      <c r="AZ78" s="174"/>
      <c r="BA78" s="175"/>
      <c r="BB78" s="176"/>
      <c r="BC78" s="173"/>
      <c r="BD78" s="173"/>
      <c r="BE78" s="175"/>
      <c r="BF78" s="176"/>
      <c r="BG78" s="173"/>
      <c r="BH78" s="174"/>
      <c r="BI78" s="175"/>
      <c r="BJ78" s="176"/>
      <c r="BK78" s="173"/>
      <c r="BL78" s="174"/>
      <c r="BM78" s="375"/>
      <c r="BN78" s="376"/>
      <c r="BO78" s="173"/>
      <c r="BP78" s="174"/>
      <c r="BQ78" s="175"/>
      <c r="BR78" s="176"/>
      <c r="BS78" s="173"/>
      <c r="BT78" s="173"/>
      <c r="BU78" s="175"/>
      <c r="BV78" s="176"/>
      <c r="BW78" s="173"/>
      <c r="BX78" s="174"/>
      <c r="BY78" s="175"/>
      <c r="BZ78" s="176"/>
      <c r="CA78" s="173"/>
      <c r="CB78" s="174"/>
      <c r="CC78" s="371"/>
      <c r="CD78" s="372"/>
      <c r="CE78" s="173"/>
      <c r="CF78" s="174"/>
      <c r="CG78" s="175"/>
      <c r="CH78" s="176"/>
      <c r="CI78" s="173"/>
      <c r="CJ78" s="173"/>
      <c r="CK78" s="175"/>
      <c r="CL78" s="176"/>
      <c r="CM78" s="173"/>
      <c r="CN78" s="174"/>
      <c r="CO78" s="175"/>
      <c r="CP78" s="176"/>
      <c r="CQ78" s="173"/>
      <c r="CR78" s="174"/>
      <c r="CS78" s="371"/>
      <c r="CT78" s="372"/>
      <c r="CU78" s="371"/>
      <c r="CV78" s="372"/>
      <c r="CW78" s="157"/>
      <c r="CX78" s="386">
        <f>$CU$2-CU79</f>
        <v>6.9666666666666659</v>
      </c>
      <c r="CY78"/>
      <c r="CZ78"/>
      <c r="DA78"/>
      <c r="DB78"/>
      <c r="DC78"/>
      <c r="DD78"/>
    </row>
    <row r="79" spans="1:108" s="30" customFormat="1" x14ac:dyDescent="0.35">
      <c r="A79" s="170"/>
      <c r="B79" s="291"/>
      <c r="C79" s="383" t="str">
        <f>IF(AND(C78="",D78=""),"",IF((D78*24)-(C78*24)&gt;6,(((D78*24)-(C78*24))-0.5)/24,D78-C78))</f>
        <v/>
      </c>
      <c r="D79" s="373"/>
      <c r="E79" s="383" t="str">
        <f>IF(AND(E78="",F78=""),"",IF((F78*24)-(E78*24)&gt;6,(((F78*24)-(E78*24))-0.5)/24,F78-E78))</f>
        <v/>
      </c>
      <c r="F79" s="373"/>
      <c r="G79" s="383" t="str">
        <f>IF(AND(G78="",H78=""),"",IF((H78*24)-(G78*24)&gt;6,(((H78*24)-(G78*24))-0.5)/24,H78-G78))</f>
        <v/>
      </c>
      <c r="H79" s="373"/>
      <c r="I79" s="383" t="str">
        <f>IF(AND(I78="",J78=""),"",IF((J78*24)-(I78*24)&gt;6,(((J78*24)-(I78*24))-0.5)/24,J78-I78))</f>
        <v/>
      </c>
      <c r="J79" s="373"/>
      <c r="K79" s="383" t="str">
        <f>IF(AND(K78="",L78=""),"",IF((L78*24)-(K78*24)&gt;6,(((L78*24)-(K78*24))-0.5)/24,L78-K78))</f>
        <v/>
      </c>
      <c r="L79" s="373"/>
      <c r="M79" s="383" t="str">
        <f>IF(AND(M78="",N78=""),"",IF((N78*24)-(M78*24)&gt;6,(((N78*24)-(M78*24))-0.5)/24,N78-M78))</f>
        <v/>
      </c>
      <c r="N79" s="373"/>
      <c r="O79" s="383" t="str">
        <f>IF(AND(O78="",P78=""),"",IF((P78*24)-(O78*24)&gt;6,(((P78*24)-(O78*24))-0.5)/24,P78-O78))</f>
        <v/>
      </c>
      <c r="P79" s="373"/>
      <c r="Q79" s="391">
        <f t="shared" ref="Q79" si="1337">SUM(C79:P79)</f>
        <v>0</v>
      </c>
      <c r="R79" s="376"/>
      <c r="S79" s="383" t="str">
        <f>IF(AND(S78="",T78=""),"",IF((T78*24)-(S78*24)&gt;6,(((T78*24)-(S78*24))-0.5)/24,T78-S78))</f>
        <v/>
      </c>
      <c r="T79" s="373"/>
      <c r="U79" s="383" t="str">
        <f>IF(AND(U78="",V78=""),"",IF((V78*24)-(U78*24)&gt;6,(((V78*24)-(U78*24))-0.5)/24,V78-U78))</f>
        <v/>
      </c>
      <c r="V79" s="373"/>
      <c r="W79" s="383" t="str">
        <f>IF(AND(W78="",X78=""),"",IF((X78*24)-(W78*24)&gt;6,(((X78*24)-(W78*24))-0.5)/24,X78-W78))</f>
        <v/>
      </c>
      <c r="X79" s="373"/>
      <c r="Y79" s="383" t="str">
        <f>IF(AND(Y78="",Z78=""),"",IF((Z78*24)-(Y78*24)&gt;6,(((Z78*24)-(Y78*24))-0.5)/24,Z78-Y78))</f>
        <v/>
      </c>
      <c r="Z79" s="373"/>
      <c r="AA79" s="383" t="str">
        <f>IF(AND(AA78="",AB78=""),"",IF((AB78*24)-(AA78*24)&gt;6,(((AB78*24)-(AA78*24))-0.5)/24,AB78-AA78))</f>
        <v/>
      </c>
      <c r="AB79" s="373"/>
      <c r="AC79" s="383" t="str">
        <f>IF(AND(AC78="",AD78=""),"",IF((AD78*24)-(AC78*24)&gt;6,(((AD78*24)-(AC78*24))-0.5)/24,AD78-AC78))</f>
        <v/>
      </c>
      <c r="AD79" s="373"/>
      <c r="AE79" s="383" t="str">
        <f>IF(AND(AE78="",AF78=""),"",IF((AF78*24)-(AE78*24)&gt;6,(((AF78*24)-(AE78*24))-0.5)/24,AF78-AE78))</f>
        <v/>
      </c>
      <c r="AF79" s="373"/>
      <c r="AG79" s="375">
        <f t="shared" ref="AG79" si="1338">SUM(S79:AF79)</f>
        <v>0</v>
      </c>
      <c r="AH79" s="376"/>
      <c r="AI79" s="383" t="str">
        <f>IF(AND(AI78="",AJ78=""),"",IF((AJ78*24)-(AI78*24)&gt;6,(((AJ78*24)-(AI78*24))-0.5)/24,AJ78-AI78))</f>
        <v/>
      </c>
      <c r="AJ79" s="373"/>
      <c r="AK79" s="383" t="str">
        <f>IF(AND(AK78="",AL78=""),"",IF((AL78*24)-(AK78*24)&gt;6,(((AL78*24)-(AK78*24))-0.5)/24,AL78-AK78))</f>
        <v/>
      </c>
      <c r="AL79" s="373"/>
      <c r="AM79" s="383" t="str">
        <f>IF(AND(AM78="",AN78=""),"",IF((AN78*24)-(AM78*24)&gt;6,(((AN78*24)-(AM78*24))-0.5)/24,AN78-AM78))</f>
        <v/>
      </c>
      <c r="AN79" s="373"/>
      <c r="AO79" s="383" t="str">
        <f>IF(AND(AO78="",AP78=""),"",IF((AP78*24)-(AO78*24)&gt;6,(((AP78*24)-(AO78*24))-0.5)/24,AP78-AO78))</f>
        <v/>
      </c>
      <c r="AP79" s="373"/>
      <c r="AQ79" s="383" t="str">
        <f>IF(AND(AQ78="",AR78=""),"",IF((AR78*24)-(AQ78*24)&gt;6,(((AR78*24)-(AQ78*24))-0.5)/24,AR78-AQ78))</f>
        <v/>
      </c>
      <c r="AR79" s="373"/>
      <c r="AS79" s="383" t="str">
        <f>IF(AND(AS78="",AT78=""),"",IF((AT78*24)-(AS78*24)&gt;6,(((AT78*24)-(AS78*24))-0.5)/24,AT78-AS78))</f>
        <v/>
      </c>
      <c r="AT79" s="373"/>
      <c r="AU79" s="383" t="str">
        <f>IF(AND(AU78="",AV78=""),"",IF((AV78*24)-(AU78*24)&gt;6,(((AV78*24)-(AU78*24))-0.5)/24,AV78-AU78))</f>
        <v/>
      </c>
      <c r="AV79" s="373"/>
      <c r="AW79" s="375">
        <f t="shared" ref="AW79" si="1339">SUM(AI79:AV79)</f>
        <v>0</v>
      </c>
      <c r="AX79" s="376"/>
      <c r="AY79" s="383" t="str">
        <f>IF(AND(AY78="",AZ78=""),"",IF((AZ78*24)-(AY78*24)&gt;6,(((AZ78*24)-(AY78*24))-0.5)/24,AZ78-AY78))</f>
        <v/>
      </c>
      <c r="AZ79" s="373"/>
      <c r="BA79" s="383" t="str">
        <f>IF(AND(BA78="",BB78=""),"",IF((BB78*24)-(BA78*24)&gt;6,(((BB78*24)-(BA78*24))-0.5)/24,BB78-BA78))</f>
        <v/>
      </c>
      <c r="BB79" s="373"/>
      <c r="BC79" s="383" t="str">
        <f>IF(AND(BC78="",BD78=""),"",IF((BD78*24)-(BC78*24)&gt;6,(((BD78*24)-(BC78*24))-0.5)/24,BD78-BC78))</f>
        <v/>
      </c>
      <c r="BD79" s="373"/>
      <c r="BE79" s="383" t="str">
        <f>IF(AND(BE78="",BF78=""),"",IF((BF78*24)-(BE78*24)&gt;6,(((BF78*24)-(BE78*24))-0.5)/24,BF78-BE78))</f>
        <v/>
      </c>
      <c r="BF79" s="373"/>
      <c r="BG79" s="383" t="str">
        <f>IF(AND(BG78="",BH78=""),"",IF((BH78*24)-(BG78*24)&gt;6,(((BH78*24)-(BG78*24))-0.5)/24,BH78-BG78))</f>
        <v/>
      </c>
      <c r="BH79" s="373"/>
      <c r="BI79" s="383" t="str">
        <f>IF(AND(BI78="",BJ78=""),"",IF((BJ78*24)-(BI78*24)&gt;6,(((BJ78*24)-(BI78*24))-0.5)/24,BJ78-BI78))</f>
        <v/>
      </c>
      <c r="BJ79" s="373"/>
      <c r="BK79" s="383" t="str">
        <f>IF(AND(BK78="",BL78=""),"",IF((BL78*24)-(BK78*24)&gt;6,(((BL78*24)-(BK78*24))-0.5)/24,BL78-BK78))</f>
        <v/>
      </c>
      <c r="BL79" s="373"/>
      <c r="BM79" s="375">
        <f t="shared" ref="BM79" si="1340">SUM(AY79:BL79)</f>
        <v>0</v>
      </c>
      <c r="BN79" s="376"/>
      <c r="BO79" s="383" t="str">
        <f>IF(AND(BO78="",BP78=""),"",IF((BP78*24)-(BO78*24)&gt;6,(((BP78*24)-(BO78*24))-0.5)/24,BP78-BO78))</f>
        <v/>
      </c>
      <c r="BP79" s="373"/>
      <c r="BQ79" s="383" t="str">
        <f>IF(AND(BQ78="",BR78=""),"",IF((BR78*24)-(BQ78*24)&gt;6,(((BR78*24)-(BQ78*24))-0.5)/24,BR78-BQ78))</f>
        <v/>
      </c>
      <c r="BR79" s="373"/>
      <c r="BS79" s="383" t="str">
        <f>IF(AND(BS78="",BT78=""),"",IF((BT78*24)-(BS78*24)&gt;6,(((BT78*24)-(BS78*24))-0.5)/24,BT78-BS78))</f>
        <v/>
      </c>
      <c r="BT79" s="373"/>
      <c r="BU79" s="383" t="str">
        <f>IF(AND(BU78="",BV78=""),"",IF((BV78*24)-(BU78*24)&gt;6,(((BV78*24)-(BU78*24))-0.5)/24,BV78-BU78))</f>
        <v/>
      </c>
      <c r="BV79" s="373"/>
      <c r="BW79" s="383" t="str">
        <f>IF(AND(BW78="",BX78=""),"",IF((BX78*24)-(BW78*24)&gt;6,(((BX78*24)-(BW78*24))-0.5)/24,BX78-BW78))</f>
        <v/>
      </c>
      <c r="BX79" s="373"/>
      <c r="BY79" s="383" t="str">
        <f>IF(AND(BY78="",BZ78=""),"",IF((BZ78*24)-(BY78*24)&gt;6,(((BZ78*24)-(BY78*24))-0.5)/24,BZ78-BY78))</f>
        <v/>
      </c>
      <c r="BZ79" s="373"/>
      <c r="CA79" s="383" t="str">
        <f>IF(AND(CA78="",CB78=""),"",IF((CB78*24)-(CA78*24)&gt;6,(((CB78*24)-(CA78*24))-0.5)/24,CB78-CA78))</f>
        <v/>
      </c>
      <c r="CB79" s="373"/>
      <c r="CC79" s="375">
        <f>SUM(BO79:CB79)</f>
        <v>0</v>
      </c>
      <c r="CD79" s="376"/>
      <c r="CE79" s="383" t="str">
        <f>IF(AND(CE78="",CF78=""),"",IF((CF78*24)-(CE78*24)&gt;6,(((CF78*24)-(CE78*24))-0.5)/24,CF78-CE78))</f>
        <v/>
      </c>
      <c r="CF79" s="373"/>
      <c r="CG79" s="383" t="str">
        <f>IF(AND(CG78="",CH78=""),"",IF((CH78*24)-(CG78*24)&gt;6,(((CH78*24)-(CG78*24))-0.5)/24,CH78-CG78))</f>
        <v/>
      </c>
      <c r="CH79" s="373"/>
      <c r="CI79" s="383" t="str">
        <f>IF(AND(CI78="",CJ78=""),"",IF((CJ78*24)-(CI78*24)&gt;6,(((CJ78*24)-(CI78*24))-0.5)/24,CJ78-CI78))</f>
        <v/>
      </c>
      <c r="CJ79" s="373"/>
      <c r="CK79" s="383" t="str">
        <f>IF(AND(CK78="",CL78=""),"",IF((CL78*24)-(CK78*24)&gt;6,(((CL78*24)-(CK78*24))-0.5)/24,CL78-CK78))</f>
        <v/>
      </c>
      <c r="CL79" s="373"/>
      <c r="CM79" s="383" t="str">
        <f>IF(AND(CM78="",CN78=""),"",IF((CN78*24)-(CM78*24)&gt;6,(((CN78*24)-(CM78*24))-0.5)/24,CN78-CM78))</f>
        <v/>
      </c>
      <c r="CN79" s="373"/>
      <c r="CO79" s="383" t="str">
        <f>IF(AND(CO78="",CP78=""),"",IF((CP78*24)-(CO78*24)&gt;6,(((CP78*24)-(CO78*24))-0.5)/24,CP78-CO78))</f>
        <v/>
      </c>
      <c r="CP79" s="373"/>
      <c r="CQ79" s="383" t="str">
        <f>IF(AND(CQ78="",CR78=""),"",IF((CR78*24)-(CQ78*24)&gt;6,(((CR78*24)-(CQ78*24))-0.5)/24,CR78-CQ78))</f>
        <v/>
      </c>
      <c r="CR79" s="373"/>
      <c r="CS79" s="375">
        <f t="shared" ref="CS79" si="1341">SUM(CE79:CR79)</f>
        <v>0</v>
      </c>
      <c r="CT79" s="376"/>
      <c r="CU79" s="375">
        <f t="shared" ref="CU79" si="1342">SUM(Q79,AG79,AW79,CC79,CS79,BM79)</f>
        <v>0</v>
      </c>
      <c r="CV79" s="376"/>
      <c r="CW79" s="157"/>
      <c r="CX79" s="387"/>
      <c r="CY79"/>
      <c r="CZ79"/>
      <c r="DA79"/>
      <c r="DB79"/>
      <c r="DC79"/>
      <c r="DD79"/>
    </row>
    <row r="80" spans="1:108" s="30" customFormat="1" x14ac:dyDescent="0.35">
      <c r="A80" s="171" t="s">
        <v>96</v>
      </c>
      <c r="B80" s="171"/>
      <c r="C80" s="173"/>
      <c r="D80" s="174"/>
      <c r="E80" s="175"/>
      <c r="F80" s="176"/>
      <c r="G80" s="173"/>
      <c r="H80" s="173"/>
      <c r="I80" s="175"/>
      <c r="J80" s="176"/>
      <c r="K80" s="173"/>
      <c r="L80" s="174"/>
      <c r="M80" s="175"/>
      <c r="N80" s="176"/>
      <c r="O80" s="173"/>
      <c r="P80" s="174"/>
      <c r="Q80" s="390"/>
      <c r="R80" s="372"/>
      <c r="S80" s="173"/>
      <c r="T80" s="174"/>
      <c r="U80" s="175"/>
      <c r="V80" s="176"/>
      <c r="W80" s="173"/>
      <c r="X80" s="173"/>
      <c r="Y80" s="175"/>
      <c r="Z80" s="176"/>
      <c r="AA80" s="173"/>
      <c r="AB80" s="174"/>
      <c r="AC80" s="175"/>
      <c r="AD80" s="176"/>
      <c r="AE80" s="173"/>
      <c r="AF80" s="174"/>
      <c r="AG80" s="374"/>
      <c r="AH80" s="374"/>
      <c r="AI80" s="173"/>
      <c r="AJ80" s="174"/>
      <c r="AK80" s="175"/>
      <c r="AL80" s="176"/>
      <c r="AM80" s="173"/>
      <c r="AN80" s="173"/>
      <c r="AO80" s="175"/>
      <c r="AP80" s="176"/>
      <c r="AQ80" s="173"/>
      <c r="AR80" s="174"/>
      <c r="AS80" s="175"/>
      <c r="AT80" s="176"/>
      <c r="AU80" s="173"/>
      <c r="AV80" s="174"/>
      <c r="AW80" s="374"/>
      <c r="AX80" s="374"/>
      <c r="AY80" s="173"/>
      <c r="AZ80" s="174"/>
      <c r="BA80" s="175"/>
      <c r="BB80" s="176"/>
      <c r="BC80" s="173"/>
      <c r="BD80" s="173"/>
      <c r="BE80" s="175"/>
      <c r="BF80" s="176"/>
      <c r="BG80" s="173"/>
      <c r="BH80" s="174"/>
      <c r="BI80" s="175"/>
      <c r="BJ80" s="176"/>
      <c r="BK80" s="173"/>
      <c r="BL80" s="174"/>
      <c r="BM80" s="375"/>
      <c r="BN80" s="376"/>
      <c r="BO80" s="173"/>
      <c r="BP80" s="174"/>
      <c r="BQ80" s="175"/>
      <c r="BR80" s="176"/>
      <c r="BS80" s="173"/>
      <c r="BT80" s="173"/>
      <c r="BU80" s="175"/>
      <c r="BV80" s="176"/>
      <c r="BW80" s="173"/>
      <c r="BX80" s="174"/>
      <c r="BY80" s="175"/>
      <c r="BZ80" s="176"/>
      <c r="CA80" s="173"/>
      <c r="CB80" s="174"/>
      <c r="CC80" s="375"/>
      <c r="CD80" s="376"/>
      <c r="CE80" s="173"/>
      <c r="CF80" s="174"/>
      <c r="CG80" s="175"/>
      <c r="CH80" s="176"/>
      <c r="CI80" s="173"/>
      <c r="CJ80" s="173"/>
      <c r="CK80" s="175"/>
      <c r="CL80" s="176"/>
      <c r="CM80" s="173"/>
      <c r="CN80" s="174"/>
      <c r="CO80" s="175"/>
      <c r="CP80" s="176"/>
      <c r="CQ80" s="173"/>
      <c r="CR80" s="174"/>
      <c r="CS80" s="375"/>
      <c r="CT80" s="376"/>
      <c r="CU80" s="375"/>
      <c r="CV80" s="376"/>
      <c r="CW80" s="157"/>
      <c r="CX80" s="386">
        <f>$CU$2-CU81</f>
        <v>6.9666666666666659</v>
      </c>
      <c r="CY80"/>
      <c r="CZ80"/>
      <c r="DA80"/>
      <c r="DB80"/>
      <c r="DC80"/>
      <c r="DD80"/>
    </row>
    <row r="81" spans="1:108" s="30" customFormat="1" x14ac:dyDescent="0.35">
      <c r="A81" s="165"/>
      <c r="B81" s="293"/>
      <c r="C81" s="383" t="str">
        <f>IF(AND(C80="",D80=""),"",IF((D80*24)-(C80*24)&gt;6,(((D80*24)-(C80*24))-0.5)/24,D80-C80))</f>
        <v/>
      </c>
      <c r="D81" s="373"/>
      <c r="E81" s="383" t="str">
        <f>IF(AND(E80="",F80=""),"",IF((F80*24)-(E80*24)&gt;6,(((F80*24)-(E80*24))-0.5)/24,F80-E80))</f>
        <v/>
      </c>
      <c r="F81" s="373"/>
      <c r="G81" s="383" t="str">
        <f>IF(AND(G80="",H80=""),"",IF((H80*24)-(G80*24)&gt;6,(((H80*24)-(G80*24))-0.5)/24,H80-G80))</f>
        <v/>
      </c>
      <c r="H81" s="373"/>
      <c r="I81" s="383" t="str">
        <f>IF(AND(I80="",J80=""),"",IF((J80*24)-(I80*24)&gt;6,(((J80*24)-(I80*24))-0.5)/24,J80-I80))</f>
        <v/>
      </c>
      <c r="J81" s="373"/>
      <c r="K81" s="383" t="str">
        <f>IF(AND(K80="",L80=""),"",IF((L80*24)-(K80*24)&gt;6,(((L80*24)-(K80*24))-0.5)/24,L80-K80))</f>
        <v/>
      </c>
      <c r="L81" s="373"/>
      <c r="M81" s="383" t="str">
        <f>IF(AND(M80="",N80=""),"",IF((N80*24)-(M80*24)&gt;6,(((N80*24)-(M80*24))-0.5)/24,N80-M80))</f>
        <v/>
      </c>
      <c r="N81" s="373"/>
      <c r="O81" s="383" t="str">
        <f>IF(AND(O80="",P80=""),"",IF((P80*24)-(O80*24)&gt;6,(((P80*24)-(O80*24))-0.5)/24,P80-O80))</f>
        <v/>
      </c>
      <c r="P81" s="373"/>
      <c r="Q81" s="391">
        <f t="shared" ref="Q81" si="1343">SUM(C81:P81)</f>
        <v>0</v>
      </c>
      <c r="R81" s="376"/>
      <c r="S81" s="383" t="str">
        <f>IF(AND(S80="",T80=""),"",IF((T80*24)-(S80*24)&gt;6,(((T80*24)-(S80*24))-0.5)/24,T80-S80))</f>
        <v/>
      </c>
      <c r="T81" s="373"/>
      <c r="U81" s="383" t="str">
        <f>IF(AND(U80="",V80=""),"",IF((V80*24)-(U80*24)&gt;6,(((V80*24)-(U80*24))-0.5)/24,V80-U80))</f>
        <v/>
      </c>
      <c r="V81" s="373"/>
      <c r="W81" s="383" t="str">
        <f>IF(AND(W80="",X80=""),"",IF((X80*24)-(W80*24)&gt;6,(((X80*24)-(W80*24))-0.5)/24,X80-W80))</f>
        <v/>
      </c>
      <c r="X81" s="373"/>
      <c r="Y81" s="383" t="str">
        <f>IF(AND(Y80="",Z80=""),"",IF((Z80*24)-(Y80*24)&gt;6,(((Z80*24)-(Y80*24))-0.5)/24,Z80-Y80))</f>
        <v/>
      </c>
      <c r="Z81" s="373"/>
      <c r="AA81" s="383" t="str">
        <f>IF(AND(AA80="",AB80=""),"",IF((AB80*24)-(AA80*24)&gt;6,(((AB80*24)-(AA80*24))-0.5)/24,AB80-AA80))</f>
        <v/>
      </c>
      <c r="AB81" s="373"/>
      <c r="AC81" s="383" t="str">
        <f>IF(AND(AC80="",AD80=""),"",IF((AD80*24)-(AC80*24)&gt;6,(((AD80*24)-(AC80*24))-0.5)/24,AD80-AC80))</f>
        <v/>
      </c>
      <c r="AD81" s="373"/>
      <c r="AE81" s="383" t="str">
        <f>IF(AND(AE80="",AF80=""),"",IF((AF80*24)-(AE80*24)&gt;6,(((AF80*24)-(AE80*24))-0.5)/24,AF80-AE80))</f>
        <v/>
      </c>
      <c r="AF81" s="373"/>
      <c r="AG81" s="375">
        <f t="shared" ref="AG81" si="1344">SUM(S81:AF81)</f>
        <v>0</v>
      </c>
      <c r="AH81" s="376"/>
      <c r="AI81" s="383" t="str">
        <f>IF(AND(AI80="",AJ80=""),"",IF((AJ80*24)-(AI80*24)&gt;6,(((AJ80*24)-(AI80*24))-0.5)/24,AJ80-AI80))</f>
        <v/>
      </c>
      <c r="AJ81" s="373"/>
      <c r="AK81" s="383" t="str">
        <f>IF(AND(AK80="",AL80=""),"",IF((AL80*24)-(AK80*24)&gt;6,(((AL80*24)-(AK80*24))-0.5)/24,AL80-AK80))</f>
        <v/>
      </c>
      <c r="AL81" s="373"/>
      <c r="AM81" s="383" t="str">
        <f>IF(AND(AM80="",AN80=""),"",IF((AN80*24)-(AM80*24)&gt;6,(((AN80*24)-(AM80*24))-0.5)/24,AN80-AM80))</f>
        <v/>
      </c>
      <c r="AN81" s="373"/>
      <c r="AO81" s="383" t="str">
        <f>IF(AND(AO80="",AP80=""),"",IF((AP80*24)-(AO80*24)&gt;6,(((AP80*24)-(AO80*24))-0.5)/24,AP80-AO80))</f>
        <v/>
      </c>
      <c r="AP81" s="373"/>
      <c r="AQ81" s="383" t="str">
        <f>IF(AND(AQ80="",AR80=""),"",IF((AR80*24)-(AQ80*24)&gt;6,(((AR80*24)-(AQ80*24))-0.5)/24,AR80-AQ80))</f>
        <v/>
      </c>
      <c r="AR81" s="373"/>
      <c r="AS81" s="383" t="str">
        <f>IF(AND(AS80="",AT80=""),"",IF((AT80*24)-(AS80*24)&gt;6,(((AT80*24)-(AS80*24))-0.5)/24,AT80-AS80))</f>
        <v/>
      </c>
      <c r="AT81" s="373"/>
      <c r="AU81" s="383" t="str">
        <f>IF(AND(AU80="",AV80=""),"",IF((AV80*24)-(AU80*24)&gt;6,(((AV80*24)-(AU80*24))-0.5)/24,AV80-AU80))</f>
        <v/>
      </c>
      <c r="AV81" s="373"/>
      <c r="AW81" s="375">
        <f t="shared" ref="AW81" si="1345">SUM(AI81:AV81)</f>
        <v>0</v>
      </c>
      <c r="AX81" s="376"/>
      <c r="AY81" s="383" t="str">
        <f>IF(AND(AY80="",AZ80=""),"",IF((AZ80*24)-(AY80*24)&gt;6,(((AZ80*24)-(AY80*24))-0.5)/24,AZ80-AY80))</f>
        <v/>
      </c>
      <c r="AZ81" s="373"/>
      <c r="BA81" s="383" t="str">
        <f>IF(AND(BA80="",BB80=""),"",IF((BB80*24)-(BA80*24)&gt;6,(((BB80*24)-(BA80*24))-0.5)/24,BB80-BA80))</f>
        <v/>
      </c>
      <c r="BB81" s="373"/>
      <c r="BC81" s="383" t="str">
        <f>IF(AND(BC80="",BD80=""),"",IF((BD80*24)-(BC80*24)&gt;6,(((BD80*24)-(BC80*24))-0.5)/24,BD80-BC80))</f>
        <v/>
      </c>
      <c r="BD81" s="373"/>
      <c r="BE81" s="383" t="str">
        <f>IF(AND(BE80="",BF80=""),"",IF((BF80*24)-(BE80*24)&gt;6,(((BF80*24)-(BE80*24))-0.5)/24,BF80-BE80))</f>
        <v/>
      </c>
      <c r="BF81" s="373"/>
      <c r="BG81" s="383" t="str">
        <f>IF(AND(BG80="",BH80=""),"",IF((BH80*24)-(BG80*24)&gt;6,(((BH80*24)-(BG80*24))-0.5)/24,BH80-BG80))</f>
        <v/>
      </c>
      <c r="BH81" s="373"/>
      <c r="BI81" s="383" t="str">
        <f>IF(AND(BI80="",BJ80=""),"",IF((BJ80*24)-(BI80*24)&gt;6,(((BJ80*24)-(BI80*24))-0.5)/24,BJ80-BI80))</f>
        <v/>
      </c>
      <c r="BJ81" s="373"/>
      <c r="BK81" s="383" t="str">
        <f>IF(AND(BK80="",BL80=""),"",IF((BL80*24)-(BK80*24)&gt;6,(((BL80*24)-(BK80*24))-0.5)/24,BL80-BK80))</f>
        <v/>
      </c>
      <c r="BL81" s="373"/>
      <c r="BM81" s="375">
        <f t="shared" ref="BM81" si="1346">SUM(AY81:BL81)</f>
        <v>0</v>
      </c>
      <c r="BN81" s="376"/>
      <c r="BO81" s="383" t="str">
        <f>IF(AND(BO80="",BP80=""),"",IF((BP80*24)-(BO80*24)&gt;6,(((BP80*24)-(BO80*24))-0.5)/24,BP80-BO80))</f>
        <v/>
      </c>
      <c r="BP81" s="373"/>
      <c r="BQ81" s="383" t="str">
        <f>IF(AND(BQ80="",BR80=""),"",IF((BR80*24)-(BQ80*24)&gt;6,(((BR80*24)-(BQ80*24))-0.5)/24,BR80-BQ80))</f>
        <v/>
      </c>
      <c r="BR81" s="373"/>
      <c r="BS81" s="383" t="str">
        <f>IF(AND(BS80="",BT80=""),"",IF((BT80*24)-(BS80*24)&gt;6,(((BT80*24)-(BS80*24))-0.5)/24,BT80-BS80))</f>
        <v/>
      </c>
      <c r="BT81" s="373"/>
      <c r="BU81" s="383" t="str">
        <f>IF(AND(BU80="",BV80=""),"",IF((BV80*24)-(BU80*24)&gt;6,(((BV80*24)-(BU80*24))-0.5)/24,BV80-BU80))</f>
        <v/>
      </c>
      <c r="BV81" s="373"/>
      <c r="BW81" s="383" t="str">
        <f>IF(AND(BW80="",BX80=""),"",IF((BX80*24)-(BW80*24)&gt;6,(((BX80*24)-(BW80*24))-0.5)/24,BX80-BW80))</f>
        <v/>
      </c>
      <c r="BX81" s="373"/>
      <c r="BY81" s="383" t="str">
        <f>IF(AND(BY80="",BZ80=""),"",IF((BZ80*24)-(BY80*24)&gt;6,(((BZ80*24)-(BY80*24))-0.5)/24,BZ80-BY80))</f>
        <v/>
      </c>
      <c r="BZ81" s="373"/>
      <c r="CA81" s="383" t="str">
        <f>IF(AND(CA80="",CB80=""),"",IF((CB80*24)-(CA80*24)&gt;6,(((CB80*24)-(CA80*24))-0.5)/24,CB80-CA80))</f>
        <v/>
      </c>
      <c r="CB81" s="373"/>
      <c r="CC81" s="375">
        <f t="shared" ref="CC81" si="1347">SUM(BO81:CB81)</f>
        <v>0</v>
      </c>
      <c r="CD81" s="376"/>
      <c r="CE81" s="383" t="str">
        <f>IF(AND(CE80="",CF80=""),"",IF((CF80*24)-(CE80*24)&gt;6,(((CF80*24)-(CE80*24))-0.5)/24,CF80-CE80))</f>
        <v/>
      </c>
      <c r="CF81" s="373"/>
      <c r="CG81" s="383" t="str">
        <f>IF(AND(CG80="",CH80=""),"",IF((CH80*24)-(CG80*24)&gt;6,(((CH80*24)-(CG80*24))-0.5)/24,CH80-CG80))</f>
        <v/>
      </c>
      <c r="CH81" s="373"/>
      <c r="CI81" s="383" t="str">
        <f>IF(AND(CI80="",CJ80=""),"",IF((CJ80*24)-(CI80*24)&gt;6,(((CJ80*24)-(CI80*24))-0.5)/24,CJ80-CI80))</f>
        <v/>
      </c>
      <c r="CJ81" s="373"/>
      <c r="CK81" s="383" t="str">
        <f>IF(AND(CK80="",CL80=""),"",IF((CL80*24)-(CK80*24)&gt;6,(((CL80*24)-(CK80*24))-0.5)/24,CL80-CK80))</f>
        <v/>
      </c>
      <c r="CL81" s="373"/>
      <c r="CM81" s="383" t="str">
        <f>IF(AND(CM80="",CN80=""),"",IF((CN80*24)-(CM80*24)&gt;6,(((CN80*24)-(CM80*24))-0.5)/24,CN80-CM80))</f>
        <v/>
      </c>
      <c r="CN81" s="373"/>
      <c r="CO81" s="383" t="str">
        <f>IF(AND(CO80="",CP80=""),"",IF((CP80*24)-(CO80*24)&gt;6,(((CP80*24)-(CO80*24))-0.5)/24,CP80-CO80))</f>
        <v/>
      </c>
      <c r="CP81" s="373"/>
      <c r="CQ81" s="383" t="str">
        <f>IF(AND(CQ80="",CR80=""),"",IF((CR80*24)-(CQ80*24)&gt;6,(((CR80*24)-(CQ80*24))-0.5)/24,CR80-CQ80))</f>
        <v/>
      </c>
      <c r="CR81" s="373"/>
      <c r="CS81" s="375">
        <f t="shared" ref="CS81" si="1348">SUM(CE81:CR81)</f>
        <v>0</v>
      </c>
      <c r="CT81" s="376"/>
      <c r="CU81" s="375">
        <f t="shared" ref="CU81" si="1349">SUM(Q81,AG81,AW81,CC81,CS81,BM81)</f>
        <v>0</v>
      </c>
      <c r="CV81" s="376"/>
      <c r="CW81" s="157"/>
      <c r="CX81" s="387"/>
      <c r="CY81"/>
      <c r="CZ81"/>
      <c r="DA81"/>
      <c r="DB81"/>
      <c r="DC81"/>
      <c r="DD81"/>
    </row>
    <row r="82" spans="1:108" s="30" customFormat="1" x14ac:dyDescent="0.35">
      <c r="A82" s="171" t="s">
        <v>97</v>
      </c>
      <c r="B82" s="171"/>
      <c r="C82" s="173"/>
      <c r="D82" s="174"/>
      <c r="E82" s="175"/>
      <c r="F82" s="176"/>
      <c r="G82" s="173"/>
      <c r="H82" s="173"/>
      <c r="I82" s="175"/>
      <c r="J82" s="176"/>
      <c r="K82" s="173"/>
      <c r="L82" s="174"/>
      <c r="M82" s="175"/>
      <c r="N82" s="176"/>
      <c r="O82" s="173"/>
      <c r="P82" s="174"/>
      <c r="Q82" s="390"/>
      <c r="R82" s="372"/>
      <c r="S82" s="173"/>
      <c r="T82" s="174"/>
      <c r="U82" s="175"/>
      <c r="V82" s="176"/>
      <c r="W82" s="173"/>
      <c r="X82" s="173"/>
      <c r="Y82" s="175"/>
      <c r="Z82" s="176"/>
      <c r="AA82" s="173"/>
      <c r="AB82" s="174"/>
      <c r="AC82" s="175"/>
      <c r="AD82" s="176"/>
      <c r="AE82" s="173"/>
      <c r="AF82" s="174"/>
      <c r="AG82" s="374"/>
      <c r="AH82" s="374"/>
      <c r="AI82" s="173"/>
      <c r="AJ82" s="174"/>
      <c r="AK82" s="175"/>
      <c r="AL82" s="176"/>
      <c r="AM82" s="173"/>
      <c r="AN82" s="173"/>
      <c r="AO82" s="175"/>
      <c r="AP82" s="176"/>
      <c r="AQ82" s="173"/>
      <c r="AR82" s="174"/>
      <c r="AS82" s="175"/>
      <c r="AT82" s="176"/>
      <c r="AU82" s="173"/>
      <c r="AV82" s="174"/>
      <c r="AW82" s="374"/>
      <c r="AX82" s="374"/>
      <c r="AY82" s="173"/>
      <c r="AZ82" s="174"/>
      <c r="BA82" s="175"/>
      <c r="BB82" s="176"/>
      <c r="BC82" s="173"/>
      <c r="BD82" s="173"/>
      <c r="BE82" s="175"/>
      <c r="BF82" s="176"/>
      <c r="BG82" s="173"/>
      <c r="BH82" s="174"/>
      <c r="BI82" s="175"/>
      <c r="BJ82" s="176"/>
      <c r="BK82" s="173"/>
      <c r="BL82" s="174"/>
      <c r="BM82" s="375"/>
      <c r="BN82" s="376"/>
      <c r="BO82" s="173"/>
      <c r="BP82" s="174"/>
      <c r="BQ82" s="175"/>
      <c r="BR82" s="176"/>
      <c r="BS82" s="173"/>
      <c r="BT82" s="173"/>
      <c r="BU82" s="175"/>
      <c r="BV82" s="176"/>
      <c r="BW82" s="173"/>
      <c r="BX82" s="174"/>
      <c r="BY82" s="175"/>
      <c r="BZ82" s="176"/>
      <c r="CA82" s="173"/>
      <c r="CB82" s="174"/>
      <c r="CC82" s="375"/>
      <c r="CD82" s="376"/>
      <c r="CE82" s="173"/>
      <c r="CF82" s="174"/>
      <c r="CG82" s="175"/>
      <c r="CH82" s="176"/>
      <c r="CI82" s="173"/>
      <c r="CJ82" s="173"/>
      <c r="CK82" s="175"/>
      <c r="CL82" s="176"/>
      <c r="CM82" s="173"/>
      <c r="CN82" s="174"/>
      <c r="CO82" s="175"/>
      <c r="CP82" s="176"/>
      <c r="CQ82" s="173"/>
      <c r="CR82" s="174"/>
      <c r="CS82" s="375"/>
      <c r="CT82" s="376"/>
      <c r="CU82" s="375"/>
      <c r="CV82" s="376"/>
      <c r="CW82" s="157"/>
      <c r="CX82" s="386">
        <f>$CU$2-CU83</f>
        <v>6.9666666666666659</v>
      </c>
      <c r="CY82"/>
      <c r="CZ82"/>
      <c r="DA82"/>
      <c r="DB82"/>
      <c r="DC82"/>
      <c r="DD82"/>
    </row>
    <row r="83" spans="1:108" s="30" customFormat="1" x14ac:dyDescent="0.35">
      <c r="A83" s="165"/>
      <c r="B83" s="293"/>
      <c r="C83" s="383" t="str">
        <f>IF(AND(C82="",D82=""),"",IF((D82*24)-(C82*24)&gt;6,(((D82*24)-(C82*24))-0.5)/24,D82-C82))</f>
        <v/>
      </c>
      <c r="D83" s="373"/>
      <c r="E83" s="383" t="str">
        <f>IF(AND(E82="",F82=""),"",IF((F82*24)-(E82*24)&gt;6,(((F82*24)-(E82*24))-0.5)/24,F82-E82))</f>
        <v/>
      </c>
      <c r="F83" s="373"/>
      <c r="G83" s="383" t="str">
        <f>IF(AND(G82="",H82=""),"",IF((H82*24)-(G82*24)&gt;6,(((H82*24)-(G82*24))-0.5)/24,H82-G82))</f>
        <v/>
      </c>
      <c r="H83" s="373"/>
      <c r="I83" s="383" t="str">
        <f>IF(AND(I82="",J82=""),"",IF((J82*24)-(I82*24)&gt;6,(((J82*24)-(I82*24))-0.5)/24,J82-I82))</f>
        <v/>
      </c>
      <c r="J83" s="373"/>
      <c r="K83" s="383" t="str">
        <f>IF(AND(K82="",L82=""),"",IF((L82*24)-(K82*24)&gt;6,(((L82*24)-(K82*24))-0.5)/24,L82-K82))</f>
        <v/>
      </c>
      <c r="L83" s="373"/>
      <c r="M83" s="383" t="str">
        <f>IF(AND(M82="",N82=""),"",IF((N82*24)-(M82*24)&gt;6,(((N82*24)-(M82*24))-0.5)/24,N82-M82))</f>
        <v/>
      </c>
      <c r="N83" s="373"/>
      <c r="O83" s="383" t="str">
        <f>IF(AND(O82="",P82=""),"",IF((P82*24)-(O82*24)&gt;6,(((P82*24)-(O82*24))-0.5)/24,P82-O82))</f>
        <v/>
      </c>
      <c r="P83" s="373"/>
      <c r="Q83" s="391">
        <f t="shared" ref="Q83" si="1350">SUM(C83:P83)</f>
        <v>0</v>
      </c>
      <c r="R83" s="376"/>
      <c r="S83" s="383" t="str">
        <f>IF(AND(S82="",T82=""),"",IF((T82*24)-(S82*24)&gt;6,(((T82*24)-(S82*24))-0.5)/24,T82-S82))</f>
        <v/>
      </c>
      <c r="T83" s="373"/>
      <c r="U83" s="383" t="str">
        <f>IF(AND(U82="",V82=""),"",IF((V82*24)-(U82*24)&gt;6,(((V82*24)-(U82*24))-0.5)/24,V82-U82))</f>
        <v/>
      </c>
      <c r="V83" s="373"/>
      <c r="W83" s="383" t="str">
        <f>IF(AND(W82="",X82=""),"",IF((X82*24)-(W82*24)&gt;6,(((X82*24)-(W82*24))-0.5)/24,X82-W82))</f>
        <v/>
      </c>
      <c r="X83" s="373"/>
      <c r="Y83" s="383" t="str">
        <f>IF(AND(Y82="",Z82=""),"",IF((Z82*24)-(Y82*24)&gt;6,(((Z82*24)-(Y82*24))-0.5)/24,Z82-Y82))</f>
        <v/>
      </c>
      <c r="Z83" s="373"/>
      <c r="AA83" s="383" t="str">
        <f>IF(AND(AA82="",AB82=""),"",IF((AB82*24)-(AA82*24)&gt;6,(((AB82*24)-(AA82*24))-0.5)/24,AB82-AA82))</f>
        <v/>
      </c>
      <c r="AB83" s="373"/>
      <c r="AC83" s="383" t="str">
        <f>IF(AND(AC82="",AD82=""),"",IF((AD82*24)-(AC82*24)&gt;6,(((AD82*24)-(AC82*24))-0.5)/24,AD82-AC82))</f>
        <v/>
      </c>
      <c r="AD83" s="373"/>
      <c r="AE83" s="383" t="str">
        <f>IF(AND(AE82="",AF82=""),"",IF((AF82*24)-(AE82*24)&gt;6,(((AF82*24)-(AE82*24))-0.5)/24,AF82-AE82))</f>
        <v/>
      </c>
      <c r="AF83" s="373"/>
      <c r="AG83" s="375">
        <f t="shared" ref="AG83" si="1351">SUM(S83:AF83)</f>
        <v>0</v>
      </c>
      <c r="AH83" s="376"/>
      <c r="AI83" s="383" t="str">
        <f>IF(AND(AI82="",AJ82=""),"",IF((AJ82*24)-(AI82*24)&gt;6,(((AJ82*24)-(AI82*24))-0.5)/24,AJ82-AI82))</f>
        <v/>
      </c>
      <c r="AJ83" s="373"/>
      <c r="AK83" s="383" t="str">
        <f>IF(AND(AK82="",AL82=""),"",IF((AL82*24)-(AK82*24)&gt;6,(((AL82*24)-(AK82*24))-0.5)/24,AL82-AK82))</f>
        <v/>
      </c>
      <c r="AL83" s="373"/>
      <c r="AM83" s="383" t="str">
        <f>IF(AND(AM82="",AN82=""),"",IF((AN82*24)-(AM82*24)&gt;6,(((AN82*24)-(AM82*24))-0.5)/24,AN82-AM82))</f>
        <v/>
      </c>
      <c r="AN83" s="373"/>
      <c r="AO83" s="383" t="str">
        <f>IF(AND(AO82="",AP82=""),"",IF((AP82*24)-(AO82*24)&gt;6,(((AP82*24)-(AO82*24))-0.5)/24,AP82-AO82))</f>
        <v/>
      </c>
      <c r="AP83" s="373"/>
      <c r="AQ83" s="383" t="str">
        <f>IF(AND(AQ82="",AR82=""),"",IF((AR82*24)-(AQ82*24)&gt;6,(((AR82*24)-(AQ82*24))-0.5)/24,AR82-AQ82))</f>
        <v/>
      </c>
      <c r="AR83" s="373"/>
      <c r="AS83" s="383" t="str">
        <f>IF(AND(AS82="",AT82=""),"",IF((AT82*24)-(AS82*24)&gt;6,(((AT82*24)-(AS82*24))-0.5)/24,AT82-AS82))</f>
        <v/>
      </c>
      <c r="AT83" s="373"/>
      <c r="AU83" s="383" t="str">
        <f>IF(AND(AU82="",AV82=""),"",IF((AV82*24)-(AU82*24)&gt;6,(((AV82*24)-(AU82*24))-0.5)/24,AV82-AU82))</f>
        <v/>
      </c>
      <c r="AV83" s="373"/>
      <c r="AW83" s="375">
        <f t="shared" ref="AW83" si="1352">SUM(AI83:AV83)</f>
        <v>0</v>
      </c>
      <c r="AX83" s="376"/>
      <c r="AY83" s="383" t="str">
        <f>IF(AND(AY82="",AZ82=""),"",IF((AZ82*24)-(AY82*24)&gt;6,(((AZ82*24)-(AY82*24))-0.5)/24,AZ82-AY82))</f>
        <v/>
      </c>
      <c r="AZ83" s="373"/>
      <c r="BA83" s="383" t="str">
        <f>IF(AND(BA82="",BB82=""),"",IF((BB82*24)-(BA82*24)&gt;6,(((BB82*24)-(BA82*24))-0.5)/24,BB82-BA82))</f>
        <v/>
      </c>
      <c r="BB83" s="373"/>
      <c r="BC83" s="383" t="str">
        <f>IF(AND(BC82="",BD82=""),"",IF((BD82*24)-(BC82*24)&gt;6,(((BD82*24)-(BC82*24))-0.5)/24,BD82-BC82))</f>
        <v/>
      </c>
      <c r="BD83" s="373"/>
      <c r="BE83" s="383" t="str">
        <f>IF(AND(BE82="",BF82=""),"",IF((BF82*24)-(BE82*24)&gt;6,(((BF82*24)-(BE82*24))-0.5)/24,BF82-BE82))</f>
        <v/>
      </c>
      <c r="BF83" s="373"/>
      <c r="BG83" s="383" t="str">
        <f>IF(AND(BG82="",BH82=""),"",IF((BH82*24)-(BG82*24)&gt;6,(((BH82*24)-(BG82*24))-0.5)/24,BH82-BG82))</f>
        <v/>
      </c>
      <c r="BH83" s="373"/>
      <c r="BI83" s="383" t="str">
        <f>IF(AND(BI82="",BJ82=""),"",IF((BJ82*24)-(BI82*24)&gt;6,(((BJ82*24)-(BI82*24))-0.5)/24,BJ82-BI82))</f>
        <v/>
      </c>
      <c r="BJ83" s="373"/>
      <c r="BK83" s="383" t="str">
        <f>IF(AND(BK82="",BL82=""),"",IF((BL82*24)-(BK82*24)&gt;6,(((BL82*24)-(BK82*24))-0.5)/24,BL82-BK82))</f>
        <v/>
      </c>
      <c r="BL83" s="373"/>
      <c r="BM83" s="375">
        <f t="shared" ref="BM83" si="1353">SUM(AY83:BL83)</f>
        <v>0</v>
      </c>
      <c r="BN83" s="376"/>
      <c r="BO83" s="383" t="str">
        <f>IF(AND(BO82="",BP82=""),"",IF((BP82*24)-(BO82*24)&gt;6,(((BP82*24)-(BO82*24))-0.5)/24,BP82-BO82))</f>
        <v/>
      </c>
      <c r="BP83" s="373"/>
      <c r="BQ83" s="383" t="str">
        <f>IF(AND(BQ82="",BR82=""),"",IF((BR82*24)-(BQ82*24)&gt;6,(((BR82*24)-(BQ82*24))-0.5)/24,BR82-BQ82))</f>
        <v/>
      </c>
      <c r="BR83" s="373"/>
      <c r="BS83" s="383" t="str">
        <f>IF(AND(BS82="",BT82=""),"",IF((BT82*24)-(BS82*24)&gt;6,(((BT82*24)-(BS82*24))-0.5)/24,BT82-BS82))</f>
        <v/>
      </c>
      <c r="BT83" s="373"/>
      <c r="BU83" s="383" t="str">
        <f>IF(AND(BU82="",BV82=""),"",IF((BV82*24)-(BU82*24)&gt;6,(((BV82*24)-(BU82*24))-0.5)/24,BV82-BU82))</f>
        <v/>
      </c>
      <c r="BV83" s="373"/>
      <c r="BW83" s="383" t="str">
        <f>IF(AND(BW82="",BX82=""),"",IF((BX82*24)-(BW82*24)&gt;6,(((BX82*24)-(BW82*24))-0.5)/24,BX82-BW82))</f>
        <v/>
      </c>
      <c r="BX83" s="373"/>
      <c r="BY83" s="383" t="str">
        <f>IF(AND(BY82="",BZ82=""),"",IF((BZ82*24)-(BY82*24)&gt;6,(((BZ82*24)-(BY82*24))-0.5)/24,BZ82-BY82))</f>
        <v/>
      </c>
      <c r="BZ83" s="373"/>
      <c r="CA83" s="383" t="str">
        <f>IF(AND(CA82="",CB82=""),"",IF((CB82*24)-(CA82*24)&gt;6,(((CB82*24)-(CA82*24))-0.5)/24,CB82-CA82))</f>
        <v/>
      </c>
      <c r="CB83" s="373"/>
      <c r="CC83" s="375">
        <f t="shared" ref="CC83" si="1354">SUM(BO83:CB83)</f>
        <v>0</v>
      </c>
      <c r="CD83" s="376"/>
      <c r="CE83" s="383" t="str">
        <f>IF(AND(CE82="",CF82=""),"",IF((CF82*24)-(CE82*24)&gt;6,(((CF82*24)-(CE82*24))-0.5)/24,CF82-CE82))</f>
        <v/>
      </c>
      <c r="CF83" s="373"/>
      <c r="CG83" s="383" t="str">
        <f>IF(AND(CG82="",CH82=""),"",IF((CH82*24)-(CG82*24)&gt;6,(((CH82*24)-(CG82*24))-0.5)/24,CH82-CG82))</f>
        <v/>
      </c>
      <c r="CH83" s="373"/>
      <c r="CI83" s="383" t="str">
        <f>IF(AND(CI82="",CJ82=""),"",IF((CJ82*24)-(CI82*24)&gt;6,(((CJ82*24)-(CI82*24))-0.5)/24,CJ82-CI82))</f>
        <v/>
      </c>
      <c r="CJ83" s="373"/>
      <c r="CK83" s="383" t="str">
        <f>IF(AND(CK82="",CL82=""),"",IF((CL82*24)-(CK82*24)&gt;6,(((CL82*24)-(CK82*24))-0.5)/24,CL82-CK82))</f>
        <v/>
      </c>
      <c r="CL83" s="373"/>
      <c r="CM83" s="383" t="str">
        <f>IF(AND(CM82="",CN82=""),"",IF((CN82*24)-(CM82*24)&gt;6,(((CN82*24)-(CM82*24))-0.5)/24,CN82-CM82))</f>
        <v/>
      </c>
      <c r="CN83" s="373"/>
      <c r="CO83" s="383" t="str">
        <f>IF(AND(CO82="",CP82=""),"",IF((CP82*24)-(CO82*24)&gt;6,(((CP82*24)-(CO82*24))-0.5)/24,CP82-CO82))</f>
        <v/>
      </c>
      <c r="CP83" s="373"/>
      <c r="CQ83" s="383" t="str">
        <f>IF(AND(CQ82="",CR82=""),"",IF((CR82*24)-(CQ82*24)&gt;6,(((CR82*24)-(CQ82*24))-0.5)/24,CR82-CQ82))</f>
        <v/>
      </c>
      <c r="CR83" s="373"/>
      <c r="CS83" s="375">
        <f t="shared" ref="CS83" si="1355">SUM(CE83:CR83)</f>
        <v>0</v>
      </c>
      <c r="CT83" s="376"/>
      <c r="CU83" s="375">
        <f t="shared" ref="CU83" si="1356">SUM(Q83,AG83,AW83,CC83,CS83,BM83)</f>
        <v>0</v>
      </c>
      <c r="CV83" s="376"/>
      <c r="CW83" s="157"/>
      <c r="CX83" s="387"/>
      <c r="CY83"/>
      <c r="CZ83"/>
      <c r="DA83"/>
      <c r="DB83"/>
      <c r="DC83"/>
      <c r="DD83"/>
    </row>
    <row r="84" spans="1:108" s="30" customFormat="1" x14ac:dyDescent="0.35">
      <c r="A84" s="171" t="s">
        <v>98</v>
      </c>
      <c r="B84" s="171"/>
      <c r="C84" s="173"/>
      <c r="D84" s="174"/>
      <c r="E84" s="175"/>
      <c r="F84" s="176"/>
      <c r="G84" s="173"/>
      <c r="H84" s="173"/>
      <c r="I84" s="175"/>
      <c r="J84" s="176"/>
      <c r="K84" s="173"/>
      <c r="L84" s="174"/>
      <c r="M84" s="175"/>
      <c r="N84" s="176"/>
      <c r="O84" s="173"/>
      <c r="P84" s="174"/>
      <c r="Q84" s="390"/>
      <c r="R84" s="372"/>
      <c r="S84" s="173"/>
      <c r="T84" s="174"/>
      <c r="U84" s="175"/>
      <c r="V84" s="176"/>
      <c r="W84" s="173"/>
      <c r="X84" s="173"/>
      <c r="Y84" s="175"/>
      <c r="Z84" s="176"/>
      <c r="AA84" s="173"/>
      <c r="AB84" s="174"/>
      <c r="AC84" s="175"/>
      <c r="AD84" s="176"/>
      <c r="AE84" s="173"/>
      <c r="AF84" s="174"/>
      <c r="AG84" s="374"/>
      <c r="AH84" s="374"/>
      <c r="AI84" s="173"/>
      <c r="AJ84" s="174"/>
      <c r="AK84" s="175"/>
      <c r="AL84" s="176"/>
      <c r="AM84" s="173"/>
      <c r="AN84" s="173"/>
      <c r="AO84" s="175"/>
      <c r="AP84" s="176"/>
      <c r="AQ84" s="173"/>
      <c r="AR84" s="174"/>
      <c r="AS84" s="175"/>
      <c r="AT84" s="176"/>
      <c r="AU84" s="173"/>
      <c r="AV84" s="174"/>
      <c r="AW84" s="374"/>
      <c r="AX84" s="374"/>
      <c r="AY84" s="173"/>
      <c r="AZ84" s="174"/>
      <c r="BA84" s="175"/>
      <c r="BB84" s="176"/>
      <c r="BC84" s="173"/>
      <c r="BD84" s="173"/>
      <c r="BE84" s="175"/>
      <c r="BF84" s="176"/>
      <c r="BG84" s="173"/>
      <c r="BH84" s="174"/>
      <c r="BI84" s="175"/>
      <c r="BJ84" s="176"/>
      <c r="BK84" s="173"/>
      <c r="BL84" s="174"/>
      <c r="BM84" s="375"/>
      <c r="BN84" s="376"/>
      <c r="BO84" s="173"/>
      <c r="BP84" s="174"/>
      <c r="BQ84" s="175"/>
      <c r="BR84" s="176"/>
      <c r="BS84" s="173"/>
      <c r="BT84" s="173"/>
      <c r="BU84" s="175"/>
      <c r="BV84" s="176"/>
      <c r="BW84" s="173"/>
      <c r="BX84" s="174"/>
      <c r="BY84" s="175"/>
      <c r="BZ84" s="176"/>
      <c r="CA84" s="173"/>
      <c r="CB84" s="174"/>
      <c r="CC84" s="375"/>
      <c r="CD84" s="376"/>
      <c r="CE84" s="173"/>
      <c r="CF84" s="174"/>
      <c r="CG84" s="175"/>
      <c r="CH84" s="176"/>
      <c r="CI84" s="173"/>
      <c r="CJ84" s="173"/>
      <c r="CK84" s="175"/>
      <c r="CL84" s="176"/>
      <c r="CM84" s="173"/>
      <c r="CN84" s="174"/>
      <c r="CO84" s="175"/>
      <c r="CP84" s="176"/>
      <c r="CQ84" s="173"/>
      <c r="CR84" s="174"/>
      <c r="CS84" s="375"/>
      <c r="CT84" s="376"/>
      <c r="CU84" s="375"/>
      <c r="CV84" s="376"/>
      <c r="CW84" s="157"/>
      <c r="CX84" s="386">
        <f>$CU$2-CU85</f>
        <v>6.9666666666666659</v>
      </c>
      <c r="CY84"/>
      <c r="CZ84"/>
      <c r="DA84"/>
      <c r="DB84"/>
      <c r="DC84"/>
      <c r="DD84"/>
    </row>
    <row r="85" spans="1:108" s="30" customFormat="1" x14ac:dyDescent="0.35">
      <c r="A85" s="170"/>
      <c r="B85" s="291"/>
      <c r="C85" s="383" t="str">
        <f>IF(AND(C84="",D84=""),"",IF((D84*24)-(C84*24)&gt;6,(((D84*24)-(C84*24))-0.5)/24,D84-C84))</f>
        <v/>
      </c>
      <c r="D85" s="373"/>
      <c r="E85" s="383" t="str">
        <f>IF(AND(E84="",F84=""),"",IF((F84*24)-(E84*24)&gt;6,(((F84*24)-(E84*24))-0.5)/24,F84-E84))</f>
        <v/>
      </c>
      <c r="F85" s="373"/>
      <c r="G85" s="383" t="str">
        <f>IF(AND(G84="",H84=""),"",IF((H84*24)-(G84*24)&gt;6,(((H84*24)-(G84*24))-0.5)/24,H84-G84))</f>
        <v/>
      </c>
      <c r="H85" s="373"/>
      <c r="I85" s="383" t="str">
        <f>IF(AND(I84="",J84=""),"",IF((J84*24)-(I84*24)&gt;6,(((J84*24)-(I84*24))-0.5)/24,J84-I84))</f>
        <v/>
      </c>
      <c r="J85" s="373"/>
      <c r="K85" s="383" t="str">
        <f>IF(AND(K84="",L84=""),"",IF((L84*24)-(K84*24)&gt;6,(((L84*24)-(K84*24))-0.5)/24,L84-K84))</f>
        <v/>
      </c>
      <c r="L85" s="373"/>
      <c r="M85" s="383" t="str">
        <f>IF(AND(M84="",N84=""),"",IF((N84*24)-(M84*24)&gt;6,(((N84*24)-(M84*24))-0.5)/24,N84-M84))</f>
        <v/>
      </c>
      <c r="N85" s="373"/>
      <c r="O85" s="383" t="str">
        <f>IF(AND(O84="",P84=""),"",IF((P84*24)-(O84*24)&gt;6,(((P84*24)-(O84*24))-0.5)/24,P84-O84))</f>
        <v/>
      </c>
      <c r="P85" s="373"/>
      <c r="Q85" s="391">
        <f t="shared" ref="Q85" si="1357">SUM(C85:P85)</f>
        <v>0</v>
      </c>
      <c r="R85" s="376"/>
      <c r="S85" s="383" t="str">
        <f>IF(AND(S84="",T84=""),"",IF((T84*24)-(S84*24)&gt;6,(((T84*24)-(S84*24))-0.5)/24,T84-S84))</f>
        <v/>
      </c>
      <c r="T85" s="373"/>
      <c r="U85" s="383" t="str">
        <f>IF(AND(U84="",V84=""),"",IF((V84*24)-(U84*24)&gt;6,(((V84*24)-(U84*24))-0.5)/24,V84-U84))</f>
        <v/>
      </c>
      <c r="V85" s="373"/>
      <c r="W85" s="383" t="str">
        <f>IF(AND(W84="",X84=""),"",IF((X84*24)-(W84*24)&gt;6,(((X84*24)-(W84*24))-0.5)/24,X84-W84))</f>
        <v/>
      </c>
      <c r="X85" s="373"/>
      <c r="Y85" s="383" t="str">
        <f>IF(AND(Y84="",Z84=""),"",IF((Z84*24)-(Y84*24)&gt;6,(((Z84*24)-(Y84*24))-0.5)/24,Z84-Y84))</f>
        <v/>
      </c>
      <c r="Z85" s="373"/>
      <c r="AA85" s="383" t="str">
        <f>IF(AND(AA84="",AB84=""),"",IF((AB84*24)-(AA84*24)&gt;6,(((AB84*24)-(AA84*24))-0.5)/24,AB84-AA84))</f>
        <v/>
      </c>
      <c r="AB85" s="373"/>
      <c r="AC85" s="383" t="str">
        <f>IF(AND(AC84="",AD84=""),"",IF((AD84*24)-(AC84*24)&gt;6,(((AD84*24)-(AC84*24))-0.5)/24,AD84-AC84))</f>
        <v/>
      </c>
      <c r="AD85" s="373"/>
      <c r="AE85" s="383" t="str">
        <f>IF(AND(AE84="",AF84=""),"",IF((AF84*24)-(AE84*24)&gt;6,(((AF84*24)-(AE84*24))-0.5)/24,AF84-AE84))</f>
        <v/>
      </c>
      <c r="AF85" s="373"/>
      <c r="AG85" s="375">
        <f t="shared" ref="AG85" si="1358">SUM(S85:AF85)</f>
        <v>0</v>
      </c>
      <c r="AH85" s="376"/>
      <c r="AI85" s="383" t="str">
        <f>IF(AND(AI84="",AJ84=""),"",IF((AJ84*24)-(AI84*24)&gt;6,(((AJ84*24)-(AI84*24))-0.5)/24,AJ84-AI84))</f>
        <v/>
      </c>
      <c r="AJ85" s="373"/>
      <c r="AK85" s="383" t="str">
        <f>IF(AND(AK84="",AL84=""),"",IF((AL84*24)-(AK84*24)&gt;6,(((AL84*24)-(AK84*24))-0.5)/24,AL84-AK84))</f>
        <v/>
      </c>
      <c r="AL85" s="373"/>
      <c r="AM85" s="383" t="str">
        <f>IF(AND(AM84="",AN84=""),"",IF((AN84*24)-(AM84*24)&gt;6,(((AN84*24)-(AM84*24))-0.5)/24,AN84-AM84))</f>
        <v/>
      </c>
      <c r="AN85" s="373"/>
      <c r="AO85" s="383" t="str">
        <f>IF(AND(AO84="",AP84=""),"",IF((AP84*24)-(AO84*24)&gt;6,(((AP84*24)-(AO84*24))-0.5)/24,AP84-AO84))</f>
        <v/>
      </c>
      <c r="AP85" s="373"/>
      <c r="AQ85" s="383" t="str">
        <f>IF(AND(AQ84="",AR84=""),"",IF((AR84*24)-(AQ84*24)&gt;6,(((AR84*24)-(AQ84*24))-0.5)/24,AR84-AQ84))</f>
        <v/>
      </c>
      <c r="AR85" s="373"/>
      <c r="AS85" s="383" t="str">
        <f>IF(AND(AS84="",AT84=""),"",IF((AT84*24)-(AS84*24)&gt;6,(((AT84*24)-(AS84*24))-0.5)/24,AT84-AS84))</f>
        <v/>
      </c>
      <c r="AT85" s="373"/>
      <c r="AU85" s="383" t="str">
        <f>IF(AND(AU84="",AV84=""),"",IF((AV84*24)-(AU84*24)&gt;6,(((AV84*24)-(AU84*24))-0.5)/24,AV84-AU84))</f>
        <v/>
      </c>
      <c r="AV85" s="373"/>
      <c r="AW85" s="375">
        <f t="shared" ref="AW85" si="1359">SUM(AI85:AV85)</f>
        <v>0</v>
      </c>
      <c r="AX85" s="376"/>
      <c r="AY85" s="383" t="str">
        <f>IF(AND(AY84="",AZ84=""),"",IF((AZ84*24)-(AY84*24)&gt;6,(((AZ84*24)-(AY84*24))-0.5)/24,AZ84-AY84))</f>
        <v/>
      </c>
      <c r="AZ85" s="373"/>
      <c r="BA85" s="383" t="str">
        <f>IF(AND(BA84="",BB84=""),"",IF((BB84*24)-(BA84*24)&gt;6,(((BB84*24)-(BA84*24))-0.5)/24,BB84-BA84))</f>
        <v/>
      </c>
      <c r="BB85" s="373"/>
      <c r="BC85" s="383" t="str">
        <f>IF(AND(BC84="",BD84=""),"",IF((BD84*24)-(BC84*24)&gt;6,(((BD84*24)-(BC84*24))-0.5)/24,BD84-BC84))</f>
        <v/>
      </c>
      <c r="BD85" s="373"/>
      <c r="BE85" s="383" t="str">
        <f>IF(AND(BE84="",BF84=""),"",IF((BF84*24)-(BE84*24)&gt;6,(((BF84*24)-(BE84*24))-0.5)/24,BF84-BE84))</f>
        <v/>
      </c>
      <c r="BF85" s="373"/>
      <c r="BG85" s="383" t="str">
        <f>IF(AND(BG84="",BH84=""),"",IF((BH84*24)-(BG84*24)&gt;6,(((BH84*24)-(BG84*24))-0.5)/24,BH84-BG84))</f>
        <v/>
      </c>
      <c r="BH85" s="373"/>
      <c r="BI85" s="383" t="str">
        <f>IF(AND(BI84="",BJ84=""),"",IF((BJ84*24)-(BI84*24)&gt;6,(((BJ84*24)-(BI84*24))-0.5)/24,BJ84-BI84))</f>
        <v/>
      </c>
      <c r="BJ85" s="373"/>
      <c r="BK85" s="383" t="str">
        <f>IF(AND(BK84="",BL84=""),"",IF((BL84*24)-(BK84*24)&gt;6,(((BL84*24)-(BK84*24))-0.5)/24,BL84-BK84))</f>
        <v/>
      </c>
      <c r="BL85" s="373"/>
      <c r="BM85" s="375">
        <f t="shared" ref="BM85" si="1360">SUM(AY85:BL85)</f>
        <v>0</v>
      </c>
      <c r="BN85" s="376"/>
      <c r="BO85" s="383" t="str">
        <f>IF(AND(BO84="",BP84=""),"",IF((BP84*24)-(BO84*24)&gt;6,(((BP84*24)-(BO84*24))-0.5)/24,BP84-BO84))</f>
        <v/>
      </c>
      <c r="BP85" s="373"/>
      <c r="BQ85" s="383" t="str">
        <f>IF(AND(BQ84="",BR84=""),"",IF((BR84*24)-(BQ84*24)&gt;6,(((BR84*24)-(BQ84*24))-0.5)/24,BR84-BQ84))</f>
        <v/>
      </c>
      <c r="BR85" s="373"/>
      <c r="BS85" s="383" t="str">
        <f>IF(AND(BS84="",BT84=""),"",IF((BT84*24)-(BS84*24)&gt;6,(((BT84*24)-(BS84*24))-0.5)/24,BT84-BS84))</f>
        <v/>
      </c>
      <c r="BT85" s="373"/>
      <c r="BU85" s="383" t="str">
        <f>IF(AND(BU84="",BV84=""),"",IF((BV84*24)-(BU84*24)&gt;6,(((BV84*24)-(BU84*24))-0.5)/24,BV84-BU84))</f>
        <v/>
      </c>
      <c r="BV85" s="373"/>
      <c r="BW85" s="383" t="str">
        <f>IF(AND(BW84="",BX84=""),"",IF((BX84*24)-(BW84*24)&gt;6,(((BX84*24)-(BW84*24))-0.5)/24,BX84-BW84))</f>
        <v/>
      </c>
      <c r="BX85" s="373"/>
      <c r="BY85" s="383" t="str">
        <f>IF(AND(BY84="",BZ84=""),"",IF((BZ84*24)-(BY84*24)&gt;6,(((BZ84*24)-(BY84*24))-0.5)/24,BZ84-BY84))</f>
        <v/>
      </c>
      <c r="BZ85" s="373"/>
      <c r="CA85" s="383" t="str">
        <f>IF(AND(CA84="",CB84=""),"",IF((CB84*24)-(CA84*24)&gt;6,(((CB84*24)-(CA84*24))-0.5)/24,CB84-CA84))</f>
        <v/>
      </c>
      <c r="CB85" s="373"/>
      <c r="CC85" s="375">
        <f t="shared" ref="CC85" si="1361">SUM(BO85:CB85)</f>
        <v>0</v>
      </c>
      <c r="CD85" s="376"/>
      <c r="CE85" s="383" t="str">
        <f>IF(AND(CE84="",CF84=""),"",IF((CF84*24)-(CE84*24)&gt;6,(((CF84*24)-(CE84*24))-0.5)/24,CF84-CE84))</f>
        <v/>
      </c>
      <c r="CF85" s="373"/>
      <c r="CG85" s="383" t="str">
        <f>IF(AND(CG84="",CH84=""),"",IF((CH84*24)-(CG84*24)&gt;6,(((CH84*24)-(CG84*24))-0.5)/24,CH84-CG84))</f>
        <v/>
      </c>
      <c r="CH85" s="373"/>
      <c r="CI85" s="383" t="str">
        <f>IF(AND(CI84="",CJ84=""),"",IF((CJ84*24)-(CI84*24)&gt;6,(((CJ84*24)-(CI84*24))-0.5)/24,CJ84-CI84))</f>
        <v/>
      </c>
      <c r="CJ85" s="373"/>
      <c r="CK85" s="383" t="str">
        <f>IF(AND(CK84="",CL84=""),"",IF((CL84*24)-(CK84*24)&gt;6,(((CL84*24)-(CK84*24))-0.5)/24,CL84-CK84))</f>
        <v/>
      </c>
      <c r="CL85" s="373"/>
      <c r="CM85" s="383" t="str">
        <f>IF(AND(CM84="",CN84=""),"",IF((CN84*24)-(CM84*24)&gt;6,(((CN84*24)-(CM84*24))-0.5)/24,CN84-CM84))</f>
        <v/>
      </c>
      <c r="CN85" s="373"/>
      <c r="CO85" s="383" t="str">
        <f>IF(AND(CO84="",CP84=""),"",IF((CP84*24)-(CO84*24)&gt;6,(((CP84*24)-(CO84*24))-0.5)/24,CP84-CO84))</f>
        <v/>
      </c>
      <c r="CP85" s="373"/>
      <c r="CQ85" s="383" t="str">
        <f>IF(AND(CQ84="",CR84=""),"",IF((CR84*24)-(CQ84*24)&gt;6,(((CR84*24)-(CQ84*24))-0.5)/24,CR84-CQ84))</f>
        <v/>
      </c>
      <c r="CR85" s="373"/>
      <c r="CS85" s="375">
        <f t="shared" ref="CS85" si="1362">SUM(CE85:CR85)</f>
        <v>0</v>
      </c>
      <c r="CT85" s="376"/>
      <c r="CU85" s="375">
        <f t="shared" ref="CU85" si="1363">SUM(Q85,AG85,AW85,CC85,CS85,BM85)</f>
        <v>0</v>
      </c>
      <c r="CV85" s="376"/>
      <c r="CW85" s="157"/>
      <c r="CX85" s="387"/>
      <c r="CY85"/>
      <c r="CZ85"/>
      <c r="DA85"/>
      <c r="DB85"/>
      <c r="DC85"/>
      <c r="DD85"/>
    </row>
    <row r="86" spans="1:108" s="30" customFormat="1" x14ac:dyDescent="0.35">
      <c r="A86" s="171" t="s">
        <v>99</v>
      </c>
      <c r="B86" s="171"/>
      <c r="C86" s="173"/>
      <c r="D86" s="174"/>
      <c r="E86" s="175"/>
      <c r="F86" s="176"/>
      <c r="G86" s="173"/>
      <c r="H86" s="173"/>
      <c r="I86" s="175"/>
      <c r="J86" s="176"/>
      <c r="K86" s="173"/>
      <c r="L86" s="174"/>
      <c r="M86" s="175"/>
      <c r="N86" s="176"/>
      <c r="O86" s="173"/>
      <c r="P86" s="174"/>
      <c r="Q86" s="390"/>
      <c r="R86" s="372"/>
      <c r="S86" s="173"/>
      <c r="T86" s="174"/>
      <c r="U86" s="175"/>
      <c r="V86" s="176"/>
      <c r="W86" s="173"/>
      <c r="X86" s="173"/>
      <c r="Y86" s="175"/>
      <c r="Z86" s="176"/>
      <c r="AA86" s="173"/>
      <c r="AB86" s="174"/>
      <c r="AC86" s="175"/>
      <c r="AD86" s="176"/>
      <c r="AE86" s="173"/>
      <c r="AF86" s="174"/>
      <c r="AG86" s="374"/>
      <c r="AH86" s="374"/>
      <c r="AI86" s="173"/>
      <c r="AJ86" s="174"/>
      <c r="AK86" s="175"/>
      <c r="AL86" s="176"/>
      <c r="AM86" s="173"/>
      <c r="AN86" s="173"/>
      <c r="AO86" s="175"/>
      <c r="AP86" s="176"/>
      <c r="AQ86" s="173"/>
      <c r="AR86" s="174"/>
      <c r="AS86" s="175"/>
      <c r="AT86" s="176"/>
      <c r="AU86" s="173"/>
      <c r="AV86" s="174"/>
      <c r="AW86" s="374"/>
      <c r="AX86" s="374"/>
      <c r="AY86" s="173"/>
      <c r="AZ86" s="174"/>
      <c r="BA86" s="175"/>
      <c r="BB86" s="176"/>
      <c r="BC86" s="173"/>
      <c r="BD86" s="173"/>
      <c r="BE86" s="175"/>
      <c r="BF86" s="176"/>
      <c r="BG86" s="173"/>
      <c r="BH86" s="174"/>
      <c r="BI86" s="175"/>
      <c r="BJ86" s="176"/>
      <c r="BK86" s="173"/>
      <c r="BL86" s="174"/>
      <c r="BM86" s="375"/>
      <c r="BN86" s="376"/>
      <c r="BO86" s="173"/>
      <c r="BP86" s="174"/>
      <c r="BQ86" s="175"/>
      <c r="BR86" s="176"/>
      <c r="BS86" s="173"/>
      <c r="BT86" s="173"/>
      <c r="BU86" s="175"/>
      <c r="BV86" s="176"/>
      <c r="BW86" s="173"/>
      <c r="BX86" s="174"/>
      <c r="BY86" s="175"/>
      <c r="BZ86" s="176"/>
      <c r="CA86" s="173"/>
      <c r="CB86" s="174"/>
      <c r="CC86" s="375"/>
      <c r="CD86" s="376"/>
      <c r="CE86" s="173"/>
      <c r="CF86" s="174"/>
      <c r="CG86" s="175"/>
      <c r="CH86" s="176"/>
      <c r="CI86" s="173"/>
      <c r="CJ86" s="173"/>
      <c r="CK86" s="175"/>
      <c r="CL86" s="176"/>
      <c r="CM86" s="173"/>
      <c r="CN86" s="174"/>
      <c r="CO86" s="175"/>
      <c r="CP86" s="176"/>
      <c r="CQ86" s="173"/>
      <c r="CR86" s="174"/>
      <c r="CS86" s="375"/>
      <c r="CT86" s="376"/>
      <c r="CU86" s="375"/>
      <c r="CV86" s="376"/>
      <c r="CW86" s="157"/>
      <c r="CX86" s="386">
        <f>$CU$2-CU87</f>
        <v>6.9666666666666659</v>
      </c>
      <c r="CY86"/>
      <c r="CZ86"/>
      <c r="DA86"/>
      <c r="DB86"/>
      <c r="DC86"/>
      <c r="DD86"/>
    </row>
    <row r="87" spans="1:108" s="30" customFormat="1" x14ac:dyDescent="0.35">
      <c r="A87" s="165"/>
      <c r="B87" s="293"/>
      <c r="C87" s="383" t="str">
        <f>IF(AND(C86="",D86=""),"",IF((D86*24)-(C86*24)&gt;6,(((D86*24)-(C86*24))-0.5)/24,D86-C86))</f>
        <v/>
      </c>
      <c r="D87" s="373"/>
      <c r="E87" s="383" t="str">
        <f>IF(AND(E86="",F86=""),"",IF((F86*24)-(E86*24)&gt;6,(((F86*24)-(E86*24))-0.5)/24,F86-E86))</f>
        <v/>
      </c>
      <c r="F87" s="373"/>
      <c r="G87" s="383" t="str">
        <f>IF(AND(G86="",H86=""),"",IF((H86*24)-(G86*24)&gt;6,(((H86*24)-(G86*24))-0.5)/24,H86-G86))</f>
        <v/>
      </c>
      <c r="H87" s="373"/>
      <c r="I87" s="383" t="str">
        <f>IF(AND(I86="",J86=""),"",IF((J86*24)-(I86*24)&gt;6,(((J86*24)-(I86*24))-0.5)/24,J86-I86))</f>
        <v/>
      </c>
      <c r="J87" s="373"/>
      <c r="K87" s="383" t="str">
        <f>IF(AND(K86="",L86=""),"",IF((L86*24)-(K86*24)&gt;6,(((L86*24)-(K86*24))-0.5)/24,L86-K86))</f>
        <v/>
      </c>
      <c r="L87" s="373"/>
      <c r="M87" s="383" t="str">
        <f>IF(AND(M86="",N86=""),"",IF((N86*24)-(M86*24)&gt;6,(((N86*24)-(M86*24))-0.5)/24,N86-M86))</f>
        <v/>
      </c>
      <c r="N87" s="373"/>
      <c r="O87" s="383" t="str">
        <f>IF(AND(O86="",P86=""),"",IF((P86*24)-(O86*24)&gt;6,(((P86*24)-(O86*24))-0.5)/24,P86-O86))</f>
        <v/>
      </c>
      <c r="P87" s="373"/>
      <c r="Q87" s="391">
        <f t="shared" ref="Q87" si="1364">SUM(C87:P87)</f>
        <v>0</v>
      </c>
      <c r="R87" s="376"/>
      <c r="S87" s="383" t="str">
        <f>IF(AND(S86="",T86=""),"",IF((T86*24)-(S86*24)&gt;6,(((T86*24)-(S86*24))-0.5)/24,T86-S86))</f>
        <v/>
      </c>
      <c r="T87" s="373"/>
      <c r="U87" s="383" t="str">
        <f>IF(AND(U86="",V86=""),"",IF((V86*24)-(U86*24)&gt;6,(((V86*24)-(U86*24))-0.5)/24,V86-U86))</f>
        <v/>
      </c>
      <c r="V87" s="373"/>
      <c r="W87" s="383" t="str">
        <f>IF(AND(W86="",X86=""),"",IF((X86*24)-(W86*24)&gt;6,(((X86*24)-(W86*24))-0.5)/24,X86-W86))</f>
        <v/>
      </c>
      <c r="X87" s="373"/>
      <c r="Y87" s="383" t="str">
        <f>IF(AND(Y86="",Z86=""),"",IF((Z86*24)-(Y86*24)&gt;6,(((Z86*24)-(Y86*24))-0.5)/24,Z86-Y86))</f>
        <v/>
      </c>
      <c r="Z87" s="373"/>
      <c r="AA87" s="383" t="str">
        <f>IF(AND(AA86="",AB86=""),"",IF((AB86*24)-(AA86*24)&gt;6,(((AB86*24)-(AA86*24))-0.5)/24,AB86-AA86))</f>
        <v/>
      </c>
      <c r="AB87" s="373"/>
      <c r="AC87" s="383" t="str">
        <f>IF(AND(AC86="",AD86=""),"",IF((AD86*24)-(AC86*24)&gt;6,(((AD86*24)-(AC86*24))-0.5)/24,AD86-AC86))</f>
        <v/>
      </c>
      <c r="AD87" s="373"/>
      <c r="AE87" s="383" t="str">
        <f>IF(AND(AE86="",AF86=""),"",IF((AF86*24)-(AE86*24)&gt;6,(((AF86*24)-(AE86*24))-0.5)/24,AF86-AE86))</f>
        <v/>
      </c>
      <c r="AF87" s="373"/>
      <c r="AG87" s="375">
        <f t="shared" ref="AG87" si="1365">SUM(S87:AF87)</f>
        <v>0</v>
      </c>
      <c r="AH87" s="376"/>
      <c r="AI87" s="383" t="str">
        <f>IF(AND(AI86="",AJ86=""),"",IF((AJ86*24)-(AI86*24)&gt;6,(((AJ86*24)-(AI86*24))-0.5)/24,AJ86-AI86))</f>
        <v/>
      </c>
      <c r="AJ87" s="373"/>
      <c r="AK87" s="383" t="str">
        <f>IF(AND(AK86="",AL86=""),"",IF((AL86*24)-(AK86*24)&gt;6,(((AL86*24)-(AK86*24))-0.5)/24,AL86-AK86))</f>
        <v/>
      </c>
      <c r="AL87" s="373"/>
      <c r="AM87" s="383" t="str">
        <f>IF(AND(AM86="",AN86=""),"",IF((AN86*24)-(AM86*24)&gt;6,(((AN86*24)-(AM86*24))-0.5)/24,AN86-AM86))</f>
        <v/>
      </c>
      <c r="AN87" s="373"/>
      <c r="AO87" s="383" t="str">
        <f>IF(AND(AO86="",AP86=""),"",IF((AP86*24)-(AO86*24)&gt;6,(((AP86*24)-(AO86*24))-0.5)/24,AP86-AO86))</f>
        <v/>
      </c>
      <c r="AP87" s="373"/>
      <c r="AQ87" s="383" t="str">
        <f>IF(AND(AQ86="",AR86=""),"",IF((AR86*24)-(AQ86*24)&gt;6,(((AR86*24)-(AQ86*24))-0.5)/24,AR86-AQ86))</f>
        <v/>
      </c>
      <c r="AR87" s="373"/>
      <c r="AS87" s="383" t="str">
        <f>IF(AND(AS86="",AT86=""),"",IF((AT86*24)-(AS86*24)&gt;6,(((AT86*24)-(AS86*24))-0.5)/24,AT86-AS86))</f>
        <v/>
      </c>
      <c r="AT87" s="373"/>
      <c r="AU87" s="383" t="str">
        <f>IF(AND(AU86="",AV86=""),"",IF((AV86*24)-(AU86*24)&gt;6,(((AV86*24)-(AU86*24))-0.5)/24,AV86-AU86))</f>
        <v/>
      </c>
      <c r="AV87" s="373"/>
      <c r="AW87" s="375">
        <f t="shared" ref="AW87" si="1366">SUM(AI87:AV87)</f>
        <v>0</v>
      </c>
      <c r="AX87" s="376"/>
      <c r="AY87" s="383" t="str">
        <f>IF(AND(AY86="",AZ86=""),"",IF((AZ86*24)-(AY86*24)&gt;6,(((AZ86*24)-(AY86*24))-0.5)/24,AZ86-AY86))</f>
        <v/>
      </c>
      <c r="AZ87" s="373"/>
      <c r="BA87" s="383" t="str">
        <f>IF(AND(BA86="",BB86=""),"",IF((BB86*24)-(BA86*24)&gt;6,(((BB86*24)-(BA86*24))-0.5)/24,BB86-BA86))</f>
        <v/>
      </c>
      <c r="BB87" s="373"/>
      <c r="BC87" s="383" t="str">
        <f>IF(AND(BC86="",BD86=""),"",IF((BD86*24)-(BC86*24)&gt;6,(((BD86*24)-(BC86*24))-0.5)/24,BD86-BC86))</f>
        <v/>
      </c>
      <c r="BD87" s="373"/>
      <c r="BE87" s="383" t="str">
        <f>IF(AND(BE86="",BF86=""),"",IF((BF86*24)-(BE86*24)&gt;6,(((BF86*24)-(BE86*24))-0.5)/24,BF86-BE86))</f>
        <v/>
      </c>
      <c r="BF87" s="373"/>
      <c r="BG87" s="383" t="str">
        <f>IF(AND(BG86="",BH86=""),"",IF((BH86*24)-(BG86*24)&gt;6,(((BH86*24)-(BG86*24))-0.5)/24,BH86-BG86))</f>
        <v/>
      </c>
      <c r="BH87" s="373"/>
      <c r="BI87" s="383" t="str">
        <f>IF(AND(BI86="",BJ86=""),"",IF((BJ86*24)-(BI86*24)&gt;6,(((BJ86*24)-(BI86*24))-0.5)/24,BJ86-BI86))</f>
        <v/>
      </c>
      <c r="BJ87" s="373"/>
      <c r="BK87" s="383" t="str">
        <f>IF(AND(BK86="",BL86=""),"",IF((BL86*24)-(BK86*24)&gt;6,(((BL86*24)-(BK86*24))-0.5)/24,BL86-BK86))</f>
        <v/>
      </c>
      <c r="BL87" s="373"/>
      <c r="BM87" s="375">
        <f t="shared" ref="BM87" si="1367">SUM(AY87:BL87)</f>
        <v>0</v>
      </c>
      <c r="BN87" s="376"/>
      <c r="BO87" s="383" t="str">
        <f>IF(AND(BO86="",BP86=""),"",IF((BP86*24)-(BO86*24)&gt;6,(((BP86*24)-(BO86*24))-0.5)/24,BP86-BO86))</f>
        <v/>
      </c>
      <c r="BP87" s="373"/>
      <c r="BQ87" s="383" t="str">
        <f>IF(AND(BQ86="",BR86=""),"",IF((BR86*24)-(BQ86*24)&gt;6,(((BR86*24)-(BQ86*24))-0.5)/24,BR86-BQ86))</f>
        <v/>
      </c>
      <c r="BR87" s="373"/>
      <c r="BS87" s="383" t="str">
        <f>IF(AND(BS86="",BT86=""),"",IF((BT86*24)-(BS86*24)&gt;6,(((BT86*24)-(BS86*24))-0.5)/24,BT86-BS86))</f>
        <v/>
      </c>
      <c r="BT87" s="373"/>
      <c r="BU87" s="383" t="str">
        <f>IF(AND(BU86="",BV86=""),"",IF((BV86*24)-(BU86*24)&gt;6,(((BV86*24)-(BU86*24))-0.5)/24,BV86-BU86))</f>
        <v/>
      </c>
      <c r="BV87" s="373"/>
      <c r="BW87" s="383" t="str">
        <f>IF(AND(BW86="",BX86=""),"",IF((BX86*24)-(BW86*24)&gt;6,(((BX86*24)-(BW86*24))-0.5)/24,BX86-BW86))</f>
        <v/>
      </c>
      <c r="BX87" s="373"/>
      <c r="BY87" s="383" t="str">
        <f>IF(AND(BY86="",BZ86=""),"",IF((BZ86*24)-(BY86*24)&gt;6,(((BZ86*24)-(BY86*24))-0.5)/24,BZ86-BY86))</f>
        <v/>
      </c>
      <c r="BZ87" s="373"/>
      <c r="CA87" s="383" t="str">
        <f>IF(AND(CA86="",CB86=""),"",IF((CB86*24)-(CA86*24)&gt;6,(((CB86*24)-(CA86*24))-0.5)/24,CB86-CA86))</f>
        <v/>
      </c>
      <c r="CB87" s="373"/>
      <c r="CC87" s="375">
        <f t="shared" ref="CC87" si="1368">SUM(BO87:CB87)</f>
        <v>0</v>
      </c>
      <c r="CD87" s="376"/>
      <c r="CE87" s="383" t="str">
        <f>IF(AND(CE86="",CF86=""),"",IF((CF86*24)-(CE86*24)&gt;6,(((CF86*24)-(CE86*24))-0.5)/24,CF86-CE86))</f>
        <v/>
      </c>
      <c r="CF87" s="373"/>
      <c r="CG87" s="383" t="str">
        <f>IF(AND(CG86="",CH86=""),"",IF((CH86*24)-(CG86*24)&gt;6,(((CH86*24)-(CG86*24))-0.5)/24,CH86-CG86))</f>
        <v/>
      </c>
      <c r="CH87" s="373"/>
      <c r="CI87" s="383" t="str">
        <f>IF(AND(CI86="",CJ86=""),"",IF((CJ86*24)-(CI86*24)&gt;6,(((CJ86*24)-(CI86*24))-0.5)/24,CJ86-CI86))</f>
        <v/>
      </c>
      <c r="CJ87" s="373"/>
      <c r="CK87" s="383" t="str">
        <f>IF(AND(CK86="",CL86=""),"",IF((CL86*24)-(CK86*24)&gt;6,(((CL86*24)-(CK86*24))-0.5)/24,CL86-CK86))</f>
        <v/>
      </c>
      <c r="CL87" s="373"/>
      <c r="CM87" s="383" t="str">
        <f>IF(AND(CM86="",CN86=""),"",IF((CN86*24)-(CM86*24)&gt;6,(((CN86*24)-(CM86*24))-0.5)/24,CN86-CM86))</f>
        <v/>
      </c>
      <c r="CN87" s="373"/>
      <c r="CO87" s="383" t="str">
        <f>IF(AND(CO86="",CP86=""),"",IF((CP86*24)-(CO86*24)&gt;6,(((CP86*24)-(CO86*24))-0.5)/24,CP86-CO86))</f>
        <v/>
      </c>
      <c r="CP87" s="373"/>
      <c r="CQ87" s="383" t="str">
        <f>IF(AND(CQ86="",CR86=""),"",IF((CR86*24)-(CQ86*24)&gt;6,(((CR86*24)-(CQ86*24))-0.5)/24,CR86-CQ86))</f>
        <v/>
      </c>
      <c r="CR87" s="373"/>
      <c r="CS87" s="375">
        <f t="shared" ref="CS87" si="1369">SUM(CE87:CR87)</f>
        <v>0</v>
      </c>
      <c r="CT87" s="376"/>
      <c r="CU87" s="375">
        <f t="shared" ref="CU87" si="1370">SUM(Q87,AG87,AW87,CC87,CS87,BM87)</f>
        <v>0</v>
      </c>
      <c r="CV87" s="376"/>
      <c r="CW87" s="157"/>
      <c r="CX87" s="387"/>
      <c r="CY87"/>
      <c r="CZ87"/>
      <c r="DA87"/>
      <c r="DB87"/>
      <c r="DC87"/>
      <c r="DD87"/>
    </row>
    <row r="88" spans="1:108" s="30" customFormat="1" x14ac:dyDescent="0.35">
      <c r="A88" s="171" t="s">
        <v>100</v>
      </c>
      <c r="B88" s="171"/>
      <c r="C88" s="173"/>
      <c r="D88" s="174"/>
      <c r="E88" s="175"/>
      <c r="F88" s="176"/>
      <c r="G88" s="173"/>
      <c r="H88" s="173"/>
      <c r="I88" s="175"/>
      <c r="J88" s="176"/>
      <c r="K88" s="173"/>
      <c r="L88" s="174"/>
      <c r="M88" s="175"/>
      <c r="N88" s="176"/>
      <c r="O88" s="173"/>
      <c r="P88" s="174"/>
      <c r="Q88" s="390"/>
      <c r="R88" s="372"/>
      <c r="S88" s="173"/>
      <c r="T88" s="174"/>
      <c r="U88" s="175"/>
      <c r="V88" s="176"/>
      <c r="W88" s="173"/>
      <c r="X88" s="173"/>
      <c r="Y88" s="175"/>
      <c r="Z88" s="176"/>
      <c r="AA88" s="173"/>
      <c r="AB88" s="174"/>
      <c r="AC88" s="175"/>
      <c r="AD88" s="176"/>
      <c r="AE88" s="173"/>
      <c r="AF88" s="174"/>
      <c r="AG88" s="374"/>
      <c r="AH88" s="374"/>
      <c r="AI88" s="173"/>
      <c r="AJ88" s="174"/>
      <c r="AK88" s="175"/>
      <c r="AL88" s="176"/>
      <c r="AM88" s="173"/>
      <c r="AN88" s="173"/>
      <c r="AO88" s="175"/>
      <c r="AP88" s="176"/>
      <c r="AQ88" s="173"/>
      <c r="AR88" s="174"/>
      <c r="AS88" s="175"/>
      <c r="AT88" s="176"/>
      <c r="AU88" s="173"/>
      <c r="AV88" s="174"/>
      <c r="AW88" s="374"/>
      <c r="AX88" s="374"/>
      <c r="AY88" s="173"/>
      <c r="AZ88" s="174"/>
      <c r="BA88" s="175"/>
      <c r="BB88" s="176"/>
      <c r="BC88" s="173"/>
      <c r="BD88" s="173"/>
      <c r="BE88" s="175"/>
      <c r="BF88" s="176"/>
      <c r="BG88" s="173"/>
      <c r="BH88" s="174"/>
      <c r="BI88" s="175"/>
      <c r="BJ88" s="176"/>
      <c r="BK88" s="173"/>
      <c r="BL88" s="174"/>
      <c r="BM88" s="375"/>
      <c r="BN88" s="376"/>
      <c r="BO88" s="173"/>
      <c r="BP88" s="174"/>
      <c r="BQ88" s="175"/>
      <c r="BR88" s="176"/>
      <c r="BS88" s="173"/>
      <c r="BT88" s="173"/>
      <c r="BU88" s="175"/>
      <c r="BV88" s="176"/>
      <c r="BW88" s="173"/>
      <c r="BX88" s="174"/>
      <c r="BY88" s="175"/>
      <c r="BZ88" s="176"/>
      <c r="CA88" s="173"/>
      <c r="CB88" s="174"/>
      <c r="CC88" s="375"/>
      <c r="CD88" s="376"/>
      <c r="CE88" s="173"/>
      <c r="CF88" s="174"/>
      <c r="CG88" s="175"/>
      <c r="CH88" s="176"/>
      <c r="CI88" s="173"/>
      <c r="CJ88" s="173"/>
      <c r="CK88" s="175"/>
      <c r="CL88" s="176"/>
      <c r="CM88" s="173"/>
      <c r="CN88" s="174"/>
      <c r="CO88" s="175"/>
      <c r="CP88" s="176"/>
      <c r="CQ88" s="173"/>
      <c r="CR88" s="174"/>
      <c r="CS88" s="375"/>
      <c r="CT88" s="376"/>
      <c r="CU88" s="375"/>
      <c r="CV88" s="376"/>
      <c r="CW88" s="157"/>
      <c r="CX88" s="386">
        <f>$CU$2-CU89</f>
        <v>6.9666666666666659</v>
      </c>
      <c r="CY88"/>
      <c r="CZ88"/>
      <c r="DA88"/>
      <c r="DB88"/>
      <c r="DC88"/>
      <c r="DD88"/>
    </row>
    <row r="89" spans="1:108" s="30" customFormat="1" x14ac:dyDescent="0.35">
      <c r="A89" s="165"/>
      <c r="B89" s="293"/>
      <c r="C89" s="383" t="str">
        <f>IF(AND(C88="",D88=""),"",IF((D88*24)-(C88*24)&gt;6,(((D88*24)-(C88*24))-0.5)/24,D88-C88))</f>
        <v/>
      </c>
      <c r="D89" s="373"/>
      <c r="E89" s="383" t="str">
        <f>IF(AND(E88="",F88=""),"",IF((F88*24)-(E88*24)&gt;6,(((F88*24)-(E88*24))-0.5)/24,F88-E88))</f>
        <v/>
      </c>
      <c r="F89" s="373"/>
      <c r="G89" s="383" t="str">
        <f>IF(AND(G88="",H88=""),"",IF((H88*24)-(G88*24)&gt;6,(((H88*24)-(G88*24))-0.5)/24,H88-G88))</f>
        <v/>
      </c>
      <c r="H89" s="373"/>
      <c r="I89" s="383" t="str">
        <f>IF(AND(I88="",J88=""),"",IF((J88*24)-(I88*24)&gt;6,(((J88*24)-(I88*24))-0.5)/24,J88-I88))</f>
        <v/>
      </c>
      <c r="J89" s="373"/>
      <c r="K89" s="383" t="str">
        <f>IF(AND(K88="",L88=""),"",IF((L88*24)-(K88*24)&gt;6,(((L88*24)-(K88*24))-0.5)/24,L88-K88))</f>
        <v/>
      </c>
      <c r="L89" s="373"/>
      <c r="M89" s="383" t="str">
        <f>IF(AND(M88="",N88=""),"",IF((N88*24)-(M88*24)&gt;6,(((N88*24)-(M88*24))-0.5)/24,N88-M88))</f>
        <v/>
      </c>
      <c r="N89" s="373"/>
      <c r="O89" s="383" t="str">
        <f>IF(AND(O88="",P88=""),"",IF((P88*24)-(O88*24)&gt;6,(((P88*24)-(O88*24))-0.5)/24,P88-O88))</f>
        <v/>
      </c>
      <c r="P89" s="373"/>
      <c r="Q89" s="391">
        <f t="shared" ref="Q89" si="1371">SUM(C89:P89)</f>
        <v>0</v>
      </c>
      <c r="R89" s="376"/>
      <c r="S89" s="383" t="str">
        <f>IF(AND(S88="",T88=""),"",IF((T88*24)-(S88*24)&gt;6,(((T88*24)-(S88*24))-0.5)/24,T88-S88))</f>
        <v/>
      </c>
      <c r="T89" s="373"/>
      <c r="U89" s="383" t="str">
        <f>IF(AND(U88="",V88=""),"",IF((V88*24)-(U88*24)&gt;6,(((V88*24)-(U88*24))-0.5)/24,V88-U88))</f>
        <v/>
      </c>
      <c r="V89" s="373"/>
      <c r="W89" s="383" t="str">
        <f>IF(AND(W88="",X88=""),"",IF((X88*24)-(W88*24)&gt;6,(((X88*24)-(W88*24))-0.5)/24,X88-W88))</f>
        <v/>
      </c>
      <c r="X89" s="373"/>
      <c r="Y89" s="383" t="str">
        <f>IF(AND(Y88="",Z88=""),"",IF((Z88*24)-(Y88*24)&gt;6,(((Z88*24)-(Y88*24))-0.5)/24,Z88-Y88))</f>
        <v/>
      </c>
      <c r="Z89" s="373"/>
      <c r="AA89" s="383" t="str">
        <f>IF(AND(AA88="",AB88=""),"",IF((AB88*24)-(AA88*24)&gt;6,(((AB88*24)-(AA88*24))-0.5)/24,AB88-AA88))</f>
        <v/>
      </c>
      <c r="AB89" s="373"/>
      <c r="AC89" s="383" t="str">
        <f>IF(AND(AC88="",AD88=""),"",IF((AD88*24)-(AC88*24)&gt;6,(((AD88*24)-(AC88*24))-0.5)/24,AD88-AC88))</f>
        <v/>
      </c>
      <c r="AD89" s="373"/>
      <c r="AE89" s="383" t="str">
        <f>IF(AND(AE88="",AF88=""),"",IF((AF88*24)-(AE88*24)&gt;6,(((AF88*24)-(AE88*24))-0.5)/24,AF88-AE88))</f>
        <v/>
      </c>
      <c r="AF89" s="373"/>
      <c r="AG89" s="375">
        <f t="shared" ref="AG89" si="1372">SUM(S89:AF89)</f>
        <v>0</v>
      </c>
      <c r="AH89" s="376"/>
      <c r="AI89" s="383" t="str">
        <f>IF(AND(AI88="",AJ88=""),"",IF((AJ88*24)-(AI88*24)&gt;6,(((AJ88*24)-(AI88*24))-0.5)/24,AJ88-AI88))</f>
        <v/>
      </c>
      <c r="AJ89" s="373"/>
      <c r="AK89" s="383" t="str">
        <f>IF(AND(AK88="",AL88=""),"",IF((AL88*24)-(AK88*24)&gt;6,(((AL88*24)-(AK88*24))-0.5)/24,AL88-AK88))</f>
        <v/>
      </c>
      <c r="AL89" s="373"/>
      <c r="AM89" s="383" t="str">
        <f>IF(AND(AM88="",AN88=""),"",IF((AN88*24)-(AM88*24)&gt;6,(((AN88*24)-(AM88*24))-0.5)/24,AN88-AM88))</f>
        <v/>
      </c>
      <c r="AN89" s="373"/>
      <c r="AO89" s="383" t="str">
        <f>IF(AND(AO88="",AP88=""),"",IF((AP88*24)-(AO88*24)&gt;6,(((AP88*24)-(AO88*24))-0.5)/24,AP88-AO88))</f>
        <v/>
      </c>
      <c r="AP89" s="373"/>
      <c r="AQ89" s="383" t="str">
        <f>IF(AND(AQ88="",AR88=""),"",IF((AR88*24)-(AQ88*24)&gt;6,(((AR88*24)-(AQ88*24))-0.5)/24,AR88-AQ88))</f>
        <v/>
      </c>
      <c r="AR89" s="373"/>
      <c r="AS89" s="383" t="str">
        <f>IF(AND(AS88="",AT88=""),"",IF((AT88*24)-(AS88*24)&gt;6,(((AT88*24)-(AS88*24))-0.5)/24,AT88-AS88))</f>
        <v/>
      </c>
      <c r="AT89" s="373"/>
      <c r="AU89" s="383" t="str">
        <f>IF(AND(AU88="",AV88=""),"",IF((AV88*24)-(AU88*24)&gt;6,(((AV88*24)-(AU88*24))-0.5)/24,AV88-AU88))</f>
        <v/>
      </c>
      <c r="AV89" s="373"/>
      <c r="AW89" s="375">
        <f t="shared" ref="AW89" si="1373">SUM(AI89:AV89)</f>
        <v>0</v>
      </c>
      <c r="AX89" s="376"/>
      <c r="AY89" s="383" t="str">
        <f>IF(AND(AY88="",AZ88=""),"",IF((AZ88*24)-(AY88*24)&gt;6,(((AZ88*24)-(AY88*24))-0.5)/24,AZ88-AY88))</f>
        <v/>
      </c>
      <c r="AZ89" s="373"/>
      <c r="BA89" s="383" t="str">
        <f>IF(AND(BA88="",BB88=""),"",IF((BB88*24)-(BA88*24)&gt;6,(((BB88*24)-(BA88*24))-0.5)/24,BB88-BA88))</f>
        <v/>
      </c>
      <c r="BB89" s="373"/>
      <c r="BC89" s="383" t="str">
        <f>IF(AND(BC88="",BD88=""),"",IF((BD88*24)-(BC88*24)&gt;6,(((BD88*24)-(BC88*24))-0.5)/24,BD88-BC88))</f>
        <v/>
      </c>
      <c r="BD89" s="373"/>
      <c r="BE89" s="383" t="str">
        <f>IF(AND(BE88="",BF88=""),"",IF((BF88*24)-(BE88*24)&gt;6,(((BF88*24)-(BE88*24))-0.5)/24,BF88-BE88))</f>
        <v/>
      </c>
      <c r="BF89" s="373"/>
      <c r="BG89" s="383" t="str">
        <f>IF(AND(BG88="",BH88=""),"",IF((BH88*24)-(BG88*24)&gt;6,(((BH88*24)-(BG88*24))-0.5)/24,BH88-BG88))</f>
        <v/>
      </c>
      <c r="BH89" s="373"/>
      <c r="BI89" s="383" t="str">
        <f>IF(AND(BI88="",BJ88=""),"",IF((BJ88*24)-(BI88*24)&gt;6,(((BJ88*24)-(BI88*24))-0.5)/24,BJ88-BI88))</f>
        <v/>
      </c>
      <c r="BJ89" s="373"/>
      <c r="BK89" s="383" t="str">
        <f>IF(AND(BK88="",BL88=""),"",IF((BL88*24)-(BK88*24)&gt;6,(((BL88*24)-(BK88*24))-0.5)/24,BL88-BK88))</f>
        <v/>
      </c>
      <c r="BL89" s="373"/>
      <c r="BM89" s="375">
        <f t="shared" ref="BM89" si="1374">SUM(AY89:BL89)</f>
        <v>0</v>
      </c>
      <c r="BN89" s="376"/>
      <c r="BO89" s="383" t="str">
        <f>IF(AND(BO88="",BP88=""),"",IF((BP88*24)-(BO88*24)&gt;6,(((BP88*24)-(BO88*24))-0.5)/24,BP88-BO88))</f>
        <v/>
      </c>
      <c r="BP89" s="373"/>
      <c r="BQ89" s="383" t="str">
        <f>IF(AND(BQ88="",BR88=""),"",IF((BR88*24)-(BQ88*24)&gt;6,(((BR88*24)-(BQ88*24))-0.5)/24,BR88-BQ88))</f>
        <v/>
      </c>
      <c r="BR89" s="373"/>
      <c r="BS89" s="383" t="str">
        <f>IF(AND(BS88="",BT88=""),"",IF((BT88*24)-(BS88*24)&gt;6,(((BT88*24)-(BS88*24))-0.5)/24,BT88-BS88))</f>
        <v/>
      </c>
      <c r="BT89" s="373"/>
      <c r="BU89" s="383" t="str">
        <f>IF(AND(BU88="",BV88=""),"",IF((BV88*24)-(BU88*24)&gt;6,(((BV88*24)-(BU88*24))-0.5)/24,BV88-BU88))</f>
        <v/>
      </c>
      <c r="BV89" s="373"/>
      <c r="BW89" s="383" t="str">
        <f>IF(AND(BW88="",BX88=""),"",IF((BX88*24)-(BW88*24)&gt;6,(((BX88*24)-(BW88*24))-0.5)/24,BX88-BW88))</f>
        <v/>
      </c>
      <c r="BX89" s="373"/>
      <c r="BY89" s="383" t="str">
        <f>IF(AND(BY88="",BZ88=""),"",IF((BZ88*24)-(BY88*24)&gt;6,(((BZ88*24)-(BY88*24))-0.5)/24,BZ88-BY88))</f>
        <v/>
      </c>
      <c r="BZ89" s="373"/>
      <c r="CA89" s="383" t="str">
        <f>IF(AND(CA88="",CB88=""),"",IF((CB88*24)-(CA88*24)&gt;6,(((CB88*24)-(CA88*24))-0.5)/24,CB88-CA88))</f>
        <v/>
      </c>
      <c r="CB89" s="373"/>
      <c r="CC89" s="375">
        <f t="shared" ref="CC89" si="1375">SUM(BO89:CB89)</f>
        <v>0</v>
      </c>
      <c r="CD89" s="376"/>
      <c r="CE89" s="383" t="str">
        <f>IF(AND(CE88="",CF88=""),"",IF((CF88*24)-(CE88*24)&gt;6,(((CF88*24)-(CE88*24))-0.5)/24,CF88-CE88))</f>
        <v/>
      </c>
      <c r="CF89" s="373"/>
      <c r="CG89" s="383" t="str">
        <f>IF(AND(CG88="",CH88=""),"",IF((CH88*24)-(CG88*24)&gt;6,(((CH88*24)-(CG88*24))-0.5)/24,CH88-CG88))</f>
        <v/>
      </c>
      <c r="CH89" s="373"/>
      <c r="CI89" s="383" t="str">
        <f>IF(AND(CI88="",CJ88=""),"",IF((CJ88*24)-(CI88*24)&gt;6,(((CJ88*24)-(CI88*24))-0.5)/24,CJ88-CI88))</f>
        <v/>
      </c>
      <c r="CJ89" s="373"/>
      <c r="CK89" s="383" t="str">
        <f>IF(AND(CK88="",CL88=""),"",IF((CL88*24)-(CK88*24)&gt;6,(((CL88*24)-(CK88*24))-0.5)/24,CL88-CK88))</f>
        <v/>
      </c>
      <c r="CL89" s="373"/>
      <c r="CM89" s="383" t="str">
        <f>IF(AND(CM88="",CN88=""),"",IF((CN88*24)-(CM88*24)&gt;6,(((CN88*24)-(CM88*24))-0.5)/24,CN88-CM88))</f>
        <v/>
      </c>
      <c r="CN89" s="373"/>
      <c r="CO89" s="383" t="str">
        <f>IF(AND(CO88="",CP88=""),"",IF((CP88*24)-(CO88*24)&gt;6,(((CP88*24)-(CO88*24))-0.5)/24,CP88-CO88))</f>
        <v/>
      </c>
      <c r="CP89" s="373"/>
      <c r="CQ89" s="383" t="str">
        <f>IF(AND(CQ88="",CR88=""),"",IF((CR88*24)-(CQ88*24)&gt;6,(((CR88*24)-(CQ88*24))-0.5)/24,CR88-CQ88))</f>
        <v/>
      </c>
      <c r="CR89" s="373"/>
      <c r="CS89" s="375">
        <f t="shared" ref="CS89" si="1376">SUM(CE89:CR89)</f>
        <v>0</v>
      </c>
      <c r="CT89" s="376"/>
      <c r="CU89" s="375">
        <f t="shared" ref="CU89" si="1377">SUM(Q89,AG89,AW89,CC89,CS89,BM89)</f>
        <v>0</v>
      </c>
      <c r="CV89" s="376"/>
      <c r="CW89" s="157"/>
      <c r="CX89" s="387"/>
      <c r="CY89"/>
      <c r="CZ89"/>
      <c r="DA89"/>
      <c r="DB89"/>
      <c r="DC89"/>
      <c r="DD89"/>
    </row>
    <row r="90" spans="1:108" s="30" customFormat="1" x14ac:dyDescent="0.35">
      <c r="A90" s="171" t="s">
        <v>101</v>
      </c>
      <c r="B90" s="171"/>
      <c r="C90" s="394" t="s">
        <v>146</v>
      </c>
      <c r="D90" s="395"/>
      <c r="E90" s="395"/>
      <c r="F90" s="395"/>
      <c r="G90" s="395"/>
      <c r="H90" s="395"/>
      <c r="I90" s="395"/>
      <c r="J90" s="395"/>
      <c r="K90" s="395"/>
      <c r="L90" s="395"/>
      <c r="M90" s="395"/>
      <c r="N90" s="395"/>
      <c r="O90" s="395"/>
      <c r="P90" s="395"/>
      <c r="Q90" s="390"/>
      <c r="R90" s="372"/>
      <c r="S90" s="394" t="s">
        <v>146</v>
      </c>
      <c r="T90" s="395"/>
      <c r="U90" s="395"/>
      <c r="V90" s="395"/>
      <c r="W90" s="395"/>
      <c r="X90" s="395"/>
      <c r="Y90" s="395"/>
      <c r="Z90" s="395"/>
      <c r="AA90" s="395"/>
      <c r="AB90" s="395"/>
      <c r="AC90" s="395"/>
      <c r="AD90" s="395"/>
      <c r="AE90" s="395"/>
      <c r="AF90" s="395"/>
      <c r="AG90" s="374"/>
      <c r="AH90" s="374"/>
      <c r="AI90" s="394" t="s">
        <v>146</v>
      </c>
      <c r="AJ90" s="395"/>
      <c r="AK90" s="395"/>
      <c r="AL90" s="395"/>
      <c r="AM90" s="395"/>
      <c r="AN90" s="395"/>
      <c r="AO90" s="395"/>
      <c r="AP90" s="395"/>
      <c r="AQ90" s="395"/>
      <c r="AR90" s="395"/>
      <c r="AS90" s="395"/>
      <c r="AT90" s="395"/>
      <c r="AU90" s="395"/>
      <c r="AV90" s="395"/>
      <c r="AW90" s="374"/>
      <c r="AX90" s="374"/>
      <c r="AY90" s="394" t="s">
        <v>146</v>
      </c>
      <c r="AZ90" s="395"/>
      <c r="BA90" s="395"/>
      <c r="BB90" s="395"/>
      <c r="BC90" s="395"/>
      <c r="BD90" s="395"/>
      <c r="BE90" s="395"/>
      <c r="BF90" s="395"/>
      <c r="BG90" s="395"/>
      <c r="BH90" s="395"/>
      <c r="BI90" s="395"/>
      <c r="BJ90" s="395"/>
      <c r="BK90" s="395"/>
      <c r="BL90" s="395"/>
      <c r="BM90" s="375"/>
      <c r="BN90" s="376"/>
      <c r="BO90" s="394" t="s">
        <v>146</v>
      </c>
      <c r="BP90" s="395"/>
      <c r="BQ90" s="395"/>
      <c r="BR90" s="395"/>
      <c r="BS90" s="395"/>
      <c r="BT90" s="395"/>
      <c r="BU90" s="395"/>
      <c r="BV90" s="395"/>
      <c r="BW90" s="395"/>
      <c r="BX90" s="395"/>
      <c r="BY90" s="395"/>
      <c r="BZ90" s="395"/>
      <c r="CA90" s="395"/>
      <c r="CB90" s="395"/>
      <c r="CC90" s="375"/>
      <c r="CD90" s="376"/>
      <c r="CE90" s="394" t="s">
        <v>146</v>
      </c>
      <c r="CF90" s="395"/>
      <c r="CG90" s="395"/>
      <c r="CH90" s="395"/>
      <c r="CI90" s="395"/>
      <c r="CJ90" s="395"/>
      <c r="CK90" s="395"/>
      <c r="CL90" s="395"/>
      <c r="CM90" s="395"/>
      <c r="CN90" s="395"/>
      <c r="CO90" s="395"/>
      <c r="CP90" s="395"/>
      <c r="CQ90" s="395"/>
      <c r="CR90" s="395"/>
      <c r="CS90" s="375"/>
      <c r="CT90" s="376"/>
      <c r="CU90" s="375"/>
      <c r="CV90" s="376"/>
      <c r="CW90" s="157"/>
      <c r="CX90" s="386">
        <f>$CU$2-CU91</f>
        <v>3.4277777777777776</v>
      </c>
      <c r="CY90"/>
      <c r="CZ90"/>
      <c r="DA90"/>
      <c r="DB90"/>
      <c r="DC90"/>
      <c r="DD90"/>
    </row>
    <row r="91" spans="1:108" x14ac:dyDescent="0.35">
      <c r="A91" s="170"/>
      <c r="B91" s="291"/>
      <c r="C91" s="392"/>
      <c r="D91" s="393"/>
      <c r="E91" s="393"/>
      <c r="F91" s="393"/>
      <c r="G91" s="393"/>
      <c r="H91" s="393"/>
      <c r="I91" s="393"/>
      <c r="J91" s="393"/>
      <c r="K91" s="393"/>
      <c r="L91" s="393"/>
      <c r="M91" s="393"/>
      <c r="N91" s="393"/>
      <c r="O91" s="393"/>
      <c r="P91" s="393"/>
      <c r="Q91" s="391">
        <v>0.50277777777777777</v>
      </c>
      <c r="R91" s="376"/>
      <c r="S91" s="392"/>
      <c r="T91" s="393"/>
      <c r="U91" s="393"/>
      <c r="V91" s="393"/>
      <c r="W91" s="393"/>
      <c r="X91" s="393"/>
      <c r="Y91" s="393"/>
      <c r="Z91" s="393"/>
      <c r="AA91" s="393"/>
      <c r="AB91" s="393"/>
      <c r="AC91" s="393"/>
      <c r="AD91" s="393"/>
      <c r="AE91" s="393"/>
      <c r="AF91" s="393"/>
      <c r="AG91" s="375">
        <v>0.79166666666666663</v>
      </c>
      <c r="AH91" s="376"/>
      <c r="AI91" s="392"/>
      <c r="AJ91" s="393"/>
      <c r="AK91" s="393"/>
      <c r="AL91" s="393"/>
      <c r="AM91" s="393"/>
      <c r="AN91" s="393"/>
      <c r="AO91" s="393"/>
      <c r="AP91" s="393"/>
      <c r="AQ91" s="393"/>
      <c r="AR91" s="393"/>
      <c r="AS91" s="393"/>
      <c r="AT91" s="393"/>
      <c r="AU91" s="393"/>
      <c r="AV91" s="393"/>
      <c r="AW91" s="375">
        <v>0.79166666666666663</v>
      </c>
      <c r="AX91" s="376"/>
      <c r="AY91" s="392"/>
      <c r="AZ91" s="393"/>
      <c r="BA91" s="393"/>
      <c r="BB91" s="393"/>
      <c r="BC91" s="393"/>
      <c r="BD91" s="393"/>
      <c r="BE91" s="393"/>
      <c r="BF91" s="393"/>
      <c r="BG91" s="393"/>
      <c r="BH91" s="393"/>
      <c r="BI91" s="393"/>
      <c r="BJ91" s="393"/>
      <c r="BK91" s="393"/>
      <c r="BL91" s="393"/>
      <c r="BM91" s="375">
        <v>0.79166666666666663</v>
      </c>
      <c r="BN91" s="376"/>
      <c r="BO91" s="392"/>
      <c r="BP91" s="393"/>
      <c r="BQ91" s="393"/>
      <c r="BR91" s="393"/>
      <c r="BS91" s="393"/>
      <c r="BT91" s="393"/>
      <c r="BU91" s="393"/>
      <c r="BV91" s="393"/>
      <c r="BW91" s="393"/>
      <c r="BX91" s="393"/>
      <c r="BY91" s="393"/>
      <c r="BZ91" s="393"/>
      <c r="CA91" s="393"/>
      <c r="CB91" s="393"/>
      <c r="CC91" s="375">
        <v>0.66111111111111109</v>
      </c>
      <c r="CD91" s="376"/>
      <c r="CE91" s="392"/>
      <c r="CF91" s="393"/>
      <c r="CG91" s="393"/>
      <c r="CH91" s="393"/>
      <c r="CI91" s="393"/>
      <c r="CJ91" s="393"/>
      <c r="CK91" s="393"/>
      <c r="CL91" s="393"/>
      <c r="CM91" s="393"/>
      <c r="CN91" s="393"/>
      <c r="CO91" s="393"/>
      <c r="CP91" s="393"/>
      <c r="CQ91" s="393"/>
      <c r="CR91" s="393"/>
      <c r="CS91" s="375">
        <f t="shared" ref="CS91" si="1378">SUM(CE91:CR91)</f>
        <v>0</v>
      </c>
      <c r="CT91" s="376"/>
      <c r="CU91" s="375">
        <f>SUM(Q91,AG91,AW91,CC91,CS91,BM91)</f>
        <v>3.5388888888888883</v>
      </c>
      <c r="CV91" s="376"/>
      <c r="CW91" s="157"/>
      <c r="CX91" s="387"/>
      <c r="CY91"/>
      <c r="CZ91"/>
    </row>
    <row r="92" spans="1:108" x14ac:dyDescent="0.35">
      <c r="A92" s="171" t="s">
        <v>102</v>
      </c>
      <c r="B92" s="171"/>
      <c r="C92" s="394" t="s">
        <v>146</v>
      </c>
      <c r="D92" s="395"/>
      <c r="E92" s="395"/>
      <c r="F92" s="395"/>
      <c r="G92" s="395"/>
      <c r="H92" s="395"/>
      <c r="I92" s="395"/>
      <c r="J92" s="395"/>
      <c r="K92" s="395"/>
      <c r="L92" s="395"/>
      <c r="M92" s="395"/>
      <c r="N92" s="395"/>
      <c r="O92" s="395"/>
      <c r="P92" s="395"/>
      <c r="Q92" s="390"/>
      <c r="R92" s="372"/>
      <c r="S92" s="394" t="s">
        <v>146</v>
      </c>
      <c r="T92" s="395"/>
      <c r="U92" s="395"/>
      <c r="V92" s="395"/>
      <c r="W92" s="395"/>
      <c r="X92" s="395"/>
      <c r="Y92" s="395"/>
      <c r="Z92" s="395"/>
      <c r="AA92" s="395"/>
      <c r="AB92" s="395"/>
      <c r="AC92" s="395"/>
      <c r="AD92" s="395"/>
      <c r="AE92" s="395"/>
      <c r="AF92" s="395"/>
      <c r="AG92" s="374"/>
      <c r="AH92" s="374"/>
      <c r="AI92" s="394" t="s">
        <v>146</v>
      </c>
      <c r="AJ92" s="395"/>
      <c r="AK92" s="395"/>
      <c r="AL92" s="395"/>
      <c r="AM92" s="395"/>
      <c r="AN92" s="395"/>
      <c r="AO92" s="395"/>
      <c r="AP92" s="395"/>
      <c r="AQ92" s="395"/>
      <c r="AR92" s="395"/>
      <c r="AS92" s="395"/>
      <c r="AT92" s="395"/>
      <c r="AU92" s="395"/>
      <c r="AV92" s="395"/>
      <c r="AW92" s="374"/>
      <c r="AX92" s="374"/>
      <c r="AY92" s="394" t="s">
        <v>146</v>
      </c>
      <c r="AZ92" s="395"/>
      <c r="BA92" s="395"/>
      <c r="BB92" s="395"/>
      <c r="BC92" s="395"/>
      <c r="BD92" s="395"/>
      <c r="BE92" s="395"/>
      <c r="BF92" s="395"/>
      <c r="BG92" s="395"/>
      <c r="BH92" s="395"/>
      <c r="BI92" s="395"/>
      <c r="BJ92" s="395"/>
      <c r="BK92" s="395"/>
      <c r="BL92" s="395"/>
      <c r="BM92" s="375"/>
      <c r="BN92" s="376"/>
      <c r="BO92" s="394" t="s">
        <v>146</v>
      </c>
      <c r="BP92" s="395"/>
      <c r="BQ92" s="395"/>
      <c r="BR92" s="395"/>
      <c r="BS92" s="395"/>
      <c r="BT92" s="395"/>
      <c r="BU92" s="395"/>
      <c r="BV92" s="395"/>
      <c r="BW92" s="395"/>
      <c r="BX92" s="395"/>
      <c r="BY92" s="395"/>
      <c r="BZ92" s="395"/>
      <c r="CA92" s="395"/>
      <c r="CB92" s="395"/>
      <c r="CC92" s="375"/>
      <c r="CD92" s="376"/>
      <c r="CE92" s="394" t="s">
        <v>146</v>
      </c>
      <c r="CF92" s="395"/>
      <c r="CG92" s="395"/>
      <c r="CH92" s="395"/>
      <c r="CI92" s="395"/>
      <c r="CJ92" s="395"/>
      <c r="CK92" s="395"/>
      <c r="CL92" s="395"/>
      <c r="CM92" s="395"/>
      <c r="CN92" s="395"/>
      <c r="CO92" s="395"/>
      <c r="CP92" s="395"/>
      <c r="CQ92" s="395"/>
      <c r="CR92" s="395"/>
      <c r="CS92" s="375"/>
      <c r="CT92" s="376"/>
      <c r="CU92" s="375"/>
      <c r="CV92" s="376"/>
      <c r="CW92" s="157"/>
      <c r="CX92" s="386">
        <f>$CU$2-CU93</f>
        <v>3.2694444444444439</v>
      </c>
      <c r="CY92"/>
      <c r="CZ92"/>
    </row>
    <row r="93" spans="1:108" ht="15" thickBot="1" x14ac:dyDescent="0.4">
      <c r="A93" s="210"/>
      <c r="B93" s="291"/>
      <c r="C93" s="396"/>
      <c r="D93" s="397"/>
      <c r="E93" s="397"/>
      <c r="F93" s="397"/>
      <c r="G93" s="397"/>
      <c r="H93" s="397"/>
      <c r="I93" s="397"/>
      <c r="J93" s="397"/>
      <c r="K93" s="397"/>
      <c r="L93" s="397"/>
      <c r="M93" s="397"/>
      <c r="N93" s="397"/>
      <c r="O93" s="397"/>
      <c r="P93" s="397"/>
      <c r="Q93" s="384">
        <v>0.66111111111111109</v>
      </c>
      <c r="R93" s="380"/>
      <c r="S93" s="396"/>
      <c r="T93" s="397"/>
      <c r="U93" s="397"/>
      <c r="V93" s="397"/>
      <c r="W93" s="397"/>
      <c r="X93" s="397"/>
      <c r="Y93" s="397"/>
      <c r="Z93" s="397"/>
      <c r="AA93" s="397"/>
      <c r="AB93" s="397"/>
      <c r="AC93" s="397"/>
      <c r="AD93" s="397"/>
      <c r="AE93" s="397"/>
      <c r="AF93" s="397"/>
      <c r="AG93" s="379">
        <v>0.79166666666666663</v>
      </c>
      <c r="AH93" s="380"/>
      <c r="AI93" s="396"/>
      <c r="AJ93" s="397"/>
      <c r="AK93" s="397"/>
      <c r="AL93" s="397"/>
      <c r="AM93" s="397"/>
      <c r="AN93" s="397"/>
      <c r="AO93" s="397"/>
      <c r="AP93" s="397"/>
      <c r="AQ93" s="397"/>
      <c r="AR93" s="397"/>
      <c r="AS93" s="397"/>
      <c r="AT93" s="397"/>
      <c r="AU93" s="397"/>
      <c r="AV93" s="397"/>
      <c r="AW93" s="379">
        <v>0.79166666666666663</v>
      </c>
      <c r="AX93" s="380"/>
      <c r="AY93" s="396"/>
      <c r="AZ93" s="397"/>
      <c r="BA93" s="397"/>
      <c r="BB93" s="397"/>
      <c r="BC93" s="397"/>
      <c r="BD93" s="397"/>
      <c r="BE93" s="397"/>
      <c r="BF93" s="397"/>
      <c r="BG93" s="397"/>
      <c r="BH93" s="397"/>
      <c r="BI93" s="397"/>
      <c r="BJ93" s="397"/>
      <c r="BK93" s="397"/>
      <c r="BL93" s="397"/>
      <c r="BM93" s="379">
        <v>0.79166666666666663</v>
      </c>
      <c r="BN93" s="380"/>
      <c r="BO93" s="396"/>
      <c r="BP93" s="397"/>
      <c r="BQ93" s="397"/>
      <c r="BR93" s="397"/>
      <c r="BS93" s="397"/>
      <c r="BT93" s="397"/>
      <c r="BU93" s="397"/>
      <c r="BV93" s="397"/>
      <c r="BW93" s="397"/>
      <c r="BX93" s="397"/>
      <c r="BY93" s="397"/>
      <c r="BZ93" s="397"/>
      <c r="CA93" s="397"/>
      <c r="CB93" s="397"/>
      <c r="CC93" s="379">
        <v>0.66111111111111109</v>
      </c>
      <c r="CD93" s="380"/>
      <c r="CE93" s="396"/>
      <c r="CF93" s="397"/>
      <c r="CG93" s="397"/>
      <c r="CH93" s="397"/>
      <c r="CI93" s="397"/>
      <c r="CJ93" s="397"/>
      <c r="CK93" s="397"/>
      <c r="CL93" s="397"/>
      <c r="CM93" s="397"/>
      <c r="CN93" s="397"/>
      <c r="CO93" s="397"/>
      <c r="CP93" s="397"/>
      <c r="CQ93" s="397"/>
      <c r="CR93" s="397"/>
      <c r="CS93" s="379">
        <f t="shared" ref="CS93" si="1379">SUM(CE93:CR93)</f>
        <v>0</v>
      </c>
      <c r="CT93" s="380"/>
      <c r="CU93" s="379">
        <f t="shared" ref="CU93" si="1380">SUM(Q93,AG93,AW93,CC93,CS93,BM93)</f>
        <v>3.697222222222222</v>
      </c>
      <c r="CV93" s="380"/>
      <c r="CW93" s="157"/>
      <c r="CX93" s="387"/>
      <c r="CY93"/>
      <c r="CZ93"/>
    </row>
    <row r="94" spans="1:108" ht="19" thickBot="1" x14ac:dyDescent="0.4">
      <c r="A94" s="231" t="s">
        <v>103</v>
      </c>
      <c r="B94" s="297"/>
      <c r="C94" s="217"/>
      <c r="D94" s="217"/>
      <c r="E94" s="217"/>
      <c r="F94" s="217"/>
      <c r="G94" s="217"/>
      <c r="H94" s="217"/>
      <c r="I94" s="217"/>
      <c r="J94" s="217"/>
      <c r="K94" s="217"/>
      <c r="L94" s="217"/>
      <c r="M94" s="217"/>
      <c r="N94" s="217"/>
      <c r="O94" s="217"/>
      <c r="P94" s="217"/>
      <c r="Q94" s="218"/>
      <c r="R94" s="218"/>
      <c r="S94" s="217"/>
      <c r="T94" s="217"/>
      <c r="U94" s="217"/>
      <c r="V94" s="217"/>
      <c r="W94" s="217"/>
      <c r="X94" s="217"/>
      <c r="Y94" s="217"/>
      <c r="Z94" s="217"/>
      <c r="AA94" s="217"/>
      <c r="AB94" s="217"/>
      <c r="AC94" s="217"/>
      <c r="AD94" s="217"/>
      <c r="AE94" s="217"/>
      <c r="AF94" s="217"/>
      <c r="AG94" s="218"/>
      <c r="AH94" s="218"/>
      <c r="AI94" s="217"/>
      <c r="AJ94" s="217"/>
      <c r="AK94" s="217"/>
      <c r="AL94" s="217"/>
      <c r="AM94" s="217"/>
      <c r="AN94" s="217"/>
      <c r="AO94" s="217"/>
      <c r="AP94" s="217"/>
      <c r="AQ94" s="217"/>
      <c r="AR94" s="217"/>
      <c r="AS94" s="217"/>
      <c r="AT94" s="217"/>
      <c r="AU94" s="217"/>
      <c r="AV94" s="217"/>
      <c r="AW94" s="218"/>
      <c r="AX94" s="218"/>
      <c r="AY94" s="217"/>
      <c r="AZ94" s="217"/>
      <c r="BA94" s="217"/>
      <c r="BB94" s="217"/>
      <c r="BC94" s="217"/>
      <c r="BD94" s="217"/>
      <c r="BE94" s="217"/>
      <c r="BF94" s="217"/>
      <c r="BG94" s="217"/>
      <c r="BH94" s="217"/>
      <c r="BI94" s="217"/>
      <c r="BJ94" s="217"/>
      <c r="BK94" s="217"/>
      <c r="BL94" s="217"/>
      <c r="BM94" s="218"/>
      <c r="BN94" s="218"/>
      <c r="BO94" s="217"/>
      <c r="BP94" s="217"/>
      <c r="BQ94" s="217"/>
      <c r="BR94" s="217"/>
      <c r="BS94" s="217"/>
      <c r="BT94" s="217"/>
      <c r="BU94" s="217"/>
      <c r="BV94" s="217"/>
      <c r="BW94" s="217"/>
      <c r="BX94" s="217"/>
      <c r="BY94" s="217"/>
      <c r="BZ94" s="217"/>
      <c r="CA94" s="217"/>
      <c r="CB94" s="217"/>
      <c r="CC94" s="218"/>
      <c r="CD94" s="218"/>
      <c r="CE94" s="217"/>
      <c r="CF94" s="217"/>
      <c r="CG94" s="217"/>
      <c r="CH94" s="217"/>
      <c r="CI94" s="217"/>
      <c r="CJ94" s="217"/>
      <c r="CK94" s="217"/>
      <c r="CL94" s="217"/>
      <c r="CM94" s="217"/>
      <c r="CN94" s="217"/>
      <c r="CO94" s="217"/>
      <c r="CP94" s="217"/>
      <c r="CQ94" s="217"/>
      <c r="CR94" s="217"/>
      <c r="CS94" s="218"/>
      <c r="CT94" s="218"/>
      <c r="CU94" s="218"/>
      <c r="CV94" s="219"/>
      <c r="CW94" s="11"/>
      <c r="CX94" s="183"/>
      <c r="CY94"/>
      <c r="CZ94"/>
    </row>
    <row r="95" spans="1:108" x14ac:dyDescent="0.35">
      <c r="A95" s="164" t="s">
        <v>104</v>
      </c>
      <c r="B95" s="164"/>
      <c r="C95" s="173"/>
      <c r="D95" s="174"/>
      <c r="E95" s="175"/>
      <c r="F95" s="176"/>
      <c r="G95" s="173"/>
      <c r="H95" s="174"/>
      <c r="I95" s="175"/>
      <c r="J95" s="176"/>
      <c r="K95" s="173"/>
      <c r="L95" s="174"/>
      <c r="M95" s="175"/>
      <c r="N95" s="176"/>
      <c r="O95" s="173"/>
      <c r="P95" s="174"/>
      <c r="Q95" s="390"/>
      <c r="R95" s="372"/>
      <c r="S95" s="173"/>
      <c r="T95" s="174"/>
      <c r="U95" s="175"/>
      <c r="V95" s="176"/>
      <c r="W95" s="173"/>
      <c r="X95" s="174"/>
      <c r="Y95" s="175"/>
      <c r="Z95" s="176"/>
      <c r="AA95" s="173"/>
      <c r="AB95" s="174"/>
      <c r="AC95" s="175"/>
      <c r="AD95" s="176"/>
      <c r="AE95" s="173"/>
      <c r="AF95" s="174"/>
      <c r="AG95" s="404"/>
      <c r="AH95" s="404"/>
      <c r="AI95" s="173"/>
      <c r="AJ95" s="174"/>
      <c r="AK95" s="175"/>
      <c r="AL95" s="176"/>
      <c r="AM95" s="173"/>
      <c r="AN95" s="174"/>
      <c r="AO95" s="175"/>
      <c r="AP95" s="176"/>
      <c r="AQ95" s="173"/>
      <c r="AR95" s="174"/>
      <c r="AS95" s="175"/>
      <c r="AT95" s="176"/>
      <c r="AU95" s="173"/>
      <c r="AV95" s="174"/>
      <c r="AW95" s="404"/>
      <c r="AX95" s="404"/>
      <c r="AY95" s="173"/>
      <c r="AZ95" s="174"/>
      <c r="BA95" s="175"/>
      <c r="BB95" s="176"/>
      <c r="BC95" s="173"/>
      <c r="BD95" s="174"/>
      <c r="BE95" s="175"/>
      <c r="BF95" s="176"/>
      <c r="BG95" s="173"/>
      <c r="BH95" s="174"/>
      <c r="BI95" s="175"/>
      <c r="BJ95" s="176"/>
      <c r="BK95" s="173"/>
      <c r="BL95" s="174"/>
      <c r="BM95" s="371"/>
      <c r="BN95" s="372"/>
      <c r="BO95" s="173"/>
      <c r="BP95" s="174"/>
      <c r="BQ95" s="175"/>
      <c r="BR95" s="176"/>
      <c r="BS95" s="173"/>
      <c r="BT95" s="174"/>
      <c r="BU95" s="175"/>
      <c r="BV95" s="176"/>
      <c r="BW95" s="173"/>
      <c r="BX95" s="174"/>
      <c r="BY95" s="175"/>
      <c r="BZ95" s="176"/>
      <c r="CA95" s="173"/>
      <c r="CB95" s="174"/>
      <c r="CC95" s="371"/>
      <c r="CD95" s="372"/>
      <c r="CE95" s="173"/>
      <c r="CF95" s="174"/>
      <c r="CG95" s="175"/>
      <c r="CH95" s="176"/>
      <c r="CI95" s="173"/>
      <c r="CJ95" s="174"/>
      <c r="CK95" s="175"/>
      <c r="CL95" s="176"/>
      <c r="CM95" s="173"/>
      <c r="CN95" s="174"/>
      <c r="CO95" s="175"/>
      <c r="CP95" s="176"/>
      <c r="CQ95" s="173"/>
      <c r="CR95" s="174"/>
      <c r="CS95" s="371"/>
      <c r="CT95" s="372"/>
      <c r="CU95" s="371"/>
      <c r="CV95" s="372"/>
      <c r="CW95" s="157"/>
      <c r="CX95" s="386">
        <f>$CU$2-CU96</f>
        <v>6.9666666666666659</v>
      </c>
      <c r="CY95"/>
      <c r="CZ95"/>
    </row>
    <row r="96" spans="1:108" x14ac:dyDescent="0.35">
      <c r="A96" s="170"/>
      <c r="B96" s="291"/>
      <c r="C96" s="383" t="str">
        <f>IF(AND(C95="",D95=""),"",IF((D95*24)-(C95*24)&gt;6,(((D95*24)-(C95*24))-0.25)/24,D95-C95))</f>
        <v/>
      </c>
      <c r="D96" s="373"/>
      <c r="E96" s="383" t="str">
        <f>IF(AND(E95="",F95=""),"",IF((F95*24)-(E95*24)&gt;6,(((F95*24)-(E95*24))-0.25)/24,F95-E95))</f>
        <v/>
      </c>
      <c r="F96" s="373"/>
      <c r="G96" s="383" t="str">
        <f>IF(AND(G95="",H95=""),"",IF((H95*24)-(G95*24)&gt;6,(((H95*24)-(G95*24))-0.25)/24,H95-G95))</f>
        <v/>
      </c>
      <c r="H96" s="373"/>
      <c r="I96" s="383" t="str">
        <f>IF(AND(I95="",J95=""),"",IF((J95*24)-(I95*24)&gt;6,(((J95*24)-(I95*24))-0.25)/24,J95-I95))</f>
        <v/>
      </c>
      <c r="J96" s="373"/>
      <c r="K96" s="383" t="str">
        <f>IF(AND(K95="",L95=""),"",IF((L95*24)-(K95*24)&gt;6,(((L95*24)-(K95*24))-0.25)/24,L95-K95))</f>
        <v/>
      </c>
      <c r="L96" s="373"/>
      <c r="M96" s="383" t="str">
        <f>IF(AND(M95="",N95=""),"",IF((N95*24)-(M95*24)&gt;6,(((N95*24)-(M95*24))-0.25)/24,N95-M95))</f>
        <v/>
      </c>
      <c r="N96" s="373"/>
      <c r="O96" s="383" t="str">
        <f>IF(AND(O95="",P95=""),"",IF((P95*24)-(O95*24)&gt;6,(((P95*24)-(O95*24))-0.25)/24,P95-O95))</f>
        <v/>
      </c>
      <c r="P96" s="373"/>
      <c r="Q96" s="391">
        <f>SUM(C96:P96)</f>
        <v>0</v>
      </c>
      <c r="R96" s="376"/>
      <c r="S96" s="383" t="str">
        <f>IF(AND(S95="",T95=""),"",IF((T95*24)-(S95*24)&gt;6,(((T95*24)-(S95*24))-0.25)/24,T95-S95))</f>
        <v/>
      </c>
      <c r="T96" s="373"/>
      <c r="U96" s="383" t="str">
        <f>IF(AND(U95="",V95=""),"",IF((V95*24)-(U95*24)&gt;6,(((V95*24)-(U95*24))-0.25)/24,V95-U95))</f>
        <v/>
      </c>
      <c r="V96" s="373"/>
      <c r="W96" s="383" t="str">
        <f>IF(AND(W95="",X95=""),"",IF((X95*24)-(W95*24)&gt;6,(((X95*24)-(W95*24))-0.25)/24,X95-W95))</f>
        <v/>
      </c>
      <c r="X96" s="373"/>
      <c r="Y96" s="383" t="str">
        <f>IF(AND(Y95="",Z95=""),"",IF((Z95*24)-(Y95*24)&gt;6,(((Z95*24)-(Y95*24))-0.25)/24,Z95-Y95))</f>
        <v/>
      </c>
      <c r="Z96" s="373"/>
      <c r="AA96" s="383" t="str">
        <f>IF(AND(AA95="",AB95=""),"",IF((AB95*24)-(AA95*24)&gt;6,(((AB95*24)-(AA95*24))-0.25)/24,AB95-AA95))</f>
        <v/>
      </c>
      <c r="AB96" s="373"/>
      <c r="AC96" s="383" t="str">
        <f>IF(AND(AC95="",AD95=""),"",IF((AD95*24)-(AC95*24)&gt;6,(((AD95*24)-(AC95*24))-0.25)/24,AD95-AC95))</f>
        <v/>
      </c>
      <c r="AD96" s="373"/>
      <c r="AE96" s="383" t="str">
        <f>IF(AND(AE95="",AF95=""),"",IF((AF95*24)-(AE95*24)&gt;6,(((AF95*24)-(AE95*24))-0.25)/24,AF95-AE95))</f>
        <v/>
      </c>
      <c r="AF96" s="373"/>
      <c r="AG96" s="374">
        <f>SUM(S96:AF96)</f>
        <v>0</v>
      </c>
      <c r="AH96" s="374"/>
      <c r="AI96" s="383" t="str">
        <f>IF(AND(AI95="",AJ95=""),"",IF((AJ95*24)-(AI95*24)&gt;6,(((AJ95*24)-(AI95*24))-0.25)/24,AJ95-AI95))</f>
        <v/>
      </c>
      <c r="AJ96" s="373"/>
      <c r="AK96" s="383" t="str">
        <f>IF(AND(AK95="",AL95=""),"",IF((AL95*24)-(AK95*24)&gt;6,(((AL95*24)-(AK95*24))-0.25)/24,AL95-AK95))</f>
        <v/>
      </c>
      <c r="AL96" s="373"/>
      <c r="AM96" s="383" t="str">
        <f>IF(AND(AM95="",AN95=""),"",IF((AN95*24)-(AM95*24)&gt;6,(((AN95*24)-(AM95*24))-0.25)/24,AN95-AM95))</f>
        <v/>
      </c>
      <c r="AN96" s="373"/>
      <c r="AO96" s="383" t="str">
        <f>IF(AND(AO95="",AP95=""),"",IF((AP95*24)-(AO95*24)&gt;6,(((AP95*24)-(AO95*24))-0.25)/24,AP95-AO95))</f>
        <v/>
      </c>
      <c r="AP96" s="373"/>
      <c r="AQ96" s="383" t="str">
        <f>IF(AND(AQ95="",AR95=""),"",IF((AR95*24)-(AQ95*24)&gt;6,(((AR95*24)-(AQ95*24))-0.25)/24,AR95-AQ95))</f>
        <v/>
      </c>
      <c r="AR96" s="373"/>
      <c r="AS96" s="383" t="str">
        <f>IF(AND(AS95="",AT95=""),"",IF((AT95*24)-(AS95*24)&gt;6,(((AT95*24)-(AS95*24))-0.25)/24,AT95-AS95))</f>
        <v/>
      </c>
      <c r="AT96" s="373"/>
      <c r="AU96" s="383" t="str">
        <f>IF(AND(AU95="",AV95=""),"",IF((AV95*24)-(AU95*24)&gt;6,(((AV95*24)-(AU95*24))-0.25)/24,AV95-AU95))</f>
        <v/>
      </c>
      <c r="AV96" s="373"/>
      <c r="AW96" s="374">
        <f>SUM(AI96:AV96)</f>
        <v>0</v>
      </c>
      <c r="AX96" s="374"/>
      <c r="AY96" s="383" t="str">
        <f>IF(AND(AY95="",AZ95=""),"",IF((AZ95*24)-(AY95*24)&gt;6,(((AZ95*24)-(AY95*24))-0.25)/24,AZ95-AY95))</f>
        <v/>
      </c>
      <c r="AZ96" s="373"/>
      <c r="BA96" s="383" t="str">
        <f>IF(AND(BA95="",BB95=""),"",IF((BB95*24)-(BA95*24)&gt;6,(((BB95*24)-(BA95*24))-0.25)/24,BB95-BA95))</f>
        <v/>
      </c>
      <c r="BB96" s="373"/>
      <c r="BC96" s="383" t="str">
        <f>IF(AND(BC95="",BD95=""),"",IF((BD95*24)-(BC95*24)&gt;6,(((BD95*24)-(BC95*24))-0.25)/24,BD95-BC95))</f>
        <v/>
      </c>
      <c r="BD96" s="373"/>
      <c r="BE96" s="383" t="str">
        <f>IF(AND(BE95="",BF95=""),"",IF((BF95*24)-(BE95*24)&gt;6,(((BF95*24)-(BE95*24))-0.25)/24,BF95-BE95))</f>
        <v/>
      </c>
      <c r="BF96" s="373"/>
      <c r="BG96" s="383" t="str">
        <f>IF(AND(BG95="",BH95=""),"",IF((BH95*24)-(BG95*24)&gt;6,(((BH95*24)-(BG95*24))-0.25)/24,BH95-BG95))</f>
        <v/>
      </c>
      <c r="BH96" s="373"/>
      <c r="BI96" s="383" t="str">
        <f>IF(AND(BI95="",BJ95=""),"",IF((BJ95*24)-(BI95*24)&gt;6,(((BJ95*24)-(BI95*24))-0.25)/24,BJ95-BI95))</f>
        <v/>
      </c>
      <c r="BJ96" s="373"/>
      <c r="BK96" s="383" t="str">
        <f>IF(AND(BK95="",BL95=""),"",IF((BL95*24)-(BK95*24)&gt;6,(((BL95*24)-(BK95*24))-0.25)/24,BL95-BK95))</f>
        <v/>
      </c>
      <c r="BL96" s="373"/>
      <c r="BM96" s="375">
        <f>SUM(AY96:BL96)</f>
        <v>0</v>
      </c>
      <c r="BN96" s="376"/>
      <c r="BO96" s="383" t="str">
        <f>IF(AND(BO95="",BP95=""),"",IF((BP95*24)-(BO95*24)&gt;6,(((BP95*24)-(BO95*24))-0.25)/24,BP95-BO95))</f>
        <v/>
      </c>
      <c r="BP96" s="373"/>
      <c r="BQ96" s="383" t="str">
        <f>IF(AND(BQ95="",BR95=""),"",IF((BR95*24)-(BQ95*24)&gt;6,(((BR95*24)-(BQ95*24))-0.25)/24,BR95-BQ95))</f>
        <v/>
      </c>
      <c r="BR96" s="373"/>
      <c r="BS96" s="383" t="str">
        <f>IF(AND(BS95="",BT95=""),"",IF((BT95*24)-(BS95*24)&gt;6,(((BT95*24)-(BS95*24))-0.25)/24,BT95-BS95))</f>
        <v/>
      </c>
      <c r="BT96" s="373"/>
      <c r="BU96" s="383" t="str">
        <f>IF(AND(BU95="",BV95=""),"",IF((BV95*24)-(BU95*24)&gt;6,(((BV95*24)-(BU95*24))-0.25)/24,BV95-BU95))</f>
        <v/>
      </c>
      <c r="BV96" s="373"/>
      <c r="BW96" s="383" t="str">
        <f>IF(AND(BW95="",BX95=""),"",IF((BX95*24)-(BW95*24)&gt;6,(((BX95*24)-(BW95*24))-0.25)/24,BX95-BW95))</f>
        <v/>
      </c>
      <c r="BX96" s="373"/>
      <c r="BY96" s="383" t="str">
        <f>IF(AND(BY95="",BZ95=""),"",IF((BZ95*24)-(BY95*24)&gt;6,(((BZ95*24)-(BY95*24))-0.25)/24,BZ95-BY95))</f>
        <v/>
      </c>
      <c r="BZ96" s="373"/>
      <c r="CA96" s="383" t="str">
        <f>IF(AND(CA95="",CB95=""),"",IF((CB95*24)-(CA95*24)&gt;6,(((CB95*24)-(CA95*24))-0.25)/24,CB95-CA95))</f>
        <v/>
      </c>
      <c r="CB96" s="373"/>
      <c r="CC96" s="375">
        <f>SUM(BO96:CB96)</f>
        <v>0</v>
      </c>
      <c r="CD96" s="376"/>
      <c r="CE96" s="383" t="str">
        <f>IF(AND(CE95="",CF95=""),"",IF((CF95*24)-(CE95*24)&gt;6,(((CF95*24)-(CE95*24))-0.25)/24,CF95-CE95))</f>
        <v/>
      </c>
      <c r="CF96" s="373"/>
      <c r="CG96" s="383" t="str">
        <f>IF(AND(CG95="",CH95=""),"",IF((CH95*24)-(CG95*24)&gt;6,(((CH95*24)-(CG95*24))-0.25)/24,CH95-CG95))</f>
        <v/>
      </c>
      <c r="CH96" s="373"/>
      <c r="CI96" s="383" t="str">
        <f>IF(AND(CI95="",CJ95=""),"",IF((CJ95*24)-(CI95*24)&gt;6,(((CJ95*24)-(CI95*24))-0.25)/24,CJ95-CI95))</f>
        <v/>
      </c>
      <c r="CJ96" s="373"/>
      <c r="CK96" s="383" t="str">
        <f>IF(AND(CK95="",CL95=""),"",IF((CL95*24)-(CK95*24)&gt;6,(((CL95*24)-(CK95*24))-0.25)/24,CL95-CK95))</f>
        <v/>
      </c>
      <c r="CL96" s="373"/>
      <c r="CM96" s="383" t="str">
        <f>IF(AND(CM95="",CN95=""),"",IF((CN95*24)-(CM95*24)&gt;6,(((CN95*24)-(CM95*24))-0.25)/24,CN95-CM95))</f>
        <v/>
      </c>
      <c r="CN96" s="373"/>
      <c r="CO96" s="383" t="str">
        <f>IF(AND(CO95="",CP95=""),"",IF((CP95*24)-(CO95*24)&gt;6,(((CP95*24)-(CO95*24))-0.25)/24,CP95-CO95))</f>
        <v/>
      </c>
      <c r="CP96" s="373"/>
      <c r="CQ96" s="383" t="str">
        <f>IF(AND(CQ95="",CR95=""),"",IF((CR95*24)-(CQ95*24)&gt;6,(((CR95*24)-(CQ95*24))-0.25)/24,CR95-CQ95))</f>
        <v/>
      </c>
      <c r="CR96" s="373"/>
      <c r="CS96" s="375">
        <f t="shared" ref="CS96" si="1381">SUM(CE96:CR96)</f>
        <v>0</v>
      </c>
      <c r="CT96" s="376"/>
      <c r="CU96" s="375">
        <f t="shared" ref="CU96" si="1382">SUM(Q96,AG96,AW96,CC96,CS96,BM96)</f>
        <v>0</v>
      </c>
      <c r="CV96" s="376"/>
      <c r="CW96" s="157"/>
      <c r="CX96" s="387"/>
      <c r="CY96"/>
      <c r="CZ96"/>
    </row>
    <row r="97" spans="1:105" x14ac:dyDescent="0.35">
      <c r="A97" s="164" t="s">
        <v>104</v>
      </c>
      <c r="B97" s="164"/>
      <c r="C97" s="173"/>
      <c r="D97" s="174"/>
      <c r="E97" s="175"/>
      <c r="F97" s="176"/>
      <c r="G97" s="173"/>
      <c r="H97" s="174"/>
      <c r="I97" s="175"/>
      <c r="J97" s="176"/>
      <c r="K97" s="173"/>
      <c r="L97" s="174"/>
      <c r="M97" s="175"/>
      <c r="N97" s="176"/>
      <c r="O97" s="173"/>
      <c r="P97" s="174"/>
      <c r="Q97" s="390"/>
      <c r="R97" s="372"/>
      <c r="S97" s="173"/>
      <c r="T97" s="174"/>
      <c r="U97" s="175"/>
      <c r="V97" s="176"/>
      <c r="W97" s="173"/>
      <c r="X97" s="174"/>
      <c r="Y97" s="175"/>
      <c r="Z97" s="176"/>
      <c r="AA97" s="173"/>
      <c r="AB97" s="174"/>
      <c r="AC97" s="175"/>
      <c r="AD97" s="176"/>
      <c r="AE97" s="173"/>
      <c r="AF97" s="174"/>
      <c r="AG97" s="374"/>
      <c r="AH97" s="374"/>
      <c r="AI97" s="173"/>
      <c r="AJ97" s="174"/>
      <c r="AK97" s="175"/>
      <c r="AL97" s="176"/>
      <c r="AM97" s="173"/>
      <c r="AN97" s="174"/>
      <c r="AO97" s="175"/>
      <c r="AP97" s="176"/>
      <c r="AQ97" s="173"/>
      <c r="AR97" s="174"/>
      <c r="AS97" s="175"/>
      <c r="AT97" s="176"/>
      <c r="AU97" s="173"/>
      <c r="AV97" s="174"/>
      <c r="AW97" s="374"/>
      <c r="AX97" s="374"/>
      <c r="AY97" s="173"/>
      <c r="AZ97" s="174"/>
      <c r="BA97" s="175"/>
      <c r="BB97" s="176"/>
      <c r="BC97" s="173"/>
      <c r="BD97" s="174"/>
      <c r="BE97" s="175"/>
      <c r="BF97" s="176"/>
      <c r="BG97" s="173"/>
      <c r="BH97" s="174"/>
      <c r="BI97" s="175"/>
      <c r="BJ97" s="176"/>
      <c r="BK97" s="173"/>
      <c r="BL97" s="174"/>
      <c r="BM97" s="375"/>
      <c r="BN97" s="376"/>
      <c r="BO97" s="173"/>
      <c r="BP97" s="174"/>
      <c r="BQ97" s="175"/>
      <c r="BR97" s="176"/>
      <c r="BS97" s="173"/>
      <c r="BT97" s="174"/>
      <c r="BU97" s="175"/>
      <c r="BV97" s="176"/>
      <c r="BW97" s="173"/>
      <c r="BX97" s="174"/>
      <c r="BY97" s="175"/>
      <c r="BZ97" s="176"/>
      <c r="CA97" s="173"/>
      <c r="CB97" s="174"/>
      <c r="CC97" s="375"/>
      <c r="CD97" s="376"/>
      <c r="CE97" s="173"/>
      <c r="CF97" s="174"/>
      <c r="CG97" s="175"/>
      <c r="CH97" s="176"/>
      <c r="CI97" s="173"/>
      <c r="CJ97" s="174"/>
      <c r="CK97" s="175"/>
      <c r="CL97" s="176"/>
      <c r="CM97" s="173"/>
      <c r="CN97" s="174"/>
      <c r="CO97" s="175"/>
      <c r="CP97" s="176"/>
      <c r="CQ97" s="173"/>
      <c r="CR97" s="174"/>
      <c r="CS97" s="375"/>
      <c r="CT97" s="376"/>
      <c r="CU97" s="375"/>
      <c r="CV97" s="376"/>
      <c r="CW97" s="157"/>
      <c r="CX97" s="386">
        <f>$CU$2-CU98</f>
        <v>6.9666666666666659</v>
      </c>
      <c r="CY97"/>
      <c r="CZ97"/>
    </row>
    <row r="98" spans="1:105" ht="15" thickBot="1" x14ac:dyDescent="0.4">
      <c r="A98" s="210"/>
      <c r="B98" s="291"/>
      <c r="C98" s="377" t="str">
        <f>IF(AND(C97="",D97=""),"",IF((D97*24)-(C97*24)&gt;6,(((D97*24)-(C97*24))-0.25)/24,D97-C97))</f>
        <v/>
      </c>
      <c r="D98" s="378"/>
      <c r="E98" s="377" t="str">
        <f>IF(AND(E97="",F97=""),"",IF((F97*24)-(E97*24)&gt;6,(((F97*24)-(E97*24))-0.25)/24,F97-E97))</f>
        <v/>
      </c>
      <c r="F98" s="378"/>
      <c r="G98" s="377" t="str">
        <f>IF(AND(G97="",H97=""),"",IF((H97*24)-(G97*24)&gt;6,(((H97*24)-(G97*24))-0.25)/24,H97-G97))</f>
        <v/>
      </c>
      <c r="H98" s="378"/>
      <c r="I98" s="377" t="str">
        <f>IF(AND(I97="",J97=""),"",IF((J97*24)-(I97*24)&gt;6,(((J97*24)-(I97*24))-0.25)/24,J97-I97))</f>
        <v/>
      </c>
      <c r="J98" s="378"/>
      <c r="K98" s="377" t="str">
        <f>IF(AND(K97="",L97=""),"",IF((L97*24)-(K97*24)&gt;6,(((L97*24)-(K97*24))-0.25)/24,L97-K97))</f>
        <v/>
      </c>
      <c r="L98" s="378"/>
      <c r="M98" s="377" t="str">
        <f>IF(AND(M97="",N97=""),"",IF((N97*24)-(M97*24)&gt;6,(((N97*24)-(M97*24))-0.25)/24,N97-M97))</f>
        <v/>
      </c>
      <c r="N98" s="378"/>
      <c r="O98" s="377" t="str">
        <f>IF(AND(O97="",P97=""),"",IF((P97*24)-(O97*24)&gt;6,(((P97*24)-(O97*24))-0.25)/24,P97-O97))</f>
        <v/>
      </c>
      <c r="P98" s="378"/>
      <c r="Q98" s="384">
        <f>SUM(C98:P98)</f>
        <v>0</v>
      </c>
      <c r="R98" s="380"/>
      <c r="S98" s="377" t="str">
        <f>IF(AND(S97="",T97=""),"",IF((T97*24)-(S97*24)&gt;6,(((T97*24)-(S97*24))-0.25)/24,T97-S97))</f>
        <v/>
      </c>
      <c r="T98" s="378"/>
      <c r="U98" s="377" t="str">
        <f>IF(AND(U97="",V97=""),"",IF((V97*24)-(U97*24)&gt;6,(((V97*24)-(U97*24))-0.25)/24,V97-U97))</f>
        <v/>
      </c>
      <c r="V98" s="378"/>
      <c r="W98" s="377" t="str">
        <f>IF(AND(W97="",X97=""),"",IF((X97*24)-(W97*24)&gt;6,(((X97*24)-(W97*24))-0.25)/24,X97-W97))</f>
        <v/>
      </c>
      <c r="X98" s="378"/>
      <c r="Y98" s="377" t="str">
        <f>IF(AND(Y97="",Z97=""),"",IF((Z97*24)-(Y97*24)&gt;6,(((Z97*24)-(Y97*24))-0.25)/24,Z97-Y97))</f>
        <v/>
      </c>
      <c r="Z98" s="378"/>
      <c r="AA98" s="377" t="str">
        <f>IF(AND(AA97="",AB97=""),"",IF((AB97*24)-(AA97*24)&gt;6,(((AB97*24)-(AA97*24))-0.25)/24,AB97-AA97))</f>
        <v/>
      </c>
      <c r="AB98" s="378"/>
      <c r="AC98" s="377" t="str">
        <f>IF(AND(AC97="",AD97=""),"",IF((AD97*24)-(AC97*24)&gt;6,(((AD97*24)-(AC97*24))-0.25)/24,AD97-AC97))</f>
        <v/>
      </c>
      <c r="AD98" s="378"/>
      <c r="AE98" s="377" t="str">
        <f>IF(AND(AE97="",AF97=""),"",IF((AF97*24)-(AE97*24)&gt;6,(((AF97*24)-(AE97*24))-0.25)/24,AF97-AE97))</f>
        <v/>
      </c>
      <c r="AF98" s="378"/>
      <c r="AG98" s="432">
        <f>SUM(S98:AF98)</f>
        <v>0</v>
      </c>
      <c r="AH98" s="432"/>
      <c r="AI98" s="377" t="str">
        <f>IF(AND(AI97="",AJ97=""),"",IF((AJ97*24)-(AI97*24)&gt;6,(((AJ97*24)-(AI97*24))-0.25)/24,AJ97-AI97))</f>
        <v/>
      </c>
      <c r="AJ98" s="378"/>
      <c r="AK98" s="377" t="str">
        <f>IF(AND(AK97="",AL97=""),"",IF((AL97*24)-(AK97*24)&gt;6,(((AL97*24)-(AK97*24))-0.25)/24,AL97-AK97))</f>
        <v/>
      </c>
      <c r="AL98" s="378"/>
      <c r="AM98" s="377" t="str">
        <f>IF(AND(AM97="",AN97=""),"",IF((AN97*24)-(AM97*24)&gt;6,(((AN97*24)-(AM97*24))-0.25)/24,AN97-AM97))</f>
        <v/>
      </c>
      <c r="AN98" s="378"/>
      <c r="AO98" s="377" t="str">
        <f>IF(AND(AO97="",AP97=""),"",IF((AP97*24)-(AO97*24)&gt;6,(((AP97*24)-(AO97*24))-0.25)/24,AP97-AO97))</f>
        <v/>
      </c>
      <c r="AP98" s="378"/>
      <c r="AQ98" s="377" t="str">
        <f>IF(AND(AQ97="",AR97=""),"",IF((AR97*24)-(AQ97*24)&gt;6,(((AR97*24)-(AQ97*24))-0.25)/24,AR97-AQ97))</f>
        <v/>
      </c>
      <c r="AR98" s="378"/>
      <c r="AS98" s="377" t="str">
        <f>IF(AND(AS97="",AT97=""),"",IF((AT97*24)-(AS97*24)&gt;6,(((AT97*24)-(AS97*24))-0.25)/24,AT97-AS97))</f>
        <v/>
      </c>
      <c r="AT98" s="378"/>
      <c r="AU98" s="377" t="str">
        <f>IF(AND(AU97="",AV97=""),"",IF((AV97*24)-(AU97*24)&gt;6,(((AV97*24)-(AU97*24))-0.25)/24,AV97-AU97))</f>
        <v/>
      </c>
      <c r="AV98" s="378"/>
      <c r="AW98" s="432">
        <f>SUM(AI98:AV98)</f>
        <v>0</v>
      </c>
      <c r="AX98" s="432"/>
      <c r="AY98" s="377" t="str">
        <f>IF(AND(AY97="",AZ97=""),"",IF((AZ97*24)-(AY97*24)&gt;6,(((AZ97*24)-(AY97*24))-0.25)/24,AZ97-AY97))</f>
        <v/>
      </c>
      <c r="AZ98" s="378"/>
      <c r="BA98" s="377" t="str">
        <f>IF(AND(BA97="",BB97=""),"",IF((BB97*24)-(BA97*24)&gt;6,(((BB97*24)-(BA97*24))-0.25)/24,BB97-BA97))</f>
        <v/>
      </c>
      <c r="BB98" s="378"/>
      <c r="BC98" s="377" t="str">
        <f>IF(AND(BC97="",BD97=""),"",IF((BD97*24)-(BC97*24)&gt;6,(((BD97*24)-(BC97*24))-0.25)/24,BD97-BC97))</f>
        <v/>
      </c>
      <c r="BD98" s="378"/>
      <c r="BE98" s="377" t="str">
        <f>IF(AND(BE97="",BF97=""),"",IF((BF97*24)-(BE97*24)&gt;6,(((BF97*24)-(BE97*24))-0.25)/24,BF97-BE97))</f>
        <v/>
      </c>
      <c r="BF98" s="378"/>
      <c r="BG98" s="377" t="str">
        <f>IF(AND(BG97="",BH97=""),"",IF((BH97*24)-(BG97*24)&gt;6,(((BH97*24)-(BG97*24))-0.25)/24,BH97-BG97))</f>
        <v/>
      </c>
      <c r="BH98" s="378"/>
      <c r="BI98" s="377" t="str">
        <f>IF(AND(BI97="",BJ97=""),"",IF((BJ97*24)-(BI97*24)&gt;6,(((BJ97*24)-(BI97*24))-0.25)/24,BJ97-BI97))</f>
        <v/>
      </c>
      <c r="BJ98" s="378"/>
      <c r="BK98" s="377" t="str">
        <f>IF(AND(BK97="",BL97=""),"",IF((BL97*24)-(BK97*24)&gt;6,(((BL97*24)-(BK97*24))-0.25)/24,BL97-BK97))</f>
        <v/>
      </c>
      <c r="BL98" s="378"/>
      <c r="BM98" s="379">
        <f>SUM(AY98:BL98)</f>
        <v>0</v>
      </c>
      <c r="BN98" s="380"/>
      <c r="BO98" s="377" t="str">
        <f>IF(AND(BO97="",BP97=""),"",IF((BP97*24)-(BO97*24)&gt;6,(((BP97*24)-(BO97*24))-0.25)/24,BP97-BO97))</f>
        <v/>
      </c>
      <c r="BP98" s="378"/>
      <c r="BQ98" s="377" t="str">
        <f>IF(AND(BQ97="",BR97=""),"",IF((BR97*24)-(BQ97*24)&gt;6,(((BR97*24)-(BQ97*24))-0.25)/24,BR97-BQ97))</f>
        <v/>
      </c>
      <c r="BR98" s="378"/>
      <c r="BS98" s="377" t="str">
        <f>IF(AND(BS97="",BT97=""),"",IF((BT97*24)-(BS97*24)&gt;6,(((BT97*24)-(BS97*24))-0.25)/24,BT97-BS97))</f>
        <v/>
      </c>
      <c r="BT98" s="378"/>
      <c r="BU98" s="377" t="str">
        <f>IF(AND(BU97="",BV97=""),"",IF((BV97*24)-(BU97*24)&gt;6,(((BV97*24)-(BU97*24))-0.25)/24,BV97-BU97))</f>
        <v/>
      </c>
      <c r="BV98" s="378"/>
      <c r="BW98" s="377" t="str">
        <f>IF(AND(BW97="",BX97=""),"",IF((BX97*24)-(BW97*24)&gt;6,(((BX97*24)-(BW97*24))-0.25)/24,BX97-BW97))</f>
        <v/>
      </c>
      <c r="BX98" s="378"/>
      <c r="BY98" s="377" t="str">
        <f>IF(AND(BY97="",BZ97=""),"",IF((BZ97*24)-(BY97*24)&gt;6,(((BZ97*24)-(BY97*24))-0.25)/24,BZ97-BY97))</f>
        <v/>
      </c>
      <c r="BZ98" s="378"/>
      <c r="CA98" s="377" t="str">
        <f>IF(AND(CA97="",CB97=""),"",IF((CB97*24)-(CA97*24)&gt;6,(((CB97*24)-(CA97*24))-0.25)/24,CB97-CA97))</f>
        <v/>
      </c>
      <c r="CB98" s="378"/>
      <c r="CC98" s="379">
        <f>SUM(BO98:CB98)</f>
        <v>0</v>
      </c>
      <c r="CD98" s="380"/>
      <c r="CE98" s="377" t="str">
        <f>IF(AND(CE97="",CF97=""),"",IF((CF97*24)-(CE97*24)&gt;6,(((CF97*24)-(CE97*24))-0.25)/24,CF97-CE97))</f>
        <v/>
      </c>
      <c r="CF98" s="378"/>
      <c r="CG98" s="377" t="str">
        <f>IF(AND(CG97="",CH97=""),"",IF((CH97*24)-(CG97*24)&gt;6,(((CH97*24)-(CG97*24))-0.25)/24,CH97-CG97))</f>
        <v/>
      </c>
      <c r="CH98" s="378"/>
      <c r="CI98" s="377" t="str">
        <f>IF(AND(CI97="",CJ97=""),"",IF((CJ97*24)-(CI97*24)&gt;6,(((CJ97*24)-(CI97*24))-0.25)/24,CJ97-CI97))</f>
        <v/>
      </c>
      <c r="CJ98" s="378"/>
      <c r="CK98" s="377" t="str">
        <f>IF(AND(CK97="",CL97=""),"",IF((CL97*24)-(CK97*24)&gt;6,(((CL97*24)-(CK97*24))-0.25)/24,CL97-CK97))</f>
        <v/>
      </c>
      <c r="CL98" s="378"/>
      <c r="CM98" s="377" t="str">
        <f>IF(AND(CM97="",CN97=""),"",IF((CN97*24)-(CM97*24)&gt;6,(((CN97*24)-(CM97*24))-0.25)/24,CN97-CM97))</f>
        <v/>
      </c>
      <c r="CN98" s="378"/>
      <c r="CO98" s="377" t="str">
        <f>IF(AND(CO97="",CP97=""),"",IF((CP97*24)-(CO97*24)&gt;6,(((CP97*24)-(CO97*24))-0.25)/24,CP97-CO97))</f>
        <v/>
      </c>
      <c r="CP98" s="378"/>
      <c r="CQ98" s="377" t="str">
        <f>IF(AND(CQ97="",CR97=""),"",IF((CR97*24)-(CQ97*24)&gt;6,(((CR97*24)-(CQ97*24))-0.25)/24,CR97-CQ97))</f>
        <v/>
      </c>
      <c r="CR98" s="378"/>
      <c r="CS98" s="379">
        <f t="shared" ref="CS98" si="1383">SUM(CE98:CR98)</f>
        <v>0</v>
      </c>
      <c r="CT98" s="380"/>
      <c r="CU98" s="379">
        <f t="shared" ref="CU98" si="1384">SUM(Q98,AG98,AW98,CC98,CS98,BM98)</f>
        <v>0</v>
      </c>
      <c r="CV98" s="380"/>
      <c r="CW98" s="157"/>
      <c r="CX98" s="387"/>
      <c r="CY98"/>
      <c r="CZ98"/>
    </row>
    <row r="99" spans="1:105" ht="19" thickBot="1" x14ac:dyDescent="0.4">
      <c r="A99" s="232" t="s">
        <v>105</v>
      </c>
      <c r="B99" s="298"/>
      <c r="C99" s="214"/>
      <c r="D99" s="214"/>
      <c r="E99" s="214"/>
      <c r="F99" s="214"/>
      <c r="G99" s="214"/>
      <c r="H99" s="214"/>
      <c r="I99" s="214"/>
      <c r="J99" s="214"/>
      <c r="K99" s="214"/>
      <c r="L99" s="214"/>
      <c r="M99" s="214"/>
      <c r="N99" s="214"/>
      <c r="O99" s="214"/>
      <c r="P99" s="214"/>
      <c r="Q99" s="215"/>
      <c r="R99" s="215"/>
      <c r="S99" s="214"/>
      <c r="T99" s="214"/>
      <c r="U99" s="214"/>
      <c r="V99" s="214"/>
      <c r="W99" s="214"/>
      <c r="X99" s="214"/>
      <c r="Y99" s="214"/>
      <c r="Z99" s="214"/>
      <c r="AA99" s="214"/>
      <c r="AB99" s="214"/>
      <c r="AC99" s="214"/>
      <c r="AD99" s="214"/>
      <c r="AE99" s="214"/>
      <c r="AF99" s="214"/>
      <c r="AG99" s="215"/>
      <c r="AH99" s="215"/>
      <c r="AI99" s="214"/>
      <c r="AJ99" s="214"/>
      <c r="AK99" s="214"/>
      <c r="AL99" s="214"/>
      <c r="AM99" s="214"/>
      <c r="AN99" s="214"/>
      <c r="AO99" s="214"/>
      <c r="AP99" s="214"/>
      <c r="AQ99" s="214"/>
      <c r="AR99" s="214"/>
      <c r="AS99" s="214"/>
      <c r="AT99" s="214"/>
      <c r="AU99" s="214"/>
      <c r="AV99" s="214"/>
      <c r="AW99" s="215"/>
      <c r="AX99" s="215"/>
      <c r="AY99" s="214"/>
      <c r="AZ99" s="214"/>
      <c r="BA99" s="214"/>
      <c r="BB99" s="214"/>
      <c r="BC99" s="214"/>
      <c r="BD99" s="214"/>
      <c r="BE99" s="214"/>
      <c r="BF99" s="214"/>
      <c r="BG99" s="214"/>
      <c r="BH99" s="214"/>
      <c r="BI99" s="214"/>
      <c r="BJ99" s="214"/>
      <c r="BK99" s="214"/>
      <c r="BL99" s="214"/>
      <c r="BM99" s="215"/>
      <c r="BN99" s="215"/>
      <c r="BO99" s="214"/>
      <c r="BP99" s="214"/>
      <c r="BQ99" s="214"/>
      <c r="BR99" s="214"/>
      <c r="BS99" s="214"/>
      <c r="BT99" s="214"/>
      <c r="BU99" s="214"/>
      <c r="BV99" s="214"/>
      <c r="BW99" s="214"/>
      <c r="BX99" s="214"/>
      <c r="BY99" s="214"/>
      <c r="BZ99" s="214"/>
      <c r="CA99" s="214"/>
      <c r="CB99" s="214"/>
      <c r="CC99" s="215"/>
      <c r="CD99" s="215"/>
      <c r="CE99" s="214"/>
      <c r="CF99" s="214"/>
      <c r="CG99" s="214"/>
      <c r="CH99" s="214"/>
      <c r="CI99" s="214"/>
      <c r="CJ99" s="214"/>
      <c r="CK99" s="214"/>
      <c r="CL99" s="214"/>
      <c r="CM99" s="214"/>
      <c r="CN99" s="214"/>
      <c r="CO99" s="214"/>
      <c r="CP99" s="214"/>
      <c r="CQ99" s="214"/>
      <c r="CR99" s="214"/>
      <c r="CS99" s="215"/>
      <c r="CT99" s="215"/>
      <c r="CU99" s="215"/>
      <c r="CV99" s="216"/>
      <c r="CW99" s="159"/>
      <c r="CX99" s="183"/>
      <c r="CY99"/>
      <c r="CZ99"/>
    </row>
    <row r="100" spans="1:105" x14ac:dyDescent="0.35">
      <c r="A100" s="211" t="s">
        <v>106</v>
      </c>
      <c r="B100" s="299"/>
      <c r="C100" s="173"/>
      <c r="D100" s="174"/>
      <c r="E100" s="175"/>
      <c r="F100" s="176"/>
      <c r="G100" s="173"/>
      <c r="H100" s="174"/>
      <c r="I100" s="175"/>
      <c r="J100" s="176"/>
      <c r="K100" s="173"/>
      <c r="L100" s="174"/>
      <c r="M100" s="175"/>
      <c r="N100" s="176"/>
      <c r="O100" s="173"/>
      <c r="P100" s="174"/>
      <c r="Q100" s="390"/>
      <c r="R100" s="372"/>
      <c r="S100" s="173"/>
      <c r="T100" s="174"/>
      <c r="U100" s="175"/>
      <c r="V100" s="176"/>
      <c r="W100" s="173"/>
      <c r="X100" s="174"/>
      <c r="Y100" s="175"/>
      <c r="Z100" s="176"/>
      <c r="AA100" s="173"/>
      <c r="AB100" s="174"/>
      <c r="AC100" s="175"/>
      <c r="AD100" s="176"/>
      <c r="AE100" s="173"/>
      <c r="AF100" s="174"/>
      <c r="AG100" s="404"/>
      <c r="AH100" s="404"/>
      <c r="AI100" s="173"/>
      <c r="AJ100" s="174"/>
      <c r="AK100" s="175"/>
      <c r="AL100" s="176"/>
      <c r="AM100" s="173"/>
      <c r="AN100" s="174"/>
      <c r="AO100" s="175"/>
      <c r="AP100" s="176"/>
      <c r="AQ100" s="173"/>
      <c r="AR100" s="174"/>
      <c r="AS100" s="175"/>
      <c r="AT100" s="176"/>
      <c r="AU100" s="173"/>
      <c r="AV100" s="174"/>
      <c r="AW100" s="404"/>
      <c r="AX100" s="404"/>
      <c r="AY100" s="173"/>
      <c r="AZ100" s="174"/>
      <c r="BA100" s="175"/>
      <c r="BB100" s="176"/>
      <c r="BC100" s="173"/>
      <c r="BD100" s="174"/>
      <c r="BE100" s="175"/>
      <c r="BF100" s="176"/>
      <c r="BG100" s="173"/>
      <c r="BH100" s="174"/>
      <c r="BI100" s="175"/>
      <c r="BJ100" s="176"/>
      <c r="BK100" s="173"/>
      <c r="BL100" s="174"/>
      <c r="BM100" s="371"/>
      <c r="BN100" s="372"/>
      <c r="BO100" s="173"/>
      <c r="BP100" s="174"/>
      <c r="BQ100" s="175"/>
      <c r="BR100" s="176"/>
      <c r="BS100" s="173"/>
      <c r="BT100" s="174"/>
      <c r="BU100" s="175"/>
      <c r="BV100" s="176"/>
      <c r="BW100" s="173"/>
      <c r="BX100" s="174"/>
      <c r="BY100" s="175"/>
      <c r="BZ100" s="176"/>
      <c r="CA100" s="173"/>
      <c r="CB100" s="174"/>
      <c r="CC100" s="371"/>
      <c r="CD100" s="372"/>
      <c r="CE100" s="173"/>
      <c r="CF100" s="174"/>
      <c r="CG100" s="175"/>
      <c r="CH100" s="176"/>
      <c r="CI100" s="173"/>
      <c r="CJ100" s="174"/>
      <c r="CK100" s="175"/>
      <c r="CL100" s="176"/>
      <c r="CM100" s="173"/>
      <c r="CN100" s="174"/>
      <c r="CO100" s="175"/>
      <c r="CP100" s="176"/>
      <c r="CQ100" s="173"/>
      <c r="CR100" s="174"/>
      <c r="CS100" s="371"/>
      <c r="CT100" s="372"/>
      <c r="CU100" s="371"/>
      <c r="CV100" s="372"/>
      <c r="CW100" s="157"/>
      <c r="CX100" s="386">
        <f>$CU$2-CU101</f>
        <v>6.9666666666666659</v>
      </c>
      <c r="CY100"/>
      <c r="CZ100"/>
    </row>
    <row r="101" spans="1:105" ht="15.75" customHeight="1" x14ac:dyDescent="0.35">
      <c r="A101" s="177"/>
      <c r="B101" s="286"/>
      <c r="C101" s="383" t="str">
        <f>IF(AND(C100="",D100=""),"",IF((D100*24)-(C100*24)&gt;6,(((D100*24)-(C100*24))-0.25)/24,D100-C100))</f>
        <v/>
      </c>
      <c r="D101" s="373"/>
      <c r="E101" s="383" t="str">
        <f>IF(AND(E100="",F100=""),"",IF((F100*24)-(E100*24)&gt;6,(((F100*24)-(E100*24))-0.25)/24,F100-E100))</f>
        <v/>
      </c>
      <c r="F101" s="373"/>
      <c r="G101" s="383" t="str">
        <f>IF(AND(G100="",H100=""),"",IF((H100*24)-(G100*24)&gt;6,(((H100*24)-(G100*24))-0.25)/24,H100-G100))</f>
        <v/>
      </c>
      <c r="H101" s="373"/>
      <c r="I101" s="383" t="str">
        <f>IF(AND(I100="",J100=""),"",IF((J100*24)-(I100*24)&gt;6,(((J100*24)-(I100*24))-0.25)/24,J100-I100))</f>
        <v/>
      </c>
      <c r="J101" s="373"/>
      <c r="K101" s="383" t="str">
        <f>IF(AND(K100="",L100=""),"",IF((L100*24)-(K100*24)&gt;6,(((L100*24)-(K100*24))-0.25)/24,L100-K100))</f>
        <v/>
      </c>
      <c r="L101" s="373"/>
      <c r="M101" s="383" t="str">
        <f>IF(AND(M100="",N100=""),"",IF((N100*24)-(M100*24)&gt;6,(((N100*24)-(M100*24))-0.25)/24,N100-M100))</f>
        <v/>
      </c>
      <c r="N101" s="373"/>
      <c r="O101" s="383" t="str">
        <f>IF(AND(O100="",P100=""),"",IF((P100*24)-(O100*24)&gt;6,(((P100*24)-(O100*24))-0.25)/24,P100-O100))</f>
        <v/>
      </c>
      <c r="P101" s="373"/>
      <c r="Q101" s="391">
        <f>SUM(C101:P101)</f>
        <v>0</v>
      </c>
      <c r="R101" s="376"/>
      <c r="S101" s="383" t="str">
        <f>IF(AND(S100="",T100=""),"",IF((T100*24)-(S100*24)&gt;6,(((T100*24)-(S100*24))-0.25)/24,T100-S100))</f>
        <v/>
      </c>
      <c r="T101" s="373"/>
      <c r="U101" s="383" t="str">
        <f>IF(AND(U100="",V100=""),"",IF((V100*24)-(U100*24)&gt;6,(((V100*24)-(U100*24))-0.25)/24,V100-U100))</f>
        <v/>
      </c>
      <c r="V101" s="373"/>
      <c r="W101" s="383" t="str">
        <f>IF(AND(W100="",X100=""),"",IF((X100*24)-(W100*24)&gt;6,(((X100*24)-(W100*24))-0.25)/24,X100-W100))</f>
        <v/>
      </c>
      <c r="X101" s="373"/>
      <c r="Y101" s="383" t="str">
        <f>IF(AND(Y100="",Z100=""),"",IF((Z100*24)-(Y100*24)&gt;6,(((Z100*24)-(Y100*24))-0.25)/24,Z100-Y100))</f>
        <v/>
      </c>
      <c r="Z101" s="373"/>
      <c r="AA101" s="383" t="str">
        <f>IF(AND(AA100="",AB100=""),"",IF((AB100*24)-(AA100*24)&gt;6,(((AB100*24)-(AA100*24))-0.25)/24,AB100-AA100))</f>
        <v/>
      </c>
      <c r="AB101" s="373"/>
      <c r="AC101" s="383" t="str">
        <f>IF(AND(AC100="",AD100=""),"",IF((AD100*24)-(AC100*24)&gt;6,(((AD100*24)-(AC100*24))-0.25)/24,AD100-AC100))</f>
        <v/>
      </c>
      <c r="AD101" s="373"/>
      <c r="AE101" s="383" t="str">
        <f>IF(AND(AE100="",AF100=""),"",IF((AF100*24)-(AE100*24)&gt;6,(((AF100*24)-(AE100*24))-0.25)/24,AF100-AE100))</f>
        <v/>
      </c>
      <c r="AF101" s="373"/>
      <c r="AG101" s="374">
        <f t="shared" ref="AG101" si="1385">SUM(S101:AF101)</f>
        <v>0</v>
      </c>
      <c r="AH101" s="374"/>
      <c r="AI101" s="383" t="str">
        <f>IF(AND(AI100="",AJ100=""),"",IF((AJ100*24)-(AI100*24)&gt;6,(((AJ100*24)-(AI100*24))-0.25)/24,AJ100-AI100))</f>
        <v/>
      </c>
      <c r="AJ101" s="373"/>
      <c r="AK101" s="383" t="str">
        <f>IF(AND(AK100="",AL100=""),"",IF((AL100*24)-(AK100*24)&gt;6,(((AL100*24)-(AK100*24))-0.25)/24,AL100-AK100))</f>
        <v/>
      </c>
      <c r="AL101" s="373"/>
      <c r="AM101" s="383" t="str">
        <f>IF(AND(AM100="",AN100=""),"",IF((AN100*24)-(AM100*24)&gt;6,(((AN100*24)-(AM100*24))-0.25)/24,AN100-AM100))</f>
        <v/>
      </c>
      <c r="AN101" s="373"/>
      <c r="AO101" s="383" t="str">
        <f>IF(AND(AO100="",AP100=""),"",IF((AP100*24)-(AO100*24)&gt;6,(((AP100*24)-(AO100*24))-0.25)/24,AP100-AO100))</f>
        <v/>
      </c>
      <c r="AP101" s="373"/>
      <c r="AQ101" s="383" t="str">
        <f>IF(AND(AQ100="",AR100=""),"",IF((AR100*24)-(AQ100*24)&gt;6,(((AR100*24)-(AQ100*24))-0.25)/24,AR100-AQ100))</f>
        <v/>
      </c>
      <c r="AR101" s="373"/>
      <c r="AS101" s="383" t="str">
        <f>IF(AND(AS100="",AT100=""),"",IF((AT100*24)-(AS100*24)&gt;6,(((AT100*24)-(AS100*24))-0.25)/24,AT100-AS100))</f>
        <v/>
      </c>
      <c r="AT101" s="373"/>
      <c r="AU101" s="383" t="str">
        <f>IF(AND(AU100="",AV100=""),"",IF((AV100*24)-(AU100*24)&gt;6,(((AV100*24)-(AU100*24))-0.25)/24,AV100-AU100))</f>
        <v/>
      </c>
      <c r="AV101" s="373"/>
      <c r="AW101" s="374">
        <f t="shared" ref="AW101" si="1386">SUM(AI101:AV101)</f>
        <v>0</v>
      </c>
      <c r="AX101" s="374"/>
      <c r="AY101" s="383" t="str">
        <f>IF(AND(AY100="",AZ100=""),"",IF((AZ100*24)-(AY100*24)&gt;6,(((AZ100*24)-(AY100*24))-0.25)/24,AZ100-AY100))</f>
        <v/>
      </c>
      <c r="AZ101" s="373"/>
      <c r="BA101" s="383" t="str">
        <f>IF(AND(BA100="",BB100=""),"",IF((BB100*24)-(BA100*24)&gt;6,(((BB100*24)-(BA100*24))-0.25)/24,BB100-BA100))</f>
        <v/>
      </c>
      <c r="BB101" s="373"/>
      <c r="BC101" s="383" t="str">
        <f>IF(AND(BC100="",BD100=""),"",IF((BD100*24)-(BC100*24)&gt;6,(((BD100*24)-(BC100*24))-0.25)/24,BD100-BC100))</f>
        <v/>
      </c>
      <c r="BD101" s="373"/>
      <c r="BE101" s="383" t="str">
        <f>IF(AND(BE100="",BF100=""),"",IF((BF100*24)-(BE100*24)&gt;6,(((BF100*24)-(BE100*24))-0.25)/24,BF100-BE100))</f>
        <v/>
      </c>
      <c r="BF101" s="373"/>
      <c r="BG101" s="383" t="str">
        <f>IF(AND(BG100="",BH100=""),"",IF((BH100*24)-(BG100*24)&gt;6,(((BH100*24)-(BG100*24))-0.25)/24,BH100-BG100))</f>
        <v/>
      </c>
      <c r="BH101" s="373"/>
      <c r="BI101" s="383" t="str">
        <f>IF(AND(BI100="",BJ100=""),"",IF((BJ100*24)-(BI100*24)&gt;6,(((BJ100*24)-(BI100*24))-0.25)/24,BJ100-BI100))</f>
        <v/>
      </c>
      <c r="BJ101" s="373"/>
      <c r="BK101" s="383" t="str">
        <f>IF(AND(BK100="",BL100=""),"",IF((BL100*24)-(BK100*24)&gt;6,(((BL100*24)-(BK100*24))-0.25)/24,BL100-BK100))</f>
        <v/>
      </c>
      <c r="BL101" s="373"/>
      <c r="BM101" s="375">
        <f t="shared" ref="BM101" si="1387">SUM(AY101:BL101)</f>
        <v>0</v>
      </c>
      <c r="BN101" s="376"/>
      <c r="BO101" s="383" t="str">
        <f>IF(AND(BO100="",BP100=""),"",IF((BP100*24)-(BO100*24)&gt;6,(((BP100*24)-(BO100*24))-0.25)/24,BP100-BO100))</f>
        <v/>
      </c>
      <c r="BP101" s="373"/>
      <c r="BQ101" s="383" t="str">
        <f>IF(AND(BQ100="",BR100=""),"",IF((BR100*24)-(BQ100*24)&gt;6,(((BR100*24)-(BQ100*24))-0.25)/24,BR100-BQ100))</f>
        <v/>
      </c>
      <c r="BR101" s="373"/>
      <c r="BS101" s="383" t="str">
        <f>IF(AND(BS100="",BT100=""),"",IF((BT100*24)-(BS100*24)&gt;6,(((BT100*24)-(BS100*24))-0.25)/24,BT100-BS100))</f>
        <v/>
      </c>
      <c r="BT101" s="373"/>
      <c r="BU101" s="383" t="str">
        <f>IF(AND(BU100="",BV100=""),"",IF((BV100*24)-(BU100*24)&gt;6,(((BV100*24)-(BU100*24))-0.25)/24,BV100-BU100))</f>
        <v/>
      </c>
      <c r="BV101" s="373"/>
      <c r="BW101" s="383" t="str">
        <f>IF(AND(BW100="",BX100=""),"",IF((BX100*24)-(BW100*24)&gt;6,(((BX100*24)-(BW100*24))-0.25)/24,BX100-BW100))</f>
        <v/>
      </c>
      <c r="BX101" s="373"/>
      <c r="BY101" s="383" t="str">
        <f>IF(AND(BY100="",BZ100=""),"",IF((BZ100*24)-(BY100*24)&gt;6,(((BZ100*24)-(BY100*24))-0.25)/24,BZ100-BY100))</f>
        <v/>
      </c>
      <c r="BZ101" s="373"/>
      <c r="CA101" s="383" t="str">
        <f>IF(AND(CA100="",CB100=""),"",IF((CB100*24)-(CA100*24)&gt;6,(((CB100*24)-(CA100*24))-0.25)/24,CB100-CA100))</f>
        <v/>
      </c>
      <c r="CB101" s="373"/>
      <c r="CC101" s="375">
        <f t="shared" ref="CC101" si="1388">SUM(BO101:CB101)</f>
        <v>0</v>
      </c>
      <c r="CD101" s="376"/>
      <c r="CE101" s="383" t="str">
        <f>IF(AND(CE100="",CF100=""),"",IF((CF100*24)-(CE100*24)&gt;6,(((CF100*24)-(CE100*24))-0.25)/24,CF100-CE100))</f>
        <v/>
      </c>
      <c r="CF101" s="373"/>
      <c r="CG101" s="383" t="str">
        <f>IF(AND(CG100="",CH100=""),"",IF((CH100*24)-(CG100*24)&gt;6,(((CH100*24)-(CG100*24))-0.25)/24,CH100-CG100))</f>
        <v/>
      </c>
      <c r="CH101" s="373"/>
      <c r="CI101" s="383" t="str">
        <f>IF(AND(CI100="",CJ100=""),"",IF((CJ100*24)-(CI100*24)&gt;6,(((CJ100*24)-(CI100*24))-0.25)/24,CJ100-CI100))</f>
        <v/>
      </c>
      <c r="CJ101" s="373"/>
      <c r="CK101" s="383" t="str">
        <f>IF(AND(CK100="",CL100=""),"",IF((CL100*24)-(CK100*24)&gt;6,(((CL100*24)-(CK100*24))-0.25)/24,CL100-CK100))</f>
        <v/>
      </c>
      <c r="CL101" s="373"/>
      <c r="CM101" s="383" t="str">
        <f>IF(AND(CM100="",CN100=""),"",IF((CN100*24)-(CM100*24)&gt;6,(((CN100*24)-(CM100*24))-0.25)/24,CN100-CM100))</f>
        <v/>
      </c>
      <c r="CN101" s="373"/>
      <c r="CO101" s="383" t="str">
        <f>IF(AND(CO100="",CP100=""),"",IF((CP100*24)-(CO100*24)&gt;6,(((CP100*24)-(CO100*24))-0.25)/24,CP100-CO100))</f>
        <v/>
      </c>
      <c r="CP101" s="373"/>
      <c r="CQ101" s="383" t="str">
        <f>IF(AND(CQ100="",CR100=""),"",IF((CR100*24)-(CQ100*24)&gt;6,(((CR100*24)-(CQ100*24))-0.25)/24,CR100-CQ100))</f>
        <v/>
      </c>
      <c r="CR101" s="373"/>
      <c r="CS101" s="375">
        <f t="shared" ref="CS101" si="1389">SUM(CE101:CR101)</f>
        <v>0</v>
      </c>
      <c r="CT101" s="376"/>
      <c r="CU101" s="375">
        <f t="shared" ref="CU101" si="1390">SUM(Q101,AG101,AW101,CC101,CS101,BM101)</f>
        <v>0</v>
      </c>
      <c r="CV101" s="376"/>
      <c r="CW101" s="157"/>
      <c r="CX101" s="387"/>
      <c r="CY101"/>
      <c r="CZ101"/>
    </row>
    <row r="102" spans="1:105" x14ac:dyDescent="0.35">
      <c r="A102" s="178"/>
      <c r="B102" s="300"/>
      <c r="C102" s="173"/>
      <c r="D102" s="174"/>
      <c r="E102" s="175"/>
      <c r="F102" s="176"/>
      <c r="G102" s="173"/>
      <c r="H102" s="174"/>
      <c r="I102" s="175"/>
      <c r="J102" s="176"/>
      <c r="K102" s="173"/>
      <c r="L102" s="174"/>
      <c r="M102" s="175"/>
      <c r="N102" s="176"/>
      <c r="O102" s="173"/>
      <c r="P102" s="174"/>
      <c r="Q102" s="390"/>
      <c r="R102" s="372"/>
      <c r="S102" s="173"/>
      <c r="T102" s="174"/>
      <c r="U102" s="175"/>
      <c r="V102" s="176"/>
      <c r="W102" s="173"/>
      <c r="X102" s="174"/>
      <c r="Y102" s="175"/>
      <c r="Z102" s="176"/>
      <c r="AA102" s="173"/>
      <c r="AB102" s="174"/>
      <c r="AC102" s="175"/>
      <c r="AD102" s="176"/>
      <c r="AE102" s="173"/>
      <c r="AF102" s="174"/>
      <c r="AG102" s="374"/>
      <c r="AH102" s="374"/>
      <c r="AI102" s="173"/>
      <c r="AJ102" s="174"/>
      <c r="AK102" s="175"/>
      <c r="AL102" s="176"/>
      <c r="AM102" s="173"/>
      <c r="AN102" s="174"/>
      <c r="AO102" s="175"/>
      <c r="AP102" s="176"/>
      <c r="AQ102" s="173"/>
      <c r="AR102" s="174"/>
      <c r="AS102" s="175"/>
      <c r="AT102" s="176"/>
      <c r="AU102" s="173"/>
      <c r="AV102" s="174"/>
      <c r="AW102" s="374"/>
      <c r="AX102" s="374"/>
      <c r="AY102" s="173"/>
      <c r="AZ102" s="174"/>
      <c r="BA102" s="175"/>
      <c r="BB102" s="176"/>
      <c r="BC102" s="173"/>
      <c r="BD102" s="174"/>
      <c r="BE102" s="175"/>
      <c r="BF102" s="176"/>
      <c r="BG102" s="173"/>
      <c r="BH102" s="174"/>
      <c r="BI102" s="175"/>
      <c r="BJ102" s="176"/>
      <c r="BK102" s="173"/>
      <c r="BL102" s="174"/>
      <c r="BM102" s="375"/>
      <c r="BN102" s="376"/>
      <c r="BO102" s="173"/>
      <c r="BP102" s="174"/>
      <c r="BQ102" s="175"/>
      <c r="BR102" s="176"/>
      <c r="BS102" s="173"/>
      <c r="BT102" s="174"/>
      <c r="BU102" s="175"/>
      <c r="BV102" s="176"/>
      <c r="BW102" s="173"/>
      <c r="BX102" s="174"/>
      <c r="BY102" s="175"/>
      <c r="BZ102" s="176"/>
      <c r="CA102" s="173"/>
      <c r="CB102" s="174"/>
      <c r="CC102" s="375"/>
      <c r="CD102" s="376"/>
      <c r="CE102" s="173"/>
      <c r="CF102" s="174"/>
      <c r="CG102" s="175"/>
      <c r="CH102" s="176"/>
      <c r="CI102" s="173"/>
      <c r="CJ102" s="174"/>
      <c r="CK102" s="175"/>
      <c r="CL102" s="176"/>
      <c r="CM102" s="173"/>
      <c r="CN102" s="174"/>
      <c r="CO102" s="175"/>
      <c r="CP102" s="176"/>
      <c r="CQ102" s="173"/>
      <c r="CR102" s="174"/>
      <c r="CS102" s="375"/>
      <c r="CT102" s="376"/>
      <c r="CU102" s="375"/>
      <c r="CV102" s="376"/>
      <c r="CW102" s="157"/>
      <c r="CX102" s="386">
        <f>$CU$2-CU103</f>
        <v>6.9666666666666659</v>
      </c>
      <c r="CY102"/>
      <c r="CZ102"/>
    </row>
    <row r="103" spans="1:105" ht="15" thickBot="1" x14ac:dyDescent="0.4">
      <c r="A103" s="210"/>
      <c r="B103" s="291"/>
      <c r="C103" s="377" t="str">
        <f>IF(AND(C102="",D102=""),"",IF((D102*24)-(C102*24)&gt;6,(((D102*24)-(C102*24))-0.25)/24,D102-C102))</f>
        <v/>
      </c>
      <c r="D103" s="378"/>
      <c r="E103" s="377" t="str">
        <f>IF(AND(E102="",F102=""),"",IF((F102*24)-(E102*24)&gt;6,(((F102*24)-(E102*24))-0.25)/24,F102-E102))</f>
        <v/>
      </c>
      <c r="F103" s="378"/>
      <c r="G103" s="377" t="str">
        <f>IF(AND(G102="",H102=""),"",IF((H102*24)-(G102*24)&gt;6,(((H102*24)-(G102*24))-0.25)/24,H102-G102))</f>
        <v/>
      </c>
      <c r="H103" s="378"/>
      <c r="I103" s="377" t="str">
        <f>IF(AND(I102="",J102=""),"",IF((J102*24)-(I102*24)&gt;6,(((J102*24)-(I102*24))-0.25)/24,J102-I102))</f>
        <v/>
      </c>
      <c r="J103" s="378"/>
      <c r="K103" s="377" t="str">
        <f>IF(AND(K102="",L102=""),"",IF((L102*24)-(K102*24)&gt;6,(((L102*24)-(K102*24))-0.25)/24,L102-K102))</f>
        <v/>
      </c>
      <c r="L103" s="378"/>
      <c r="M103" s="377" t="str">
        <f>IF(AND(M102="",N102=""),"",IF((N102*24)-(M102*24)&gt;6,(((N102*24)-(M102*24))-0.25)/24,N102-M102))</f>
        <v/>
      </c>
      <c r="N103" s="378"/>
      <c r="O103" s="377" t="str">
        <f>IF(AND(O102="",P102=""),"",IF((P102*24)-(O102*24)&gt;6,(((P102*24)-(O102*24))-0.25)/24,P102-O102))</f>
        <v/>
      </c>
      <c r="P103" s="378"/>
      <c r="Q103" s="384">
        <f>SUM(C103:P103)</f>
        <v>0</v>
      </c>
      <c r="R103" s="380"/>
      <c r="S103" s="377" t="str">
        <f>IF(AND(S102="",T102=""),"",IF((T102*24)-(S102*24)&gt;6,(((T102*24)-(S102*24))-0.25)/24,T102-S102))</f>
        <v/>
      </c>
      <c r="T103" s="378"/>
      <c r="U103" s="377" t="str">
        <f>IF(AND(U102="",V102=""),"",IF((V102*24)-(U102*24)&gt;6,(((V102*24)-(U102*24))-0.25)/24,V102-U102))</f>
        <v/>
      </c>
      <c r="V103" s="378"/>
      <c r="W103" s="377" t="str">
        <f>IF(AND(W102="",X102=""),"",IF((X102*24)-(W102*24)&gt;6,(((X102*24)-(W102*24))-0.25)/24,X102-W102))</f>
        <v/>
      </c>
      <c r="X103" s="378"/>
      <c r="Y103" s="377" t="str">
        <f>IF(AND(Y102="",Z102=""),"",IF((Z102*24)-(Y102*24)&gt;6,(((Z102*24)-(Y102*24))-0.25)/24,Z102-Y102))</f>
        <v/>
      </c>
      <c r="Z103" s="378"/>
      <c r="AA103" s="377" t="str">
        <f>IF(AND(AA102="",AB102=""),"",IF((AB102*24)-(AA102*24)&gt;6,(((AB102*24)-(AA102*24))-0.25)/24,AB102-AA102))</f>
        <v/>
      </c>
      <c r="AB103" s="378"/>
      <c r="AC103" s="377" t="str">
        <f>IF(AND(AC102="",AD102=""),"",IF((AD102*24)-(AC102*24)&gt;6,(((AD102*24)-(AC102*24))-0.25)/24,AD102-AC102))</f>
        <v/>
      </c>
      <c r="AD103" s="378"/>
      <c r="AE103" s="377" t="str">
        <f>IF(AND(AE102="",AF102=""),"",IF((AF102*24)-(AE102*24)&gt;6,(((AF102*24)-(AE102*24))-0.25)/24,AF102-AE102))</f>
        <v/>
      </c>
      <c r="AF103" s="378"/>
      <c r="AG103" s="432">
        <f t="shared" ref="AG103" si="1391">SUM(S103:AF103)</f>
        <v>0</v>
      </c>
      <c r="AH103" s="432"/>
      <c r="AI103" s="377" t="str">
        <f>IF(AND(AI102="",AJ102=""),"",IF((AJ102*24)-(AI102*24)&gt;6,(((AJ102*24)-(AI102*24))-0.25)/24,AJ102-AI102))</f>
        <v/>
      </c>
      <c r="AJ103" s="378"/>
      <c r="AK103" s="377" t="str">
        <f>IF(AND(AK102="",AL102=""),"",IF((AL102*24)-(AK102*24)&gt;6,(((AL102*24)-(AK102*24))-0.25)/24,AL102-AK102))</f>
        <v/>
      </c>
      <c r="AL103" s="378"/>
      <c r="AM103" s="377" t="str">
        <f>IF(AND(AM102="",AN102=""),"",IF((AN102*24)-(AM102*24)&gt;6,(((AN102*24)-(AM102*24))-0.25)/24,AN102-AM102))</f>
        <v/>
      </c>
      <c r="AN103" s="378"/>
      <c r="AO103" s="377" t="str">
        <f>IF(AND(AO102="",AP102=""),"",IF((AP102*24)-(AO102*24)&gt;6,(((AP102*24)-(AO102*24))-0.25)/24,AP102-AO102))</f>
        <v/>
      </c>
      <c r="AP103" s="378"/>
      <c r="AQ103" s="377" t="str">
        <f>IF(AND(AQ102="",AR102=""),"",IF((AR102*24)-(AQ102*24)&gt;6,(((AR102*24)-(AQ102*24))-0.25)/24,AR102-AQ102))</f>
        <v/>
      </c>
      <c r="AR103" s="378"/>
      <c r="AS103" s="377" t="str">
        <f>IF(AND(AS102="",AT102=""),"",IF((AT102*24)-(AS102*24)&gt;6,(((AT102*24)-(AS102*24))-0.25)/24,AT102-AS102))</f>
        <v/>
      </c>
      <c r="AT103" s="378"/>
      <c r="AU103" s="377" t="str">
        <f>IF(AND(AU102="",AV102=""),"",IF((AV102*24)-(AU102*24)&gt;6,(((AV102*24)-(AU102*24))-0.25)/24,AV102-AU102))</f>
        <v/>
      </c>
      <c r="AV103" s="378"/>
      <c r="AW103" s="432">
        <f t="shared" ref="AW103" si="1392">SUM(AI103:AV103)</f>
        <v>0</v>
      </c>
      <c r="AX103" s="432"/>
      <c r="AY103" s="377" t="str">
        <f>IF(AND(AY102="",AZ102=""),"",IF((AZ102*24)-(AY102*24)&gt;6,(((AZ102*24)-(AY102*24))-0.25)/24,AZ102-AY102))</f>
        <v/>
      </c>
      <c r="AZ103" s="378"/>
      <c r="BA103" s="377" t="str">
        <f>IF(AND(BA102="",BB102=""),"",IF((BB102*24)-(BA102*24)&gt;6,(((BB102*24)-(BA102*24))-0.25)/24,BB102-BA102))</f>
        <v/>
      </c>
      <c r="BB103" s="378"/>
      <c r="BC103" s="377" t="str">
        <f>IF(AND(BC102="",BD102=""),"",IF((BD102*24)-(BC102*24)&gt;6,(((BD102*24)-(BC102*24))-0.25)/24,BD102-BC102))</f>
        <v/>
      </c>
      <c r="BD103" s="378"/>
      <c r="BE103" s="377" t="str">
        <f>IF(AND(BE102="",BF102=""),"",IF((BF102*24)-(BE102*24)&gt;6,(((BF102*24)-(BE102*24))-0.25)/24,BF102-BE102))</f>
        <v/>
      </c>
      <c r="BF103" s="378"/>
      <c r="BG103" s="377" t="str">
        <f>IF(AND(BG102="",BH102=""),"",IF((BH102*24)-(BG102*24)&gt;6,(((BH102*24)-(BG102*24))-0.25)/24,BH102-BG102))</f>
        <v/>
      </c>
      <c r="BH103" s="378"/>
      <c r="BI103" s="377" t="str">
        <f>IF(AND(BI102="",BJ102=""),"",IF((BJ102*24)-(BI102*24)&gt;6,(((BJ102*24)-(BI102*24))-0.25)/24,BJ102-BI102))</f>
        <v/>
      </c>
      <c r="BJ103" s="378"/>
      <c r="BK103" s="377" t="str">
        <f>IF(AND(BK102="",BL102=""),"",IF((BL102*24)-(BK102*24)&gt;6,(((BL102*24)-(BK102*24))-0.25)/24,BL102-BK102))</f>
        <v/>
      </c>
      <c r="BL103" s="378"/>
      <c r="BM103" s="379">
        <f t="shared" ref="BM103" si="1393">SUM(AY103:BL103)</f>
        <v>0</v>
      </c>
      <c r="BN103" s="380"/>
      <c r="BO103" s="377" t="str">
        <f>IF(AND(BO102="",BP102=""),"",IF((BP102*24)-(BO102*24)&gt;6,(((BP102*24)-(BO102*24))-0.25)/24,BP102-BO102))</f>
        <v/>
      </c>
      <c r="BP103" s="378"/>
      <c r="BQ103" s="377" t="str">
        <f>IF(AND(BQ102="",BR102=""),"",IF((BR102*24)-(BQ102*24)&gt;6,(((BR102*24)-(BQ102*24))-0.25)/24,BR102-BQ102))</f>
        <v/>
      </c>
      <c r="BR103" s="378"/>
      <c r="BS103" s="377" t="str">
        <f>IF(AND(BS102="",BT102=""),"",IF((BT102*24)-(BS102*24)&gt;6,(((BT102*24)-(BS102*24))-0.25)/24,BT102-BS102))</f>
        <v/>
      </c>
      <c r="BT103" s="378"/>
      <c r="BU103" s="377" t="str">
        <f>IF(AND(BU102="",BV102=""),"",IF((BV102*24)-(BU102*24)&gt;6,(((BV102*24)-(BU102*24))-0.25)/24,BV102-BU102))</f>
        <v/>
      </c>
      <c r="BV103" s="378"/>
      <c r="BW103" s="377" t="str">
        <f>IF(AND(BW102="",BX102=""),"",IF((BX102*24)-(BW102*24)&gt;6,(((BX102*24)-(BW102*24))-0.25)/24,BX102-BW102))</f>
        <v/>
      </c>
      <c r="BX103" s="378"/>
      <c r="BY103" s="377" t="str">
        <f>IF(AND(BY102="",BZ102=""),"",IF((BZ102*24)-(BY102*24)&gt;6,(((BZ102*24)-(BY102*24))-0.25)/24,BZ102-BY102))</f>
        <v/>
      </c>
      <c r="BZ103" s="378"/>
      <c r="CA103" s="377" t="str">
        <f>IF(AND(CA102="",CB102=""),"",IF((CB102*24)-(CA102*24)&gt;6,(((CB102*24)-(CA102*24))-0.25)/24,CB102-CA102))</f>
        <v/>
      </c>
      <c r="CB103" s="378"/>
      <c r="CC103" s="379">
        <f t="shared" ref="CC103" si="1394">SUM(BO103:CB103)</f>
        <v>0</v>
      </c>
      <c r="CD103" s="380"/>
      <c r="CE103" s="377" t="str">
        <f>IF(AND(CE102="",CF102=""),"",IF((CF102*24)-(CE102*24)&gt;6,(((CF102*24)-(CE102*24))-0.25)/24,CF102-CE102))</f>
        <v/>
      </c>
      <c r="CF103" s="378"/>
      <c r="CG103" s="377" t="str">
        <f>IF(AND(CG102="",CH102=""),"",IF((CH102*24)-(CG102*24)&gt;6,(((CH102*24)-(CG102*24))-0.25)/24,CH102-CG102))</f>
        <v/>
      </c>
      <c r="CH103" s="378"/>
      <c r="CI103" s="377" t="str">
        <f>IF(AND(CI102="",CJ102=""),"",IF((CJ102*24)-(CI102*24)&gt;6,(((CJ102*24)-(CI102*24))-0.25)/24,CJ102-CI102))</f>
        <v/>
      </c>
      <c r="CJ103" s="378"/>
      <c r="CK103" s="377" t="str">
        <f>IF(AND(CK102="",CL102=""),"",IF((CL102*24)-(CK102*24)&gt;6,(((CL102*24)-(CK102*24))-0.25)/24,CL102-CK102))</f>
        <v/>
      </c>
      <c r="CL103" s="378"/>
      <c r="CM103" s="377" t="str">
        <f>IF(AND(CM102="",CN102=""),"",IF((CN102*24)-(CM102*24)&gt;6,(((CN102*24)-(CM102*24))-0.25)/24,CN102-CM102))</f>
        <v/>
      </c>
      <c r="CN103" s="378"/>
      <c r="CO103" s="377" t="str">
        <f>IF(AND(CO102="",CP102=""),"",IF((CP102*24)-(CO102*24)&gt;6,(((CP102*24)-(CO102*24))-0.25)/24,CP102-CO102))</f>
        <v/>
      </c>
      <c r="CP103" s="378"/>
      <c r="CQ103" s="377" t="str">
        <f>IF(AND(CQ102="",CR102=""),"",IF((CR102*24)-(CQ102*24)&gt;6,(((CR102*24)-(CQ102*24))-0.25)/24,CR102-CQ102))</f>
        <v/>
      </c>
      <c r="CR103" s="378"/>
      <c r="CS103" s="379">
        <f t="shared" ref="CS103" si="1395">SUM(CE103:CR103)</f>
        <v>0</v>
      </c>
      <c r="CT103" s="380"/>
      <c r="CU103" s="379">
        <f t="shared" ref="CU103" si="1396">SUM(Q103,AG103,AW103,CC103,CS103,BM103)</f>
        <v>0</v>
      </c>
      <c r="CV103" s="380"/>
      <c r="CW103" s="157"/>
      <c r="CX103" s="387"/>
      <c r="CY103"/>
      <c r="CZ103"/>
    </row>
    <row r="104" spans="1:105" ht="19" thickBot="1" x14ac:dyDescent="0.4">
      <c r="A104" s="233" t="s">
        <v>117</v>
      </c>
      <c r="B104" s="301"/>
      <c r="C104" s="213"/>
      <c r="D104" s="213"/>
      <c r="E104" s="213"/>
      <c r="F104" s="213"/>
      <c r="G104" s="213"/>
      <c r="H104" s="213"/>
      <c r="I104" s="213"/>
      <c r="J104" s="213"/>
      <c r="K104" s="213"/>
      <c r="L104" s="213"/>
      <c r="M104" s="213"/>
      <c r="N104" s="213"/>
      <c r="O104" s="213"/>
      <c r="P104" s="213"/>
      <c r="Q104" s="415"/>
      <c r="R104" s="415"/>
      <c r="S104" s="213"/>
      <c r="T104" s="213"/>
      <c r="U104" s="213"/>
      <c r="V104" s="213"/>
      <c r="W104" s="213"/>
      <c r="X104" s="213"/>
      <c r="Y104" s="213"/>
      <c r="Z104" s="213"/>
      <c r="AA104" s="213"/>
      <c r="AB104" s="213"/>
      <c r="AC104" s="213"/>
      <c r="AD104" s="213"/>
      <c r="AE104" s="213"/>
      <c r="AF104" s="213"/>
      <c r="AG104" s="415"/>
      <c r="AH104" s="415"/>
      <c r="AI104" s="213"/>
      <c r="AJ104" s="213"/>
      <c r="AK104" s="213"/>
      <c r="AL104" s="213"/>
      <c r="AM104" s="213"/>
      <c r="AN104" s="213"/>
      <c r="AO104" s="213"/>
      <c r="AP104" s="213"/>
      <c r="AQ104" s="213"/>
      <c r="AR104" s="213"/>
      <c r="AS104" s="213"/>
      <c r="AT104" s="213"/>
      <c r="AU104" s="213"/>
      <c r="AV104" s="213"/>
      <c r="AW104" s="415"/>
      <c r="AX104" s="415"/>
      <c r="AY104" s="213"/>
      <c r="AZ104" s="213"/>
      <c r="BA104" s="213"/>
      <c r="BB104" s="213"/>
      <c r="BC104" s="213"/>
      <c r="BD104" s="213"/>
      <c r="BE104" s="213"/>
      <c r="BF104" s="213"/>
      <c r="BG104" s="213"/>
      <c r="BH104" s="213"/>
      <c r="BI104" s="213"/>
      <c r="BJ104" s="213"/>
      <c r="BK104" s="213"/>
      <c r="BL104" s="213"/>
      <c r="BM104" s="415"/>
      <c r="BN104" s="415"/>
      <c r="BO104" s="213"/>
      <c r="BP104" s="213"/>
      <c r="BQ104" s="213"/>
      <c r="BR104" s="213"/>
      <c r="BS104" s="213"/>
      <c r="BT104" s="213"/>
      <c r="BU104" s="213"/>
      <c r="BV104" s="213"/>
      <c r="BW104" s="213"/>
      <c r="BX104" s="213"/>
      <c r="BY104" s="213"/>
      <c r="BZ104" s="213"/>
      <c r="CA104" s="213"/>
      <c r="CB104" s="213"/>
      <c r="CC104" s="415"/>
      <c r="CD104" s="415"/>
      <c r="CE104" s="213"/>
      <c r="CF104" s="213"/>
      <c r="CG104" s="213"/>
      <c r="CH104" s="213"/>
      <c r="CI104" s="213"/>
      <c r="CJ104" s="213"/>
      <c r="CK104" s="213"/>
      <c r="CL104" s="213"/>
      <c r="CM104" s="213"/>
      <c r="CN104" s="213"/>
      <c r="CO104" s="213"/>
      <c r="CP104" s="213"/>
      <c r="CQ104" s="213"/>
      <c r="CR104" s="213"/>
      <c r="CS104" s="415"/>
      <c r="CT104" s="415"/>
      <c r="CU104" s="415"/>
      <c r="CV104" s="464"/>
      <c r="CW104" s="157"/>
      <c r="CX104" s="183"/>
      <c r="CY104" s="186"/>
    </row>
    <row r="105" spans="1:105" x14ac:dyDescent="0.35">
      <c r="A105" s="212"/>
      <c r="B105" s="302"/>
      <c r="C105" s="416"/>
      <c r="D105" s="417"/>
      <c r="E105" s="425"/>
      <c r="F105" s="426"/>
      <c r="G105" s="418"/>
      <c r="H105" s="417"/>
      <c r="I105" s="425"/>
      <c r="J105" s="426"/>
      <c r="K105" s="418"/>
      <c r="L105" s="417"/>
      <c r="M105" s="425"/>
      <c r="N105" s="426"/>
      <c r="O105" s="418"/>
      <c r="P105" s="419"/>
      <c r="Q105" s="390">
        <f t="shared" ref="Q105" si="1397">SUM(C105:P105)</f>
        <v>0</v>
      </c>
      <c r="R105" s="372"/>
      <c r="S105" s="416"/>
      <c r="T105" s="417"/>
      <c r="U105" s="425"/>
      <c r="V105" s="426"/>
      <c r="W105" s="418"/>
      <c r="X105" s="417"/>
      <c r="Y105" s="425"/>
      <c r="Z105" s="426"/>
      <c r="AA105" s="418"/>
      <c r="AB105" s="417"/>
      <c r="AC105" s="425"/>
      <c r="AD105" s="426"/>
      <c r="AE105" s="418"/>
      <c r="AF105" s="419"/>
      <c r="AG105" s="404">
        <f t="shared" ref="AG105:AG106" si="1398">SUM(S105:AF105)</f>
        <v>0</v>
      </c>
      <c r="AH105" s="404"/>
      <c r="AI105" s="416"/>
      <c r="AJ105" s="417"/>
      <c r="AK105" s="425"/>
      <c r="AL105" s="426"/>
      <c r="AM105" s="418"/>
      <c r="AN105" s="417"/>
      <c r="AO105" s="425"/>
      <c r="AP105" s="426"/>
      <c r="AQ105" s="418"/>
      <c r="AR105" s="417"/>
      <c r="AS105" s="425"/>
      <c r="AT105" s="426"/>
      <c r="AU105" s="418"/>
      <c r="AV105" s="419"/>
      <c r="AW105" s="404">
        <f t="shared" ref="AW105:AW106" si="1399">SUM(AI105:AV105)</f>
        <v>0</v>
      </c>
      <c r="AX105" s="404"/>
      <c r="AY105" s="416"/>
      <c r="AZ105" s="417"/>
      <c r="BA105" s="425"/>
      <c r="BB105" s="426"/>
      <c r="BC105" s="418"/>
      <c r="BD105" s="417"/>
      <c r="BE105" s="425"/>
      <c r="BF105" s="426"/>
      <c r="BG105" s="418"/>
      <c r="BH105" s="417"/>
      <c r="BI105" s="425"/>
      <c r="BJ105" s="426"/>
      <c r="BK105" s="418"/>
      <c r="BL105" s="419"/>
      <c r="BM105" s="371">
        <f>SUM(AY105:BL105)</f>
        <v>0</v>
      </c>
      <c r="BN105" s="372"/>
      <c r="BO105" s="416"/>
      <c r="BP105" s="417"/>
      <c r="BQ105" s="425"/>
      <c r="BR105" s="426"/>
      <c r="BS105" s="418"/>
      <c r="BT105" s="417"/>
      <c r="BU105" s="425"/>
      <c r="BV105" s="426"/>
      <c r="BW105" s="418"/>
      <c r="BX105" s="417"/>
      <c r="BY105" s="425"/>
      <c r="BZ105" s="426"/>
      <c r="CA105" s="418"/>
      <c r="CB105" s="419"/>
      <c r="CC105" s="371">
        <f>SUM(BO105:CB105)</f>
        <v>0</v>
      </c>
      <c r="CD105" s="372"/>
      <c r="CE105" s="416"/>
      <c r="CF105" s="417"/>
      <c r="CG105" s="425"/>
      <c r="CH105" s="426"/>
      <c r="CI105" s="418"/>
      <c r="CJ105" s="417"/>
      <c r="CK105" s="425"/>
      <c r="CL105" s="426"/>
      <c r="CM105" s="418"/>
      <c r="CN105" s="417"/>
      <c r="CO105" s="425"/>
      <c r="CP105" s="426"/>
      <c r="CQ105" s="418"/>
      <c r="CR105" s="419"/>
      <c r="CS105" s="371">
        <f t="shared" ref="CS105:CS107" si="1400">SUM(CE105:CR105)</f>
        <v>0</v>
      </c>
      <c r="CT105" s="372"/>
      <c r="CU105" s="371">
        <f t="shared" ref="CU105:CU107" si="1401">SUM(Q105,AG105,AW105,CC105,CS105,BM105)</f>
        <v>0</v>
      </c>
      <c r="CV105" s="372"/>
      <c r="CW105" s="157"/>
      <c r="CX105" s="183"/>
      <c r="CY105" s="186"/>
    </row>
    <row r="106" spans="1:105" x14ac:dyDescent="0.35">
      <c r="A106" s="161"/>
      <c r="B106" s="284"/>
      <c r="C106" s="205"/>
      <c r="D106" s="203"/>
      <c r="E106" s="200"/>
      <c r="F106" s="201"/>
      <c r="G106" s="202"/>
      <c r="H106" s="203"/>
      <c r="I106" s="200"/>
      <c r="J106" s="201"/>
      <c r="K106" s="202"/>
      <c r="L106" s="203"/>
      <c r="M106" s="200"/>
      <c r="N106" s="201"/>
      <c r="O106" s="202"/>
      <c r="P106" s="204"/>
      <c r="Q106" s="391">
        <f t="shared" ref="Q106" si="1402">SUM(C106:P106)</f>
        <v>0</v>
      </c>
      <c r="R106" s="376"/>
      <c r="S106" s="205"/>
      <c r="T106" s="203"/>
      <c r="U106" s="200"/>
      <c r="V106" s="201"/>
      <c r="W106" s="202"/>
      <c r="X106" s="203"/>
      <c r="Y106" s="200"/>
      <c r="Z106" s="201"/>
      <c r="AA106" s="202"/>
      <c r="AB106" s="203"/>
      <c r="AC106" s="200"/>
      <c r="AD106" s="201"/>
      <c r="AE106" s="202"/>
      <c r="AF106" s="204"/>
      <c r="AG106" s="391">
        <f t="shared" si="1398"/>
        <v>0</v>
      </c>
      <c r="AH106" s="376"/>
      <c r="AI106" s="205"/>
      <c r="AJ106" s="203"/>
      <c r="AK106" s="200"/>
      <c r="AL106" s="201"/>
      <c r="AM106" s="202"/>
      <c r="AN106" s="203"/>
      <c r="AO106" s="200"/>
      <c r="AP106" s="201"/>
      <c r="AQ106" s="202"/>
      <c r="AR106" s="203"/>
      <c r="AS106" s="200"/>
      <c r="AT106" s="201"/>
      <c r="AU106" s="202"/>
      <c r="AV106" s="204"/>
      <c r="AW106" s="391">
        <f t="shared" si="1399"/>
        <v>0</v>
      </c>
      <c r="AX106" s="376"/>
      <c r="AY106" s="205"/>
      <c r="AZ106" s="203"/>
      <c r="BA106" s="200"/>
      <c r="BB106" s="201"/>
      <c r="BC106" s="202"/>
      <c r="BD106" s="203"/>
      <c r="BE106" s="200"/>
      <c r="BF106" s="201"/>
      <c r="BG106" s="202"/>
      <c r="BH106" s="203"/>
      <c r="BI106" s="200"/>
      <c r="BJ106" s="201"/>
      <c r="BK106" s="202"/>
      <c r="BL106" s="204"/>
      <c r="BM106" s="375"/>
      <c r="BN106" s="376"/>
      <c r="BO106" s="205"/>
      <c r="BP106" s="203"/>
      <c r="BQ106" s="200"/>
      <c r="BR106" s="201"/>
      <c r="BS106" s="202"/>
      <c r="BT106" s="203"/>
      <c r="BU106" s="200"/>
      <c r="BV106" s="201"/>
      <c r="BW106" s="202"/>
      <c r="BX106" s="203"/>
      <c r="BY106" s="200"/>
      <c r="BZ106" s="201"/>
      <c r="CA106" s="202"/>
      <c r="CB106" s="204"/>
      <c r="CC106" s="391">
        <f t="shared" ref="CC106" si="1403">SUM(BO106:CB106)</f>
        <v>0</v>
      </c>
      <c r="CD106" s="376"/>
      <c r="CE106" s="205"/>
      <c r="CF106" s="203"/>
      <c r="CG106" s="200"/>
      <c r="CH106" s="201"/>
      <c r="CI106" s="202"/>
      <c r="CJ106" s="203"/>
      <c r="CK106" s="200"/>
      <c r="CL106" s="201"/>
      <c r="CM106" s="202"/>
      <c r="CN106" s="203"/>
      <c r="CO106" s="200"/>
      <c r="CP106" s="201"/>
      <c r="CQ106" s="202"/>
      <c r="CR106" s="204"/>
      <c r="CS106" s="375">
        <f t="shared" si="1400"/>
        <v>0</v>
      </c>
      <c r="CT106" s="376"/>
      <c r="CU106" s="375">
        <f t="shared" si="1401"/>
        <v>0</v>
      </c>
      <c r="CV106" s="376"/>
      <c r="CW106" s="157"/>
      <c r="CX106" s="183"/>
      <c r="CY106" s="186"/>
    </row>
    <row r="107" spans="1:105" x14ac:dyDescent="0.35">
      <c r="A107" s="193"/>
      <c r="B107" s="303"/>
      <c r="C107" s="428"/>
      <c r="D107" s="421"/>
      <c r="E107" s="422"/>
      <c r="F107" s="423"/>
      <c r="G107" s="420"/>
      <c r="H107" s="421"/>
      <c r="I107" s="422"/>
      <c r="J107" s="423"/>
      <c r="K107" s="420"/>
      <c r="L107" s="421"/>
      <c r="M107" s="422"/>
      <c r="N107" s="423"/>
      <c r="O107" s="420"/>
      <c r="P107" s="424"/>
      <c r="Q107" s="391">
        <f t="shared" ref="Q107" si="1404">SUM(C107:P107)</f>
        <v>0</v>
      </c>
      <c r="R107" s="376"/>
      <c r="S107" s="428"/>
      <c r="T107" s="421"/>
      <c r="U107" s="422"/>
      <c r="V107" s="423"/>
      <c r="W107" s="420"/>
      <c r="X107" s="421"/>
      <c r="Y107" s="422"/>
      <c r="Z107" s="423"/>
      <c r="AA107" s="420"/>
      <c r="AB107" s="421"/>
      <c r="AC107" s="422"/>
      <c r="AD107" s="423"/>
      <c r="AE107" s="420"/>
      <c r="AF107" s="424"/>
      <c r="AG107" s="374">
        <f t="shared" ref="AG107" si="1405">SUM(S107:AF107)</f>
        <v>0</v>
      </c>
      <c r="AH107" s="374"/>
      <c r="AI107" s="428"/>
      <c r="AJ107" s="421"/>
      <c r="AK107" s="422"/>
      <c r="AL107" s="423"/>
      <c r="AM107" s="420"/>
      <c r="AN107" s="421"/>
      <c r="AO107" s="422"/>
      <c r="AP107" s="423"/>
      <c r="AQ107" s="420"/>
      <c r="AR107" s="421"/>
      <c r="AS107" s="422"/>
      <c r="AT107" s="423"/>
      <c r="AU107" s="420"/>
      <c r="AV107" s="424"/>
      <c r="AW107" s="374">
        <f t="shared" ref="AW107" si="1406">SUM(AI107:AV107)</f>
        <v>0</v>
      </c>
      <c r="AX107" s="374"/>
      <c r="AY107" s="428"/>
      <c r="AZ107" s="421"/>
      <c r="BA107" s="422"/>
      <c r="BB107" s="423"/>
      <c r="BC107" s="420"/>
      <c r="BD107" s="421"/>
      <c r="BE107" s="422"/>
      <c r="BF107" s="423"/>
      <c r="BG107" s="420"/>
      <c r="BH107" s="421"/>
      <c r="BI107" s="422"/>
      <c r="BJ107" s="423"/>
      <c r="BK107" s="420"/>
      <c r="BL107" s="424"/>
      <c r="BM107" s="375">
        <f>SUM(AY107:BL107)</f>
        <v>0</v>
      </c>
      <c r="BN107" s="376"/>
      <c r="BO107" s="428"/>
      <c r="BP107" s="421"/>
      <c r="BQ107" s="422"/>
      <c r="BR107" s="423"/>
      <c r="BS107" s="420"/>
      <c r="BT107" s="421"/>
      <c r="BU107" s="422"/>
      <c r="BV107" s="423"/>
      <c r="BW107" s="420"/>
      <c r="BX107" s="421"/>
      <c r="BY107" s="422"/>
      <c r="BZ107" s="423"/>
      <c r="CA107" s="420"/>
      <c r="CB107" s="424"/>
      <c r="CC107" s="375">
        <f>SUM(BO107:CB107)</f>
        <v>0</v>
      </c>
      <c r="CD107" s="376"/>
      <c r="CE107" s="428"/>
      <c r="CF107" s="421"/>
      <c r="CG107" s="422"/>
      <c r="CH107" s="423"/>
      <c r="CI107" s="420"/>
      <c r="CJ107" s="421"/>
      <c r="CK107" s="422"/>
      <c r="CL107" s="423"/>
      <c r="CM107" s="420"/>
      <c r="CN107" s="421"/>
      <c r="CO107" s="422"/>
      <c r="CP107" s="423"/>
      <c r="CQ107" s="420"/>
      <c r="CR107" s="424"/>
      <c r="CS107" s="375">
        <f t="shared" si="1400"/>
        <v>0</v>
      </c>
      <c r="CT107" s="376"/>
      <c r="CU107" s="375">
        <f t="shared" si="1401"/>
        <v>0</v>
      </c>
      <c r="CV107" s="376"/>
      <c r="CW107" s="157"/>
      <c r="CY107" s="246"/>
      <c r="CZ107" s="247"/>
      <c r="DA107" s="248"/>
    </row>
    <row r="108" spans="1:105" x14ac:dyDescent="0.35">
      <c r="Q108" s="181"/>
      <c r="R108" s="184"/>
      <c r="AG108" s="181"/>
      <c r="AH108" s="184"/>
      <c r="AW108" s="181"/>
      <c r="AX108" s="184"/>
      <c r="BM108" s="181"/>
      <c r="BN108" s="184"/>
      <c r="CC108" s="181"/>
      <c r="CD108" s="184"/>
      <c r="CS108" s="181"/>
      <c r="CT108" s="184"/>
      <c r="CU108" s="183"/>
      <c r="CV108" s="183"/>
      <c r="CY108" s="249"/>
      <c r="CZ108" s="250"/>
      <c r="DA108" s="248"/>
    </row>
    <row r="109" spans="1:105" x14ac:dyDescent="0.35">
      <c r="A109" s="194" t="s">
        <v>107</v>
      </c>
      <c r="B109" s="194"/>
      <c r="C109" s="172"/>
      <c r="D109" s="172"/>
      <c r="E109" s="172"/>
      <c r="F109" s="172"/>
      <c r="G109" s="172"/>
      <c r="H109" s="172"/>
      <c r="I109" s="172"/>
      <c r="J109" s="172"/>
      <c r="K109" s="172"/>
      <c r="L109" s="172"/>
      <c r="M109" s="172"/>
      <c r="N109" s="172"/>
      <c r="O109" s="172"/>
      <c r="P109" s="172"/>
      <c r="Q109" s="410">
        <f>SUM(Q9:R10,Q12:R19,Q25:R56,Q58:R65,Q67:R76,Q78:R79,Q95:R98,Q100:R103,Q90:R93,Q105:R107)</f>
        <v>5.2897222222222222</v>
      </c>
      <c r="R109" s="411"/>
      <c r="S109" s="172"/>
      <c r="T109" s="172"/>
      <c r="U109" s="172"/>
      <c r="V109" s="172"/>
      <c r="W109" s="172"/>
      <c r="X109" s="172"/>
      <c r="Y109" s="172"/>
      <c r="Z109" s="172"/>
      <c r="AA109" s="172"/>
      <c r="AB109" s="172"/>
      <c r="AC109" s="172"/>
      <c r="AD109" s="172"/>
      <c r="AE109" s="172"/>
      <c r="AF109" s="172"/>
      <c r="AG109" s="410">
        <f>SUM(AG9:AH10,AG12:AH19,AG25:AH56,AG58:AH65,AG67:AH76,AG78:AH79,AG95:AH98,AG100:AH103,AG90:AH93,AG105:AH107)</f>
        <v>1.5833333333333333</v>
      </c>
      <c r="AH109" s="411"/>
      <c r="AI109" s="172"/>
      <c r="AJ109" s="172"/>
      <c r="AK109" s="172"/>
      <c r="AL109" s="172"/>
      <c r="AM109" s="172"/>
      <c r="AN109" s="172"/>
      <c r="AO109" s="172"/>
      <c r="AP109" s="172"/>
      <c r="AQ109" s="172"/>
      <c r="AR109" s="172"/>
      <c r="AS109" s="172"/>
      <c r="AT109" s="172"/>
      <c r="AU109" s="172"/>
      <c r="AV109" s="172"/>
      <c r="AW109" s="410">
        <f>SUM(AW9:AX10,AW12:AX19,AW25:AX56,AW58:AX65,AW67:AX76,AW78:AX79,AW95:AX98,AW100:AX103,AW90:AX93,AW105:AX107)</f>
        <v>1.5833333333333333</v>
      </c>
      <c r="AX109" s="411"/>
      <c r="AY109" s="172"/>
      <c r="AZ109" s="172"/>
      <c r="BA109" s="172"/>
      <c r="BB109" s="172"/>
      <c r="BC109" s="172"/>
      <c r="BD109" s="172"/>
      <c r="BE109" s="172"/>
      <c r="BF109" s="172"/>
      <c r="BG109" s="172"/>
      <c r="BH109" s="172"/>
      <c r="BI109" s="172"/>
      <c r="BJ109" s="172"/>
      <c r="BK109" s="172"/>
      <c r="BL109" s="172"/>
      <c r="BM109" s="410">
        <f>SUM(BM9:BN10,BM12:BN19,BM25:BN56,BM58:BN65,BM67:BN76,BM78:BN79,BM95:BN98,BM100:BN103,BM90:BN93,BM105:BN107)</f>
        <v>1.5833333333333333</v>
      </c>
      <c r="BN109" s="411"/>
      <c r="BO109" s="172"/>
      <c r="BP109" s="172"/>
      <c r="BQ109" s="172"/>
      <c r="BR109" s="172"/>
      <c r="BS109" s="172"/>
      <c r="BT109" s="172"/>
      <c r="BU109" s="172"/>
      <c r="BV109" s="172"/>
      <c r="BW109" s="172"/>
      <c r="BX109" s="172"/>
      <c r="BY109" s="172"/>
      <c r="BZ109" s="172"/>
      <c r="CA109" s="172"/>
      <c r="CB109" s="172"/>
      <c r="CC109" s="410">
        <f>SUM(CC9:CD10,CC12:CD19,CC25:CD56,CC58:CD65,CC67:CD76,CC78:CD79,CC95:CD98,CC100:CD103,CC90:CD93,CC105:CD107)</f>
        <v>1.3222222222222222</v>
      </c>
      <c r="CD109" s="411"/>
      <c r="CE109" s="172"/>
      <c r="CF109" s="172"/>
      <c r="CG109" s="172"/>
      <c r="CH109" s="172"/>
      <c r="CI109" s="172"/>
      <c r="CJ109" s="172"/>
      <c r="CK109" s="172"/>
      <c r="CL109" s="172"/>
      <c r="CM109" s="172"/>
      <c r="CN109" s="172"/>
      <c r="CO109" s="172"/>
      <c r="CP109" s="172"/>
      <c r="CQ109" s="172"/>
      <c r="CR109" s="172"/>
      <c r="CS109" s="410">
        <f>SUM(CS9:CT10,CS12:CT19,CS25:CT50,CS56:CT65,CS67:CT76,CS78:CT79,CS95:CT98,CS100:CT103,CS90:CT93,CS105:CT107)</f>
        <v>0</v>
      </c>
      <c r="CT109" s="411"/>
      <c r="CU109" s="429">
        <f>SUM(Q109,AG109,AW109,CC109,CS109,BM109)</f>
        <v>11.361944444444445</v>
      </c>
      <c r="CV109" s="429"/>
      <c r="CW109" s="187">
        <f>CU109*24</f>
        <v>272.68666666666667</v>
      </c>
      <c r="CY109" s="247"/>
      <c r="CZ109" s="249"/>
      <c r="DA109" s="248"/>
    </row>
    <row r="110" spans="1:105" x14ac:dyDescent="0.35">
      <c r="A110" s="195" t="s">
        <v>108</v>
      </c>
      <c r="B110" s="195"/>
      <c r="C110" s="160"/>
      <c r="D110" s="160"/>
      <c r="E110" s="160"/>
      <c r="F110" s="160"/>
      <c r="G110" s="160"/>
      <c r="H110" s="160"/>
      <c r="I110" s="160"/>
      <c r="J110" s="160"/>
      <c r="K110" s="160"/>
      <c r="L110" s="160"/>
      <c r="M110" s="160"/>
      <c r="N110" s="160"/>
      <c r="O110" s="160"/>
      <c r="P110" s="160"/>
      <c r="Q110" s="412">
        <f>SUM(Q80:R89)</f>
        <v>0</v>
      </c>
      <c r="R110" s="413"/>
      <c r="S110" s="160"/>
      <c r="T110" s="160"/>
      <c r="U110" s="160"/>
      <c r="V110" s="160"/>
      <c r="W110" s="160"/>
      <c r="X110" s="160"/>
      <c r="Y110" s="160"/>
      <c r="Z110" s="160"/>
      <c r="AA110" s="160"/>
      <c r="AB110" s="160"/>
      <c r="AC110" s="160"/>
      <c r="AD110" s="160"/>
      <c r="AE110" s="160"/>
      <c r="AF110" s="160"/>
      <c r="AG110" s="412">
        <f>SUM(AG80:AH89)</f>
        <v>0</v>
      </c>
      <c r="AH110" s="413"/>
      <c r="AI110" s="160"/>
      <c r="AJ110" s="160"/>
      <c r="AK110" s="160"/>
      <c r="AL110" s="160"/>
      <c r="AM110" s="160"/>
      <c r="AN110" s="160"/>
      <c r="AO110" s="160"/>
      <c r="AP110" s="160"/>
      <c r="AQ110" s="160"/>
      <c r="AR110" s="160"/>
      <c r="AS110" s="160"/>
      <c r="AT110" s="160"/>
      <c r="AU110" s="160"/>
      <c r="AV110" s="160"/>
      <c r="AW110" s="412">
        <f>SUM(AW80:AX89)</f>
        <v>0</v>
      </c>
      <c r="AX110" s="413"/>
      <c r="AY110" s="160"/>
      <c r="AZ110" s="160"/>
      <c r="BA110" s="160"/>
      <c r="BB110" s="160"/>
      <c r="BC110" s="160"/>
      <c r="BD110" s="160"/>
      <c r="BE110" s="160"/>
      <c r="BF110" s="160"/>
      <c r="BG110" s="160"/>
      <c r="BH110" s="160"/>
      <c r="BI110" s="160"/>
      <c r="BJ110" s="160"/>
      <c r="BK110" s="160"/>
      <c r="BL110" s="160"/>
      <c r="BM110" s="412">
        <f>SUM(BM80:BN89)</f>
        <v>0</v>
      </c>
      <c r="BN110" s="413"/>
      <c r="BO110" s="160"/>
      <c r="BP110" s="160"/>
      <c r="BQ110" s="160"/>
      <c r="BR110" s="160"/>
      <c r="BS110" s="160"/>
      <c r="BT110" s="160"/>
      <c r="BU110" s="160"/>
      <c r="BV110" s="160"/>
      <c r="BW110" s="160"/>
      <c r="BX110" s="160"/>
      <c r="BY110" s="160"/>
      <c r="BZ110" s="160"/>
      <c r="CA110" s="160"/>
      <c r="CB110" s="160"/>
      <c r="CC110" s="412">
        <f>SUM(CC80:CD89)</f>
        <v>0</v>
      </c>
      <c r="CD110" s="413"/>
      <c r="CE110" s="160"/>
      <c r="CF110" s="160"/>
      <c r="CG110" s="160"/>
      <c r="CH110" s="160"/>
      <c r="CI110" s="160"/>
      <c r="CJ110" s="160"/>
      <c r="CK110" s="160"/>
      <c r="CL110" s="160"/>
      <c r="CM110" s="160"/>
      <c r="CN110" s="160"/>
      <c r="CO110" s="160"/>
      <c r="CP110" s="160"/>
      <c r="CQ110" s="160"/>
      <c r="CR110" s="160"/>
      <c r="CS110" s="412">
        <f>SUM(CS80:CT89)</f>
        <v>0</v>
      </c>
      <c r="CT110" s="413"/>
      <c r="CU110" s="427">
        <f>SUM(Q110,AG110,AW110,CC110,CS110,BM110)</f>
        <v>0</v>
      </c>
      <c r="CV110" s="427"/>
      <c r="CW110" s="187">
        <f>CU110*24</f>
        <v>0</v>
      </c>
      <c r="CX110" s="183"/>
    </row>
    <row r="111" spans="1:105" x14ac:dyDescent="0.35">
      <c r="Q111" s="181"/>
      <c r="R111" s="184"/>
      <c r="AG111" s="181"/>
      <c r="AH111" s="184"/>
      <c r="AW111" s="181"/>
      <c r="AX111" s="184"/>
      <c r="BM111" s="181"/>
      <c r="BN111" s="184"/>
      <c r="CC111" s="181"/>
      <c r="CD111" s="184"/>
      <c r="CS111" s="181"/>
      <c r="CT111" s="184"/>
      <c r="CU111" s="431"/>
      <c r="CV111" s="431"/>
      <c r="CW111" s="186"/>
      <c r="CX111" s="183"/>
    </row>
    <row r="112" spans="1:105" x14ac:dyDescent="0.35">
      <c r="Q112" s="182"/>
      <c r="R112" s="185"/>
      <c r="AG112" s="182"/>
      <c r="AH112" s="185"/>
      <c r="AW112" s="182"/>
      <c r="AX112" s="185"/>
      <c r="BM112" s="182"/>
      <c r="BN112" s="185"/>
      <c r="CC112" s="182"/>
      <c r="CD112" s="185"/>
      <c r="CS112" s="182"/>
      <c r="CT112" s="185"/>
      <c r="CU112" s="183"/>
      <c r="CV112" s="183"/>
      <c r="CW112" s="186"/>
      <c r="CX112" s="183"/>
    </row>
    <row r="113" spans="1:110" x14ac:dyDescent="0.35">
      <c r="AG113" s="183"/>
      <c r="AH113" s="183"/>
      <c r="AW113" s="183"/>
      <c r="AX113" s="183"/>
      <c r="BM113" s="183"/>
      <c r="BN113" s="183"/>
      <c r="CC113" s="183"/>
      <c r="CD113" s="183"/>
      <c r="CS113" s="183"/>
      <c r="CT113" s="183"/>
      <c r="CU113"/>
      <c r="CV113"/>
      <c r="CW113"/>
      <c r="CX113" s="183"/>
    </row>
    <row r="114" spans="1:110" ht="15.5" x14ac:dyDescent="0.35">
      <c r="A114" s="35" t="s">
        <v>109</v>
      </c>
      <c r="B114" s="35"/>
      <c r="L114" s="443"/>
      <c r="M114" s="346"/>
      <c r="N114" s="346"/>
      <c r="O114" s="346"/>
      <c r="P114" s="346"/>
      <c r="Q114" s="442"/>
      <c r="R114" s="442"/>
      <c r="CU114" s="430">
        <f>SUM(CU109,CU110)</f>
        <v>11.361944444444445</v>
      </c>
      <c r="CV114" s="430"/>
      <c r="CW114" s="188">
        <f t="shared" ref="CW114" si="1407">CU114*24</f>
        <v>272.68666666666667</v>
      </c>
    </row>
    <row r="115" spans="1:110" x14ac:dyDescent="0.35">
      <c r="L115" s="443"/>
      <c r="M115" s="346"/>
      <c r="N115" s="346"/>
      <c r="O115" s="346"/>
      <c r="P115" s="346"/>
      <c r="Q115" s="442"/>
      <c r="R115" s="442"/>
      <c r="CG115" s="277" t="s">
        <v>134</v>
      </c>
    </row>
    <row r="116" spans="1:110" ht="24" thickBot="1" x14ac:dyDescent="0.4">
      <c r="CS116" s="251"/>
      <c r="CT116" s="251"/>
      <c r="CU116" s="252"/>
      <c r="CV116" s="253"/>
    </row>
    <row r="117" spans="1:110" ht="23.5" x14ac:dyDescent="0.35">
      <c r="Q117" s="442"/>
      <c r="R117" s="442"/>
      <c r="CS117" s="254"/>
      <c r="CT117" s="254"/>
      <c r="CU117" s="252"/>
      <c r="CV117" s="255"/>
      <c r="CW117" s="260" t="s">
        <v>110</v>
      </c>
      <c r="CX117" s="453" t="s">
        <v>133</v>
      </c>
      <c r="CY117" s="261">
        <f>CW118/CW2</f>
        <v>1.6309011164274323</v>
      </c>
      <c r="CZ117" s="445" t="s">
        <v>132</v>
      </c>
      <c r="DA117" s="265">
        <f>CY117/DA121</f>
        <v>0.10508383482135518</v>
      </c>
    </row>
    <row r="118" spans="1:110" x14ac:dyDescent="0.35">
      <c r="CS118" s="254"/>
      <c r="CT118" s="254"/>
      <c r="CU118" s="252"/>
      <c r="CV118" s="255"/>
      <c r="CW118" s="269">
        <f>CW109</f>
        <v>272.68666666666667</v>
      </c>
      <c r="CX118" s="454"/>
      <c r="CY118" s="262">
        <f>CW119/174.6</f>
        <v>0</v>
      </c>
      <c r="CZ118" s="446"/>
      <c r="DA118" s="266">
        <f>CY118/DA121</f>
        <v>0</v>
      </c>
    </row>
    <row r="119" spans="1:110" ht="15" thickBot="1" x14ac:dyDescent="0.4">
      <c r="CL119" s="252"/>
      <c r="CM119" s="252"/>
      <c r="CN119" s="252"/>
      <c r="CO119" s="252"/>
      <c r="CP119" s="252"/>
      <c r="CQ119" s="252"/>
      <c r="CR119" s="252"/>
      <c r="CS119" s="256"/>
      <c r="CT119" s="256"/>
      <c r="CU119" s="255"/>
      <c r="CV119" s="255"/>
      <c r="CW119" s="270">
        <f>CW110</f>
        <v>0</v>
      </c>
      <c r="CX119" s="454"/>
      <c r="CY119" s="263">
        <v>2.19</v>
      </c>
      <c r="CZ119" s="446"/>
      <c r="DA119" s="267">
        <f>CY119/DA121</f>
        <v>0.14110824742268041</v>
      </c>
    </row>
    <row r="120" spans="1:110" ht="27" customHeight="1" thickBot="1" x14ac:dyDescent="0.4">
      <c r="CL120" s="252"/>
      <c r="CM120" s="252"/>
      <c r="CN120" s="252"/>
      <c r="CO120" s="252"/>
      <c r="CP120" s="252"/>
      <c r="CQ120" s="252"/>
      <c r="CR120" s="252"/>
      <c r="CS120" s="256"/>
      <c r="CT120" s="256"/>
      <c r="CU120" s="255"/>
      <c r="CV120" s="255"/>
      <c r="CW120" s="272" t="s">
        <v>126</v>
      </c>
      <c r="CX120" s="455"/>
      <c r="CY120" s="264">
        <v>3.18</v>
      </c>
      <c r="CZ120" s="447"/>
      <c r="DA120" s="268">
        <f>CY120/DA121</f>
        <v>0.20489690721649487</v>
      </c>
    </row>
    <row r="121" spans="1:110" ht="30.75" customHeight="1" thickBot="1" x14ac:dyDescent="0.4">
      <c r="A121" s="163"/>
      <c r="B121" s="163"/>
      <c r="CL121" s="252"/>
      <c r="CM121" s="252"/>
      <c r="CN121" s="252"/>
      <c r="CO121" s="256"/>
      <c r="CP121" s="256"/>
      <c r="CQ121" s="256"/>
      <c r="CR121" s="256"/>
      <c r="CS121" s="252"/>
      <c r="CT121" s="255"/>
      <c r="CU121" s="252"/>
      <c r="CV121" s="252"/>
      <c r="CW121" s="274">
        <v>16</v>
      </c>
      <c r="CX121" s="273" t="s">
        <v>128</v>
      </c>
      <c r="CY121" s="275">
        <v>0.97</v>
      </c>
      <c r="CZ121" s="276" t="s">
        <v>127</v>
      </c>
      <c r="DA121" s="271">
        <f>CW121*CY121</f>
        <v>15.52</v>
      </c>
    </row>
    <row r="122" spans="1:110" ht="15" customHeight="1" x14ac:dyDescent="0.35">
      <c r="A122" s="163"/>
      <c r="B122" s="163"/>
      <c r="CL122" s="252"/>
      <c r="CM122" s="252"/>
      <c r="CN122" s="252"/>
      <c r="CO122" s="256"/>
      <c r="CP122" s="256"/>
      <c r="CQ122" s="256"/>
      <c r="CR122" s="256"/>
      <c r="CS122" s="252"/>
      <c r="CT122" s="256"/>
      <c r="CU122" s="252"/>
      <c r="CV122" s="257"/>
      <c r="CW122" s="369" t="s">
        <v>129</v>
      </c>
      <c r="CX122" s="448" t="s">
        <v>131</v>
      </c>
      <c r="CY122" s="456">
        <f>SUM(DA117+DA119)</f>
        <v>0.2461920822440356</v>
      </c>
      <c r="CZ122" s="456"/>
      <c r="DA122" s="457"/>
    </row>
    <row r="123" spans="1:110" ht="15" customHeight="1" x14ac:dyDescent="0.35">
      <c r="A123" s="163"/>
      <c r="B123" s="163"/>
      <c r="CN123"/>
      <c r="CO123" s="258"/>
      <c r="CP123" s="258"/>
      <c r="CQ123" s="258"/>
      <c r="CR123" s="258"/>
      <c r="CS123" s="258"/>
      <c r="CT123" s="258"/>
      <c r="CU123" s="258"/>
      <c r="CV123" s="258"/>
      <c r="CW123" s="370" t="s">
        <v>111</v>
      </c>
      <c r="CX123" s="449"/>
      <c r="CY123" s="458"/>
      <c r="CZ123" s="458"/>
      <c r="DA123" s="459"/>
    </row>
    <row r="124" spans="1:110" ht="15" customHeight="1" x14ac:dyDescent="0.35">
      <c r="A124" s="162"/>
      <c r="B124" s="162"/>
      <c r="CO124" s="252"/>
      <c r="CP124" s="252"/>
      <c r="CQ124" s="252"/>
      <c r="CR124" s="252"/>
      <c r="CS124" s="252"/>
      <c r="CT124" s="252"/>
      <c r="CU124" s="252"/>
      <c r="CV124" s="252"/>
      <c r="CW124" s="370" t="s">
        <v>111</v>
      </c>
      <c r="CX124" s="449"/>
      <c r="CY124" s="458"/>
      <c r="CZ124" s="458"/>
      <c r="DA124" s="459"/>
    </row>
    <row r="125" spans="1:110" ht="15" customHeight="1" x14ac:dyDescent="0.35">
      <c r="A125" s="163"/>
      <c r="B125" s="163"/>
      <c r="CO125" s="252"/>
      <c r="CP125" s="252"/>
      <c r="CQ125" s="259"/>
      <c r="CR125" s="259"/>
      <c r="CS125" s="259"/>
      <c r="CT125" s="259"/>
      <c r="CU125" s="259"/>
      <c r="CV125" s="259"/>
      <c r="CW125" s="367">
        <f>DA121*0.6</f>
        <v>9.3119999999999994</v>
      </c>
      <c r="CX125" s="450" t="s">
        <v>130</v>
      </c>
      <c r="CY125" s="460">
        <f>DA120+DA118</f>
        <v>0.20489690721649487</v>
      </c>
      <c r="CZ125" s="460"/>
      <c r="DA125" s="461"/>
    </row>
    <row r="126" spans="1:110" ht="15" customHeight="1" x14ac:dyDescent="0.35">
      <c r="A126" s="163"/>
      <c r="B126" s="163"/>
      <c r="CO126" s="252"/>
      <c r="CP126" s="252"/>
      <c r="CQ126" s="259"/>
      <c r="CR126" s="259"/>
      <c r="CS126" s="259"/>
      <c r="CT126" s="259"/>
      <c r="CU126" s="259"/>
      <c r="CV126" s="259"/>
      <c r="CW126" s="367">
        <f t="shared" ref="CW126:CW127" si="1408">CZ122*0.6</f>
        <v>0</v>
      </c>
      <c r="CX126" s="451"/>
      <c r="CY126" s="460"/>
      <c r="CZ126" s="460"/>
      <c r="DA126" s="461"/>
    </row>
    <row r="127" spans="1:110" ht="14.5" customHeight="1" thickBot="1" x14ac:dyDescent="0.4">
      <c r="A127" s="163"/>
      <c r="B127" s="163"/>
      <c r="CO127" s="252"/>
      <c r="CP127" s="252"/>
      <c r="CQ127" s="259"/>
      <c r="CR127" s="259"/>
      <c r="CS127" s="259"/>
      <c r="CT127" s="259"/>
      <c r="CU127" s="259"/>
      <c r="CV127" s="259"/>
      <c r="CW127" s="368">
        <f t="shared" si="1408"/>
        <v>0</v>
      </c>
      <c r="CX127" s="452"/>
      <c r="CY127" s="462"/>
      <c r="CZ127" s="462"/>
      <c r="DA127" s="463"/>
    </row>
    <row r="128" spans="1:110" s="30" customFormat="1" x14ac:dyDescent="0.35">
      <c r="A128" s="163"/>
      <c r="B128" s="163"/>
      <c r="Q128" s="183"/>
      <c r="R128" s="183"/>
      <c r="CQ128" s="245"/>
      <c r="CR128" s="245"/>
      <c r="CS128" s="245"/>
      <c r="CT128" s="245"/>
      <c r="CU128" s="245"/>
      <c r="CV128" s="245"/>
      <c r="DA128"/>
      <c r="DB128"/>
      <c r="DC128"/>
      <c r="DD128"/>
      <c r="DE128"/>
      <c r="DF128"/>
    </row>
    <row r="129" spans="1:110" s="30" customFormat="1" x14ac:dyDescent="0.35">
      <c r="A129" s="163"/>
      <c r="B129" s="163"/>
      <c r="Q129" s="183"/>
      <c r="R129" s="183"/>
      <c r="DA129"/>
      <c r="DB129"/>
      <c r="DC129"/>
      <c r="DD129"/>
      <c r="DE129"/>
      <c r="DF129"/>
    </row>
    <row r="130" spans="1:110" s="30" customFormat="1" x14ac:dyDescent="0.35">
      <c r="A130" s="155"/>
      <c r="B130" s="155"/>
      <c r="Q130" s="183"/>
      <c r="R130" s="183"/>
      <c r="DA130"/>
      <c r="DB130"/>
      <c r="DC130"/>
      <c r="DD130"/>
      <c r="DE130"/>
      <c r="DF130"/>
    </row>
    <row r="131" spans="1:110" s="30" customFormat="1" x14ac:dyDescent="0.35">
      <c r="A131" s="163"/>
      <c r="B131" s="163"/>
      <c r="Q131" s="183"/>
      <c r="R131" s="183"/>
      <c r="DA131"/>
      <c r="DB131"/>
      <c r="DC131"/>
      <c r="DD131"/>
      <c r="DE131"/>
      <c r="DF131"/>
    </row>
    <row r="132" spans="1:110" s="30" customFormat="1" x14ac:dyDescent="0.35">
      <c r="A132" s="163"/>
      <c r="B132" s="163"/>
      <c r="Q132" s="183"/>
      <c r="R132" s="183"/>
      <c r="DA132"/>
      <c r="DB132"/>
      <c r="DC132"/>
      <c r="DD132"/>
      <c r="DE132"/>
      <c r="DF132"/>
    </row>
    <row r="133" spans="1:110" s="30" customFormat="1" x14ac:dyDescent="0.35">
      <c r="A133" s="153"/>
      <c r="B133" s="283"/>
      <c r="Q133" s="183"/>
      <c r="R133" s="183"/>
      <c r="DA133"/>
      <c r="DB133"/>
      <c r="DC133"/>
      <c r="DD133"/>
      <c r="DE133"/>
      <c r="DF133"/>
    </row>
  </sheetData>
  <mergeCells count="2748">
    <mergeCell ref="CC38:CD38"/>
    <mergeCell ref="CE38:CF38"/>
    <mergeCell ref="CG38:CH38"/>
    <mergeCell ref="CI38:CJ38"/>
    <mergeCell ref="CK38:CL38"/>
    <mergeCell ref="CM38:CN38"/>
    <mergeCell ref="CO38:CP38"/>
    <mergeCell ref="CQ38:CR38"/>
    <mergeCell ref="CS38:CT38"/>
    <mergeCell ref="CU38:CV38"/>
    <mergeCell ref="AU38:AV38"/>
    <mergeCell ref="AW38:AX38"/>
    <mergeCell ref="AY38:AZ38"/>
    <mergeCell ref="BA38:BB38"/>
    <mergeCell ref="BC38:BD38"/>
    <mergeCell ref="BE38:BF38"/>
    <mergeCell ref="BG38:BH38"/>
    <mergeCell ref="BI38:BJ38"/>
    <mergeCell ref="BK38:BL38"/>
    <mergeCell ref="BM38:BN38"/>
    <mergeCell ref="BO38:BP38"/>
    <mergeCell ref="BQ38:BR38"/>
    <mergeCell ref="BS38:BT38"/>
    <mergeCell ref="BU38:BV38"/>
    <mergeCell ref="BW38:BX38"/>
    <mergeCell ref="BY38:BZ38"/>
    <mergeCell ref="CA38:CB38"/>
    <mergeCell ref="CS40:CT40"/>
    <mergeCell ref="CU40:CV40"/>
    <mergeCell ref="Q37:R37"/>
    <mergeCell ref="AG37:AH37"/>
    <mergeCell ref="AW37:AX37"/>
    <mergeCell ref="BM37:BN37"/>
    <mergeCell ref="CC37:CD37"/>
    <mergeCell ref="CS37:CT37"/>
    <mergeCell ref="CU37:CV37"/>
    <mergeCell ref="CX37:CX38"/>
    <mergeCell ref="C38:D38"/>
    <mergeCell ref="E38:F38"/>
    <mergeCell ref="G38:H38"/>
    <mergeCell ref="I38:J38"/>
    <mergeCell ref="K38:L38"/>
    <mergeCell ref="M38:N38"/>
    <mergeCell ref="O38:P38"/>
    <mergeCell ref="Q38:R38"/>
    <mergeCell ref="S38:T38"/>
    <mergeCell ref="U38:V38"/>
    <mergeCell ref="W38:X38"/>
    <mergeCell ref="Y38:Z38"/>
    <mergeCell ref="AA38:AB38"/>
    <mergeCell ref="AC38:AD38"/>
    <mergeCell ref="AE38:AF38"/>
    <mergeCell ref="AG38:AH38"/>
    <mergeCell ref="AI38:AJ38"/>
    <mergeCell ref="AK38:AL38"/>
    <mergeCell ref="AM38:AN38"/>
    <mergeCell ref="AO38:AP38"/>
    <mergeCell ref="AQ38:AR38"/>
    <mergeCell ref="AS38:AT38"/>
    <mergeCell ref="AY40:AZ40"/>
    <mergeCell ref="BA40:BB40"/>
    <mergeCell ref="BC40:BD40"/>
    <mergeCell ref="BE40:BF40"/>
    <mergeCell ref="BG40:BH40"/>
    <mergeCell ref="BI40:BJ40"/>
    <mergeCell ref="BK40:BL40"/>
    <mergeCell ref="BM40:BN40"/>
    <mergeCell ref="BO40:BP40"/>
    <mergeCell ref="BQ40:BR40"/>
    <mergeCell ref="BS40:BT40"/>
    <mergeCell ref="BU40:BV40"/>
    <mergeCell ref="BW40:BX40"/>
    <mergeCell ref="BY40:BZ40"/>
    <mergeCell ref="CA40:CB40"/>
    <mergeCell ref="CC40:CD40"/>
    <mergeCell ref="CE40:CF40"/>
    <mergeCell ref="Q39:R39"/>
    <mergeCell ref="AG39:AH39"/>
    <mergeCell ref="AW39:AX39"/>
    <mergeCell ref="BM39:BN39"/>
    <mergeCell ref="CC39:CD39"/>
    <mergeCell ref="CS39:CT39"/>
    <mergeCell ref="CU39:CV39"/>
    <mergeCell ref="CX39:CX40"/>
    <mergeCell ref="C40:D40"/>
    <mergeCell ref="E40:F40"/>
    <mergeCell ref="G40:H40"/>
    <mergeCell ref="I40:J40"/>
    <mergeCell ref="K40:L40"/>
    <mergeCell ref="M40:N40"/>
    <mergeCell ref="O40:P40"/>
    <mergeCell ref="Q40:R40"/>
    <mergeCell ref="S40:T40"/>
    <mergeCell ref="U40:V40"/>
    <mergeCell ref="W40:X40"/>
    <mergeCell ref="Y40:Z40"/>
    <mergeCell ref="AA40:AB40"/>
    <mergeCell ref="AC40:AD40"/>
    <mergeCell ref="AE40:AF40"/>
    <mergeCell ref="AG40:AH40"/>
    <mergeCell ref="AI40:AJ40"/>
    <mergeCell ref="AK40:AL40"/>
    <mergeCell ref="AM40:AN40"/>
    <mergeCell ref="AO40:AP40"/>
    <mergeCell ref="AQ40:AR40"/>
    <mergeCell ref="AS40:AT40"/>
    <mergeCell ref="AU40:AV40"/>
    <mergeCell ref="AW40:AX40"/>
    <mergeCell ref="CS24:CT24"/>
    <mergeCell ref="CU24:CV24"/>
    <mergeCell ref="AQ24:AR24"/>
    <mergeCell ref="AS24:AT24"/>
    <mergeCell ref="AU24:AV24"/>
    <mergeCell ref="AW24:AX24"/>
    <mergeCell ref="AY24:AZ24"/>
    <mergeCell ref="BA24:BB24"/>
    <mergeCell ref="BC24:BD24"/>
    <mergeCell ref="BE24:BF24"/>
    <mergeCell ref="BG24:BH24"/>
    <mergeCell ref="BI24:BJ24"/>
    <mergeCell ref="BK24:BL24"/>
    <mergeCell ref="BM24:BN24"/>
    <mergeCell ref="BO24:BP24"/>
    <mergeCell ref="BQ24:BR24"/>
    <mergeCell ref="BS24:BT24"/>
    <mergeCell ref="BU24:BV24"/>
    <mergeCell ref="BW24:BX24"/>
    <mergeCell ref="Q23:R23"/>
    <mergeCell ref="AG23:AH23"/>
    <mergeCell ref="AW23:AX23"/>
    <mergeCell ref="BM23:BN23"/>
    <mergeCell ref="CC23:CD23"/>
    <mergeCell ref="CS23:CT23"/>
    <mergeCell ref="CU23:CV23"/>
    <mergeCell ref="CX23:CX24"/>
    <mergeCell ref="C24:D24"/>
    <mergeCell ref="E24:F24"/>
    <mergeCell ref="G24:H24"/>
    <mergeCell ref="I24:J24"/>
    <mergeCell ref="K24:L24"/>
    <mergeCell ref="M24:N24"/>
    <mergeCell ref="O24:P24"/>
    <mergeCell ref="Q24:R24"/>
    <mergeCell ref="S24:T24"/>
    <mergeCell ref="U24:V24"/>
    <mergeCell ref="W24:X24"/>
    <mergeCell ref="Y24:Z24"/>
    <mergeCell ref="AA24:AB24"/>
    <mergeCell ref="AC24:AD24"/>
    <mergeCell ref="AE24:AF24"/>
    <mergeCell ref="AG24:AH24"/>
    <mergeCell ref="AI24:AJ24"/>
    <mergeCell ref="AK24:AL24"/>
    <mergeCell ref="AM24:AN24"/>
    <mergeCell ref="AO24:AP24"/>
    <mergeCell ref="BY24:BZ24"/>
    <mergeCell ref="CA24:CB24"/>
    <mergeCell ref="CC24:CD24"/>
    <mergeCell ref="CE24:CF24"/>
    <mergeCell ref="BC22:BD22"/>
    <mergeCell ref="BE22:BF22"/>
    <mergeCell ref="BG22:BH22"/>
    <mergeCell ref="BI22:BJ22"/>
    <mergeCell ref="BK22:BL22"/>
    <mergeCell ref="BM22:BN22"/>
    <mergeCell ref="BO22:BP22"/>
    <mergeCell ref="BQ22:BR22"/>
    <mergeCell ref="BS22:BT22"/>
    <mergeCell ref="BU22:BV22"/>
    <mergeCell ref="BW22:BX22"/>
    <mergeCell ref="BY22:BZ22"/>
    <mergeCell ref="CA22:CB22"/>
    <mergeCell ref="CC22:CD22"/>
    <mergeCell ref="CE22:CF22"/>
    <mergeCell ref="CS22:CT22"/>
    <mergeCell ref="CU22:CV22"/>
    <mergeCell ref="Q106:R106"/>
    <mergeCell ref="CO2:CT2"/>
    <mergeCell ref="CO1:CT1"/>
    <mergeCell ref="CX58:CX59"/>
    <mergeCell ref="CX53:CX54"/>
    <mergeCell ref="Q53:R53"/>
    <mergeCell ref="Q54:R54"/>
    <mergeCell ref="AG53:AH53"/>
    <mergeCell ref="AG54:AH54"/>
    <mergeCell ref="AW53:AX53"/>
    <mergeCell ref="AW54:AX54"/>
    <mergeCell ref="BM53:BN53"/>
    <mergeCell ref="BM54:BN54"/>
    <mergeCell ref="CC53:CD53"/>
    <mergeCell ref="AO54:AP54"/>
    <mergeCell ref="AQ54:AR54"/>
    <mergeCell ref="AS54:AT54"/>
    <mergeCell ref="AU54:AV54"/>
    <mergeCell ref="AY54:AZ54"/>
    <mergeCell ref="Q21:R21"/>
    <mergeCell ref="AG21:AH21"/>
    <mergeCell ref="AW21:AX21"/>
    <mergeCell ref="BM21:BN21"/>
    <mergeCell ref="CC21:CD21"/>
    <mergeCell ref="CS21:CT21"/>
    <mergeCell ref="CU21:CV21"/>
    <mergeCell ref="CX21:CX22"/>
    <mergeCell ref="Q22:R22"/>
    <mergeCell ref="S22:T22"/>
    <mergeCell ref="U22:V22"/>
    <mergeCell ref="W22:X22"/>
    <mergeCell ref="Y22:Z22"/>
    <mergeCell ref="CS79:CT79"/>
    <mergeCell ref="CS76:CT76"/>
    <mergeCell ref="CS74:CT74"/>
    <mergeCell ref="CS65:CT65"/>
    <mergeCell ref="CS63:CT63"/>
    <mergeCell ref="C4:P4"/>
    <mergeCell ref="S4:AF4"/>
    <mergeCell ref="AI4:AV4"/>
    <mergeCell ref="AY4:BL4"/>
    <mergeCell ref="BO4:CB4"/>
    <mergeCell ref="CE4:CR4"/>
    <mergeCell ref="CS53:CT53"/>
    <mergeCell ref="CS54:CT54"/>
    <mergeCell ref="C22:D22"/>
    <mergeCell ref="E22:F22"/>
    <mergeCell ref="G22:H22"/>
    <mergeCell ref="I22:J22"/>
    <mergeCell ref="K22:L22"/>
    <mergeCell ref="M22:N22"/>
    <mergeCell ref="O22:P22"/>
    <mergeCell ref="AA22:AB22"/>
    <mergeCell ref="AC22:AD22"/>
    <mergeCell ref="AE22:AF22"/>
    <mergeCell ref="AG22:AH22"/>
    <mergeCell ref="AI22:AJ22"/>
    <mergeCell ref="AK22:AL22"/>
    <mergeCell ref="AM22:AN22"/>
    <mergeCell ref="AO22:AP22"/>
    <mergeCell ref="AQ22:AR22"/>
    <mergeCell ref="AS22:AT22"/>
    <mergeCell ref="AU22:AV22"/>
    <mergeCell ref="AW22:AX22"/>
    <mergeCell ref="CA54:CB54"/>
    <mergeCell ref="CE54:CF54"/>
    <mergeCell ref="CG54:CH54"/>
    <mergeCell ref="CI54:CJ54"/>
    <mergeCell ref="CK54:CL54"/>
    <mergeCell ref="CM54:CN54"/>
    <mergeCell ref="CO54:CP54"/>
    <mergeCell ref="CQ54:CR54"/>
    <mergeCell ref="CC54:CD54"/>
    <mergeCell ref="CE107:CF107"/>
    <mergeCell ref="CG107:CH107"/>
    <mergeCell ref="CI107:CJ107"/>
    <mergeCell ref="CK107:CL107"/>
    <mergeCell ref="CM107:CN107"/>
    <mergeCell ref="CE98:CF98"/>
    <mergeCell ref="CG98:CH98"/>
    <mergeCell ref="CI98:CJ98"/>
    <mergeCell ref="CE74:CF74"/>
    <mergeCell ref="CG74:CH74"/>
    <mergeCell ref="CI74:CJ74"/>
    <mergeCell ref="CK74:CL74"/>
    <mergeCell ref="CM74:CN74"/>
    <mergeCell ref="CO74:CP74"/>
    <mergeCell ref="CQ74:CR74"/>
    <mergeCell ref="CE76:CF76"/>
    <mergeCell ref="CG76:CH76"/>
    <mergeCell ref="CI76:CJ76"/>
    <mergeCell ref="CQ72:CR72"/>
    <mergeCell ref="CM70:CN70"/>
    <mergeCell ref="CO70:CP70"/>
    <mergeCell ref="CQ70:CR70"/>
    <mergeCell ref="CG70:CH70"/>
    <mergeCell ref="CS50:CT50"/>
    <mergeCell ref="CS46:CT46"/>
    <mergeCell ref="CS44:CT44"/>
    <mergeCell ref="CS88:CT88"/>
    <mergeCell ref="CU88:CV88"/>
    <mergeCell ref="CS55:CT55"/>
    <mergeCell ref="CU55:CV55"/>
    <mergeCell ref="CU63:CV63"/>
    <mergeCell ref="CS61:CT61"/>
    <mergeCell ref="CS48:CT48"/>
    <mergeCell ref="CU48:CV48"/>
    <mergeCell ref="CS56:CT56"/>
    <mergeCell ref="CS70:CT70"/>
    <mergeCell ref="CU76:CV76"/>
    <mergeCell ref="CU67:CV67"/>
    <mergeCell ref="CU79:CV79"/>
    <mergeCell ref="CS78:CT78"/>
    <mergeCell ref="CU78:CV78"/>
    <mergeCell ref="CU64:CV64"/>
    <mergeCell ref="CU47:CV47"/>
    <mergeCell ref="CU65:CV65"/>
    <mergeCell ref="CU58:CV58"/>
    <mergeCell ref="CU44:CV44"/>
    <mergeCell ref="CU53:CV53"/>
    <mergeCell ref="CU54:CV54"/>
    <mergeCell ref="CU46:CV46"/>
    <mergeCell ref="CS47:CT47"/>
    <mergeCell ref="CU72:CV72"/>
    <mergeCell ref="CS75:CT75"/>
    <mergeCell ref="CS71:CT71"/>
    <mergeCell ref="CS73:CT73"/>
    <mergeCell ref="CS87:CT87"/>
    <mergeCell ref="CU90:CV90"/>
    <mergeCell ref="CK98:CL98"/>
    <mergeCell ref="CM98:CN98"/>
    <mergeCell ref="CO98:CP98"/>
    <mergeCell ref="CQ98:CR98"/>
    <mergeCell ref="CO85:CP85"/>
    <mergeCell ref="CQ85:CR85"/>
    <mergeCell ref="CE87:CF87"/>
    <mergeCell ref="CG87:CH87"/>
    <mergeCell ref="CI87:CJ87"/>
    <mergeCell ref="CK87:CL87"/>
    <mergeCell ref="CM87:CN87"/>
    <mergeCell ref="CO87:CP87"/>
    <mergeCell ref="CQ87:CR87"/>
    <mergeCell ref="CK89:CL89"/>
    <mergeCell ref="CM89:CN89"/>
    <mergeCell ref="CK85:CL85"/>
    <mergeCell ref="CM85:CN85"/>
    <mergeCell ref="CO96:CP96"/>
    <mergeCell ref="CU91:CV91"/>
    <mergeCell ref="CS92:CT92"/>
    <mergeCell ref="CS90:CT90"/>
    <mergeCell ref="CS89:CT89"/>
    <mergeCell ref="CM96:CN96"/>
    <mergeCell ref="CQ96:CR96"/>
    <mergeCell ref="CI70:CJ70"/>
    <mergeCell ref="CK70:CL70"/>
    <mergeCell ref="CO79:CP79"/>
    <mergeCell ref="CQ79:CR79"/>
    <mergeCell ref="CI81:CJ81"/>
    <mergeCell ref="CK81:CL81"/>
    <mergeCell ref="CM81:CN81"/>
    <mergeCell ref="CO81:CP81"/>
    <mergeCell ref="CQ81:CR81"/>
    <mergeCell ref="CG83:CH83"/>
    <mergeCell ref="CI83:CJ83"/>
    <mergeCell ref="CK83:CL83"/>
    <mergeCell ref="CM83:CN83"/>
    <mergeCell ref="CO89:CP89"/>
    <mergeCell ref="CQ89:CR89"/>
    <mergeCell ref="CK76:CL76"/>
    <mergeCell ref="CM76:CN76"/>
    <mergeCell ref="CO76:CP76"/>
    <mergeCell ref="CQ76:CR76"/>
    <mergeCell ref="CG79:CH79"/>
    <mergeCell ref="CI79:CJ79"/>
    <mergeCell ref="CK79:CL79"/>
    <mergeCell ref="CM79:CN79"/>
    <mergeCell ref="CG63:CH63"/>
    <mergeCell ref="CI63:CJ63"/>
    <mergeCell ref="CK63:CL63"/>
    <mergeCell ref="CM63:CN63"/>
    <mergeCell ref="CE65:CF65"/>
    <mergeCell ref="CG65:CH65"/>
    <mergeCell ref="CI65:CJ65"/>
    <mergeCell ref="CK65:CL65"/>
    <mergeCell ref="CM65:CN65"/>
    <mergeCell ref="CO65:CP65"/>
    <mergeCell ref="CQ65:CR65"/>
    <mergeCell ref="CE68:CF68"/>
    <mergeCell ref="CG68:CH68"/>
    <mergeCell ref="CI68:CJ68"/>
    <mergeCell ref="CK68:CL68"/>
    <mergeCell ref="CM68:CN68"/>
    <mergeCell ref="CO68:CP68"/>
    <mergeCell ref="CQ68:CR68"/>
    <mergeCell ref="CE79:CF79"/>
    <mergeCell ref="CG72:CH72"/>
    <mergeCell ref="CI72:CJ72"/>
    <mergeCell ref="CK72:CL72"/>
    <mergeCell ref="CM72:CN72"/>
    <mergeCell ref="CO72:CP72"/>
    <mergeCell ref="CQ36:CR36"/>
    <mergeCell ref="CE42:CF42"/>
    <mergeCell ref="CG42:CH42"/>
    <mergeCell ref="CI42:CJ42"/>
    <mergeCell ref="CK42:CL42"/>
    <mergeCell ref="CM42:CN42"/>
    <mergeCell ref="CO42:CP42"/>
    <mergeCell ref="CQ42:CR42"/>
    <mergeCell ref="CG40:CH40"/>
    <mergeCell ref="CI40:CJ40"/>
    <mergeCell ref="CK40:CL40"/>
    <mergeCell ref="CM40:CN40"/>
    <mergeCell ref="CO40:CP40"/>
    <mergeCell ref="CQ40:CR40"/>
    <mergeCell ref="CM61:CN61"/>
    <mergeCell ref="CO61:CP61"/>
    <mergeCell ref="CQ61:CR61"/>
    <mergeCell ref="CO50:CP50"/>
    <mergeCell ref="CQ48:CR48"/>
    <mergeCell ref="CI48:CJ48"/>
    <mergeCell ref="CK48:CL48"/>
    <mergeCell ref="CM48:CN48"/>
    <mergeCell ref="CO48:CP48"/>
    <mergeCell ref="CO63:CP63"/>
    <mergeCell ref="CQ63:CR63"/>
    <mergeCell ref="CE63:CF63"/>
    <mergeCell ref="CO28:CP28"/>
    <mergeCell ref="CQ28:CR28"/>
    <mergeCell ref="CE30:CF30"/>
    <mergeCell ref="CG30:CH30"/>
    <mergeCell ref="CI30:CJ30"/>
    <mergeCell ref="CK30:CL30"/>
    <mergeCell ref="CM30:CN30"/>
    <mergeCell ref="CO30:CP30"/>
    <mergeCell ref="CQ30:CR30"/>
    <mergeCell ref="CE32:CF32"/>
    <mergeCell ref="CG32:CH32"/>
    <mergeCell ref="CI32:CJ32"/>
    <mergeCell ref="CK32:CL32"/>
    <mergeCell ref="CM32:CN32"/>
    <mergeCell ref="CO32:CP32"/>
    <mergeCell ref="CQ32:CR32"/>
    <mergeCell ref="CE44:CF44"/>
    <mergeCell ref="CG44:CH44"/>
    <mergeCell ref="CI44:CJ44"/>
    <mergeCell ref="CK44:CL44"/>
    <mergeCell ref="CM44:CN44"/>
    <mergeCell ref="CO44:CP44"/>
    <mergeCell ref="CQ44:CR44"/>
    <mergeCell ref="CK34:CL34"/>
    <mergeCell ref="CM34:CN34"/>
    <mergeCell ref="CO34:CP34"/>
    <mergeCell ref="CQ34:CR34"/>
    <mergeCell ref="CE36:CF36"/>
    <mergeCell ref="CG36:CH36"/>
    <mergeCell ref="CI36:CJ36"/>
    <mergeCell ref="CK36:CL36"/>
    <mergeCell ref="CM36:CN36"/>
    <mergeCell ref="CI17:CJ17"/>
    <mergeCell ref="CK17:CL17"/>
    <mergeCell ref="CM17:CN17"/>
    <mergeCell ref="CO17:CP17"/>
    <mergeCell ref="CQ17:CR17"/>
    <mergeCell ref="CE19:CF19"/>
    <mergeCell ref="CG19:CH19"/>
    <mergeCell ref="CI19:CJ19"/>
    <mergeCell ref="CK19:CL19"/>
    <mergeCell ref="CM19:CN19"/>
    <mergeCell ref="CO19:CP19"/>
    <mergeCell ref="CQ19:CR19"/>
    <mergeCell ref="CE26:CF26"/>
    <mergeCell ref="CG26:CH26"/>
    <mergeCell ref="CI26:CJ26"/>
    <mergeCell ref="CK26:CL26"/>
    <mergeCell ref="CM26:CN26"/>
    <mergeCell ref="CO26:CP26"/>
    <mergeCell ref="CQ26:CR26"/>
    <mergeCell ref="CG22:CH22"/>
    <mergeCell ref="CI22:CJ22"/>
    <mergeCell ref="CK22:CL22"/>
    <mergeCell ref="CM22:CN22"/>
    <mergeCell ref="CO22:CP22"/>
    <mergeCell ref="CQ22:CR22"/>
    <mergeCell ref="CG24:CH24"/>
    <mergeCell ref="CI24:CJ24"/>
    <mergeCell ref="CK24:CL24"/>
    <mergeCell ref="CM24:CN24"/>
    <mergeCell ref="CO24:CP24"/>
    <mergeCell ref="CQ24:CR24"/>
    <mergeCell ref="CM15:CN15"/>
    <mergeCell ref="CO15:CP15"/>
    <mergeCell ref="CQ15:CR15"/>
    <mergeCell ref="CK15:CL15"/>
    <mergeCell ref="CG5:CH5"/>
    <mergeCell ref="CI5:CJ5"/>
    <mergeCell ref="CK5:CL5"/>
    <mergeCell ref="CM5:CN5"/>
    <mergeCell ref="CO5:CP5"/>
    <mergeCell ref="CQ5:CR5"/>
    <mergeCell ref="CE6:CF6"/>
    <mergeCell ref="CG6:CH6"/>
    <mergeCell ref="CI6:CJ6"/>
    <mergeCell ref="CK6:CL6"/>
    <mergeCell ref="CM6:CN6"/>
    <mergeCell ref="CO6:CP6"/>
    <mergeCell ref="CQ6:CR6"/>
    <mergeCell ref="CE10:CF10"/>
    <mergeCell ref="CG10:CH10"/>
    <mergeCell ref="CI10:CJ10"/>
    <mergeCell ref="CK10:CL10"/>
    <mergeCell ref="CM10:CN10"/>
    <mergeCell ref="CO10:CP10"/>
    <mergeCell ref="CQ10:CR10"/>
    <mergeCell ref="CI8:CJ8"/>
    <mergeCell ref="CK8:CL8"/>
    <mergeCell ref="CM8:CN8"/>
    <mergeCell ref="CO8:CP8"/>
    <mergeCell ref="CQ8:CR8"/>
    <mergeCell ref="CI13:CJ13"/>
    <mergeCell ref="CK13:CL13"/>
    <mergeCell ref="CM13:CN13"/>
    <mergeCell ref="CZ117:CZ120"/>
    <mergeCell ref="CX122:CX124"/>
    <mergeCell ref="CX125:CX127"/>
    <mergeCell ref="CX117:CX120"/>
    <mergeCell ref="BM100:BN100"/>
    <mergeCell ref="AY101:AZ101"/>
    <mergeCell ref="BA101:BB101"/>
    <mergeCell ref="BC101:BD101"/>
    <mergeCell ref="BE101:BF101"/>
    <mergeCell ref="BG101:BH101"/>
    <mergeCell ref="BI101:BJ101"/>
    <mergeCell ref="BK101:BL101"/>
    <mergeCell ref="BM101:BN101"/>
    <mergeCell ref="BM102:BN102"/>
    <mergeCell ref="AY103:AZ103"/>
    <mergeCell ref="BA103:BB103"/>
    <mergeCell ref="BC103:BD103"/>
    <mergeCell ref="BE103:BF103"/>
    <mergeCell ref="BG103:BH103"/>
    <mergeCell ref="BI103:BJ103"/>
    <mergeCell ref="BK103:BL103"/>
    <mergeCell ref="BM103:BN103"/>
    <mergeCell ref="BS105:BT105"/>
    <mergeCell ref="CY122:DA124"/>
    <mergeCell ref="CY125:DA127"/>
    <mergeCell ref="CU106:CV106"/>
    <mergeCell ref="CU107:CV107"/>
    <mergeCell ref="CC103:CD103"/>
    <mergeCell ref="BQ105:BR105"/>
    <mergeCell ref="CU104:CV104"/>
    <mergeCell ref="CU105:CV105"/>
    <mergeCell ref="CQ101:CR101"/>
    <mergeCell ref="BC98:BD98"/>
    <mergeCell ref="BE98:BF98"/>
    <mergeCell ref="BG98:BH98"/>
    <mergeCell ref="BI98:BJ98"/>
    <mergeCell ref="BK98:BL98"/>
    <mergeCell ref="BM98:BN98"/>
    <mergeCell ref="BE81:BF81"/>
    <mergeCell ref="BG81:BH81"/>
    <mergeCell ref="CE5:CF5"/>
    <mergeCell ref="AY96:AZ96"/>
    <mergeCell ref="BA96:BB96"/>
    <mergeCell ref="BC96:BD96"/>
    <mergeCell ref="BE96:BF96"/>
    <mergeCell ref="BG96:BH96"/>
    <mergeCell ref="BI96:BJ96"/>
    <mergeCell ref="BK96:BL96"/>
    <mergeCell ref="BM96:BN96"/>
    <mergeCell ref="BM80:BN80"/>
    <mergeCell ref="AY81:AZ81"/>
    <mergeCell ref="BA81:BB81"/>
    <mergeCell ref="BC81:BD81"/>
    <mergeCell ref="BM81:BN81"/>
    <mergeCell ref="BM82:BN82"/>
    <mergeCell ref="AY83:AZ83"/>
    <mergeCell ref="BA83:BB83"/>
    <mergeCell ref="BC83:BD83"/>
    <mergeCell ref="BE83:BF83"/>
    <mergeCell ref="BG83:BH83"/>
    <mergeCell ref="BI83:BJ83"/>
    <mergeCell ref="CE17:CF17"/>
    <mergeCell ref="CE34:CF34"/>
    <mergeCell ref="CE72:CF72"/>
    <mergeCell ref="BW65:BX65"/>
    <mergeCell ref="BY65:BZ65"/>
    <mergeCell ref="CA65:CB65"/>
    <mergeCell ref="CA68:CB68"/>
    <mergeCell ref="BQ65:BR65"/>
    <mergeCell ref="BS65:BT65"/>
    <mergeCell ref="BU65:BV65"/>
    <mergeCell ref="BU63:BV63"/>
    <mergeCell ref="BM59:BN59"/>
    <mergeCell ref="BM60:BN60"/>
    <mergeCell ref="BI63:BJ63"/>
    <mergeCell ref="BE79:BF79"/>
    <mergeCell ref="BG79:BH79"/>
    <mergeCell ref="AY59:AZ59"/>
    <mergeCell ref="BK72:BL72"/>
    <mergeCell ref="BM76:BN76"/>
    <mergeCell ref="BM78:BN78"/>
    <mergeCell ref="AY79:AZ79"/>
    <mergeCell ref="BA79:BB79"/>
    <mergeCell ref="BC79:BD79"/>
    <mergeCell ref="AY76:AZ76"/>
    <mergeCell ref="BC72:BD72"/>
    <mergeCell ref="AY70:AZ70"/>
    <mergeCell ref="BA70:BB70"/>
    <mergeCell ref="BC70:BD70"/>
    <mergeCell ref="BE70:BF70"/>
    <mergeCell ref="BC61:BD61"/>
    <mergeCell ref="BE61:BF61"/>
    <mergeCell ref="BG61:BH61"/>
    <mergeCell ref="BI61:BJ61"/>
    <mergeCell ref="BK61:BL61"/>
    <mergeCell ref="BM61:BN61"/>
    <mergeCell ref="BM62:BN62"/>
    <mergeCell ref="AY63:AZ63"/>
    <mergeCell ref="BA63:BB63"/>
    <mergeCell ref="BC63:BD63"/>
    <mergeCell ref="BE63:BF63"/>
    <mergeCell ref="BG63:BH63"/>
    <mergeCell ref="BW61:BX61"/>
    <mergeCell ref="BY61:BZ61"/>
    <mergeCell ref="CA61:CB61"/>
    <mergeCell ref="BS61:BT61"/>
    <mergeCell ref="BQ63:BR63"/>
    <mergeCell ref="BS63:BT63"/>
    <mergeCell ref="BA34:BB34"/>
    <mergeCell ref="BC34:BD34"/>
    <mergeCell ref="BE34:BF34"/>
    <mergeCell ref="BG34:BH34"/>
    <mergeCell ref="BI34:BJ34"/>
    <mergeCell ref="BK34:BL34"/>
    <mergeCell ref="BM34:BN34"/>
    <mergeCell ref="BC44:BD44"/>
    <mergeCell ref="BE44:BF44"/>
    <mergeCell ref="BG44:BH44"/>
    <mergeCell ref="BI44:BJ44"/>
    <mergeCell ref="BK44:BL44"/>
    <mergeCell ref="BM44:BN44"/>
    <mergeCell ref="BM35:BN35"/>
    <mergeCell ref="AY36:AZ36"/>
    <mergeCell ref="BA36:BB36"/>
    <mergeCell ref="BC36:BD36"/>
    <mergeCell ref="BU54:BV54"/>
    <mergeCell ref="BW54:BX54"/>
    <mergeCell ref="BY54:BZ54"/>
    <mergeCell ref="AY10:AZ10"/>
    <mergeCell ref="BA10:BB10"/>
    <mergeCell ref="BC10:BD10"/>
    <mergeCell ref="BE10:BF10"/>
    <mergeCell ref="BG10:BH10"/>
    <mergeCell ref="BA48:BB48"/>
    <mergeCell ref="BC48:BD48"/>
    <mergeCell ref="BE48:BF48"/>
    <mergeCell ref="BG48:BH48"/>
    <mergeCell ref="BI48:BJ48"/>
    <mergeCell ref="BK36:BL36"/>
    <mergeCell ref="BM36:BN36"/>
    <mergeCell ref="BA26:BB26"/>
    <mergeCell ref="BC26:BD26"/>
    <mergeCell ref="BE26:BF26"/>
    <mergeCell ref="BG26:BH26"/>
    <mergeCell ref="BI26:BJ26"/>
    <mergeCell ref="BK26:BL26"/>
    <mergeCell ref="BM26:BN26"/>
    <mergeCell ref="AY42:AZ42"/>
    <mergeCell ref="BA42:BB42"/>
    <mergeCell ref="BC42:BD42"/>
    <mergeCell ref="BA28:BB28"/>
    <mergeCell ref="BC28:BD28"/>
    <mergeCell ref="BE28:BF28"/>
    <mergeCell ref="BG28:BH28"/>
    <mergeCell ref="BI28:BJ28"/>
    <mergeCell ref="BM31:BN31"/>
    <mergeCell ref="BE32:BF32"/>
    <mergeCell ref="BG32:BH32"/>
    <mergeCell ref="AY22:AZ22"/>
    <mergeCell ref="BA22:BB22"/>
    <mergeCell ref="BM17:BN17"/>
    <mergeCell ref="BM18:BN18"/>
    <mergeCell ref="AY19:AZ19"/>
    <mergeCell ref="BA19:BB19"/>
    <mergeCell ref="BC19:BD19"/>
    <mergeCell ref="BE19:BF19"/>
    <mergeCell ref="BW63:BX63"/>
    <mergeCell ref="BY63:BZ63"/>
    <mergeCell ref="CC61:CD61"/>
    <mergeCell ref="BM14:BN14"/>
    <mergeCell ref="AY15:AZ15"/>
    <mergeCell ref="BA15:BB15"/>
    <mergeCell ref="BC15:BD15"/>
    <mergeCell ref="BE15:BF15"/>
    <mergeCell ref="BG15:BH15"/>
    <mergeCell ref="BI15:BJ15"/>
    <mergeCell ref="BK15:BL15"/>
    <mergeCell ref="BM15:BN15"/>
    <mergeCell ref="BY48:BZ48"/>
    <mergeCell ref="CA48:CB48"/>
    <mergeCell ref="BY50:BZ50"/>
    <mergeCell ref="CA50:CB50"/>
    <mergeCell ref="BQ59:BR59"/>
    <mergeCell ref="BS59:BT59"/>
    <mergeCell ref="BU59:BV59"/>
    <mergeCell ref="BY59:BZ59"/>
    <mergeCell ref="BK28:BL28"/>
    <mergeCell ref="BM28:BN28"/>
    <mergeCell ref="BA30:BB30"/>
    <mergeCell ref="BC30:BD30"/>
    <mergeCell ref="BE30:BF30"/>
    <mergeCell ref="BG30:BH30"/>
    <mergeCell ref="AU79:AV79"/>
    <mergeCell ref="CU73:CV73"/>
    <mergeCell ref="CU74:CV74"/>
    <mergeCell ref="CS72:CT72"/>
    <mergeCell ref="CU92:CV92"/>
    <mergeCell ref="CU59:CV59"/>
    <mergeCell ref="BQ56:BR56"/>
    <mergeCell ref="BS56:BT56"/>
    <mergeCell ref="BU56:BV56"/>
    <mergeCell ref="BW56:BX56"/>
    <mergeCell ref="Q79:R79"/>
    <mergeCell ref="AG79:AH79"/>
    <mergeCell ref="AW79:AX79"/>
    <mergeCell ref="Q78:R78"/>
    <mergeCell ref="CE70:CF70"/>
    <mergeCell ref="S79:T79"/>
    <mergeCell ref="U79:V79"/>
    <mergeCell ref="W79:X79"/>
    <mergeCell ref="Y79:Z79"/>
    <mergeCell ref="AA79:AB79"/>
    <mergeCell ref="AW65:AX65"/>
    <mergeCell ref="BU61:BV61"/>
    <mergeCell ref="AO56:AP56"/>
    <mergeCell ref="AQ56:AR56"/>
    <mergeCell ref="BA59:BB59"/>
    <mergeCell ref="BC59:BD59"/>
    <mergeCell ref="BE59:BF59"/>
    <mergeCell ref="CC62:CD62"/>
    <mergeCell ref="CA63:CB63"/>
    <mergeCell ref="AW64:AX64"/>
    <mergeCell ref="CC64:CD64"/>
    <mergeCell ref="CC68:CD68"/>
    <mergeCell ref="C105:D105"/>
    <mergeCell ref="E105:F105"/>
    <mergeCell ref="G105:H105"/>
    <mergeCell ref="I105:J105"/>
    <mergeCell ref="K105:L105"/>
    <mergeCell ref="M105:N105"/>
    <mergeCell ref="O105:P105"/>
    <mergeCell ref="U105:V105"/>
    <mergeCell ref="AI105:AJ105"/>
    <mergeCell ref="AK105:AL105"/>
    <mergeCell ref="AM105:AN105"/>
    <mergeCell ref="AO105:AP105"/>
    <mergeCell ref="AQ105:AR105"/>
    <mergeCell ref="AS105:AT105"/>
    <mergeCell ref="AU105:AV105"/>
    <mergeCell ref="BO105:BP105"/>
    <mergeCell ref="Q105:R105"/>
    <mergeCell ref="Y105:Z105"/>
    <mergeCell ref="W105:X105"/>
    <mergeCell ref="AC105:AD105"/>
    <mergeCell ref="AA105:AB105"/>
    <mergeCell ref="CC67:CD67"/>
    <mergeCell ref="CC63:CD63"/>
    <mergeCell ref="CQ50:CR50"/>
    <mergeCell ref="CE59:CF59"/>
    <mergeCell ref="CG59:CH59"/>
    <mergeCell ref="CI59:CJ59"/>
    <mergeCell ref="CK59:CL59"/>
    <mergeCell ref="CM59:CN59"/>
    <mergeCell ref="CO59:CP59"/>
    <mergeCell ref="CQ59:CR59"/>
    <mergeCell ref="CQ56:CR56"/>
    <mergeCell ref="CE56:CF56"/>
    <mergeCell ref="CG56:CH56"/>
    <mergeCell ref="CE46:CF46"/>
    <mergeCell ref="CC48:CD48"/>
    <mergeCell ref="CC51:CD51"/>
    <mergeCell ref="CC47:CD47"/>
    <mergeCell ref="CE50:CF50"/>
    <mergeCell ref="CG50:CH50"/>
    <mergeCell ref="CI50:CJ50"/>
    <mergeCell ref="CK50:CL50"/>
    <mergeCell ref="CM50:CN50"/>
    <mergeCell ref="CI56:CJ56"/>
    <mergeCell ref="CK56:CL56"/>
    <mergeCell ref="CM56:CN56"/>
    <mergeCell ref="CE61:CF61"/>
    <mergeCell ref="CG61:CH61"/>
    <mergeCell ref="CI61:CJ61"/>
    <mergeCell ref="CK61:CL61"/>
    <mergeCell ref="CO56:CP56"/>
    <mergeCell ref="CE48:CF48"/>
    <mergeCell ref="CG48:CH48"/>
    <mergeCell ref="G107:H107"/>
    <mergeCell ref="I107:J107"/>
    <mergeCell ref="K107:L107"/>
    <mergeCell ref="M107:N107"/>
    <mergeCell ref="O107:P107"/>
    <mergeCell ref="S107:T107"/>
    <mergeCell ref="U107:V107"/>
    <mergeCell ref="W107:X107"/>
    <mergeCell ref="Y107:Z107"/>
    <mergeCell ref="AA107:AB107"/>
    <mergeCell ref="AC107:AD107"/>
    <mergeCell ref="AE107:AF107"/>
    <mergeCell ref="AI107:AJ107"/>
    <mergeCell ref="AK107:AL107"/>
    <mergeCell ref="Q107:R107"/>
    <mergeCell ref="AQ46:AR46"/>
    <mergeCell ref="AS46:AT46"/>
    <mergeCell ref="Y74:Z74"/>
    <mergeCell ref="AA74:AB74"/>
    <mergeCell ref="AC74:AD74"/>
    <mergeCell ref="AG73:AH73"/>
    <mergeCell ref="AE74:AF74"/>
    <mergeCell ref="AE79:AF79"/>
    <mergeCell ref="AI79:AJ79"/>
    <mergeCell ref="AK79:AL79"/>
    <mergeCell ref="AM79:AN79"/>
    <mergeCell ref="AO79:AP79"/>
    <mergeCell ref="AQ79:AR79"/>
    <mergeCell ref="AS79:AT79"/>
    <mergeCell ref="Q81:R81"/>
    <mergeCell ref="AG81:AH81"/>
    <mergeCell ref="Q83:R83"/>
    <mergeCell ref="I5:J5"/>
    <mergeCell ref="AG49:AH49"/>
    <mergeCell ref="AG50:AH50"/>
    <mergeCell ref="K5:L5"/>
    <mergeCell ref="M5:N5"/>
    <mergeCell ref="O5:P5"/>
    <mergeCell ref="Q5:R6"/>
    <mergeCell ref="S5:T5"/>
    <mergeCell ref="BY46:BZ46"/>
    <mergeCell ref="BW6:BX6"/>
    <mergeCell ref="CS9:CT9"/>
    <mergeCell ref="CU9:CV9"/>
    <mergeCell ref="AW10:AX10"/>
    <mergeCell ref="CS10:CT10"/>
    <mergeCell ref="CU10:CV10"/>
    <mergeCell ref="CC10:CD10"/>
    <mergeCell ref="CS5:CT6"/>
    <mergeCell ref="CU5:CV6"/>
    <mergeCell ref="BG19:BH19"/>
    <mergeCell ref="BI19:BJ19"/>
    <mergeCell ref="BK19:BL19"/>
    <mergeCell ref="BM19:BN19"/>
    <mergeCell ref="AU46:AV46"/>
    <mergeCell ref="AW17:AX17"/>
    <mergeCell ref="AW19:AX19"/>
    <mergeCell ref="AW26:AX26"/>
    <mergeCell ref="AW28:AX28"/>
    <mergeCell ref="AW30:AX30"/>
    <mergeCell ref="AW32:AX32"/>
    <mergeCell ref="W6:X6"/>
    <mergeCell ref="Y6:Z6"/>
    <mergeCell ref="AW5:AX6"/>
    <mergeCell ref="Q9:R9"/>
    <mergeCell ref="AG9:AH9"/>
    <mergeCell ref="C6:D6"/>
    <mergeCell ref="I6:J6"/>
    <mergeCell ref="AG59:AH59"/>
    <mergeCell ref="BO46:BP46"/>
    <mergeCell ref="CC46:CD46"/>
    <mergeCell ref="CC49:CD49"/>
    <mergeCell ref="CC50:CD50"/>
    <mergeCell ref="AW58:AX58"/>
    <mergeCell ref="AW59:AX59"/>
    <mergeCell ref="AS59:AT59"/>
    <mergeCell ref="AU59:AV59"/>
    <mergeCell ref="BM55:BN55"/>
    <mergeCell ref="BE56:BF56"/>
    <mergeCell ref="BG56:BH56"/>
    <mergeCell ref="BI56:BJ56"/>
    <mergeCell ref="AU56:AV56"/>
    <mergeCell ref="BO56:BP56"/>
    <mergeCell ref="BY56:BZ56"/>
    <mergeCell ref="AS56:AT56"/>
    <mergeCell ref="Q56:R56"/>
    <mergeCell ref="BO59:BP59"/>
    <mergeCell ref="BI32:BJ32"/>
    <mergeCell ref="BK32:BL32"/>
    <mergeCell ref="BU13:BV13"/>
    <mergeCell ref="BM13:BN13"/>
    <mergeCell ref="Q13:R13"/>
    <mergeCell ref="AG13:AH13"/>
    <mergeCell ref="Y13:Z13"/>
    <mergeCell ref="AA13:AB13"/>
    <mergeCell ref="AC13:AD13"/>
    <mergeCell ref="CS59:CT59"/>
    <mergeCell ref="CC60:CD60"/>
    <mergeCell ref="CC58:CD58"/>
    <mergeCell ref="AW34:AX34"/>
    <mergeCell ref="AW36:AX36"/>
    <mergeCell ref="AW42:AX42"/>
    <mergeCell ref="C107:D107"/>
    <mergeCell ref="E107:F107"/>
    <mergeCell ref="AE6:AF6"/>
    <mergeCell ref="G5:H5"/>
    <mergeCell ref="AI6:AJ6"/>
    <mergeCell ref="Q17:R17"/>
    <mergeCell ref="AG17:AH17"/>
    <mergeCell ref="Q19:R19"/>
    <mergeCell ref="AG19:AH19"/>
    <mergeCell ref="AG60:AH60"/>
    <mergeCell ref="AI59:AJ59"/>
    <mergeCell ref="AK59:AL59"/>
    <mergeCell ref="Q26:R26"/>
    <mergeCell ref="AG26:AH26"/>
    <mergeCell ref="Q28:R28"/>
    <mergeCell ref="AG28:AH28"/>
    <mergeCell ref="Q30:R30"/>
    <mergeCell ref="AG30:AH30"/>
    <mergeCell ref="Q32:R32"/>
    <mergeCell ref="AG32:AH32"/>
    <mergeCell ref="Q34:R34"/>
    <mergeCell ref="E5:F5"/>
    <mergeCell ref="C5:D5"/>
    <mergeCell ref="Q10:R10"/>
    <mergeCell ref="AG10:AH10"/>
    <mergeCell ref="BK13:BL13"/>
    <mergeCell ref="Q117:R117"/>
    <mergeCell ref="Q114:R114"/>
    <mergeCell ref="Q115:R115"/>
    <mergeCell ref="L114:P114"/>
    <mergeCell ref="L115:P115"/>
    <mergeCell ref="CC105:CD105"/>
    <mergeCell ref="CS49:CT49"/>
    <mergeCell ref="CS60:CT60"/>
    <mergeCell ref="CS62:CT62"/>
    <mergeCell ref="CS64:CT64"/>
    <mergeCell ref="CS98:CT98"/>
    <mergeCell ref="CS104:CT104"/>
    <mergeCell ref="AG34:AH34"/>
    <mergeCell ref="Q36:R36"/>
    <mergeCell ref="AG36:AH36"/>
    <mergeCell ref="Q42:R42"/>
    <mergeCell ref="AG42:AH42"/>
    <mergeCell ref="Q50:R50"/>
    <mergeCell ref="S48:T48"/>
    <mergeCell ref="U48:V48"/>
    <mergeCell ref="W48:X48"/>
    <mergeCell ref="Y48:Z48"/>
    <mergeCell ref="AA48:AB48"/>
    <mergeCell ref="CA46:CB46"/>
    <mergeCell ref="BW59:BX59"/>
    <mergeCell ref="CC65:CD65"/>
    <mergeCell ref="CG46:CH46"/>
    <mergeCell ref="CI46:CJ46"/>
    <mergeCell ref="CK46:CL46"/>
    <mergeCell ref="CM46:CN46"/>
    <mergeCell ref="CO46:CP46"/>
    <mergeCell ref="CQ46:CR46"/>
    <mergeCell ref="AS5:AT5"/>
    <mergeCell ref="W5:X5"/>
    <mergeCell ref="Y5:Z5"/>
    <mergeCell ref="AA5:AB5"/>
    <mergeCell ref="S13:T13"/>
    <mergeCell ref="U13:V13"/>
    <mergeCell ref="U5:V5"/>
    <mergeCell ref="AC5:AD5"/>
    <mergeCell ref="AE5:AF5"/>
    <mergeCell ref="AG5:AH6"/>
    <mergeCell ref="AA6:AB6"/>
    <mergeCell ref="BA5:BB5"/>
    <mergeCell ref="BC5:BD5"/>
    <mergeCell ref="AU6:AV6"/>
    <mergeCell ref="AI5:AJ5"/>
    <mergeCell ref="AK5:AL5"/>
    <mergeCell ref="Q12:R12"/>
    <mergeCell ref="AG12:AH12"/>
    <mergeCell ref="AW12:AX12"/>
    <mergeCell ref="S6:T6"/>
    <mergeCell ref="AW9:AX9"/>
    <mergeCell ref="AK6:AL6"/>
    <mergeCell ref="AM6:AN6"/>
    <mergeCell ref="AO6:AP6"/>
    <mergeCell ref="AQ6:AR6"/>
    <mergeCell ref="AS6:AT6"/>
    <mergeCell ref="AK8:AL8"/>
    <mergeCell ref="AM8:AN8"/>
    <mergeCell ref="AO8:AP8"/>
    <mergeCell ref="AQ8:AR8"/>
    <mergeCell ref="AS8:AT8"/>
    <mergeCell ref="AU13:AV13"/>
    <mergeCell ref="BG5:BH5"/>
    <mergeCell ref="BI5:BJ5"/>
    <mergeCell ref="BK5:BL5"/>
    <mergeCell ref="BM5:BN6"/>
    <mergeCell ref="AY6:AZ6"/>
    <mergeCell ref="BA6:BB6"/>
    <mergeCell ref="BC6:BD6"/>
    <mergeCell ref="CG13:CH13"/>
    <mergeCell ref="BM8:BN8"/>
    <mergeCell ref="BO8:BP8"/>
    <mergeCell ref="BQ8:BR8"/>
    <mergeCell ref="BS8:BT8"/>
    <mergeCell ref="BU8:BV8"/>
    <mergeCell ref="BW8:BX8"/>
    <mergeCell ref="BY8:BZ8"/>
    <mergeCell ref="CA8:CB8"/>
    <mergeCell ref="CC9:CD9"/>
    <mergeCell ref="CC13:CD13"/>
    <mergeCell ref="CC8:CD8"/>
    <mergeCell ref="CE8:CF8"/>
    <mergeCell ref="CG8:CH8"/>
    <mergeCell ref="BW13:BX13"/>
    <mergeCell ref="BY13:BZ13"/>
    <mergeCell ref="CA13:CB13"/>
    <mergeCell ref="BQ13:BR13"/>
    <mergeCell ref="BS13:BT13"/>
    <mergeCell ref="BA13:BB13"/>
    <mergeCell ref="BE6:BF6"/>
    <mergeCell ref="BG6:BH6"/>
    <mergeCell ref="BI6:BJ6"/>
    <mergeCell ref="BK6:BL6"/>
    <mergeCell ref="BM9:BN9"/>
    <mergeCell ref="AE13:AF13"/>
    <mergeCell ref="AI13:AJ13"/>
    <mergeCell ref="AK13:AL13"/>
    <mergeCell ref="CA5:CB5"/>
    <mergeCell ref="CC5:CD6"/>
    <mergeCell ref="Q15:R15"/>
    <mergeCell ref="AG15:AH15"/>
    <mergeCell ref="AW15:AX15"/>
    <mergeCell ref="CC15:CD15"/>
    <mergeCell ref="Q14:R14"/>
    <mergeCell ref="AG14:AH14"/>
    <mergeCell ref="AW14:AX14"/>
    <mergeCell ref="CC14:CD14"/>
    <mergeCell ref="W15:X15"/>
    <mergeCell ref="Y15:Z15"/>
    <mergeCell ref="AA15:AB15"/>
    <mergeCell ref="AC15:AD15"/>
    <mergeCell ref="AE15:AF15"/>
    <mergeCell ref="AI15:AJ15"/>
    <mergeCell ref="AK15:AL15"/>
    <mergeCell ref="AM15:AN15"/>
    <mergeCell ref="AO15:AP15"/>
    <mergeCell ref="BM12:BN12"/>
    <mergeCell ref="AY13:AZ13"/>
    <mergeCell ref="CC12:CD12"/>
    <mergeCell ref="BC13:BD13"/>
    <mergeCell ref="BE13:BF13"/>
    <mergeCell ref="BG13:BH13"/>
    <mergeCell ref="BI13:BJ13"/>
    <mergeCell ref="S10:T10"/>
    <mergeCell ref="S15:T15"/>
    <mergeCell ref="BE5:BF5"/>
    <mergeCell ref="Q16:R16"/>
    <mergeCell ref="AG16:AH16"/>
    <mergeCell ref="AW16:AX16"/>
    <mergeCell ref="CS16:CT16"/>
    <mergeCell ref="W17:X17"/>
    <mergeCell ref="Y17:Z17"/>
    <mergeCell ref="AA17:AB17"/>
    <mergeCell ref="AC17:AD17"/>
    <mergeCell ref="AE17:AF17"/>
    <mergeCell ref="AI17:AJ17"/>
    <mergeCell ref="AK17:AL17"/>
    <mergeCell ref="AM17:AN17"/>
    <mergeCell ref="AO17:AP17"/>
    <mergeCell ref="AQ17:AR17"/>
    <mergeCell ref="AS17:AT17"/>
    <mergeCell ref="AU17:AV17"/>
    <mergeCell ref="BO17:BP17"/>
    <mergeCell ref="BQ17:BR17"/>
    <mergeCell ref="BS17:BT17"/>
    <mergeCell ref="BU17:BV17"/>
    <mergeCell ref="BW17:BX17"/>
    <mergeCell ref="BY17:BZ17"/>
    <mergeCell ref="CA17:CB17"/>
    <mergeCell ref="BM16:BN16"/>
    <mergeCell ref="AY17:AZ17"/>
    <mergeCell ref="BA17:BB17"/>
    <mergeCell ref="BC17:BD17"/>
    <mergeCell ref="CG17:CH17"/>
    <mergeCell ref="BE17:BF17"/>
    <mergeCell ref="BG17:BH17"/>
    <mergeCell ref="BI17:BJ17"/>
    <mergeCell ref="BK17:BL17"/>
    <mergeCell ref="Q18:R18"/>
    <mergeCell ref="AG18:AH18"/>
    <mergeCell ref="AW18:AX18"/>
    <mergeCell ref="CS18:CT18"/>
    <mergeCell ref="CU18:CV18"/>
    <mergeCell ref="CC18:CD18"/>
    <mergeCell ref="W19:X19"/>
    <mergeCell ref="Y19:Z19"/>
    <mergeCell ref="AA19:AB19"/>
    <mergeCell ref="AC19:AD19"/>
    <mergeCell ref="AE19:AF19"/>
    <mergeCell ref="BQ19:BR19"/>
    <mergeCell ref="BS19:BT19"/>
    <mergeCell ref="BU19:BV19"/>
    <mergeCell ref="BW19:BX19"/>
    <mergeCell ref="BY19:BZ19"/>
    <mergeCell ref="CA19:CB19"/>
    <mergeCell ref="AI19:AJ19"/>
    <mergeCell ref="AK19:AL19"/>
    <mergeCell ref="AM19:AN19"/>
    <mergeCell ref="AO19:AP19"/>
    <mergeCell ref="AQ19:AR19"/>
    <mergeCell ref="AS19:AT19"/>
    <mergeCell ref="AU19:AV19"/>
    <mergeCell ref="BO19:BP19"/>
    <mergeCell ref="Q25:R25"/>
    <mergeCell ref="AG25:AH25"/>
    <mergeCell ref="AW25:AX25"/>
    <mergeCell ref="CS25:CT25"/>
    <mergeCell ref="CU25:CV25"/>
    <mergeCell ref="CC25:CD25"/>
    <mergeCell ref="BW26:BX26"/>
    <mergeCell ref="BY26:BZ26"/>
    <mergeCell ref="CA26:CB26"/>
    <mergeCell ref="S26:T26"/>
    <mergeCell ref="U26:V26"/>
    <mergeCell ref="W26:X26"/>
    <mergeCell ref="Y26:Z26"/>
    <mergeCell ref="AA26:AB26"/>
    <mergeCell ref="AC26:AD26"/>
    <mergeCell ref="AE26:AF26"/>
    <mergeCell ref="AI26:AJ26"/>
    <mergeCell ref="AK26:AL26"/>
    <mergeCell ref="AM26:AN26"/>
    <mergeCell ref="AO26:AP26"/>
    <mergeCell ref="AQ26:AR26"/>
    <mergeCell ref="AS26:AT26"/>
    <mergeCell ref="AU26:AV26"/>
    <mergeCell ref="BO26:BP26"/>
    <mergeCell ref="BQ26:BR26"/>
    <mergeCell ref="BS26:BT26"/>
    <mergeCell ref="BU26:BV26"/>
    <mergeCell ref="BM25:BN25"/>
    <mergeCell ref="AY26:AZ26"/>
    <mergeCell ref="Q27:R27"/>
    <mergeCell ref="AG27:AH27"/>
    <mergeCell ref="AW27:AX27"/>
    <mergeCell ref="CS27:CT27"/>
    <mergeCell ref="CU27:CV27"/>
    <mergeCell ref="CC27:CD27"/>
    <mergeCell ref="W28:X28"/>
    <mergeCell ref="Y28:Z28"/>
    <mergeCell ref="AA28:AB28"/>
    <mergeCell ref="AC28:AD28"/>
    <mergeCell ref="AE28:AF28"/>
    <mergeCell ref="AI28:AJ28"/>
    <mergeCell ref="AK28:AL28"/>
    <mergeCell ref="AM28:AN28"/>
    <mergeCell ref="AO28:AP28"/>
    <mergeCell ref="AQ28:AR28"/>
    <mergeCell ref="AS28:AT28"/>
    <mergeCell ref="AU28:AV28"/>
    <mergeCell ref="BO28:BP28"/>
    <mergeCell ref="BQ28:BR28"/>
    <mergeCell ref="BS28:BT28"/>
    <mergeCell ref="BU28:BV28"/>
    <mergeCell ref="BW28:BX28"/>
    <mergeCell ref="BY28:BZ28"/>
    <mergeCell ref="CA28:CB28"/>
    <mergeCell ref="CE28:CF28"/>
    <mergeCell ref="BM27:BN27"/>
    <mergeCell ref="AY28:AZ28"/>
    <mergeCell ref="CG28:CH28"/>
    <mergeCell ref="CI28:CJ28"/>
    <mergeCell ref="CK28:CL28"/>
    <mergeCell ref="CM28:CN28"/>
    <mergeCell ref="Q29:R29"/>
    <mergeCell ref="AG29:AH29"/>
    <mergeCell ref="AW29:AX29"/>
    <mergeCell ref="CS29:CT29"/>
    <mergeCell ref="CU29:CV29"/>
    <mergeCell ref="CC29:CD29"/>
    <mergeCell ref="W30:X30"/>
    <mergeCell ref="Y30:Z30"/>
    <mergeCell ref="AA30:AB30"/>
    <mergeCell ref="AC30:AD30"/>
    <mergeCell ref="AE30:AF30"/>
    <mergeCell ref="AI30:AJ30"/>
    <mergeCell ref="AK30:AL30"/>
    <mergeCell ref="AM30:AN30"/>
    <mergeCell ref="AO30:AP30"/>
    <mergeCell ref="AQ30:AR30"/>
    <mergeCell ref="AS30:AT30"/>
    <mergeCell ref="AU30:AV30"/>
    <mergeCell ref="BO30:BP30"/>
    <mergeCell ref="BQ30:BR30"/>
    <mergeCell ref="BS30:BT30"/>
    <mergeCell ref="BU30:BV30"/>
    <mergeCell ref="BW30:BX30"/>
    <mergeCell ref="BY30:BZ30"/>
    <mergeCell ref="CA30:CB30"/>
    <mergeCell ref="BM29:BN29"/>
    <mergeCell ref="AY30:AZ30"/>
    <mergeCell ref="BI30:BJ30"/>
    <mergeCell ref="BK30:BL30"/>
    <mergeCell ref="BM30:BN30"/>
    <mergeCell ref="CC32:CD32"/>
    <mergeCell ref="Q31:R31"/>
    <mergeCell ref="AG31:AH31"/>
    <mergeCell ref="AW31:AX31"/>
    <mergeCell ref="CS31:CT31"/>
    <mergeCell ref="CU31:CV31"/>
    <mergeCell ref="CC31:CD31"/>
    <mergeCell ref="U32:V32"/>
    <mergeCell ref="W32:X32"/>
    <mergeCell ref="Y32:Z32"/>
    <mergeCell ref="AA32:AB32"/>
    <mergeCell ref="AC32:AD32"/>
    <mergeCell ref="AE32:AF32"/>
    <mergeCell ref="AI32:AJ32"/>
    <mergeCell ref="AK32:AL32"/>
    <mergeCell ref="AM32:AN32"/>
    <mergeCell ref="AO32:AP32"/>
    <mergeCell ref="AQ32:AR32"/>
    <mergeCell ref="AS32:AT32"/>
    <mergeCell ref="AU32:AV32"/>
    <mergeCell ref="BQ32:BR32"/>
    <mergeCell ref="BS32:BT32"/>
    <mergeCell ref="BU32:BV32"/>
    <mergeCell ref="BW32:BX32"/>
    <mergeCell ref="BY32:BZ32"/>
    <mergeCell ref="CA32:CB32"/>
    <mergeCell ref="BO32:BP32"/>
    <mergeCell ref="CS32:CT32"/>
    <mergeCell ref="BM32:BN32"/>
    <mergeCell ref="AY32:AZ32"/>
    <mergeCell ref="BA32:BB32"/>
    <mergeCell ref="BC32:BD32"/>
    <mergeCell ref="CC34:CD34"/>
    <mergeCell ref="Q33:R33"/>
    <mergeCell ref="AG33:AH33"/>
    <mergeCell ref="AW33:AX33"/>
    <mergeCell ref="CS33:CT33"/>
    <mergeCell ref="CU33:CV33"/>
    <mergeCell ref="CC33:CD33"/>
    <mergeCell ref="S34:T34"/>
    <mergeCell ref="U34:V34"/>
    <mergeCell ref="W34:X34"/>
    <mergeCell ref="Y34:Z34"/>
    <mergeCell ref="AA34:AB34"/>
    <mergeCell ref="AC34:AD34"/>
    <mergeCell ref="AE34:AF34"/>
    <mergeCell ref="AI34:AJ34"/>
    <mergeCell ref="AK34:AL34"/>
    <mergeCell ref="AM34:AN34"/>
    <mergeCell ref="AO34:AP34"/>
    <mergeCell ref="AQ34:AR34"/>
    <mergeCell ref="AS34:AT34"/>
    <mergeCell ref="AU34:AV34"/>
    <mergeCell ref="BO34:BP34"/>
    <mergeCell ref="BQ34:BR34"/>
    <mergeCell ref="BS34:BT34"/>
    <mergeCell ref="BU34:BV34"/>
    <mergeCell ref="BW34:BX34"/>
    <mergeCell ref="BY34:BZ34"/>
    <mergeCell ref="CA34:CB34"/>
    <mergeCell ref="BM33:BN33"/>
    <mergeCell ref="AY34:AZ34"/>
    <mergeCell ref="CG34:CH34"/>
    <mergeCell ref="CI34:CJ34"/>
    <mergeCell ref="CC36:CD36"/>
    <mergeCell ref="Q35:R35"/>
    <mergeCell ref="AG35:AH35"/>
    <mergeCell ref="AW35:AX35"/>
    <mergeCell ref="CS35:CT35"/>
    <mergeCell ref="CU35:CV35"/>
    <mergeCell ref="CC35:CD35"/>
    <mergeCell ref="S36:T36"/>
    <mergeCell ref="U36:V36"/>
    <mergeCell ref="W36:X36"/>
    <mergeCell ref="Y36:Z36"/>
    <mergeCell ref="AA36:AB36"/>
    <mergeCell ref="AC36:AD36"/>
    <mergeCell ref="AE36:AF36"/>
    <mergeCell ref="BO36:BP36"/>
    <mergeCell ref="BQ36:BR36"/>
    <mergeCell ref="BS36:BT36"/>
    <mergeCell ref="BU36:BV36"/>
    <mergeCell ref="BW36:BX36"/>
    <mergeCell ref="AO36:AP36"/>
    <mergeCell ref="AQ36:AR36"/>
    <mergeCell ref="AS36:AT36"/>
    <mergeCell ref="AU36:AV36"/>
    <mergeCell ref="AI36:AJ36"/>
    <mergeCell ref="AK36:AL36"/>
    <mergeCell ref="AM36:AN36"/>
    <mergeCell ref="BY36:BZ36"/>
    <mergeCell ref="CS36:CT36"/>
    <mergeCell ref="BG36:BH36"/>
    <mergeCell ref="BI36:BJ36"/>
    <mergeCell ref="BE36:BF36"/>
    <mergeCell ref="CO36:CP36"/>
    <mergeCell ref="CC42:CD42"/>
    <mergeCell ref="Q41:R41"/>
    <mergeCell ref="AG41:AH41"/>
    <mergeCell ref="AW41:AX41"/>
    <mergeCell ref="CS41:CT41"/>
    <mergeCell ref="CU41:CV41"/>
    <mergeCell ref="CC41:CD41"/>
    <mergeCell ref="S42:T42"/>
    <mergeCell ref="U42:V42"/>
    <mergeCell ref="W42:X42"/>
    <mergeCell ref="Y42:Z42"/>
    <mergeCell ref="AA42:AB42"/>
    <mergeCell ref="AC42:AD42"/>
    <mergeCell ref="AE42:AF42"/>
    <mergeCell ref="AI42:AJ42"/>
    <mergeCell ref="AK42:AL42"/>
    <mergeCell ref="AM42:AN42"/>
    <mergeCell ref="AO42:AP42"/>
    <mergeCell ref="AQ42:AR42"/>
    <mergeCell ref="BE42:BF42"/>
    <mergeCell ref="BG42:BH42"/>
    <mergeCell ref="BI42:BJ42"/>
    <mergeCell ref="BK42:BL42"/>
    <mergeCell ref="BM42:BN42"/>
    <mergeCell ref="AS42:AT42"/>
    <mergeCell ref="AU42:AV42"/>
    <mergeCell ref="CS42:CT42"/>
    <mergeCell ref="BM41:BN41"/>
    <mergeCell ref="CC44:CD44"/>
    <mergeCell ref="Q43:R43"/>
    <mergeCell ref="AG43:AH43"/>
    <mergeCell ref="AW43:AX43"/>
    <mergeCell ref="CS43:CT43"/>
    <mergeCell ref="CU43:CV43"/>
    <mergeCell ref="CC43:CD43"/>
    <mergeCell ref="S44:T44"/>
    <mergeCell ref="U44:V44"/>
    <mergeCell ref="W44:X44"/>
    <mergeCell ref="Y44:Z44"/>
    <mergeCell ref="AA44:AB44"/>
    <mergeCell ref="AC44:AD44"/>
    <mergeCell ref="AE44:AF44"/>
    <mergeCell ref="AI44:AJ44"/>
    <mergeCell ref="AK44:AL44"/>
    <mergeCell ref="AM44:AN44"/>
    <mergeCell ref="AO44:AP44"/>
    <mergeCell ref="AQ44:AR44"/>
    <mergeCell ref="BO44:BP44"/>
    <mergeCell ref="BQ44:BR44"/>
    <mergeCell ref="BS44:BT44"/>
    <mergeCell ref="BU44:BV44"/>
    <mergeCell ref="BW44:BX44"/>
    <mergeCell ref="BY44:BZ44"/>
    <mergeCell ref="CA44:CB44"/>
    <mergeCell ref="AS44:AT44"/>
    <mergeCell ref="BM43:BN43"/>
    <mergeCell ref="AY44:AZ44"/>
    <mergeCell ref="BA44:BB44"/>
    <mergeCell ref="AW44:AX44"/>
    <mergeCell ref="AU44:AV44"/>
    <mergeCell ref="AI46:AJ46"/>
    <mergeCell ref="BM45:BN45"/>
    <mergeCell ref="AY46:AZ46"/>
    <mergeCell ref="BA46:BB46"/>
    <mergeCell ref="BC46:BD46"/>
    <mergeCell ref="BE46:BF46"/>
    <mergeCell ref="BG46:BH46"/>
    <mergeCell ref="BI46:BJ46"/>
    <mergeCell ref="BK46:BL46"/>
    <mergeCell ref="BM46:BN46"/>
    <mergeCell ref="AK46:AL46"/>
    <mergeCell ref="AM46:AN46"/>
    <mergeCell ref="Q45:R45"/>
    <mergeCell ref="AG45:AH45"/>
    <mergeCell ref="AW45:AX45"/>
    <mergeCell ref="BK56:BL56"/>
    <mergeCell ref="BM56:BN56"/>
    <mergeCell ref="W54:X54"/>
    <mergeCell ref="Y54:Z54"/>
    <mergeCell ref="AA54:AB54"/>
    <mergeCell ref="AC54:AD54"/>
    <mergeCell ref="AE54:AF54"/>
    <mergeCell ref="AI54:AJ54"/>
    <mergeCell ref="AK54:AL54"/>
    <mergeCell ref="AM54:AN54"/>
    <mergeCell ref="BA52:BB52"/>
    <mergeCell ref="AW56:AX56"/>
    <mergeCell ref="BG50:BH50"/>
    <mergeCell ref="BI50:BJ50"/>
    <mergeCell ref="BK50:BL50"/>
    <mergeCell ref="BE50:BF50"/>
    <mergeCell ref="AC50:AD50"/>
    <mergeCell ref="BM50:BN50"/>
    <mergeCell ref="BA56:BB56"/>
    <mergeCell ref="BS48:BT48"/>
    <mergeCell ref="BU48:BV48"/>
    <mergeCell ref="BW48:BX48"/>
    <mergeCell ref="BO50:BP50"/>
    <mergeCell ref="BQ50:BR50"/>
    <mergeCell ref="BS50:BT50"/>
    <mergeCell ref="BU50:BV50"/>
    <mergeCell ref="BW50:BX50"/>
    <mergeCell ref="AE56:AF56"/>
    <mergeCell ref="AI56:AJ56"/>
    <mergeCell ref="AK56:AL56"/>
    <mergeCell ref="AM56:AN56"/>
    <mergeCell ref="AG56:AH56"/>
    <mergeCell ref="BA54:BB54"/>
    <mergeCell ref="BC54:BD54"/>
    <mergeCell ref="BE54:BF54"/>
    <mergeCell ref="BG54:BH54"/>
    <mergeCell ref="BI54:BJ54"/>
    <mergeCell ref="BK54:BL54"/>
    <mergeCell ref="AU52:AV52"/>
    <mergeCell ref="AE50:AF50"/>
    <mergeCell ref="AK50:AL50"/>
    <mergeCell ref="AM50:AN50"/>
    <mergeCell ref="AO50:AP50"/>
    <mergeCell ref="AQ50:AR50"/>
    <mergeCell ref="BC56:BD56"/>
    <mergeCell ref="AY48:AZ48"/>
    <mergeCell ref="BQ54:BR54"/>
    <mergeCell ref="BS54:BT54"/>
    <mergeCell ref="AY50:AZ50"/>
    <mergeCell ref="BA50:BB50"/>
    <mergeCell ref="AI63:AJ63"/>
    <mergeCell ref="AK63:AL63"/>
    <mergeCell ref="AW63:AX63"/>
    <mergeCell ref="AO63:AP63"/>
    <mergeCell ref="AK65:AL65"/>
    <mergeCell ref="AM65:AN65"/>
    <mergeCell ref="AO65:AP65"/>
    <mergeCell ref="AQ65:AR65"/>
    <mergeCell ref="AS65:AT65"/>
    <mergeCell ref="BO61:BP61"/>
    <mergeCell ref="BQ61:BR61"/>
    <mergeCell ref="BY52:BZ52"/>
    <mergeCell ref="CC55:CD55"/>
    <mergeCell ref="BG59:BH59"/>
    <mergeCell ref="BI59:BJ59"/>
    <mergeCell ref="BK59:BL59"/>
    <mergeCell ref="AM59:AN59"/>
    <mergeCell ref="BG52:BH52"/>
    <mergeCell ref="BI52:BJ52"/>
    <mergeCell ref="BK52:BL52"/>
    <mergeCell ref="BO52:BP52"/>
    <mergeCell ref="BQ52:BR52"/>
    <mergeCell ref="BS52:BT52"/>
    <mergeCell ref="BU52:BV52"/>
    <mergeCell ref="BW52:BX52"/>
    <mergeCell ref="BO54:BP54"/>
    <mergeCell ref="CC52:CD52"/>
    <mergeCell ref="AY52:AZ52"/>
    <mergeCell ref="BM65:BN65"/>
    <mergeCell ref="BM63:BN63"/>
    <mergeCell ref="BM58:BN58"/>
    <mergeCell ref="AY56:AZ56"/>
    <mergeCell ref="AQ61:AR61"/>
    <mergeCell ref="S65:T65"/>
    <mergeCell ref="U65:V65"/>
    <mergeCell ref="W65:X65"/>
    <mergeCell ref="BG68:BH68"/>
    <mergeCell ref="BI68:BJ68"/>
    <mergeCell ref="BM67:BN67"/>
    <mergeCell ref="AY68:AZ68"/>
    <mergeCell ref="BK63:BL63"/>
    <mergeCell ref="AY61:AZ61"/>
    <mergeCell ref="BA61:BB61"/>
    <mergeCell ref="BY68:BZ68"/>
    <mergeCell ref="BM68:BN68"/>
    <mergeCell ref="BK68:BL68"/>
    <mergeCell ref="AG62:AH62"/>
    <mergeCell ref="AG64:AH64"/>
    <mergeCell ref="AG61:AH61"/>
    <mergeCell ref="AW61:AX61"/>
    <mergeCell ref="AW62:AX62"/>
    <mergeCell ref="AI65:AJ65"/>
    <mergeCell ref="BM64:BN64"/>
    <mergeCell ref="AY65:AZ65"/>
    <mergeCell ref="BA65:BB65"/>
    <mergeCell ref="BC65:BD65"/>
    <mergeCell ref="BE65:BF65"/>
    <mergeCell ref="BG65:BH65"/>
    <mergeCell ref="BI65:BJ65"/>
    <mergeCell ref="BK65:BL65"/>
    <mergeCell ref="BO63:BP63"/>
    <mergeCell ref="AS61:AT61"/>
    <mergeCell ref="AU65:AV65"/>
    <mergeCell ref="AO68:AP68"/>
    <mergeCell ref="BO68:BP68"/>
    <mergeCell ref="BQ68:BR68"/>
    <mergeCell ref="BU72:BV72"/>
    <mergeCell ref="BQ74:BR74"/>
    <mergeCell ref="BS74:BT74"/>
    <mergeCell ref="BO65:BP65"/>
    <mergeCell ref="AA72:AB72"/>
    <mergeCell ref="AC72:AD72"/>
    <mergeCell ref="AI74:AJ74"/>
    <mergeCell ref="AY74:AZ74"/>
    <mergeCell ref="BA74:BB74"/>
    <mergeCell ref="AG74:AH74"/>
    <mergeCell ref="AW73:AX73"/>
    <mergeCell ref="AW74:AX74"/>
    <mergeCell ref="U74:V74"/>
    <mergeCell ref="W74:X74"/>
    <mergeCell ref="CC78:CD78"/>
    <mergeCell ref="CC79:CD79"/>
    <mergeCell ref="BO79:BP79"/>
    <mergeCell ref="BQ79:BR79"/>
    <mergeCell ref="BS79:BT79"/>
    <mergeCell ref="BU79:BV79"/>
    <mergeCell ref="BW79:BX79"/>
    <mergeCell ref="BY79:BZ79"/>
    <mergeCell ref="BS68:BT68"/>
    <mergeCell ref="BU68:BV68"/>
    <mergeCell ref="BW68:BX68"/>
    <mergeCell ref="CC72:CD72"/>
    <mergeCell ref="CC75:CD75"/>
    <mergeCell ref="CC76:CD76"/>
    <mergeCell ref="CC70:CD70"/>
    <mergeCell ref="AG78:AH78"/>
    <mergeCell ref="AW78:AX78"/>
    <mergeCell ref="CA72:CB72"/>
    <mergeCell ref="CC71:CD71"/>
    <mergeCell ref="BW74:BX74"/>
    <mergeCell ref="BY74:BZ74"/>
    <mergeCell ref="AG72:AH72"/>
    <mergeCell ref="AW72:AX72"/>
    <mergeCell ref="BM71:BN71"/>
    <mergeCell ref="AG71:AH71"/>
    <mergeCell ref="BW72:BX72"/>
    <mergeCell ref="BY72:BZ72"/>
    <mergeCell ref="BC74:BD74"/>
    <mergeCell ref="BE74:BF74"/>
    <mergeCell ref="BG74:BH74"/>
    <mergeCell ref="BI74:BJ74"/>
    <mergeCell ref="BO74:BP74"/>
    <mergeCell ref="CC81:CD81"/>
    <mergeCell ref="Q80:R80"/>
    <mergeCell ref="AG80:AH80"/>
    <mergeCell ref="AW80:AX80"/>
    <mergeCell ref="CS80:CT80"/>
    <mergeCell ref="CU80:CV80"/>
    <mergeCell ref="CC80:CD80"/>
    <mergeCell ref="S81:T81"/>
    <mergeCell ref="U81:V81"/>
    <mergeCell ref="W81:X81"/>
    <mergeCell ref="Y81:Z81"/>
    <mergeCell ref="AA81:AB81"/>
    <mergeCell ref="AC81:AD81"/>
    <mergeCell ref="AE81:AF81"/>
    <mergeCell ref="AI81:AJ81"/>
    <mergeCell ref="AK81:AL81"/>
    <mergeCell ref="AM81:AN81"/>
    <mergeCell ref="AO81:AP81"/>
    <mergeCell ref="AQ81:AR81"/>
    <mergeCell ref="BO81:BP81"/>
    <mergeCell ref="BQ81:BR81"/>
    <mergeCell ref="BS81:BT81"/>
    <mergeCell ref="BU81:BV81"/>
    <mergeCell ref="BW81:BX81"/>
    <mergeCell ref="BI81:BJ81"/>
    <mergeCell ref="BK81:BL81"/>
    <mergeCell ref="CE81:CF81"/>
    <mergeCell ref="CG81:CH81"/>
    <mergeCell ref="CU81:CV81"/>
    <mergeCell ref="CS81:CT81"/>
    <mergeCell ref="AS81:AT81"/>
    <mergeCell ref="AU81:AV81"/>
    <mergeCell ref="AG83:AH83"/>
    <mergeCell ref="AW83:AX83"/>
    <mergeCell ref="CS83:CT83"/>
    <mergeCell ref="CU83:CV83"/>
    <mergeCell ref="CC83:CD83"/>
    <mergeCell ref="Q82:R82"/>
    <mergeCell ref="AG82:AH82"/>
    <mergeCell ref="AW82:AX82"/>
    <mergeCell ref="CS82:CT82"/>
    <mergeCell ref="CU82:CV82"/>
    <mergeCell ref="CC82:CD82"/>
    <mergeCell ref="S83:T83"/>
    <mergeCell ref="U83:V83"/>
    <mergeCell ref="W83:X83"/>
    <mergeCell ref="Y83:Z83"/>
    <mergeCell ref="AA83:AB83"/>
    <mergeCell ref="AC83:AD83"/>
    <mergeCell ref="AE83:AF83"/>
    <mergeCell ref="BS83:BT83"/>
    <mergeCell ref="BU83:BV83"/>
    <mergeCell ref="BW83:BX83"/>
    <mergeCell ref="BY83:BZ83"/>
    <mergeCell ref="CA83:CB83"/>
    <mergeCell ref="AU83:AV83"/>
    <mergeCell ref="BO83:BP83"/>
    <mergeCell ref="BQ83:BR83"/>
    <mergeCell ref="BK83:BL83"/>
    <mergeCell ref="BM83:BN83"/>
    <mergeCell ref="CO83:CP83"/>
    <mergeCell ref="CQ83:CR83"/>
    <mergeCell ref="CE83:CF83"/>
    <mergeCell ref="AI83:AJ83"/>
    <mergeCell ref="Q85:R85"/>
    <mergeCell ref="AG85:AH85"/>
    <mergeCell ref="AW85:AX85"/>
    <mergeCell ref="CS85:CT85"/>
    <mergeCell ref="CU85:CV85"/>
    <mergeCell ref="CC85:CD85"/>
    <mergeCell ref="Q84:R84"/>
    <mergeCell ref="AG84:AH84"/>
    <mergeCell ref="AW84:AX84"/>
    <mergeCell ref="CS84:CT84"/>
    <mergeCell ref="CU84:CV84"/>
    <mergeCell ref="CC84:CD84"/>
    <mergeCell ref="S85:T85"/>
    <mergeCell ref="U85:V85"/>
    <mergeCell ref="W85:X85"/>
    <mergeCell ref="Y85:Z85"/>
    <mergeCell ref="AA85:AB85"/>
    <mergeCell ref="AC85:AD85"/>
    <mergeCell ref="AE85:AF85"/>
    <mergeCell ref="AI85:AJ85"/>
    <mergeCell ref="AK85:AL85"/>
    <mergeCell ref="AM85:AN85"/>
    <mergeCell ref="AO85:AP85"/>
    <mergeCell ref="AQ85:AR85"/>
    <mergeCell ref="BO85:BP85"/>
    <mergeCell ref="BQ85:BR85"/>
    <mergeCell ref="AS85:AT85"/>
    <mergeCell ref="AU85:AV85"/>
    <mergeCell ref="BS85:BT85"/>
    <mergeCell ref="CE85:CF85"/>
    <mergeCell ref="CG85:CH85"/>
    <mergeCell ref="CI85:CJ85"/>
    <mergeCell ref="Q87:R87"/>
    <mergeCell ref="AG87:AH87"/>
    <mergeCell ref="AW87:AX87"/>
    <mergeCell ref="CU87:CV87"/>
    <mergeCell ref="CC87:CD87"/>
    <mergeCell ref="Q86:R86"/>
    <mergeCell ref="AG86:AH86"/>
    <mergeCell ref="AW86:AX86"/>
    <mergeCell ref="CS86:CT86"/>
    <mergeCell ref="CU86:CV86"/>
    <mergeCell ref="CC86:CD86"/>
    <mergeCell ref="S87:T87"/>
    <mergeCell ref="U87:V87"/>
    <mergeCell ref="W87:X87"/>
    <mergeCell ref="Y87:Z87"/>
    <mergeCell ref="AA87:AB87"/>
    <mergeCell ref="AC87:AD87"/>
    <mergeCell ref="AE87:AF87"/>
    <mergeCell ref="BS87:BT87"/>
    <mergeCell ref="BU87:BV87"/>
    <mergeCell ref="BW87:BX87"/>
    <mergeCell ref="BY87:BZ87"/>
    <mergeCell ref="CA87:CB87"/>
    <mergeCell ref="AI87:AJ87"/>
    <mergeCell ref="AK87:AL87"/>
    <mergeCell ref="AM87:AN87"/>
    <mergeCell ref="AO87:AP87"/>
    <mergeCell ref="AQ87:AR87"/>
    <mergeCell ref="AY87:AZ87"/>
    <mergeCell ref="BA87:BB87"/>
    <mergeCell ref="BC87:BD87"/>
    <mergeCell ref="BG87:BH87"/>
    <mergeCell ref="Q89:R89"/>
    <mergeCell ref="AG89:AH89"/>
    <mergeCell ref="AG91:AH91"/>
    <mergeCell ref="AI89:AJ89"/>
    <mergeCell ref="AK89:AL89"/>
    <mergeCell ref="AM89:AN89"/>
    <mergeCell ref="AO89:AP89"/>
    <mergeCell ref="AQ89:AR89"/>
    <mergeCell ref="AS89:AT89"/>
    <mergeCell ref="AU89:AV89"/>
    <mergeCell ref="BO89:BP89"/>
    <mergeCell ref="Y89:Z89"/>
    <mergeCell ref="AA89:AB89"/>
    <mergeCell ref="AC89:AD89"/>
    <mergeCell ref="AE89:AF89"/>
    <mergeCell ref="CE90:CR90"/>
    <mergeCell ref="S89:T89"/>
    <mergeCell ref="U89:V89"/>
    <mergeCell ref="W89:X89"/>
    <mergeCell ref="BM89:BN89"/>
    <mergeCell ref="AY90:BL90"/>
    <mergeCell ref="BM90:BN90"/>
    <mergeCell ref="CC90:CD90"/>
    <mergeCell ref="CC91:CD91"/>
    <mergeCell ref="CE89:CF89"/>
    <mergeCell ref="CG89:CH89"/>
    <mergeCell ref="CI89:CJ89"/>
    <mergeCell ref="AY91:BL91"/>
    <mergeCell ref="BM91:BN91"/>
    <mergeCell ref="Q93:R93"/>
    <mergeCell ref="S93:AF93"/>
    <mergeCell ref="C92:P92"/>
    <mergeCell ref="Q92:R92"/>
    <mergeCell ref="S92:AF92"/>
    <mergeCell ref="AG92:AH92"/>
    <mergeCell ref="CS93:CT93"/>
    <mergeCell ref="C91:P91"/>
    <mergeCell ref="Q91:R91"/>
    <mergeCell ref="S91:AF91"/>
    <mergeCell ref="C90:P90"/>
    <mergeCell ref="Q90:R90"/>
    <mergeCell ref="S90:AF90"/>
    <mergeCell ref="AG90:AH90"/>
    <mergeCell ref="AG93:AH93"/>
    <mergeCell ref="CU89:CV89"/>
    <mergeCell ref="CU93:CV93"/>
    <mergeCell ref="AY89:AZ89"/>
    <mergeCell ref="BA89:BB89"/>
    <mergeCell ref="BC89:BD89"/>
    <mergeCell ref="BE89:BF89"/>
    <mergeCell ref="BG89:BH89"/>
    <mergeCell ref="BI89:BJ89"/>
    <mergeCell ref="BK89:BL89"/>
    <mergeCell ref="AW89:AX89"/>
    <mergeCell ref="BQ89:BR89"/>
    <mergeCell ref="CE91:CR91"/>
    <mergeCell ref="CE92:CR92"/>
    <mergeCell ref="CE93:CR93"/>
    <mergeCell ref="G89:H89"/>
    <mergeCell ref="I89:J89"/>
    <mergeCell ref="CS91:CT91"/>
    <mergeCell ref="Q96:R96"/>
    <mergeCell ref="AG96:AH96"/>
    <mergeCell ref="AW96:AX96"/>
    <mergeCell ref="CS96:CT96"/>
    <mergeCell ref="CU96:CV96"/>
    <mergeCell ref="CC96:CD96"/>
    <mergeCell ref="Q95:R95"/>
    <mergeCell ref="AG95:AH95"/>
    <mergeCell ref="AW95:AX95"/>
    <mergeCell ref="CS95:CT95"/>
    <mergeCell ref="CU95:CV95"/>
    <mergeCell ref="CC95:CD95"/>
    <mergeCell ref="S96:T96"/>
    <mergeCell ref="U96:V96"/>
    <mergeCell ref="W96:X96"/>
    <mergeCell ref="Y96:Z96"/>
    <mergeCell ref="AA96:AB96"/>
    <mergeCell ref="AC96:AD96"/>
    <mergeCell ref="AE96:AF96"/>
    <mergeCell ref="AI96:AJ96"/>
    <mergeCell ref="AK96:AL96"/>
    <mergeCell ref="AM96:AN96"/>
    <mergeCell ref="AO96:AP96"/>
    <mergeCell ref="AQ96:AR96"/>
    <mergeCell ref="AS96:AT96"/>
    <mergeCell ref="AU96:AV96"/>
    <mergeCell ref="BO96:BP96"/>
    <mergeCell ref="CE96:CF96"/>
    <mergeCell ref="CG96:CH96"/>
    <mergeCell ref="CI96:CJ96"/>
    <mergeCell ref="CK96:CL96"/>
    <mergeCell ref="BQ96:BR96"/>
    <mergeCell ref="Q98:R98"/>
    <mergeCell ref="Q97:R97"/>
    <mergeCell ref="AG97:AH97"/>
    <mergeCell ref="AW97:AX97"/>
    <mergeCell ref="CS97:CT97"/>
    <mergeCell ref="CU97:CV97"/>
    <mergeCell ref="CC97:CD97"/>
    <mergeCell ref="AG98:AH98"/>
    <mergeCell ref="AW98:AX98"/>
    <mergeCell ref="CC98:CD98"/>
    <mergeCell ref="S98:T98"/>
    <mergeCell ref="U98:V98"/>
    <mergeCell ref="W98:X98"/>
    <mergeCell ref="Y98:Z98"/>
    <mergeCell ref="AA98:AB98"/>
    <mergeCell ref="AC98:AD98"/>
    <mergeCell ref="AE98:AF98"/>
    <mergeCell ref="AI98:AJ98"/>
    <mergeCell ref="AK98:AL98"/>
    <mergeCell ref="AM98:AN98"/>
    <mergeCell ref="AO98:AP98"/>
    <mergeCell ref="AQ98:AR98"/>
    <mergeCell ref="AS98:AT98"/>
    <mergeCell ref="AU98:AV98"/>
    <mergeCell ref="BO98:BP98"/>
    <mergeCell ref="BQ98:BR98"/>
    <mergeCell ref="BS98:BT98"/>
    <mergeCell ref="BU98:BV98"/>
    <mergeCell ref="BW98:BX98"/>
    <mergeCell ref="BY98:BZ98"/>
    <mergeCell ref="CA98:CB98"/>
    <mergeCell ref="BM97:BN97"/>
    <mergeCell ref="Q101:R101"/>
    <mergeCell ref="AG101:AH101"/>
    <mergeCell ref="AW101:AX101"/>
    <mergeCell ref="CS101:CT101"/>
    <mergeCell ref="CU101:CV101"/>
    <mergeCell ref="CC101:CD101"/>
    <mergeCell ref="Q100:R100"/>
    <mergeCell ref="AG100:AH100"/>
    <mergeCell ref="AW100:AX100"/>
    <mergeCell ref="CS100:CT100"/>
    <mergeCell ref="CU100:CV100"/>
    <mergeCell ref="CC100:CD100"/>
    <mergeCell ref="BY101:BZ101"/>
    <mergeCell ref="CA101:CB101"/>
    <mergeCell ref="BU101:BV101"/>
    <mergeCell ref="BW101:BX101"/>
    <mergeCell ref="AS101:AT101"/>
    <mergeCell ref="AU101:AV101"/>
    <mergeCell ref="BO101:BP101"/>
    <mergeCell ref="BQ101:BR101"/>
    <mergeCell ref="BS101:BT101"/>
    <mergeCell ref="AK101:AL101"/>
    <mergeCell ref="AM101:AN101"/>
    <mergeCell ref="AO101:AP101"/>
    <mergeCell ref="AQ101:AR101"/>
    <mergeCell ref="CE101:CF101"/>
    <mergeCell ref="CG101:CH101"/>
    <mergeCell ref="CI101:CJ101"/>
    <mergeCell ref="CK101:CL101"/>
    <mergeCell ref="CM101:CN101"/>
    <mergeCell ref="CO101:CP101"/>
    <mergeCell ref="Q102:R102"/>
    <mergeCell ref="AG102:AH102"/>
    <mergeCell ref="AW102:AX102"/>
    <mergeCell ref="CS102:CT102"/>
    <mergeCell ref="CU102:CV102"/>
    <mergeCell ref="CC102:CD102"/>
    <mergeCell ref="CC104:CD104"/>
    <mergeCell ref="BO103:BP103"/>
    <mergeCell ref="BQ103:BR103"/>
    <mergeCell ref="BS103:BT103"/>
    <mergeCell ref="BU103:BV103"/>
    <mergeCell ref="BW103:BX103"/>
    <mergeCell ref="BY103:BZ103"/>
    <mergeCell ref="CA103:CB103"/>
    <mergeCell ref="CU103:CV103"/>
    <mergeCell ref="Q103:R103"/>
    <mergeCell ref="AG103:AH103"/>
    <mergeCell ref="AW103:AX103"/>
    <mergeCell ref="S103:T103"/>
    <mergeCell ref="U103:V103"/>
    <mergeCell ref="W103:X103"/>
    <mergeCell ref="Y103:Z103"/>
    <mergeCell ref="AA103:AB103"/>
    <mergeCell ref="CE103:CF103"/>
    <mergeCell ref="CG103:CH103"/>
    <mergeCell ref="CI103:CJ103"/>
    <mergeCell ref="CK103:CL103"/>
    <mergeCell ref="CM103:CN103"/>
    <mergeCell ref="CO103:CP103"/>
    <mergeCell ref="CQ103:CR103"/>
    <mergeCell ref="CS103:CT103"/>
    <mergeCell ref="BM104:BN104"/>
    <mergeCell ref="BY105:BZ105"/>
    <mergeCell ref="CS107:CT107"/>
    <mergeCell ref="AG106:AH106"/>
    <mergeCell ref="AW106:AX106"/>
    <mergeCell ref="BM106:BN106"/>
    <mergeCell ref="CC106:CD106"/>
    <mergeCell ref="CO107:CP107"/>
    <mergeCell ref="CQ107:CR107"/>
    <mergeCell ref="CE105:CF105"/>
    <mergeCell ref="CG105:CH105"/>
    <mergeCell ref="CI105:CJ105"/>
    <mergeCell ref="CK105:CL105"/>
    <mergeCell ref="CM105:CN105"/>
    <mergeCell ref="CO105:CP105"/>
    <mergeCell ref="CQ105:CR105"/>
    <mergeCell ref="CS106:CT106"/>
    <mergeCell ref="CU114:CV114"/>
    <mergeCell ref="AG105:AH105"/>
    <mergeCell ref="AW105:AX105"/>
    <mergeCell ref="CU111:CV111"/>
    <mergeCell ref="AY105:AZ105"/>
    <mergeCell ref="BA105:BB105"/>
    <mergeCell ref="BC105:BD105"/>
    <mergeCell ref="BE105:BF105"/>
    <mergeCell ref="BG105:BH105"/>
    <mergeCell ref="BI105:BJ105"/>
    <mergeCell ref="BK105:BL105"/>
    <mergeCell ref="BM105:BN105"/>
    <mergeCell ref="AY107:AZ107"/>
    <mergeCell ref="BA107:BB107"/>
    <mergeCell ref="BC107:BD107"/>
    <mergeCell ref="BE107:BF107"/>
    <mergeCell ref="BG107:BH107"/>
    <mergeCell ref="BI107:BJ107"/>
    <mergeCell ref="BK107:BL107"/>
    <mergeCell ref="BM107:BN107"/>
    <mergeCell ref="BM109:BN109"/>
    <mergeCell ref="AM107:AN107"/>
    <mergeCell ref="BU105:BV105"/>
    <mergeCell ref="BW105:BX105"/>
    <mergeCell ref="CA105:CB105"/>
    <mergeCell ref="CS105:CT105"/>
    <mergeCell ref="AG104:AH104"/>
    <mergeCell ref="AW104:AX104"/>
    <mergeCell ref="CU110:CV110"/>
    <mergeCell ref="CC107:CD107"/>
    <mergeCell ref="CC110:CD110"/>
    <mergeCell ref="BO107:BP107"/>
    <mergeCell ref="BQ107:BR107"/>
    <mergeCell ref="BS107:BT107"/>
    <mergeCell ref="BU107:BV107"/>
    <mergeCell ref="BW107:BX107"/>
    <mergeCell ref="BY107:BZ107"/>
    <mergeCell ref="CA107:CB107"/>
    <mergeCell ref="AG107:AH107"/>
    <mergeCell ref="AW107:AX107"/>
    <mergeCell ref="AO107:AP107"/>
    <mergeCell ref="AQ107:AR107"/>
    <mergeCell ref="AS107:AT107"/>
    <mergeCell ref="AU107:AV107"/>
    <mergeCell ref="CU109:CV109"/>
    <mergeCell ref="AG109:AH109"/>
    <mergeCell ref="AW109:AX109"/>
    <mergeCell ref="CC109:CD109"/>
    <mergeCell ref="CS109:CT109"/>
    <mergeCell ref="BM110:BN110"/>
    <mergeCell ref="AM5:AN5"/>
    <mergeCell ref="AO5:AP5"/>
    <mergeCell ref="AQ5:AR5"/>
    <mergeCell ref="E6:F6"/>
    <mergeCell ref="G6:H6"/>
    <mergeCell ref="AY5:AZ5"/>
    <mergeCell ref="BY6:BZ6"/>
    <mergeCell ref="AU5:AV5"/>
    <mergeCell ref="BO6:BP6"/>
    <mergeCell ref="BQ6:BR6"/>
    <mergeCell ref="BS6:BT6"/>
    <mergeCell ref="BU6:BV6"/>
    <mergeCell ref="W13:X13"/>
    <mergeCell ref="Q110:R110"/>
    <mergeCell ref="AG110:AH110"/>
    <mergeCell ref="AW110:AX110"/>
    <mergeCell ref="CS110:CT110"/>
    <mergeCell ref="Q109:R109"/>
    <mergeCell ref="AC103:AD103"/>
    <mergeCell ref="AE103:AF103"/>
    <mergeCell ref="AI103:AJ103"/>
    <mergeCell ref="AK103:AL103"/>
    <mergeCell ref="AM103:AN103"/>
    <mergeCell ref="AO103:AP103"/>
    <mergeCell ref="AQ103:AR103"/>
    <mergeCell ref="AS103:AT103"/>
    <mergeCell ref="AU103:AV103"/>
    <mergeCell ref="Q104:R104"/>
    <mergeCell ref="S105:T105"/>
    <mergeCell ref="AE105:AF105"/>
    <mergeCell ref="O17:P17"/>
    <mergeCell ref="C26:D26"/>
    <mergeCell ref="E26:F26"/>
    <mergeCell ref="K15:L15"/>
    <mergeCell ref="M15:N15"/>
    <mergeCell ref="O15:P15"/>
    <mergeCell ref="O19:P19"/>
    <mergeCell ref="CA6:CB6"/>
    <mergeCell ref="BO5:BP5"/>
    <mergeCell ref="BQ5:BR5"/>
    <mergeCell ref="BS5:BT5"/>
    <mergeCell ref="BU5:BV5"/>
    <mergeCell ref="BW5:BX5"/>
    <mergeCell ref="BY5:BZ5"/>
    <mergeCell ref="AE10:AF10"/>
    <mergeCell ref="AI10:AJ10"/>
    <mergeCell ref="AK10:AL10"/>
    <mergeCell ref="AM10:AN10"/>
    <mergeCell ref="AO10:AP10"/>
    <mergeCell ref="CA10:CB10"/>
    <mergeCell ref="AQ10:AR10"/>
    <mergeCell ref="AS10:AT10"/>
    <mergeCell ref="AU10:AV10"/>
    <mergeCell ref="BO10:BP10"/>
    <mergeCell ref="BQ10:BR10"/>
    <mergeCell ref="BS10:BT10"/>
    <mergeCell ref="BU10:BV10"/>
    <mergeCell ref="BW10:BX10"/>
    <mergeCell ref="U10:V10"/>
    <mergeCell ref="U15:V15"/>
    <mergeCell ref="U17:V17"/>
    <mergeCell ref="U19:V19"/>
    <mergeCell ref="M32:N32"/>
    <mergeCell ref="O32:P32"/>
    <mergeCell ref="C34:D34"/>
    <mergeCell ref="C17:D17"/>
    <mergeCell ref="Q88:R88"/>
    <mergeCell ref="AG88:AH88"/>
    <mergeCell ref="E17:F17"/>
    <mergeCell ref="G19:H19"/>
    <mergeCell ref="E89:F89"/>
    <mergeCell ref="CC88:CD88"/>
    <mergeCell ref="AI91:AV91"/>
    <mergeCell ref="AW91:AX91"/>
    <mergeCell ref="G17:H17"/>
    <mergeCell ref="E19:F19"/>
    <mergeCell ref="C10:D10"/>
    <mergeCell ref="E10:F10"/>
    <mergeCell ref="G10:H10"/>
    <mergeCell ref="I10:J10"/>
    <mergeCell ref="K10:L10"/>
    <mergeCell ref="M10:N10"/>
    <mergeCell ref="O10:P10"/>
    <mergeCell ref="C13:D13"/>
    <mergeCell ref="E13:F13"/>
    <mergeCell ref="G13:H13"/>
    <mergeCell ref="I13:J13"/>
    <mergeCell ref="K13:L13"/>
    <mergeCell ref="M13:N13"/>
    <mergeCell ref="O13:P13"/>
    <mergeCell ref="C15:D15"/>
    <mergeCell ref="E15:F15"/>
    <mergeCell ref="G15:H15"/>
    <mergeCell ref="I15:J15"/>
    <mergeCell ref="C50:D50"/>
    <mergeCell ref="E50:F50"/>
    <mergeCell ref="G50:H50"/>
    <mergeCell ref="I50:J50"/>
    <mergeCell ref="K50:L50"/>
    <mergeCell ref="M50:N50"/>
    <mergeCell ref="O50:P50"/>
    <mergeCell ref="G26:H26"/>
    <mergeCell ref="K79:L79"/>
    <mergeCell ref="I26:J26"/>
    <mergeCell ref="K26:L26"/>
    <mergeCell ref="M26:N26"/>
    <mergeCell ref="O26:P26"/>
    <mergeCell ref="I17:J17"/>
    <mergeCell ref="I19:J19"/>
    <mergeCell ref="K19:L19"/>
    <mergeCell ref="K17:L17"/>
    <mergeCell ref="M19:N19"/>
    <mergeCell ref="M17:N17"/>
    <mergeCell ref="C56:D56"/>
    <mergeCell ref="E56:F56"/>
    <mergeCell ref="G56:H56"/>
    <mergeCell ref="I56:J56"/>
    <mergeCell ref="K56:L56"/>
    <mergeCell ref="M56:N56"/>
    <mergeCell ref="O56:P56"/>
    <mergeCell ref="C54:D54"/>
    <mergeCell ref="E54:F54"/>
    <mergeCell ref="G54:H54"/>
    <mergeCell ref="I54:J54"/>
    <mergeCell ref="K54:L54"/>
    <mergeCell ref="M54:N54"/>
    <mergeCell ref="M79:N79"/>
    <mergeCell ref="O79:P79"/>
    <mergeCell ref="C72:D72"/>
    <mergeCell ref="E72:F72"/>
    <mergeCell ref="G72:H72"/>
    <mergeCell ref="I72:J72"/>
    <mergeCell ref="C44:D44"/>
    <mergeCell ref="K72:L72"/>
    <mergeCell ref="M72:N72"/>
    <mergeCell ref="O72:P72"/>
    <mergeCell ref="C74:D74"/>
    <mergeCell ref="E44:F44"/>
    <mergeCell ref="G44:H44"/>
    <mergeCell ref="I44:J44"/>
    <mergeCell ref="K44:L44"/>
    <mergeCell ref="M44:N44"/>
    <mergeCell ref="O44:P44"/>
    <mergeCell ref="O76:P76"/>
    <mergeCell ref="C61:D61"/>
    <mergeCell ref="E52:F52"/>
    <mergeCell ref="G52:H52"/>
    <mergeCell ref="C46:D46"/>
    <mergeCell ref="E46:F46"/>
    <mergeCell ref="G46:H46"/>
    <mergeCell ref="I46:J46"/>
    <mergeCell ref="K46:L46"/>
    <mergeCell ref="M46:N46"/>
    <mergeCell ref="C76:D76"/>
    <mergeCell ref="E76:F76"/>
    <mergeCell ref="G76:H76"/>
    <mergeCell ref="I76:J76"/>
    <mergeCell ref="K74:L74"/>
    <mergeCell ref="G98:H98"/>
    <mergeCell ref="G96:H96"/>
    <mergeCell ref="I98:J98"/>
    <mergeCell ref="I96:J96"/>
    <mergeCell ref="K98:L98"/>
    <mergeCell ref="K96:L96"/>
    <mergeCell ref="C85:D85"/>
    <mergeCell ref="E85:F85"/>
    <mergeCell ref="G85:H85"/>
    <mergeCell ref="I85:J85"/>
    <mergeCell ref="K85:L85"/>
    <mergeCell ref="M85:N85"/>
    <mergeCell ref="O85:P85"/>
    <mergeCell ref="C87:D87"/>
    <mergeCell ref="E87:F87"/>
    <mergeCell ref="C93:P93"/>
    <mergeCell ref="E98:F98"/>
    <mergeCell ref="E96:F96"/>
    <mergeCell ref="K89:L89"/>
    <mergeCell ref="M89:N89"/>
    <mergeCell ref="O89:P89"/>
    <mergeCell ref="C89:D89"/>
    <mergeCell ref="S17:T17"/>
    <mergeCell ref="S19:T19"/>
    <mergeCell ref="S28:T28"/>
    <mergeCell ref="E59:F59"/>
    <mergeCell ref="G59:H59"/>
    <mergeCell ref="I59:J59"/>
    <mergeCell ref="K59:L59"/>
    <mergeCell ref="M59:N59"/>
    <mergeCell ref="O59:P59"/>
    <mergeCell ref="Q48:R48"/>
    <mergeCell ref="K52:L52"/>
    <mergeCell ref="M52:N52"/>
    <mergeCell ref="E74:F74"/>
    <mergeCell ref="G74:H74"/>
    <mergeCell ref="I74:J74"/>
    <mergeCell ref="G34:H34"/>
    <mergeCell ref="I34:J34"/>
    <mergeCell ref="K34:L34"/>
    <mergeCell ref="M34:N34"/>
    <mergeCell ref="O34:P34"/>
    <mergeCell ref="E28:F28"/>
    <mergeCell ref="G28:H28"/>
    <mergeCell ref="I28:J28"/>
    <mergeCell ref="K28:L28"/>
    <mergeCell ref="M28:N28"/>
    <mergeCell ref="O28:P28"/>
    <mergeCell ref="E30:F30"/>
    <mergeCell ref="G30:H30"/>
    <mergeCell ref="I30:J30"/>
    <mergeCell ref="K30:L30"/>
    <mergeCell ref="O46:P46"/>
    <mergeCell ref="M48:N48"/>
    <mergeCell ref="I79:J79"/>
    <mergeCell ref="C103:D103"/>
    <mergeCell ref="E103:F103"/>
    <mergeCell ref="G103:H103"/>
    <mergeCell ref="I103:J103"/>
    <mergeCell ref="K103:L103"/>
    <mergeCell ref="M103:N103"/>
    <mergeCell ref="O103:P103"/>
    <mergeCell ref="M98:N98"/>
    <mergeCell ref="M96:N96"/>
    <mergeCell ref="O98:P98"/>
    <mergeCell ref="O96:P96"/>
    <mergeCell ref="C101:D101"/>
    <mergeCell ref="E101:F101"/>
    <mergeCell ref="G101:H101"/>
    <mergeCell ref="I101:J101"/>
    <mergeCell ref="K101:L101"/>
    <mergeCell ref="C83:D83"/>
    <mergeCell ref="E83:F83"/>
    <mergeCell ref="G83:H83"/>
    <mergeCell ref="I83:J83"/>
    <mergeCell ref="K83:L83"/>
    <mergeCell ref="M83:N83"/>
    <mergeCell ref="O83:P83"/>
    <mergeCell ref="C79:D79"/>
    <mergeCell ref="E79:F79"/>
    <mergeCell ref="G79:H79"/>
    <mergeCell ref="G81:H81"/>
    <mergeCell ref="I81:J81"/>
    <mergeCell ref="K81:L81"/>
    <mergeCell ref="M81:N81"/>
    <mergeCell ref="O81:P81"/>
    <mergeCell ref="C59:D59"/>
    <mergeCell ref="M101:N101"/>
    <mergeCell ref="O101:P101"/>
    <mergeCell ref="C98:D98"/>
    <mergeCell ref="C96:D96"/>
    <mergeCell ref="I65:J65"/>
    <mergeCell ref="K65:L65"/>
    <mergeCell ref="M65:N65"/>
    <mergeCell ref="O65:P65"/>
    <mergeCell ref="G87:H87"/>
    <mergeCell ref="I87:J87"/>
    <mergeCell ref="K87:L87"/>
    <mergeCell ref="M87:N87"/>
    <mergeCell ref="O87:P87"/>
    <mergeCell ref="C81:D81"/>
    <mergeCell ref="E81:F81"/>
    <mergeCell ref="G48:H48"/>
    <mergeCell ref="I48:J48"/>
    <mergeCell ref="K48:L48"/>
    <mergeCell ref="O54:P54"/>
    <mergeCell ref="K63:L63"/>
    <mergeCell ref="M63:N63"/>
    <mergeCell ref="O63:P63"/>
    <mergeCell ref="C63:D63"/>
    <mergeCell ref="E63:F63"/>
    <mergeCell ref="G63:H63"/>
    <mergeCell ref="I63:J63"/>
    <mergeCell ref="O61:P61"/>
    <mergeCell ref="E61:F61"/>
    <mergeCell ref="G61:H61"/>
    <mergeCell ref="I61:J61"/>
    <mergeCell ref="K61:L61"/>
    <mergeCell ref="U28:V28"/>
    <mergeCell ref="S30:T30"/>
    <mergeCell ref="U30:V30"/>
    <mergeCell ref="S32:T32"/>
    <mergeCell ref="BW15:BX15"/>
    <mergeCell ref="BY15:BZ15"/>
    <mergeCell ref="CA15:CB15"/>
    <mergeCell ref="AU15:AV15"/>
    <mergeCell ref="BO15:BP15"/>
    <mergeCell ref="AQ15:AR15"/>
    <mergeCell ref="AS15:AT15"/>
    <mergeCell ref="C42:D42"/>
    <mergeCell ref="C36:D36"/>
    <mergeCell ref="E36:F36"/>
    <mergeCell ref="G36:H36"/>
    <mergeCell ref="I36:J36"/>
    <mergeCell ref="K36:L36"/>
    <mergeCell ref="M36:N36"/>
    <mergeCell ref="O36:P36"/>
    <mergeCell ref="K42:L42"/>
    <mergeCell ref="M42:N42"/>
    <mergeCell ref="O42:P42"/>
    <mergeCell ref="C28:D28"/>
    <mergeCell ref="C30:D30"/>
    <mergeCell ref="C19:D19"/>
    <mergeCell ref="M30:N30"/>
    <mergeCell ref="O30:P30"/>
    <mergeCell ref="C32:D32"/>
    <mergeCell ref="E32:F32"/>
    <mergeCell ref="G32:H32"/>
    <mergeCell ref="I32:J32"/>
    <mergeCell ref="K32:L32"/>
    <mergeCell ref="O48:P48"/>
    <mergeCell ref="AO46:AP46"/>
    <mergeCell ref="E34:F34"/>
    <mergeCell ref="C52:D52"/>
    <mergeCell ref="CA36:CB36"/>
    <mergeCell ref="BO42:BP42"/>
    <mergeCell ref="BQ42:BR42"/>
    <mergeCell ref="BS42:BT42"/>
    <mergeCell ref="BU42:BV42"/>
    <mergeCell ref="BW42:BX42"/>
    <mergeCell ref="BY42:BZ42"/>
    <mergeCell ref="CA42:CB42"/>
    <mergeCell ref="E42:F42"/>
    <mergeCell ref="G42:H42"/>
    <mergeCell ref="I42:J42"/>
    <mergeCell ref="Q47:R47"/>
    <mergeCell ref="AG47:AH47"/>
    <mergeCell ref="AW47:AX47"/>
    <mergeCell ref="BO48:BP48"/>
    <mergeCell ref="AI48:AJ48"/>
    <mergeCell ref="AK48:AL48"/>
    <mergeCell ref="AM48:AN48"/>
    <mergeCell ref="Q44:R44"/>
    <mergeCell ref="AG44:AH44"/>
    <mergeCell ref="O52:P52"/>
    <mergeCell ref="S52:T52"/>
    <mergeCell ref="U52:V52"/>
    <mergeCell ref="W52:X52"/>
    <mergeCell ref="C48:D48"/>
    <mergeCell ref="E48:F48"/>
    <mergeCell ref="Q49:R49"/>
    <mergeCell ref="Q46:R46"/>
    <mergeCell ref="AG46:AH46"/>
    <mergeCell ref="AA59:AB59"/>
    <mergeCell ref="AC59:AD59"/>
    <mergeCell ref="AE59:AF59"/>
    <mergeCell ref="Q58:R58"/>
    <mergeCell ref="S56:T56"/>
    <mergeCell ref="U56:V56"/>
    <mergeCell ref="W56:X56"/>
    <mergeCell ref="Y56:Z56"/>
    <mergeCell ref="AA56:AB56"/>
    <mergeCell ref="AC56:AD56"/>
    <mergeCell ref="AC48:AD48"/>
    <mergeCell ref="AE48:AF48"/>
    <mergeCell ref="AG48:AH48"/>
    <mergeCell ref="AG58:AH58"/>
    <mergeCell ref="W50:X50"/>
    <mergeCell ref="S50:T50"/>
    <mergeCell ref="U50:V50"/>
    <mergeCell ref="S46:T46"/>
    <mergeCell ref="U46:V46"/>
    <mergeCell ref="W46:X46"/>
    <mergeCell ref="Y46:Z46"/>
    <mergeCell ref="AA46:AB46"/>
    <mergeCell ref="AC46:AD46"/>
    <mergeCell ref="AE46:AF46"/>
    <mergeCell ref="S59:T59"/>
    <mergeCell ref="S54:T54"/>
    <mergeCell ref="U54:V54"/>
    <mergeCell ref="Y52:Z52"/>
    <mergeCell ref="Y50:Z50"/>
    <mergeCell ref="AA50:AB50"/>
    <mergeCell ref="AW60:AX60"/>
    <mergeCell ref="AO59:AP59"/>
    <mergeCell ref="AQ59:AR59"/>
    <mergeCell ref="AU61:AV61"/>
    <mergeCell ref="Q67:R67"/>
    <mergeCell ref="AG67:AH67"/>
    <mergeCell ref="AW67:AX67"/>
    <mergeCell ref="Q68:R68"/>
    <mergeCell ref="Q59:R59"/>
    <mergeCell ref="W63:X63"/>
    <mergeCell ref="Y63:Z63"/>
    <mergeCell ref="AA63:AB63"/>
    <mergeCell ref="AC63:AD63"/>
    <mergeCell ref="AE63:AF63"/>
    <mergeCell ref="Q62:R62"/>
    <mergeCell ref="AC61:AD61"/>
    <mergeCell ref="AE61:AF61"/>
    <mergeCell ref="S63:T63"/>
    <mergeCell ref="U63:V63"/>
    <mergeCell ref="AQ63:AR63"/>
    <mergeCell ref="Y65:Z65"/>
    <mergeCell ref="AA65:AB65"/>
    <mergeCell ref="AC65:AD65"/>
    <mergeCell ref="AE65:AF65"/>
    <mergeCell ref="Q60:R60"/>
    <mergeCell ref="AK61:AL61"/>
    <mergeCell ref="AM61:AN61"/>
    <mergeCell ref="AO61:AP61"/>
    <mergeCell ref="AM63:AN63"/>
    <mergeCell ref="AQ68:AR68"/>
    <mergeCell ref="Q64:R64"/>
    <mergeCell ref="Q63:R63"/>
    <mergeCell ref="C70:D70"/>
    <mergeCell ref="AK70:AL70"/>
    <mergeCell ref="AM70:AN70"/>
    <mergeCell ref="C68:D68"/>
    <mergeCell ref="E68:F68"/>
    <mergeCell ref="G68:H68"/>
    <mergeCell ref="I68:J68"/>
    <mergeCell ref="K68:L68"/>
    <mergeCell ref="M68:N68"/>
    <mergeCell ref="O68:P68"/>
    <mergeCell ref="C65:D65"/>
    <mergeCell ref="E65:F65"/>
    <mergeCell ref="Q65:R65"/>
    <mergeCell ref="Q71:R71"/>
    <mergeCell ref="E70:F70"/>
    <mergeCell ref="G70:H70"/>
    <mergeCell ref="M74:N74"/>
    <mergeCell ref="O74:P74"/>
    <mergeCell ref="Q70:R70"/>
    <mergeCell ref="S70:T70"/>
    <mergeCell ref="U70:V70"/>
    <mergeCell ref="S68:T68"/>
    <mergeCell ref="U68:V68"/>
    <mergeCell ref="W68:X68"/>
    <mergeCell ref="Y68:Z68"/>
    <mergeCell ref="AA68:AB68"/>
    <mergeCell ref="AC68:AD68"/>
    <mergeCell ref="AE68:AF68"/>
    <mergeCell ref="AI68:AJ68"/>
    <mergeCell ref="AK68:AL68"/>
    <mergeCell ref="AM68:AN68"/>
    <mergeCell ref="S61:T61"/>
    <mergeCell ref="U61:V61"/>
    <mergeCell ref="W61:X61"/>
    <mergeCell ref="Y61:Z61"/>
    <mergeCell ref="W70:X70"/>
    <mergeCell ref="Y70:Z70"/>
    <mergeCell ref="AA70:AB70"/>
    <mergeCell ref="AC70:AD70"/>
    <mergeCell ref="AE70:AF70"/>
    <mergeCell ref="AG70:AH70"/>
    <mergeCell ref="AI70:AJ70"/>
    <mergeCell ref="AA61:AB61"/>
    <mergeCell ref="AG68:AH68"/>
    <mergeCell ref="S74:T74"/>
    <mergeCell ref="AI61:AJ61"/>
    <mergeCell ref="Q75:R75"/>
    <mergeCell ref="AG75:AH75"/>
    <mergeCell ref="Q73:R73"/>
    <mergeCell ref="Q74:R74"/>
    <mergeCell ref="Q72:R72"/>
    <mergeCell ref="K76:L76"/>
    <mergeCell ref="M76:N76"/>
    <mergeCell ref="CA79:CB79"/>
    <mergeCell ref="BY81:BZ81"/>
    <mergeCell ref="CA81:CB81"/>
    <mergeCell ref="AG65:AH65"/>
    <mergeCell ref="AS76:AT76"/>
    <mergeCell ref="AU76:AV76"/>
    <mergeCell ref="AS68:AT68"/>
    <mergeCell ref="AU68:AV68"/>
    <mergeCell ref="AI72:AJ72"/>
    <mergeCell ref="AM72:AN72"/>
    <mergeCell ref="AO72:AP72"/>
    <mergeCell ref="AW75:AX75"/>
    <mergeCell ref="CA74:CB74"/>
    <mergeCell ref="BO76:BP76"/>
    <mergeCell ref="BQ76:BR76"/>
    <mergeCell ref="BS76:BT76"/>
    <mergeCell ref="BU76:BV76"/>
    <mergeCell ref="BW76:BX76"/>
    <mergeCell ref="BY76:BZ76"/>
    <mergeCell ref="CA76:CB76"/>
    <mergeCell ref="AK72:AL72"/>
    <mergeCell ref="BM72:BN72"/>
    <mergeCell ref="AW71:AX71"/>
    <mergeCell ref="BK74:BL74"/>
    <mergeCell ref="BM74:BN74"/>
    <mergeCell ref="BM75:BN75"/>
    <mergeCell ref="BE68:BF68"/>
    <mergeCell ref="BO72:BP72"/>
    <mergeCell ref="BQ72:BR72"/>
    <mergeCell ref="Q76:R76"/>
    <mergeCell ref="K6:L6"/>
    <mergeCell ref="M6:N6"/>
    <mergeCell ref="O6:P6"/>
    <mergeCell ref="U6:V6"/>
    <mergeCell ref="AC6:AD6"/>
    <mergeCell ref="Q55:R55"/>
    <mergeCell ref="AG55:AH55"/>
    <mergeCell ref="AW55:AX55"/>
    <mergeCell ref="G65:H65"/>
    <mergeCell ref="AE76:AF76"/>
    <mergeCell ref="AE72:AF72"/>
    <mergeCell ref="AO74:AP74"/>
    <mergeCell ref="AQ74:AR74"/>
    <mergeCell ref="AS74:AT74"/>
    <mergeCell ref="AG76:AH76"/>
    <mergeCell ref="AW76:AX76"/>
    <mergeCell ref="AQ72:AR72"/>
    <mergeCell ref="AS72:AT72"/>
    <mergeCell ref="U59:V59"/>
    <mergeCell ref="W59:X59"/>
    <mergeCell ref="Y59:Z59"/>
    <mergeCell ref="Q7:R7"/>
    <mergeCell ref="AG7:AH7"/>
    <mergeCell ref="AW7:AX7"/>
    <mergeCell ref="I52:J52"/>
    <mergeCell ref="I70:J70"/>
    <mergeCell ref="K70:L70"/>
    <mergeCell ref="M70:N70"/>
    <mergeCell ref="O70:P70"/>
    <mergeCell ref="U76:V76"/>
    <mergeCell ref="W76:X76"/>
    <mergeCell ref="Y76:Z76"/>
    <mergeCell ref="BS96:BT96"/>
    <mergeCell ref="BU96:BV96"/>
    <mergeCell ref="BW96:BX96"/>
    <mergeCell ref="BI76:BJ76"/>
    <mergeCell ref="BK76:BL76"/>
    <mergeCell ref="AU74:AV74"/>
    <mergeCell ref="BM88:BN88"/>
    <mergeCell ref="AY72:AZ72"/>
    <mergeCell ref="BA72:BB72"/>
    <mergeCell ref="BG72:BH72"/>
    <mergeCell ref="AU72:AV72"/>
    <mergeCell ref="BM73:BN73"/>
    <mergeCell ref="BI72:BJ72"/>
    <mergeCell ref="BE72:BF72"/>
    <mergeCell ref="AO70:AP70"/>
    <mergeCell ref="AQ70:AR70"/>
    <mergeCell ref="AS70:AT70"/>
    <mergeCell ref="AU70:AV70"/>
    <mergeCell ref="AW70:AX70"/>
    <mergeCell ref="BG70:BH70"/>
    <mergeCell ref="BI70:BJ70"/>
    <mergeCell ref="BK70:BL70"/>
    <mergeCell ref="BM70:BN70"/>
    <mergeCell ref="BO70:BP70"/>
    <mergeCell ref="BQ70:BR70"/>
    <mergeCell ref="BM92:BN92"/>
    <mergeCell ref="AY93:BL93"/>
    <mergeCell ref="BM93:BN93"/>
    <mergeCell ref="BO87:BP87"/>
    <mergeCell ref="BS72:BT72"/>
    <mergeCell ref="AO76:AP76"/>
    <mergeCell ref="AQ76:AR76"/>
    <mergeCell ref="BM84:BN84"/>
    <mergeCell ref="AY85:AZ85"/>
    <mergeCell ref="BA85:BB85"/>
    <mergeCell ref="BC85:BD85"/>
    <mergeCell ref="BE85:BF85"/>
    <mergeCell ref="BG85:BH85"/>
    <mergeCell ref="BI85:BJ85"/>
    <mergeCell ref="BK85:BL85"/>
    <mergeCell ref="BM85:BN85"/>
    <mergeCell ref="AA76:AB76"/>
    <mergeCell ref="AW68:AX68"/>
    <mergeCell ref="BI79:BJ79"/>
    <mergeCell ref="BK79:BL79"/>
    <mergeCell ref="BM79:BN79"/>
    <mergeCell ref="BM95:BN95"/>
    <mergeCell ref="AW81:AX81"/>
    <mergeCell ref="M61:N61"/>
    <mergeCell ref="AU63:AV63"/>
    <mergeCell ref="S76:T76"/>
    <mergeCell ref="AG63:AH63"/>
    <mergeCell ref="AC76:AD76"/>
    <mergeCell ref="AS63:AT63"/>
    <mergeCell ref="AI76:AJ76"/>
    <mergeCell ref="Q69:R69"/>
    <mergeCell ref="AG69:AH69"/>
    <mergeCell ref="S72:T72"/>
    <mergeCell ref="U72:V72"/>
    <mergeCell ref="W72:X72"/>
    <mergeCell ref="Y72:Z72"/>
    <mergeCell ref="Q61:R61"/>
    <mergeCell ref="AK76:AL76"/>
    <mergeCell ref="AM76:AN76"/>
    <mergeCell ref="AY98:AZ98"/>
    <mergeCell ref="BA98:BB98"/>
    <mergeCell ref="AC79:AD79"/>
    <mergeCell ref="CC93:CD93"/>
    <mergeCell ref="BO93:CB93"/>
    <mergeCell ref="AI92:AV92"/>
    <mergeCell ref="AW92:AX92"/>
    <mergeCell ref="BM86:BN86"/>
    <mergeCell ref="BU85:BV85"/>
    <mergeCell ref="AW88:AX88"/>
    <mergeCell ref="CC73:CD73"/>
    <mergeCell ref="CC74:CD74"/>
    <mergeCell ref="CC89:CD89"/>
    <mergeCell ref="BS89:BT89"/>
    <mergeCell ref="BU89:BV89"/>
    <mergeCell ref="BW89:BX89"/>
    <mergeCell ref="BY89:BZ89"/>
    <mergeCell ref="CA89:CB89"/>
    <mergeCell ref="BY85:BZ85"/>
    <mergeCell ref="BY96:BZ96"/>
    <mergeCell ref="CA96:CB96"/>
    <mergeCell ref="AI93:AV93"/>
    <mergeCell ref="AW93:AX93"/>
    <mergeCell ref="BO92:CB92"/>
    <mergeCell ref="BQ87:BR87"/>
    <mergeCell ref="AS87:AT87"/>
    <mergeCell ref="AU87:AV87"/>
    <mergeCell ref="AK83:AL83"/>
    <mergeCell ref="AM83:AN83"/>
    <mergeCell ref="AO83:AP83"/>
    <mergeCell ref="AQ83:AR83"/>
    <mergeCell ref="AS83:AT83"/>
    <mergeCell ref="CX73:CX74"/>
    <mergeCell ref="CX71:CX72"/>
    <mergeCell ref="CX90:CX91"/>
    <mergeCell ref="CX88:CX89"/>
    <mergeCell ref="CX86:CX87"/>
    <mergeCell ref="S101:T101"/>
    <mergeCell ref="U101:V101"/>
    <mergeCell ref="W101:X101"/>
    <mergeCell ref="Y101:Z101"/>
    <mergeCell ref="AA101:AB101"/>
    <mergeCell ref="AC101:AD101"/>
    <mergeCell ref="AE101:AF101"/>
    <mergeCell ref="AI101:AJ101"/>
    <mergeCell ref="BW85:BX85"/>
    <mergeCell ref="BU74:BV74"/>
    <mergeCell ref="BA76:BB76"/>
    <mergeCell ref="BC76:BD76"/>
    <mergeCell ref="BE76:BF76"/>
    <mergeCell ref="BG76:BH76"/>
    <mergeCell ref="CA85:CB85"/>
    <mergeCell ref="AK74:AL74"/>
    <mergeCell ref="AM74:AN74"/>
    <mergeCell ref="CC92:CD92"/>
    <mergeCell ref="BO91:CB91"/>
    <mergeCell ref="AI90:AV90"/>
    <mergeCell ref="AW90:AX90"/>
    <mergeCell ref="BO90:CB90"/>
    <mergeCell ref="BE87:BF87"/>
    <mergeCell ref="BI87:BJ87"/>
    <mergeCell ref="BK87:BL87"/>
    <mergeCell ref="BM87:BN87"/>
    <mergeCell ref="AY92:BL92"/>
    <mergeCell ref="CX69:CX70"/>
    <mergeCell ref="CS58:CT58"/>
    <mergeCell ref="CS67:CT67"/>
    <mergeCell ref="CS68:CT68"/>
    <mergeCell ref="CX31:CX32"/>
    <mergeCell ref="CU15:CV15"/>
    <mergeCell ref="CU14:CV14"/>
    <mergeCell ref="CU70:CV70"/>
    <mergeCell ref="CX49:CX50"/>
    <mergeCell ref="CX47:CX48"/>
    <mergeCell ref="CX62:CX63"/>
    <mergeCell ref="CX45:CX46"/>
    <mergeCell ref="CX102:CX103"/>
    <mergeCell ref="CX100:CX101"/>
    <mergeCell ref="CX97:CX98"/>
    <mergeCell ref="CX95:CX96"/>
    <mergeCell ref="CX92:CX93"/>
    <mergeCell ref="CX43:CX44"/>
    <mergeCell ref="CX51:CX52"/>
    <mergeCell ref="CU98:CV98"/>
    <mergeCell ref="CX67:CX68"/>
    <mergeCell ref="CX64:CX65"/>
    <mergeCell ref="CU71:CV71"/>
    <mergeCell ref="CU75:CV75"/>
    <mergeCell ref="CX84:CX85"/>
    <mergeCell ref="CX82:CX83"/>
    <mergeCell ref="CX80:CX81"/>
    <mergeCell ref="CX78:CX79"/>
    <mergeCell ref="CX75:CX76"/>
    <mergeCell ref="CX55:CX56"/>
    <mergeCell ref="CS51:CT51"/>
    <mergeCell ref="CU51:CV51"/>
    <mergeCell ref="CS52:CT52"/>
    <mergeCell ref="CU52:CV52"/>
    <mergeCell ref="CU61:CV61"/>
    <mergeCell ref="CX12:CX13"/>
    <mergeCell ref="CX14:CX15"/>
    <mergeCell ref="CX16:CX17"/>
    <mergeCell ref="CX18:CX19"/>
    <mergeCell ref="CX25:CX26"/>
    <mergeCell ref="CX35:CX36"/>
    <mergeCell ref="CX33:CX34"/>
    <mergeCell ref="CS45:CT45"/>
    <mergeCell ref="CS15:CT15"/>
    <mergeCell ref="CS14:CT14"/>
    <mergeCell ref="CU45:CV45"/>
    <mergeCell ref="CU50:CV50"/>
    <mergeCell ref="CU49:CV49"/>
    <mergeCell ref="CX41:CX42"/>
    <mergeCell ref="CX60:CX61"/>
    <mergeCell ref="CS34:CT34"/>
    <mergeCell ref="CS30:CT30"/>
    <mergeCell ref="CS26:CT26"/>
    <mergeCell ref="CU42:CV42"/>
    <mergeCell ref="CU36:CV36"/>
    <mergeCell ref="CU34:CV34"/>
    <mergeCell ref="CU32:CV32"/>
    <mergeCell ref="CU30:CV30"/>
    <mergeCell ref="CS28:CT28"/>
    <mergeCell ref="CU28:CV28"/>
    <mergeCell ref="CU26:CV26"/>
    <mergeCell ref="CS19:CT19"/>
    <mergeCell ref="CU19:CV19"/>
    <mergeCell ref="CS17:CT17"/>
    <mergeCell ref="CU2:CV2"/>
    <mergeCell ref="CU1:CV1"/>
    <mergeCell ref="BM51:BN51"/>
    <mergeCell ref="BM52:BN52"/>
    <mergeCell ref="AG51:AH51"/>
    <mergeCell ref="AG52:AH52"/>
    <mergeCell ref="Q51:R51"/>
    <mergeCell ref="Q52:R52"/>
    <mergeCell ref="AW51:AX51"/>
    <mergeCell ref="AW52:AX52"/>
    <mergeCell ref="CI52:CJ52"/>
    <mergeCell ref="CK52:CL52"/>
    <mergeCell ref="CM52:CN52"/>
    <mergeCell ref="CO52:CP52"/>
    <mergeCell ref="CQ52:CR52"/>
    <mergeCell ref="AA52:AB52"/>
    <mergeCell ref="AC52:AD52"/>
    <mergeCell ref="AE52:AF52"/>
    <mergeCell ref="AI52:AJ52"/>
    <mergeCell ref="AK52:AL52"/>
    <mergeCell ref="AM52:AN52"/>
    <mergeCell ref="AO52:AP52"/>
    <mergeCell ref="AQ52:AR52"/>
    <mergeCell ref="AS52:AT52"/>
    <mergeCell ref="AA10:AB10"/>
    <mergeCell ref="AC10:AD10"/>
    <mergeCell ref="BQ15:BR15"/>
    <mergeCell ref="BS15:BT15"/>
    <mergeCell ref="BU15:BV15"/>
    <mergeCell ref="BG8:BH8"/>
    <mergeCell ref="BI8:BJ8"/>
    <mergeCell ref="BK8:BL8"/>
    <mergeCell ref="AO48:AP48"/>
    <mergeCell ref="AQ48:AR48"/>
    <mergeCell ref="AS48:AT48"/>
    <mergeCell ref="AU48:AV48"/>
    <mergeCell ref="W10:X10"/>
    <mergeCell ref="Y10:Z10"/>
    <mergeCell ref="CA52:CB52"/>
    <mergeCell ref="CE52:CF52"/>
    <mergeCell ref="CG52:CH52"/>
    <mergeCell ref="BO13:BP13"/>
    <mergeCell ref="AM13:AN13"/>
    <mergeCell ref="AO13:AP13"/>
    <mergeCell ref="AQ13:AR13"/>
    <mergeCell ref="AS13:AT13"/>
    <mergeCell ref="AW13:AX13"/>
    <mergeCell ref="BC50:BD50"/>
    <mergeCell ref="BK48:BL48"/>
    <mergeCell ref="BM48:BN48"/>
    <mergeCell ref="AS50:AT50"/>
    <mergeCell ref="AU50:AV50"/>
    <mergeCell ref="AW49:AX49"/>
    <mergeCell ref="AW50:AX50"/>
    <mergeCell ref="BQ46:BR46"/>
    <mergeCell ref="BS46:BT46"/>
    <mergeCell ref="BU46:BV46"/>
    <mergeCell ref="BW46:BX46"/>
    <mergeCell ref="AW46:AX46"/>
    <mergeCell ref="CC45:CD45"/>
    <mergeCell ref="BC52:BD52"/>
    <mergeCell ref="BE52:BF52"/>
    <mergeCell ref="AI50:AJ50"/>
    <mergeCell ref="BM49:BN49"/>
    <mergeCell ref="CS8:CT8"/>
    <mergeCell ref="CU8:CV8"/>
    <mergeCell ref="AU8:AV8"/>
    <mergeCell ref="AW8:AX8"/>
    <mergeCell ref="AY8:AZ8"/>
    <mergeCell ref="BA8:BB8"/>
    <mergeCell ref="CX5:CX6"/>
    <mergeCell ref="BM7:BN7"/>
    <mergeCell ref="CC7:CD7"/>
    <mergeCell ref="CS7:CT7"/>
    <mergeCell ref="CU7:CV7"/>
    <mergeCell ref="CX7:CX8"/>
    <mergeCell ref="BC8:BD8"/>
    <mergeCell ref="BE8:BF8"/>
    <mergeCell ref="CX9:CX10"/>
    <mergeCell ref="CX29:CX30"/>
    <mergeCell ref="CX27:CX28"/>
    <mergeCell ref="CU16:CV16"/>
    <mergeCell ref="CU13:CV13"/>
    <mergeCell ref="CC30:CD30"/>
    <mergeCell ref="CC28:CD28"/>
    <mergeCell ref="CC26:CD26"/>
    <mergeCell ref="CC19:CD19"/>
    <mergeCell ref="CU17:CV17"/>
    <mergeCell ref="CC16:CD16"/>
    <mergeCell ref="CC17:CD17"/>
    <mergeCell ref="CQ13:CR13"/>
    <mergeCell ref="CE15:CF15"/>
    <mergeCell ref="CG15:CH15"/>
    <mergeCell ref="CI15:CJ15"/>
    <mergeCell ref="CO13:CP13"/>
    <mergeCell ref="CE13:CF13"/>
    <mergeCell ref="C8:D8"/>
    <mergeCell ref="E8:F8"/>
    <mergeCell ref="G8:H8"/>
    <mergeCell ref="I8:J8"/>
    <mergeCell ref="K8:L8"/>
    <mergeCell ref="M8:N8"/>
    <mergeCell ref="O8:P8"/>
    <mergeCell ref="Q8:R8"/>
    <mergeCell ref="S8:T8"/>
    <mergeCell ref="U8:V8"/>
    <mergeCell ref="W8:X8"/>
    <mergeCell ref="Y8:Z8"/>
    <mergeCell ref="AA8:AB8"/>
    <mergeCell ref="AC8:AD8"/>
    <mergeCell ref="AE8:AF8"/>
    <mergeCell ref="AG8:AH8"/>
    <mergeCell ref="AI8:AJ8"/>
    <mergeCell ref="CW125:CW127"/>
    <mergeCell ref="CW122:CW124"/>
    <mergeCell ref="CS12:CT12"/>
    <mergeCell ref="CU12:CV12"/>
    <mergeCell ref="BS70:BT70"/>
    <mergeCell ref="BU70:BV70"/>
    <mergeCell ref="BW70:BX70"/>
    <mergeCell ref="BY70:BZ70"/>
    <mergeCell ref="CA70:CB70"/>
    <mergeCell ref="AW69:AX69"/>
    <mergeCell ref="BM69:BN69"/>
    <mergeCell ref="CC69:CD69"/>
    <mergeCell ref="CS69:CT69"/>
    <mergeCell ref="CU69:CV69"/>
    <mergeCell ref="CS13:CT13"/>
    <mergeCell ref="AW48:AX48"/>
    <mergeCell ref="BY10:BZ10"/>
    <mergeCell ref="BI10:BJ10"/>
    <mergeCell ref="BK10:BL10"/>
    <mergeCell ref="BM10:BN10"/>
    <mergeCell ref="CA56:CB56"/>
    <mergeCell ref="CA59:CB59"/>
    <mergeCell ref="CC56:CD56"/>
    <mergeCell ref="CC59:CD59"/>
    <mergeCell ref="BQ48:BR48"/>
    <mergeCell ref="BM47:BN47"/>
    <mergeCell ref="CU68:CV68"/>
    <mergeCell ref="CU60:CV60"/>
    <mergeCell ref="CU56:CV56"/>
    <mergeCell ref="CU62:CV62"/>
    <mergeCell ref="BA68:BB68"/>
    <mergeCell ref="BC68:BD68"/>
  </mergeCells>
  <conditionalFormatting sqref="C7:CR107">
    <cfRule type="containsText" dxfId="32" priority="23" operator="containsText" text="VSS">
      <formula>NOT(ISERROR(SEARCH("VSS",C7)))</formula>
    </cfRule>
    <cfRule type="containsText" dxfId="31" priority="24" operator="containsText" text="CP">
      <formula>NOT(ISERROR(SEARCH("CP",C7)))</formula>
    </cfRule>
    <cfRule type="containsText" dxfId="30" priority="25" operator="containsText" text="ML">
      <formula>NOT(ISERROR(SEARCH("ML",C7)))</formula>
    </cfRule>
    <cfRule type="containsText" dxfId="29" priority="26" operator="containsText" text="CM">
      <formula>NOT(ISERROR(SEARCH("CM",C7)))</formula>
    </cfRule>
    <cfRule type="containsText" dxfId="28" priority="27" operator="containsText" text="RSV">
      <formula>NOT(ISERROR(SEARCH("RSV",C7)))</formula>
    </cfRule>
    <cfRule type="containsText" dxfId="27" priority="28" operator="containsText" text="SV">
      <formula>NOT(ISERROR(SEARCH("SV",C7)))</formula>
    </cfRule>
    <cfRule type="containsText" dxfId="26" priority="29" operator="containsText" text="RF">
      <formula>NOT(ISERROR(SEARCH("RF",C7)))</formula>
    </cfRule>
    <cfRule type="containsText" dxfId="25" priority="30" operator="containsText" text="F">
      <formula>NOT(ISERROR(SEARCH("F",C7)))</formula>
    </cfRule>
    <cfRule type="containsText" dxfId="24" priority="31" operator="containsText" text="VJ">
      <formula>NOT(ISERROR(SEARCH("VJ",C7)))</formula>
    </cfRule>
    <cfRule type="containsText" dxfId="23" priority="32" operator="containsText" text="VAS">
      <formula>NOT(ISERROR(SEARCH("VAS",C7)))</formula>
    </cfRule>
    <cfRule type="containsText" dxfId="22" priority="33" operator="containsText" text="VA">
      <formula>NOT(ISERROR(SEARCH("VA",C7)))</formula>
    </cfRule>
  </conditionalFormatting>
  <conditionalFormatting sqref="C2">
    <cfRule type="containsText" dxfId="21" priority="12" operator="containsText" text="VSS">
      <formula>NOT(ISERROR(SEARCH("VSS",C2)))</formula>
    </cfRule>
    <cfRule type="containsText" dxfId="20" priority="13" operator="containsText" text="CP">
      <formula>NOT(ISERROR(SEARCH("CP",C2)))</formula>
    </cfRule>
    <cfRule type="containsText" dxfId="19" priority="14" operator="containsText" text="ML">
      <formula>NOT(ISERROR(SEARCH("ML",C2)))</formula>
    </cfRule>
    <cfRule type="containsText" dxfId="18" priority="15" operator="containsText" text="CM">
      <formula>NOT(ISERROR(SEARCH("CM",C2)))</formula>
    </cfRule>
    <cfRule type="containsText" dxfId="17" priority="16" operator="containsText" text="RSV">
      <formula>NOT(ISERROR(SEARCH("RSV",C2)))</formula>
    </cfRule>
    <cfRule type="containsText" dxfId="16" priority="17" operator="containsText" text="SV">
      <formula>NOT(ISERROR(SEARCH("SV",C2)))</formula>
    </cfRule>
    <cfRule type="containsText" dxfId="15" priority="18" operator="containsText" text="RF">
      <formula>NOT(ISERROR(SEARCH("RF",C2)))</formula>
    </cfRule>
    <cfRule type="containsText" dxfId="14" priority="19" operator="containsText" text="F">
      <formula>NOT(ISERROR(SEARCH("F",C2)))</formula>
    </cfRule>
    <cfRule type="containsText" dxfId="13" priority="20" operator="containsText" text="VJ">
      <formula>NOT(ISERROR(SEARCH("VJ",C2)))</formula>
    </cfRule>
    <cfRule type="containsText" dxfId="12" priority="21" operator="containsText" text="VAS">
      <formula>NOT(ISERROR(SEARCH("VAS",C2)))</formula>
    </cfRule>
    <cfRule type="containsText" dxfId="11" priority="22" operator="containsText" text="VA">
      <formula>NOT(ISERROR(SEARCH("VA",C2)))</formula>
    </cfRule>
  </conditionalFormatting>
  <conditionalFormatting sqref="D2">
    <cfRule type="containsText" dxfId="10" priority="1" operator="containsText" text="VSS">
      <formula>NOT(ISERROR(SEARCH("VSS",D2)))</formula>
    </cfRule>
    <cfRule type="containsText" dxfId="9" priority="2" operator="containsText" text="CP">
      <formula>NOT(ISERROR(SEARCH("CP",D2)))</formula>
    </cfRule>
    <cfRule type="containsText" dxfId="8" priority="3" operator="containsText" text="ML">
      <formula>NOT(ISERROR(SEARCH("ML",D2)))</formula>
    </cfRule>
    <cfRule type="containsText" dxfId="7" priority="4" operator="containsText" text="CM">
      <formula>NOT(ISERROR(SEARCH("CM",D2)))</formula>
    </cfRule>
    <cfRule type="containsText" dxfId="6" priority="5" operator="containsText" text="RSV">
      <formula>NOT(ISERROR(SEARCH("RSV",D2)))</formula>
    </cfRule>
    <cfRule type="containsText" dxfId="5" priority="6" operator="containsText" text="SV">
      <formula>NOT(ISERROR(SEARCH("SV",D2)))</formula>
    </cfRule>
    <cfRule type="containsText" dxfId="4" priority="7" operator="containsText" text="RF">
      <formula>NOT(ISERROR(SEARCH("RF",D2)))</formula>
    </cfRule>
    <cfRule type="containsText" dxfId="3" priority="8" operator="containsText" text="F">
      <formula>NOT(ISERROR(SEARCH("F",D2)))</formula>
    </cfRule>
    <cfRule type="containsText" dxfId="2" priority="9" operator="containsText" text="VJ">
      <formula>NOT(ISERROR(SEARCH("VJ",D2)))</formula>
    </cfRule>
    <cfRule type="containsText" dxfId="1" priority="10" operator="containsText" text="VAS">
      <formula>NOT(ISERROR(SEARCH("VAS",D2)))</formula>
    </cfRule>
    <cfRule type="containsText" dxfId="0" priority="11" operator="containsText" text="VA">
      <formula>NOT(ISERROR(SEARCH("VA",D2)))</formula>
    </cfRule>
  </conditionalFormatting>
  <pageMargins left="0.7" right="0.7" top="0.75" bottom="0.75" header="0.3" footer="0.3"/>
  <pageSetup paperSize="9" scale="47" orientation="portrait" r:id="rId1"/>
  <ignoredErrors>
    <ignoredError sqref="Q13" formula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workbookViewId="0"/>
  </sheetViews>
  <sheetFormatPr baseColWidth="10" defaultRowHeight="14.5" x14ac:dyDescent="0.35"/>
  <cols>
    <col min="1" max="1" width="16.453125" bestFit="1" customWidth="1"/>
    <col min="2" max="5" width="6.6328125" customWidth="1"/>
    <col min="7" max="7" width="7.453125" customWidth="1"/>
    <col min="8" max="8" width="9.6328125" customWidth="1"/>
    <col min="9" max="9" width="15.36328125" bestFit="1" customWidth="1"/>
  </cols>
  <sheetData>
    <row r="1" spans="1:9" x14ac:dyDescent="0.35">
      <c r="B1" s="308">
        <v>0.33263888888888887</v>
      </c>
      <c r="C1" s="308">
        <v>0.20833333333333334</v>
      </c>
      <c r="D1" s="308">
        <v>0.29166666666666669</v>
      </c>
      <c r="E1" s="308">
        <v>0.33333333333333331</v>
      </c>
      <c r="G1" t="s">
        <v>151</v>
      </c>
      <c r="H1" t="s">
        <v>150</v>
      </c>
      <c r="I1" t="s">
        <v>149</v>
      </c>
    </row>
    <row r="2" spans="1:9" x14ac:dyDescent="0.35">
      <c r="A2" t="s">
        <v>148</v>
      </c>
      <c r="B2" s="308">
        <v>0.33333333333333331</v>
      </c>
      <c r="C2" s="308">
        <v>0.375</v>
      </c>
      <c r="D2" s="308">
        <v>0.41666666666666669</v>
      </c>
      <c r="E2" s="308">
        <v>0.45833333333333331</v>
      </c>
      <c r="G2" t="s">
        <v>135</v>
      </c>
      <c r="H2" s="308">
        <v>0.31666666666666665</v>
      </c>
      <c r="I2" t="b">
        <v>1</v>
      </c>
    </row>
    <row r="3" spans="1:9" x14ac:dyDescent="0.35">
      <c r="G3" t="s">
        <v>136</v>
      </c>
      <c r="H3" s="308">
        <v>0.31666666666666665</v>
      </c>
      <c r="I3" t="b">
        <v>1</v>
      </c>
    </row>
    <row r="4" spans="1:9" x14ac:dyDescent="0.35">
      <c r="G4" t="s">
        <v>137</v>
      </c>
      <c r="H4" s="308">
        <v>0.31666666666666665</v>
      </c>
      <c r="I4" t="b">
        <v>1</v>
      </c>
    </row>
    <row r="5" spans="1:9" x14ac:dyDescent="0.35">
      <c r="G5" t="s">
        <v>138</v>
      </c>
      <c r="H5" s="308">
        <v>0.31666666666666665</v>
      </c>
      <c r="I5" t="b">
        <v>1</v>
      </c>
    </row>
    <row r="6" spans="1:9" x14ac:dyDescent="0.35">
      <c r="G6" t="s">
        <v>139</v>
      </c>
      <c r="H6" s="308">
        <v>0.31666666666666665</v>
      </c>
      <c r="I6" t="b">
        <v>1</v>
      </c>
    </row>
    <row r="7" spans="1:9" x14ac:dyDescent="0.35">
      <c r="C7" s="308"/>
      <c r="G7" t="s">
        <v>144</v>
      </c>
      <c r="H7" s="308">
        <v>0</v>
      </c>
      <c r="I7" t="b">
        <v>0</v>
      </c>
    </row>
    <row r="8" spans="1:9" x14ac:dyDescent="0.35">
      <c r="G8" t="s">
        <v>145</v>
      </c>
      <c r="H8" s="308">
        <v>0</v>
      </c>
      <c r="I8" t="b">
        <v>0</v>
      </c>
    </row>
    <row r="9" spans="1:9" x14ac:dyDescent="0.35">
      <c r="G9" t="s">
        <v>143</v>
      </c>
      <c r="H9" s="308">
        <v>0</v>
      </c>
      <c r="I9" t="b">
        <v>0</v>
      </c>
    </row>
    <row r="10" spans="1:9" x14ac:dyDescent="0.35">
      <c r="G10" t="s">
        <v>140</v>
      </c>
      <c r="H10" s="308">
        <v>0.45833333333333331</v>
      </c>
      <c r="I10" t="b">
        <v>0</v>
      </c>
    </row>
    <row r="11" spans="1:9" x14ac:dyDescent="0.35">
      <c r="G11" t="s">
        <v>141</v>
      </c>
      <c r="H11" s="308">
        <v>0.34722222222222227</v>
      </c>
      <c r="I11" t="b">
        <v>0</v>
      </c>
    </row>
    <row r="12" spans="1:9" x14ac:dyDescent="0.35">
      <c r="G12" t="s">
        <v>142</v>
      </c>
      <c r="H12" s="308">
        <v>0</v>
      </c>
      <c r="I12" t="b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Cuisine</vt:lpstr>
      <vt:lpstr>H base novembre 2017</vt:lpstr>
      <vt:lpstr>Cuisine 2</vt:lpstr>
      <vt:lpstr>Horaire</vt:lpstr>
      <vt:lpstr>_param</vt:lpstr>
      <vt:lpstr>_T1</vt:lpstr>
      <vt:lpstr>Horaire!Zone_d_impression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utilisateur</dc:creator>
  <cp:keywords/>
  <dc:description/>
  <cp:lastModifiedBy>Michel</cp:lastModifiedBy>
  <cp:revision/>
  <dcterms:created xsi:type="dcterms:W3CDTF">2017-01-05T12:44:38Z</dcterms:created>
  <dcterms:modified xsi:type="dcterms:W3CDTF">2019-04-27T06:44:54Z</dcterms:modified>
  <cp:category/>
  <cp:contentStatus/>
</cp:coreProperties>
</file>