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Paramètres" sheetId="2" r:id="rId1"/>
    <sheet name="Base de Données" sheetId="1" r:id="rId2"/>
    <sheet name="Synthèse" sheetId="3" r:id="rId3"/>
  </sheet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6" i="1"/>
  <c r="D6" i="1"/>
  <c r="E6" i="1"/>
  <c r="F6" i="1"/>
  <c r="B5" i="1"/>
  <c r="C5" i="1"/>
  <c r="D5" i="1"/>
  <c r="E5" i="1"/>
  <c r="F5" i="1"/>
  <c r="B4" i="1"/>
  <c r="C4" i="1"/>
  <c r="D4" i="1"/>
  <c r="E4" i="1"/>
  <c r="F4" i="1"/>
  <c r="E2" i="1"/>
  <c r="E3" i="1"/>
  <c r="D2" i="1" l="1"/>
  <c r="D3" i="1"/>
  <c r="C2" i="1"/>
  <c r="C3" i="1"/>
  <c r="B2" i="1"/>
  <c r="F2" i="1" s="1"/>
  <c r="B3" i="1"/>
  <c r="F3" i="1" s="1"/>
</calcChain>
</file>

<file path=xl/sharedStrings.xml><?xml version="1.0" encoding="utf-8"?>
<sst xmlns="http://schemas.openxmlformats.org/spreadsheetml/2006/main" count="11" uniqueCount="9">
  <si>
    <t>Date</t>
  </si>
  <si>
    <t>Jour</t>
  </si>
  <si>
    <t>Mois</t>
  </si>
  <si>
    <t>Semaine</t>
  </si>
  <si>
    <t>Heures</t>
  </si>
  <si>
    <t>Année</t>
  </si>
  <si>
    <t>Étiquettes de lignes</t>
  </si>
  <si>
    <t>Total général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</si>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</sst>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0" fontId="0" fillId="0" borderId="0" xfId="0" applyNumberFormat="1"/>
    <xf numFmtId="21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7">
    <dxf>
      <numFmt numFmtId="164" formatCode="[hh]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4</xdr:row>
      <xdr:rowOff>63500</xdr:rowOff>
    </xdr:from>
    <xdr:to>
      <xdr:col>9</xdr:col>
      <xdr:colOff>596900</xdr:colOff>
      <xdr:row>19</xdr:row>
      <xdr:rowOff>69850</xdr:rowOff>
    </xdr:to>
    <xdr:sp macro="" textlink="">
      <xdr:nvSpPr>
        <xdr:cNvPr id="2" name="ZoneTexte 1"/>
        <xdr:cNvSpPr txBox="1"/>
      </xdr:nvSpPr>
      <xdr:spPr>
        <a:xfrm>
          <a:off x="3073400" y="800100"/>
          <a:ext cx="4381500" cy="276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Nuit travaillé du Lundi au Mardi gain de 54 min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Nuit travaillé du Mardi au Mercredi gain de 54 min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Nuit du Mercredi au Jeudi Repos ou Congé gain 00 min cellule grisé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la nuit du Jeudi à Vendredi Repose ou Congé gain 00 min cellule grisé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Nuit travaillé du Vendredi à Samedi gain de 54min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Nuit travaillé du Samedi au Dimanche gain de 3h09:12 etc pour le reste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88900</xdr:colOff>
      <xdr:row>8</xdr:row>
      <xdr:rowOff>101600</xdr:rowOff>
    </xdr:from>
    <xdr:to>
      <xdr:col>3</xdr:col>
      <xdr:colOff>444500</xdr:colOff>
      <xdr:row>11</xdr:row>
      <xdr:rowOff>44450</xdr:rowOff>
    </xdr:to>
    <xdr:sp macro="" textlink="">
      <xdr:nvSpPr>
        <xdr:cNvPr id="2" name="Légende encadrée 1 1"/>
        <xdr:cNvSpPr/>
      </xdr:nvSpPr>
      <xdr:spPr>
        <a:xfrm>
          <a:off x="850900" y="1574800"/>
          <a:ext cx="1879600" cy="495300"/>
        </a:xfrm>
        <a:prstGeom prst="borderCallout1">
          <a:avLst>
            <a:gd name="adj1" fmla="val 18750"/>
            <a:gd name="adj2" fmla="val -8333"/>
            <a:gd name="adj3" fmla="val -72115"/>
            <a:gd name="adj4" fmla="val -1941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SUFFIT DE TAPER LA DATE DU DEBUT DE NUIT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412750</xdr:colOff>
      <xdr:row>5</xdr:row>
      <xdr:rowOff>120650</xdr:rowOff>
    </xdr:from>
    <xdr:to>
      <xdr:col>5</xdr:col>
      <xdr:colOff>742950</xdr:colOff>
      <xdr:row>7</xdr:row>
      <xdr:rowOff>114300</xdr:rowOff>
    </xdr:to>
    <xdr:sp macro="" textlink="">
      <xdr:nvSpPr>
        <xdr:cNvPr id="2" name="Légende encadrée 1 1"/>
        <xdr:cNvSpPr/>
      </xdr:nvSpPr>
      <xdr:spPr>
        <a:xfrm>
          <a:off x="3663950" y="1041400"/>
          <a:ext cx="1854200" cy="361950"/>
        </a:xfrm>
        <a:prstGeom prst="borderCallout1">
          <a:avLst>
            <a:gd name="adj1" fmla="val 18750"/>
            <a:gd name="adj2" fmla="val -8333"/>
            <a:gd name="adj3" fmla="val -37500"/>
            <a:gd name="adj4" fmla="val -6130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CLIC DROIT &gt; ACTUALISER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41.619535879632" createdVersion="5" refreshedVersion="5" minRefreshableVersion="3" recordCount="5">
  <cacheSource type="worksheet">
    <worksheetSource name="Tableau1"/>
  </cacheSource>
  <cacheFields count="6">
    <cacheField name="Date" numFmtId="14">
      <sharedItems containsSemiMixedTypes="0" containsNonDate="0" containsDate="1" containsString="0" minDate="2018-12-01T00:00:00" maxDate="2018-12-09T00:00:00"/>
    </cacheField>
    <cacheField name="Jour" numFmtId="0">
      <sharedItems containsSemiMixedTypes="0" containsString="0" containsNumber="1" containsInteger="1" minValue="1" maxValue="7"/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ntainsSemiMixedTypes="0" containsString="0" containsNumber="1" containsInteger="1" minValue="12" maxValue="12" count="1">
        <n v="12"/>
      </sharedItems>
    </cacheField>
    <cacheField name="Semaine" numFmtId="0">
      <sharedItems/>
    </cacheField>
    <cacheField name="Heures" numFmtId="164">
      <sharedItems containsSemiMixedTypes="0" containsNonDate="0" containsDate="1" containsString="0" minDate="1899-12-30T00:54:00" maxDate="1899-12-30T03:09: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d v="2018-12-01T00:00:00"/>
    <n v="6"/>
    <x v="0"/>
    <x v="0"/>
    <s v="2018-48"/>
    <d v="1899-12-30T03:09:12"/>
  </r>
  <r>
    <d v="2018-12-02T00:00:00"/>
    <n v="7"/>
    <x v="0"/>
    <x v="0"/>
    <s v="2018-48"/>
    <d v="1899-12-30T02:36:00"/>
  </r>
  <r>
    <d v="2018-12-03T00:00:00"/>
    <n v="1"/>
    <x v="0"/>
    <x v="0"/>
    <s v="2018-49"/>
    <d v="1899-12-30T00:54:00"/>
  </r>
  <r>
    <d v="2018-12-07T00:00:00"/>
    <n v="5"/>
    <x v="0"/>
    <x v="0"/>
    <s v="2018-49"/>
    <d v="1899-12-30T00:54:00"/>
  </r>
  <r>
    <d v="2018-12-08T00:00:00"/>
    <n v="6"/>
    <x v="0"/>
    <x v="0"/>
    <s v="2018-49"/>
    <d v="1899-12-30T03:09: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/>
  <pivotFields count="6">
    <pivotField numFmtId="14" showAll="0"/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dataField="1" numFmtId="164" showAll="0"/>
  </pivotFields>
  <rowFields count="2">
    <field x="2"/>
    <field x="3"/>
  </rowFields>
  <rowItems count="3">
    <i>
      <x/>
    </i>
    <i r="1">
      <x/>
    </i>
    <i t="grand">
      <x/>
    </i>
  </rowItems>
  <colItems count="1">
    <i/>
  </colItems>
  <dataFields count="1">
    <dataField name="Somme de Heures" fld="5" baseField="2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B8" totalsRowShown="0">
  <autoFilter ref="A1:B8"/>
  <tableColumns count="2">
    <tableColumn id="1" name="Jour"/>
    <tableColumn id="2" name="Heures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6" totalsRowShown="0">
  <autoFilter ref="A1:F6"/>
  <tableColumns count="6">
    <tableColumn id="1" name="Date" dataDxfId="5"/>
    <tableColumn id="2" name="Jour" dataDxfId="4">
      <calculatedColumnFormula>WEEKDAY(Tableau1[[#This Row],[Date]],2)</calculatedColumnFormula>
    </tableColumn>
    <tableColumn id="3" name="Année" dataDxfId="3">
      <calculatedColumnFormula>YEAR(Tableau1[[#This Row],[Date]])</calculatedColumnFormula>
    </tableColumn>
    <tableColumn id="6" name="Mois" dataDxfId="2">
      <calculatedColumnFormula>MONTH(Tableau1[[#This Row],[Date]])</calculatedColumnFormula>
    </tableColumn>
    <tableColumn id="4" name="Semaine" dataDxfId="1">
      <calculatedColumnFormula>YEAR(Tableau1[[#This Row],[Date]] - MOD(Tableau1[[#This Row],[Date]] - 2,7) + 3)&amp;"-"&amp;RIGHT("00"&amp;_xlfn.ISOWEEKNUM(Tableau1[[#This Row],[Date]]),2)</calculatedColumnFormula>
    </tableColumn>
    <tableColumn id="5" name="Heures" dataDxfId="0">
      <calculatedColumnFormula>VLOOKUP(Tableau1[[#This Row],[Jour]],Tableau2[],2,0)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C20" sqref="C20"/>
    </sheetView>
  </sheetViews>
  <sheetFormatPr baseColWidth="10" defaultRowHeight="14.5" x14ac:dyDescent="0.35"/>
  <sheetData>
    <row r="1" spans="1:2" x14ac:dyDescent="0.35">
      <c r="A1" t="s">
        <v>1</v>
      </c>
      <c r="B1" t="s">
        <v>4</v>
      </c>
    </row>
    <row r="2" spans="1:2" x14ac:dyDescent="0.35">
      <c r="A2">
        <v>1</v>
      </c>
      <c r="B2" s="1">
        <v>3.7499999999999999E-2</v>
      </c>
    </row>
    <row r="3" spans="1:2" x14ac:dyDescent="0.35">
      <c r="A3">
        <v>2</v>
      </c>
      <c r="B3" s="1">
        <v>3.7499999999999999E-2</v>
      </c>
    </row>
    <row r="4" spans="1:2" x14ac:dyDescent="0.35">
      <c r="A4">
        <v>3</v>
      </c>
      <c r="B4" s="1">
        <v>3.7499999999999999E-2</v>
      </c>
    </row>
    <row r="5" spans="1:2" x14ac:dyDescent="0.35">
      <c r="A5">
        <v>4</v>
      </c>
      <c r="B5" s="1">
        <v>3.7499999999999999E-2</v>
      </c>
    </row>
    <row r="6" spans="1:2" x14ac:dyDescent="0.35">
      <c r="A6">
        <v>5</v>
      </c>
      <c r="B6" s="1">
        <v>3.7499999999999999E-2</v>
      </c>
    </row>
    <row r="7" spans="1:2" x14ac:dyDescent="0.35">
      <c r="A7">
        <v>6</v>
      </c>
      <c r="B7" s="2">
        <v>0.13138888888888889</v>
      </c>
    </row>
    <row r="8" spans="1:2" x14ac:dyDescent="0.35">
      <c r="A8">
        <v>7</v>
      </c>
      <c r="B8" s="1">
        <v>0.10833333333333334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B2" sqref="B2"/>
    </sheetView>
  </sheetViews>
  <sheetFormatPr baseColWidth="10" defaultRowHeight="14.5" x14ac:dyDescent="0.35"/>
  <cols>
    <col min="1" max="1" width="10.90625" style="3"/>
    <col min="6" max="6" width="10.90625" style="4"/>
  </cols>
  <sheetData>
    <row r="1" spans="1:6" x14ac:dyDescent="0.35">
      <c r="A1" s="3" t="s">
        <v>0</v>
      </c>
      <c r="B1" t="s">
        <v>1</v>
      </c>
      <c r="C1" t="s">
        <v>5</v>
      </c>
      <c r="D1" t="s">
        <v>2</v>
      </c>
      <c r="E1" t="s">
        <v>3</v>
      </c>
      <c r="F1" s="4" t="s">
        <v>4</v>
      </c>
    </row>
    <row r="2" spans="1:6" x14ac:dyDescent="0.35">
      <c r="A2" s="3">
        <v>43435</v>
      </c>
      <c r="B2">
        <f>WEEKDAY(Tableau1[[#This Row],[Date]],2)</f>
        <v>6</v>
      </c>
      <c r="C2">
        <f>YEAR(Tableau1[[#This Row],[Date]])</f>
        <v>2018</v>
      </c>
      <c r="D2">
        <f>MONTH(Tableau1[[#This Row],[Date]])</f>
        <v>12</v>
      </c>
      <c r="E2" t="str">
        <f>YEAR(Tableau1[[#This Row],[Date]] - MOD(Tableau1[[#This Row],[Date]] - 2,7) + 3)&amp;"-"&amp;RIGHT("00"&amp;_xlfn.ISOWEEKNUM(Tableau1[[#This Row],[Date]]),2)</f>
        <v>2018-48</v>
      </c>
      <c r="F2" s="4">
        <f>VLOOKUP(Tableau1[[#This Row],[Jour]],Tableau2[],2,0)</f>
        <v>0.13138888888888889</v>
      </c>
    </row>
    <row r="3" spans="1:6" x14ac:dyDescent="0.35">
      <c r="A3" s="3">
        <v>43436</v>
      </c>
      <c r="B3">
        <f>WEEKDAY(Tableau1[[#This Row],[Date]],2)</f>
        <v>7</v>
      </c>
      <c r="C3">
        <f>YEAR(Tableau1[[#This Row],[Date]])</f>
        <v>2018</v>
      </c>
      <c r="D3">
        <f>MONTH(Tableau1[[#This Row],[Date]])</f>
        <v>12</v>
      </c>
      <c r="E3" t="str">
        <f>YEAR(Tableau1[[#This Row],[Date]] - MOD(Tableau1[[#This Row],[Date]] - 2,7) + 3)&amp;"-"&amp;RIGHT("00"&amp;_xlfn.ISOWEEKNUM(Tableau1[[#This Row],[Date]]),2)</f>
        <v>2018-48</v>
      </c>
      <c r="F3" s="4">
        <f>VLOOKUP(Tableau1[[#This Row],[Jour]],Tableau2[],2,0)</f>
        <v>0.10833333333333334</v>
      </c>
    </row>
    <row r="4" spans="1:6" x14ac:dyDescent="0.35">
      <c r="A4" s="3">
        <v>43437</v>
      </c>
      <c r="B4" s="5">
        <f>WEEKDAY(Tableau1[[#This Row],[Date]],2)</f>
        <v>1</v>
      </c>
      <c r="C4" s="5">
        <f>YEAR(Tableau1[[#This Row],[Date]])</f>
        <v>2018</v>
      </c>
      <c r="D4" s="5">
        <f>MONTH(Tableau1[[#This Row],[Date]])</f>
        <v>12</v>
      </c>
      <c r="E4" s="5" t="str">
        <f>YEAR(Tableau1[[#This Row],[Date]] - MOD(Tableau1[[#This Row],[Date]] - 2,7) + 3)&amp;"-"&amp;RIGHT("00"&amp;_xlfn.ISOWEEKNUM(Tableau1[[#This Row],[Date]]),2)</f>
        <v>2018-49</v>
      </c>
      <c r="F4" s="4">
        <f>VLOOKUP(Tableau1[[#This Row],[Jour]],Tableau2[],2,0)</f>
        <v>3.7499999999999999E-2</v>
      </c>
    </row>
    <row r="5" spans="1:6" x14ac:dyDescent="0.35">
      <c r="A5" s="3">
        <v>43441</v>
      </c>
      <c r="B5" s="5">
        <f>WEEKDAY(Tableau1[[#This Row],[Date]],2)</f>
        <v>5</v>
      </c>
      <c r="C5" s="5">
        <f>YEAR(Tableau1[[#This Row],[Date]])</f>
        <v>2018</v>
      </c>
      <c r="D5" s="5">
        <f>MONTH(Tableau1[[#This Row],[Date]])</f>
        <v>12</v>
      </c>
      <c r="E5" s="5" t="str">
        <f>YEAR(Tableau1[[#This Row],[Date]] - MOD(Tableau1[[#This Row],[Date]] - 2,7) + 3)&amp;"-"&amp;RIGHT("00"&amp;_xlfn.ISOWEEKNUM(Tableau1[[#This Row],[Date]]),2)</f>
        <v>2018-49</v>
      </c>
      <c r="F5" s="4">
        <f>VLOOKUP(Tableau1[[#This Row],[Jour]],Tableau2[],2,0)</f>
        <v>3.7499999999999999E-2</v>
      </c>
    </row>
    <row r="6" spans="1:6" x14ac:dyDescent="0.35">
      <c r="A6" s="3">
        <v>43442</v>
      </c>
      <c r="B6" s="5">
        <f>WEEKDAY(Tableau1[[#This Row],[Date]],2)</f>
        <v>6</v>
      </c>
      <c r="C6" s="5">
        <f>YEAR(Tableau1[[#This Row],[Date]])</f>
        <v>2018</v>
      </c>
      <c r="D6" s="5">
        <f>MONTH(Tableau1[[#This Row],[Date]])</f>
        <v>12</v>
      </c>
      <c r="E6" s="5" t="str">
        <f>YEAR(Tableau1[[#This Row],[Date]] - MOD(Tableau1[[#This Row],[Date]] - 2,7) + 3)&amp;"-"&amp;RIGHT("00"&amp;_xlfn.ISOWEEKNUM(Tableau1[[#This Row],[Date]]),2)</f>
        <v>2018-49</v>
      </c>
      <c r="F6" s="4">
        <f>VLOOKUP(Tableau1[[#This Row],[Jour]],Tableau2[],2,0)</f>
        <v>0.13138888888888889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F12" sqref="F12"/>
    </sheetView>
  </sheetViews>
  <sheetFormatPr baseColWidth="10" defaultRowHeight="14.5" x14ac:dyDescent="0.35"/>
  <cols>
    <col min="1" max="1" width="19.54296875" bestFit="1" customWidth="1"/>
    <col min="2" max="2" width="16.08984375" customWidth="1"/>
  </cols>
  <sheetData>
    <row r="3" spans="1:2" x14ac:dyDescent="0.35">
      <c r="A3" s="6" t="s">
        <v>6</v>
      </c>
      <c r="B3" t="s">
        <v>8</v>
      </c>
    </row>
    <row r="4" spans="1:2" x14ac:dyDescent="0.35">
      <c r="A4" s="7">
        <v>2018</v>
      </c>
      <c r="B4" s="4">
        <v>0.44611111111111107</v>
      </c>
    </row>
    <row r="5" spans="1:2" x14ac:dyDescent="0.35">
      <c r="A5" s="8">
        <v>12</v>
      </c>
      <c r="B5" s="4">
        <v>0.44611111111111107</v>
      </c>
    </row>
    <row r="6" spans="1:2" x14ac:dyDescent="0.35">
      <c r="A6" s="7" t="s">
        <v>7</v>
      </c>
      <c r="B6" s="4">
        <v>0.44611111111111107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Base de Données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2018-12-07T13:42:50Z</dcterms:created>
  <dcterms:modified xsi:type="dcterms:W3CDTF">2018-12-07T13:53:58Z</dcterms:modified>
</cp:coreProperties>
</file>