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meteo lecture fichier texte\"/>
    </mc:Choice>
  </mc:AlternateContent>
  <bookViews>
    <workbookView xWindow="0" yWindow="0" windowWidth="19180" windowHeight="7820" tabRatio="866"/>
  </bookViews>
  <sheets>
    <sheet name="Bdd" sheetId="1" r:id="rId1"/>
    <sheet name="TCD 0h-0h" sheetId="17" r:id="rId2"/>
    <sheet name="TCD 6h-6h" sheetId="8" r:id="rId3"/>
    <sheet name="TCD 18h-18h" sheetId="18" r:id="rId4"/>
    <sheet name="TCD vent" sheetId="19" r:id="rId5"/>
    <sheet name="TabRecap" sheetId="28" r:id="rId6"/>
    <sheet name="Température" sheetId="20" r:id="rId7"/>
    <sheet name="Précipitations" sheetId="21" r:id="rId8"/>
    <sheet name="Pression" sheetId="22" r:id="rId9"/>
    <sheet name="Vent" sheetId="23" r:id="rId10"/>
    <sheet name="Récapitulatif" sheetId="26" r:id="rId11"/>
    <sheet name="Définitions" sheetId="29" state="hidden" r:id="rId12"/>
    <sheet name="Annexe" sheetId="24" state="hidden" r:id="rId13"/>
    <sheet name="Heures été" sheetId="7" state="hidden" r:id="rId14"/>
  </sheets>
  <definedNames>
    <definedName name="_mois">Annexe!$A$2:$A$13</definedName>
  </definedNames>
  <calcPr calcId="152511"/>
  <pivotCaches>
    <pivotCache cacheId="7" r:id="rId1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8" l="1"/>
  <c r="H4" i="26" s="1"/>
  <c r="C2" i="28"/>
  <c r="C4" i="22" l="1"/>
  <c r="C4" i="21"/>
  <c r="B8" i="26"/>
  <c r="C4" i="20"/>
  <c r="C4" i="23"/>
  <c r="AG131" i="8"/>
  <c r="AG132" i="8"/>
  <c r="AG133" i="8"/>
  <c r="AG134" i="8"/>
  <c r="AG135" i="8"/>
  <c r="AG136" i="8"/>
  <c r="AG137" i="8"/>
  <c r="AG138" i="8"/>
  <c r="AG139" i="8"/>
  <c r="AG140" i="8"/>
  <c r="AG141" i="8"/>
  <c r="AG142" i="8"/>
  <c r="AG143" i="8"/>
  <c r="AG144" i="8"/>
  <c r="AG145" i="8"/>
  <c r="AG146" i="8"/>
  <c r="AG147" i="8"/>
  <c r="AG148" i="8"/>
  <c r="AG149" i="8"/>
  <c r="AG150" i="8"/>
  <c r="AG151" i="8"/>
  <c r="AG152" i="8"/>
  <c r="AG153" i="8"/>
  <c r="AG154" i="8"/>
  <c r="AG155" i="8"/>
  <c r="AG156" i="8"/>
  <c r="AG157" i="8"/>
  <c r="AG158" i="8"/>
  <c r="AG159" i="8"/>
  <c r="AG160" i="8"/>
  <c r="AG161" i="8"/>
  <c r="AG162" i="8"/>
  <c r="AG163" i="8"/>
  <c r="AG164" i="8"/>
  <c r="AG165" i="8"/>
  <c r="AG166" i="8"/>
  <c r="AG167" i="8"/>
  <c r="AG168" i="8"/>
  <c r="AG169" i="8"/>
  <c r="AG170" i="8"/>
  <c r="AG171" i="8"/>
  <c r="AG172" i="8"/>
  <c r="AG173" i="8"/>
  <c r="AG174" i="8"/>
  <c r="AG175" i="8"/>
  <c r="AG176" i="8"/>
  <c r="AG177" i="8"/>
  <c r="AG178" i="8"/>
  <c r="AG179" i="8"/>
  <c r="AG180" i="8"/>
  <c r="AG181" i="8"/>
  <c r="AG182" i="8"/>
  <c r="AG183" i="8"/>
  <c r="AG184" i="8"/>
  <c r="AG185" i="8"/>
  <c r="AG186" i="8"/>
  <c r="AG187" i="8"/>
  <c r="AG188" i="8"/>
  <c r="AG189" i="8"/>
  <c r="AG190" i="8"/>
  <c r="AG191" i="8"/>
  <c r="AG192" i="8"/>
  <c r="AG193" i="8"/>
  <c r="AG194" i="8"/>
  <c r="AG195" i="8"/>
  <c r="AG196" i="8"/>
  <c r="AG197" i="8"/>
  <c r="AG198" i="8"/>
  <c r="AG199" i="8"/>
  <c r="AG200" i="8"/>
  <c r="AG201" i="8"/>
  <c r="AG202" i="8"/>
  <c r="AG203" i="8"/>
  <c r="AG204" i="8"/>
  <c r="AG205" i="8"/>
  <c r="AG206" i="8"/>
  <c r="AG207" i="8"/>
  <c r="AG208" i="8"/>
  <c r="AG209" i="8"/>
  <c r="AG210" i="8"/>
  <c r="AG211" i="8"/>
  <c r="AG212" i="8"/>
  <c r="AG213" i="8"/>
  <c r="AG214" i="8"/>
  <c r="AG215" i="8"/>
  <c r="AG216" i="8"/>
  <c r="AG217" i="8"/>
  <c r="AG218" i="8"/>
  <c r="AG219" i="8"/>
  <c r="AG220" i="8"/>
  <c r="AG221" i="8"/>
  <c r="AG222" i="8"/>
  <c r="AG223" i="8"/>
  <c r="AG224" i="8"/>
  <c r="AG225" i="8"/>
  <c r="AG226" i="8"/>
  <c r="AG227" i="8"/>
  <c r="AG228" i="8"/>
  <c r="AG229" i="8"/>
  <c r="AG230" i="8"/>
  <c r="AG231" i="8"/>
  <c r="AG232" i="8"/>
  <c r="AG233" i="8"/>
  <c r="AG234" i="8"/>
  <c r="AG235" i="8"/>
  <c r="AG236" i="8"/>
  <c r="AG237" i="8"/>
  <c r="AG238" i="8"/>
  <c r="AG239" i="8"/>
  <c r="AG240" i="8"/>
  <c r="AG241" i="8"/>
  <c r="AG242" i="8"/>
  <c r="AG243" i="8"/>
  <c r="AG244" i="8"/>
  <c r="AG245" i="8"/>
  <c r="AG246" i="8"/>
  <c r="AG247" i="8"/>
  <c r="AG248" i="8"/>
  <c r="AG249" i="8"/>
  <c r="AG250" i="8"/>
  <c r="AG251" i="8"/>
  <c r="AG252" i="8"/>
  <c r="AG253" i="8"/>
  <c r="AG254" i="8"/>
  <c r="AG255" i="8"/>
  <c r="AG256" i="8"/>
  <c r="AG257" i="8"/>
  <c r="AG258" i="8"/>
  <c r="AG259" i="8"/>
  <c r="AG260" i="8"/>
  <c r="AG261" i="8"/>
  <c r="AG262" i="8"/>
  <c r="AG263" i="8"/>
  <c r="AG264" i="8"/>
  <c r="AG265" i="8"/>
  <c r="AG266" i="8"/>
  <c r="AG267" i="8"/>
  <c r="AG268" i="8"/>
  <c r="AG269" i="8"/>
  <c r="AG270" i="8"/>
  <c r="AG271" i="8"/>
  <c r="AG272" i="8"/>
  <c r="AG273" i="8"/>
  <c r="AG274" i="8"/>
  <c r="AG275" i="8"/>
  <c r="AG276" i="8"/>
  <c r="AG277" i="8"/>
  <c r="AG278" i="8"/>
  <c r="AG279" i="8"/>
  <c r="AG280" i="8"/>
  <c r="AG281" i="8"/>
  <c r="AG282" i="8"/>
  <c r="AG283" i="8"/>
  <c r="AG284" i="8"/>
  <c r="AG285" i="8"/>
  <c r="AG286" i="8"/>
  <c r="AG287" i="8"/>
  <c r="AG288" i="8"/>
  <c r="AG289" i="8"/>
  <c r="AG290" i="8"/>
  <c r="AG291" i="8"/>
  <c r="AG292" i="8"/>
  <c r="AG293" i="8"/>
  <c r="AG294" i="8"/>
  <c r="AG295" i="8"/>
  <c r="AG296" i="8"/>
  <c r="AG297" i="8"/>
  <c r="AG298" i="8"/>
  <c r="AG299" i="8"/>
  <c r="AG300" i="8"/>
  <c r="AG301" i="8"/>
  <c r="AG302" i="8"/>
  <c r="AG303" i="8"/>
  <c r="AG304" i="8"/>
  <c r="AG305" i="8"/>
  <c r="AG306" i="8"/>
  <c r="AG307" i="8"/>
  <c r="AG308" i="8"/>
  <c r="AG309" i="8"/>
  <c r="AG310" i="8"/>
  <c r="AG311" i="8"/>
  <c r="AG312" i="8"/>
  <c r="AG313" i="8"/>
  <c r="AG314" i="8"/>
  <c r="AG315" i="8"/>
  <c r="AG316" i="8"/>
  <c r="AG317" i="8"/>
  <c r="AG318" i="8"/>
  <c r="AG319" i="8"/>
  <c r="AG320" i="8"/>
  <c r="AG321" i="8"/>
  <c r="AG322" i="8"/>
  <c r="AG323" i="8"/>
  <c r="AG324" i="8"/>
  <c r="AG325" i="8"/>
  <c r="AG326" i="8"/>
  <c r="AG327" i="8"/>
  <c r="AG328" i="8"/>
  <c r="AG329" i="8"/>
  <c r="AG330" i="8"/>
  <c r="AG331" i="8"/>
  <c r="AG332" i="8"/>
  <c r="AG333" i="8"/>
  <c r="AG334" i="8"/>
  <c r="AG335" i="8"/>
  <c r="AG336" i="8"/>
  <c r="AG337" i="8"/>
  <c r="AG338" i="8"/>
  <c r="AG339" i="8"/>
  <c r="AG340" i="8"/>
  <c r="AG341" i="8"/>
  <c r="AG342" i="8"/>
  <c r="AG343" i="8"/>
  <c r="AG344" i="8"/>
  <c r="AG345" i="8"/>
  <c r="AG346" i="8"/>
  <c r="AG347" i="8"/>
  <c r="AG348" i="8"/>
  <c r="AG349" i="8"/>
  <c r="AG350" i="8"/>
  <c r="AG351" i="8"/>
  <c r="AG352" i="8"/>
  <c r="AG353" i="8"/>
  <c r="AG354" i="8"/>
  <c r="AG355" i="8"/>
  <c r="AG356" i="8"/>
  <c r="AG357" i="8"/>
  <c r="AG358" i="8"/>
  <c r="AG359" i="8"/>
  <c r="AG360" i="8"/>
  <c r="AG361" i="8"/>
  <c r="AG362" i="8"/>
  <c r="AG363" i="8"/>
  <c r="AG364" i="8"/>
  <c r="AG365" i="8"/>
  <c r="AG366" i="8"/>
  <c r="AG367" i="8"/>
  <c r="AG368" i="8"/>
  <c r="AG369" i="8"/>
  <c r="AG370" i="8"/>
  <c r="AG371" i="8"/>
  <c r="AG372" i="8"/>
  <c r="AG373" i="8"/>
  <c r="AG374" i="8"/>
  <c r="AG375" i="8"/>
  <c r="AG376" i="8"/>
  <c r="AG377" i="8"/>
  <c r="AG378" i="8"/>
  <c r="AG379" i="8"/>
  <c r="AG380" i="8"/>
  <c r="AG381" i="8"/>
  <c r="AG382" i="8"/>
  <c r="AG383" i="8"/>
  <c r="AG384" i="8"/>
  <c r="AG385" i="8"/>
  <c r="AG386" i="8"/>
  <c r="AG387" i="8"/>
  <c r="AG388" i="8"/>
  <c r="AG389" i="8"/>
  <c r="AG390" i="8"/>
  <c r="AG391" i="8"/>
  <c r="AG392" i="8"/>
  <c r="AG393" i="8"/>
  <c r="AG394" i="8"/>
  <c r="AG395" i="8"/>
  <c r="AG396" i="8"/>
  <c r="AG397" i="8"/>
  <c r="AG398" i="8"/>
  <c r="AG399" i="8"/>
  <c r="AG400" i="8"/>
  <c r="AG401" i="8"/>
  <c r="AG402" i="8"/>
  <c r="AG403" i="8"/>
  <c r="AG404" i="8"/>
  <c r="AG405" i="8"/>
  <c r="U371" i="19" a="1"/>
  <c r="U371" i="19" s="1"/>
  <c r="T371" i="19" s="1"/>
  <c r="V371" i="19" a="1"/>
  <c r="V371" i="19" s="1"/>
  <c r="U372" i="19" a="1"/>
  <c r="U372" i="19"/>
  <c r="T372" i="19" s="1"/>
  <c r="V372" i="19" a="1"/>
  <c r="V372" i="19"/>
  <c r="U373" i="19" a="1"/>
  <c r="U373" i="19" s="1"/>
  <c r="T373" i="19" s="1"/>
  <c r="V373" i="19" a="1"/>
  <c r="V373" i="19" s="1"/>
  <c r="U374" i="19" a="1"/>
  <c r="U374" i="19"/>
  <c r="V374" i="19" a="1"/>
  <c r="V374" i="19" s="1"/>
  <c r="T374" i="19" s="1"/>
  <c r="U375" i="19" a="1"/>
  <c r="U375" i="19" s="1"/>
  <c r="T375" i="19" s="1"/>
  <c r="V375" i="19" a="1"/>
  <c r="V375" i="19" s="1"/>
  <c r="U376" i="19" a="1"/>
  <c r="U376" i="19"/>
  <c r="V376" i="19" a="1"/>
  <c r="V376" i="19" s="1"/>
  <c r="U377" i="19" a="1"/>
  <c r="U377" i="19" s="1"/>
  <c r="T377" i="19" s="1"/>
  <c r="V377" i="19" a="1"/>
  <c r="V377" i="19" s="1"/>
  <c r="U378" i="19" a="1"/>
  <c r="U378" i="19" s="1"/>
  <c r="T378" i="19" s="1"/>
  <c r="V378" i="19" a="1"/>
  <c r="V378" i="19" s="1"/>
  <c r="U379" i="19" a="1"/>
  <c r="U379" i="19"/>
  <c r="T379" i="19" s="1"/>
  <c r="V379" i="19" a="1"/>
  <c r="V379" i="19" s="1"/>
  <c r="U380" i="19" a="1"/>
  <c r="U380" i="19" s="1"/>
  <c r="V380" i="19" a="1"/>
  <c r="V380" i="19" s="1"/>
  <c r="U381" i="19" a="1"/>
  <c r="U381" i="19" s="1"/>
  <c r="T381" i="19" s="1"/>
  <c r="V381" i="19" a="1"/>
  <c r="V381" i="19" s="1"/>
  <c r="U382" i="19" a="1"/>
  <c r="U382" i="19" s="1"/>
  <c r="T382" i="19" s="1"/>
  <c r="V382" i="19" a="1"/>
  <c r="V382" i="19" s="1"/>
  <c r="U383" i="19" a="1"/>
  <c r="U383" i="19"/>
  <c r="T383" i="19" s="1"/>
  <c r="V383" i="19" a="1"/>
  <c r="V383" i="19" s="1"/>
  <c r="U384" i="19" a="1"/>
  <c r="U384" i="19" s="1"/>
  <c r="V384" i="19" a="1"/>
  <c r="V384" i="19" s="1"/>
  <c r="U385" i="19" a="1"/>
  <c r="U385" i="19" s="1"/>
  <c r="T385" i="19" s="1"/>
  <c r="V385" i="19" a="1"/>
  <c r="V385" i="19" s="1"/>
  <c r="U386" i="19" a="1"/>
  <c r="U386" i="19" s="1"/>
  <c r="T386" i="19" s="1"/>
  <c r="V386" i="19" a="1"/>
  <c r="V386" i="19" s="1"/>
  <c r="U387" i="19" a="1"/>
  <c r="U387" i="19"/>
  <c r="T387" i="19" s="1"/>
  <c r="V387" i="19" a="1"/>
  <c r="V387" i="19" s="1"/>
  <c r="U388" i="19" a="1"/>
  <c r="U388" i="19" s="1"/>
  <c r="V388" i="19" a="1"/>
  <c r="V388" i="19" s="1"/>
  <c r="U389" i="19" a="1"/>
  <c r="U389" i="19" s="1"/>
  <c r="T389" i="19" s="1"/>
  <c r="V389" i="19" a="1"/>
  <c r="V389" i="19" s="1"/>
  <c r="U390" i="19" a="1"/>
  <c r="U390" i="19" s="1"/>
  <c r="T390" i="19" s="1"/>
  <c r="V390" i="19" a="1"/>
  <c r="V390" i="19" s="1"/>
  <c r="U391" i="19" a="1"/>
  <c r="U391" i="19"/>
  <c r="T391" i="19" s="1"/>
  <c r="V391" i="19" a="1"/>
  <c r="V391" i="19" s="1"/>
  <c r="U392" i="19" a="1"/>
  <c r="U392" i="19" s="1"/>
  <c r="V392" i="19" a="1"/>
  <c r="V392" i="19" s="1"/>
  <c r="U393" i="19" a="1"/>
  <c r="U393" i="19" s="1"/>
  <c r="T393" i="19" s="1"/>
  <c r="V393" i="19" a="1"/>
  <c r="V393" i="19" s="1"/>
  <c r="U394" i="19" a="1"/>
  <c r="U394" i="19" s="1"/>
  <c r="T394" i="19" s="1"/>
  <c r="V394" i="19" a="1"/>
  <c r="V394" i="19" s="1"/>
  <c r="U395" i="19" a="1"/>
  <c r="U395" i="19"/>
  <c r="T395" i="19" s="1"/>
  <c r="V395" i="19" a="1"/>
  <c r="V395" i="19" s="1"/>
  <c r="U396" i="19" a="1"/>
  <c r="U396" i="19" s="1"/>
  <c r="V396" i="19" a="1"/>
  <c r="V396" i="19" s="1"/>
  <c r="U397" i="19" a="1"/>
  <c r="U397" i="19" s="1"/>
  <c r="T397" i="19" s="1"/>
  <c r="V397" i="19" a="1"/>
  <c r="V397" i="19" s="1"/>
  <c r="U398" i="19" a="1"/>
  <c r="U398" i="19" s="1"/>
  <c r="T398" i="19" s="1"/>
  <c r="V398" i="19" a="1"/>
  <c r="V398" i="19" s="1"/>
  <c r="U399" i="19" a="1"/>
  <c r="U399" i="19"/>
  <c r="T399" i="19" s="1"/>
  <c r="V399" i="19" a="1"/>
  <c r="V399" i="19" s="1"/>
  <c r="U400" i="19" a="1"/>
  <c r="U400" i="19" s="1"/>
  <c r="V400" i="19" a="1"/>
  <c r="V400" i="19" s="1"/>
  <c r="U401" i="19" a="1"/>
  <c r="U401" i="19" s="1"/>
  <c r="T401" i="19" s="1"/>
  <c r="V401" i="19" a="1"/>
  <c r="V401" i="19" s="1"/>
  <c r="U402" i="19" a="1"/>
  <c r="U402" i="19" s="1"/>
  <c r="T402" i="19" s="1"/>
  <c r="V402" i="19" a="1"/>
  <c r="V402" i="19" s="1"/>
  <c r="U403" i="19" a="1"/>
  <c r="U403" i="19"/>
  <c r="T403" i="19" s="1"/>
  <c r="V403" i="19" a="1"/>
  <c r="V403" i="19" s="1"/>
  <c r="U404" i="19" a="1"/>
  <c r="U404" i="19" s="1"/>
  <c r="V404" i="19" a="1"/>
  <c r="V404" i="19" s="1"/>
  <c r="U405" i="19" a="1"/>
  <c r="U405" i="19" s="1"/>
  <c r="T405" i="19" s="1"/>
  <c r="V405" i="19" a="1"/>
  <c r="V405" i="19" s="1"/>
  <c r="T404" i="19" l="1"/>
  <c r="T400" i="19"/>
  <c r="T396" i="19"/>
  <c r="T392" i="19"/>
  <c r="T388" i="19"/>
  <c r="T384" i="19"/>
  <c r="T380" i="19"/>
  <c r="T376" i="19"/>
  <c r="B5" i="28" l="1"/>
  <c r="D5" i="28"/>
  <c r="B6" i="28" l="1"/>
  <c r="U6" i="19" a="1"/>
  <c r="U6" i="19" s="1"/>
  <c r="T6" i="19" s="1"/>
  <c r="O5" i="28" s="1"/>
  <c r="V6" i="19" a="1"/>
  <c r="V6" i="19" s="1"/>
  <c r="U7" i="19" a="1"/>
  <c r="U7" i="19" s="1"/>
  <c r="T7" i="19" s="1"/>
  <c r="V7" i="19" a="1"/>
  <c r="V7" i="19" s="1"/>
  <c r="U8" i="19" a="1"/>
  <c r="U8" i="19" s="1"/>
  <c r="T8" i="19" s="1"/>
  <c r="V8" i="19" a="1"/>
  <c r="V8" i="19" s="1"/>
  <c r="U9" i="19" a="1"/>
  <c r="U9" i="19" s="1"/>
  <c r="T9" i="19" s="1"/>
  <c r="V9" i="19" a="1"/>
  <c r="V9" i="19" s="1"/>
  <c r="U10" i="19" a="1"/>
  <c r="U10" i="19" s="1"/>
  <c r="T10" i="19" s="1"/>
  <c r="V10" i="19" a="1"/>
  <c r="V10" i="19" s="1"/>
  <c r="U11" i="19" a="1"/>
  <c r="U11" i="19" s="1"/>
  <c r="T11" i="19" s="1"/>
  <c r="V11" i="19" a="1"/>
  <c r="V11" i="19" s="1"/>
  <c r="U12" i="19" a="1"/>
  <c r="U12" i="19" s="1"/>
  <c r="T12" i="19" s="1"/>
  <c r="V12" i="19" a="1"/>
  <c r="V12" i="19" s="1"/>
  <c r="U13" i="19" a="1"/>
  <c r="U13" i="19" s="1"/>
  <c r="T13" i="19" s="1"/>
  <c r="V13" i="19" a="1"/>
  <c r="V13" i="19" s="1"/>
  <c r="U14" i="19" a="1"/>
  <c r="U14" i="19" s="1"/>
  <c r="T14" i="19" s="1"/>
  <c r="V14" i="19" a="1"/>
  <c r="V14" i="19" s="1"/>
  <c r="U15" i="19" a="1"/>
  <c r="U15" i="19" s="1"/>
  <c r="T15" i="19" s="1"/>
  <c r="V15" i="19" a="1"/>
  <c r="V15" i="19" s="1"/>
  <c r="U16" i="19" a="1"/>
  <c r="U16" i="19" s="1"/>
  <c r="V16" i="19" a="1"/>
  <c r="V16" i="19" s="1"/>
  <c r="U17" i="19" a="1"/>
  <c r="U17" i="19" s="1"/>
  <c r="V17" i="19" a="1"/>
  <c r="V17" i="19" s="1"/>
  <c r="U18" i="19" a="1"/>
  <c r="U18" i="19" s="1"/>
  <c r="T18" i="19" s="1"/>
  <c r="V18" i="19" a="1"/>
  <c r="V18" i="19" s="1"/>
  <c r="U19" i="19" a="1"/>
  <c r="U19" i="19" s="1"/>
  <c r="T19" i="19" s="1"/>
  <c r="V19" i="19" a="1"/>
  <c r="V19" i="19" s="1"/>
  <c r="U20" i="19" a="1"/>
  <c r="U20" i="19" s="1"/>
  <c r="T20" i="19" s="1"/>
  <c r="V20" i="19" a="1"/>
  <c r="V20" i="19" s="1"/>
  <c r="U21" i="19" a="1"/>
  <c r="U21" i="19" s="1"/>
  <c r="T21" i="19" s="1"/>
  <c r="V21" i="19" a="1"/>
  <c r="V21" i="19" s="1"/>
  <c r="U22" i="19" a="1"/>
  <c r="U22" i="19" s="1"/>
  <c r="T22" i="19" s="1"/>
  <c r="V22" i="19" a="1"/>
  <c r="V22" i="19" s="1"/>
  <c r="U23" i="19" a="1"/>
  <c r="U23" i="19" s="1"/>
  <c r="T23" i="19" s="1"/>
  <c r="V23" i="19" a="1"/>
  <c r="V23" i="19" s="1"/>
  <c r="U24" i="19" a="1"/>
  <c r="U24" i="19" s="1"/>
  <c r="T24" i="19" s="1"/>
  <c r="V24" i="19" a="1"/>
  <c r="V24" i="19" s="1"/>
  <c r="U25" i="19" a="1"/>
  <c r="U25" i="19" s="1"/>
  <c r="T25" i="19" s="1"/>
  <c r="V25" i="19" a="1"/>
  <c r="V25" i="19" s="1"/>
  <c r="U26" i="19" a="1"/>
  <c r="U26" i="19" s="1"/>
  <c r="T26" i="19" s="1"/>
  <c r="V26" i="19" a="1"/>
  <c r="V26" i="19" s="1"/>
  <c r="U27" i="19" a="1"/>
  <c r="U27" i="19" s="1"/>
  <c r="T27" i="19" s="1"/>
  <c r="V27" i="19" a="1"/>
  <c r="V27" i="19" s="1"/>
  <c r="U28" i="19" a="1"/>
  <c r="U28" i="19" s="1"/>
  <c r="V28" i="19" a="1"/>
  <c r="V28" i="19" s="1"/>
  <c r="U29" i="19" a="1"/>
  <c r="U29" i="19" s="1"/>
  <c r="V29" i="19" a="1"/>
  <c r="V29" i="19" s="1"/>
  <c r="U30" i="19" a="1"/>
  <c r="U30" i="19" s="1"/>
  <c r="V30" i="19" a="1"/>
  <c r="V30" i="19" s="1"/>
  <c r="U31" i="19" a="1"/>
  <c r="U31" i="19" s="1"/>
  <c r="T31" i="19" s="1"/>
  <c r="V31" i="19" a="1"/>
  <c r="V31" i="19" s="1"/>
  <c r="U32" i="19" a="1"/>
  <c r="U32" i="19" s="1"/>
  <c r="T32" i="19" s="1"/>
  <c r="V32" i="19" a="1"/>
  <c r="V32" i="19" s="1"/>
  <c r="U33" i="19" a="1"/>
  <c r="U33" i="19" s="1"/>
  <c r="T33" i="19" s="1"/>
  <c r="V33" i="19" a="1"/>
  <c r="V33" i="19" s="1"/>
  <c r="U34" i="19" a="1"/>
  <c r="U34" i="19" s="1"/>
  <c r="T34" i="19" s="1"/>
  <c r="V34" i="19" a="1"/>
  <c r="V34" i="19" s="1"/>
  <c r="U35" i="19" a="1"/>
  <c r="U35" i="19" s="1"/>
  <c r="T35" i="19" s="1"/>
  <c r="V35" i="19" a="1"/>
  <c r="V35" i="19" s="1"/>
  <c r="U36" i="19" a="1"/>
  <c r="U36" i="19" s="1"/>
  <c r="T36" i="19" s="1"/>
  <c r="V36" i="19" a="1"/>
  <c r="V36" i="19" s="1"/>
  <c r="U37" i="19" a="1"/>
  <c r="U37" i="19" s="1"/>
  <c r="T37" i="19" s="1"/>
  <c r="V37" i="19" a="1"/>
  <c r="V37" i="19" s="1"/>
  <c r="U38" i="19" a="1"/>
  <c r="U38" i="19" s="1"/>
  <c r="T38" i="19" s="1"/>
  <c r="V38" i="19" a="1"/>
  <c r="V38" i="19" s="1"/>
  <c r="U39" i="19" a="1"/>
  <c r="U39" i="19" s="1"/>
  <c r="T39" i="19" s="1"/>
  <c r="V39" i="19" a="1"/>
  <c r="V39" i="19" s="1"/>
  <c r="U40" i="19" a="1"/>
  <c r="U40" i="19" s="1"/>
  <c r="T40" i="19" s="1"/>
  <c r="V40" i="19" a="1"/>
  <c r="V40" i="19" s="1"/>
  <c r="U41" i="19" a="1"/>
  <c r="U41" i="19" s="1"/>
  <c r="T41" i="19" s="1"/>
  <c r="V41" i="19" a="1"/>
  <c r="V41" i="19" s="1"/>
  <c r="U42" i="19" a="1"/>
  <c r="U42" i="19" s="1"/>
  <c r="T42" i="19" s="1"/>
  <c r="V42" i="19" a="1"/>
  <c r="V42" i="19" s="1"/>
  <c r="U43" i="19" a="1"/>
  <c r="U43" i="19" s="1"/>
  <c r="T43" i="19" s="1"/>
  <c r="V43" i="19" a="1"/>
  <c r="V43" i="19" s="1"/>
  <c r="U44" i="19" a="1"/>
  <c r="U44" i="19" s="1"/>
  <c r="T44" i="19" s="1"/>
  <c r="V44" i="19" a="1"/>
  <c r="V44" i="19" s="1"/>
  <c r="U45" i="19" a="1"/>
  <c r="U45" i="19" s="1"/>
  <c r="T45" i="19" s="1"/>
  <c r="V45" i="19" a="1"/>
  <c r="V45" i="19" s="1"/>
  <c r="U46" i="19" a="1"/>
  <c r="U46" i="19" s="1"/>
  <c r="T46" i="19" s="1"/>
  <c r="V46" i="19" a="1"/>
  <c r="V46" i="19" s="1"/>
  <c r="U47" i="19" a="1"/>
  <c r="U47" i="19" s="1"/>
  <c r="T47" i="19" s="1"/>
  <c r="V47" i="19" a="1"/>
  <c r="V47" i="19" s="1"/>
  <c r="U48" i="19" a="1"/>
  <c r="U48" i="19" s="1"/>
  <c r="T48" i="19" s="1"/>
  <c r="V48" i="19" a="1"/>
  <c r="V48" i="19" s="1"/>
  <c r="U49" i="19" a="1"/>
  <c r="U49" i="19" s="1"/>
  <c r="T49" i="19" s="1"/>
  <c r="V49" i="19" a="1"/>
  <c r="V49" i="19" s="1"/>
  <c r="U50" i="19" a="1"/>
  <c r="U50" i="19" s="1"/>
  <c r="T50" i="19" s="1"/>
  <c r="V50" i="19" a="1"/>
  <c r="V50" i="19" s="1"/>
  <c r="U51" i="19" a="1"/>
  <c r="U51" i="19" s="1"/>
  <c r="V51" i="19" a="1"/>
  <c r="V51" i="19" s="1"/>
  <c r="U52" i="19" a="1"/>
  <c r="U52" i="19" s="1"/>
  <c r="V52" i="19" a="1"/>
  <c r="V52" i="19" s="1"/>
  <c r="U53" i="19" a="1"/>
  <c r="U53" i="19" s="1"/>
  <c r="T53" i="19" s="1"/>
  <c r="V53" i="19" a="1"/>
  <c r="V53" i="19" s="1"/>
  <c r="U54" i="19" a="1"/>
  <c r="U54" i="19" s="1"/>
  <c r="T54" i="19" s="1"/>
  <c r="V54" i="19" a="1"/>
  <c r="V54" i="19" s="1"/>
  <c r="U55" i="19" a="1"/>
  <c r="U55" i="19" s="1"/>
  <c r="T55" i="19" s="1"/>
  <c r="V55" i="19" a="1"/>
  <c r="V55" i="19" s="1"/>
  <c r="U56" i="19" a="1"/>
  <c r="U56" i="19" s="1"/>
  <c r="T56" i="19" s="1"/>
  <c r="V56" i="19" a="1"/>
  <c r="V56" i="19" s="1"/>
  <c r="U57" i="19" a="1"/>
  <c r="U57" i="19" s="1"/>
  <c r="V57" i="19" a="1"/>
  <c r="V57" i="19" s="1"/>
  <c r="U58" i="19" a="1"/>
  <c r="U58" i="19" s="1"/>
  <c r="V58" i="19" a="1"/>
  <c r="V58" i="19" s="1"/>
  <c r="U59" i="19" a="1"/>
  <c r="U59" i="19" s="1"/>
  <c r="T59" i="19" s="1"/>
  <c r="V59" i="19" a="1"/>
  <c r="V59" i="19" s="1"/>
  <c r="U60" i="19" a="1"/>
  <c r="U60" i="19" s="1"/>
  <c r="T60" i="19" s="1"/>
  <c r="V60" i="19" a="1"/>
  <c r="V60" i="19" s="1"/>
  <c r="U61" i="19" a="1"/>
  <c r="U61" i="19" s="1"/>
  <c r="T61" i="19" s="1"/>
  <c r="V61" i="19" a="1"/>
  <c r="V61" i="19" s="1"/>
  <c r="U62" i="19" a="1"/>
  <c r="U62" i="19" s="1"/>
  <c r="T62" i="19" s="1"/>
  <c r="V62" i="19" a="1"/>
  <c r="V62" i="19" s="1"/>
  <c r="U63" i="19" a="1"/>
  <c r="U63" i="19" s="1"/>
  <c r="T63" i="19" s="1"/>
  <c r="V63" i="19" a="1"/>
  <c r="V63" i="19" s="1"/>
  <c r="U64" i="19" a="1"/>
  <c r="U64" i="19" s="1"/>
  <c r="V64" i="19" a="1"/>
  <c r="V64" i="19" s="1"/>
  <c r="U65" i="19" a="1"/>
  <c r="U65" i="19" s="1"/>
  <c r="T65" i="19" s="1"/>
  <c r="V65" i="19" a="1"/>
  <c r="V65" i="19" s="1"/>
  <c r="U66" i="19" a="1"/>
  <c r="U66" i="19" s="1"/>
  <c r="T66" i="19" s="1"/>
  <c r="V66" i="19" a="1"/>
  <c r="V66" i="19" s="1"/>
  <c r="U67" i="19" a="1"/>
  <c r="U67" i="19" s="1"/>
  <c r="T67" i="19" s="1"/>
  <c r="V67" i="19" a="1"/>
  <c r="V67" i="19" s="1"/>
  <c r="U68" i="19" a="1"/>
  <c r="U68" i="19" s="1"/>
  <c r="T68" i="19" s="1"/>
  <c r="V68" i="19" a="1"/>
  <c r="V68" i="19" s="1"/>
  <c r="U69" i="19" a="1"/>
  <c r="U69" i="19" s="1"/>
  <c r="T69" i="19" s="1"/>
  <c r="V69" i="19" a="1"/>
  <c r="V69" i="19" s="1"/>
  <c r="U70" i="19" a="1"/>
  <c r="U70" i="19" s="1"/>
  <c r="T70" i="19" s="1"/>
  <c r="V70" i="19" a="1"/>
  <c r="V70" i="19" s="1"/>
  <c r="U71" i="19" a="1"/>
  <c r="U71" i="19" s="1"/>
  <c r="T71" i="19" s="1"/>
  <c r="V71" i="19" a="1"/>
  <c r="V71" i="19" s="1"/>
  <c r="U72" i="19" a="1"/>
  <c r="U72" i="19" s="1"/>
  <c r="T72" i="19" s="1"/>
  <c r="V72" i="19" a="1"/>
  <c r="V72" i="19" s="1"/>
  <c r="U73" i="19" a="1"/>
  <c r="U73" i="19" s="1"/>
  <c r="T73" i="19" s="1"/>
  <c r="V73" i="19" a="1"/>
  <c r="V73" i="19" s="1"/>
  <c r="U74" i="19" a="1"/>
  <c r="U74" i="19" s="1"/>
  <c r="T74" i="19" s="1"/>
  <c r="V74" i="19" a="1"/>
  <c r="V74" i="19" s="1"/>
  <c r="U75" i="19" a="1"/>
  <c r="U75" i="19" s="1"/>
  <c r="T75" i="19" s="1"/>
  <c r="V75" i="19" a="1"/>
  <c r="V75" i="19" s="1"/>
  <c r="U76" i="19" a="1"/>
  <c r="U76" i="19" s="1"/>
  <c r="T76" i="19" s="1"/>
  <c r="V76" i="19" a="1"/>
  <c r="V76" i="19" s="1"/>
  <c r="U77" i="19" a="1"/>
  <c r="U77" i="19" s="1"/>
  <c r="T77" i="19" s="1"/>
  <c r="V77" i="19" a="1"/>
  <c r="V77" i="19" s="1"/>
  <c r="U78" i="19" a="1"/>
  <c r="U78" i="19" s="1"/>
  <c r="V78" i="19" a="1"/>
  <c r="V78" i="19" s="1"/>
  <c r="U79" i="19" a="1"/>
  <c r="U79" i="19" s="1"/>
  <c r="V79" i="19" a="1"/>
  <c r="V79" i="19" s="1"/>
  <c r="U80" i="19" a="1"/>
  <c r="U80" i="19" s="1"/>
  <c r="V80" i="19" a="1"/>
  <c r="V80" i="19" s="1"/>
  <c r="U81" i="19" a="1"/>
  <c r="U81" i="19" s="1"/>
  <c r="V81" i="19" a="1"/>
  <c r="V81" i="19" s="1"/>
  <c r="U82" i="19" a="1"/>
  <c r="U82" i="19" s="1"/>
  <c r="V82" i="19" a="1"/>
  <c r="V82" i="19" s="1"/>
  <c r="U83" i="19" a="1"/>
  <c r="U83" i="19" s="1"/>
  <c r="V83" i="19" a="1"/>
  <c r="V83" i="19" s="1"/>
  <c r="U84" i="19" a="1"/>
  <c r="U84" i="19" s="1"/>
  <c r="V84" i="19" a="1"/>
  <c r="V84" i="19" s="1"/>
  <c r="U85" i="19" a="1"/>
  <c r="U85" i="19" s="1"/>
  <c r="V85" i="19" a="1"/>
  <c r="V85" i="19" s="1"/>
  <c r="U86" i="19" a="1"/>
  <c r="U86" i="19" s="1"/>
  <c r="T86" i="19" s="1"/>
  <c r="V86" i="19" a="1"/>
  <c r="V86" i="19" s="1"/>
  <c r="U87" i="19" a="1"/>
  <c r="U87" i="19" s="1"/>
  <c r="T87" i="19" s="1"/>
  <c r="V87" i="19" a="1"/>
  <c r="V87" i="19" s="1"/>
  <c r="U88" i="19" a="1"/>
  <c r="U88" i="19" s="1"/>
  <c r="T88" i="19" s="1"/>
  <c r="V88" i="19" a="1"/>
  <c r="V88" i="19" s="1"/>
  <c r="U89" i="19" a="1"/>
  <c r="U89" i="19" s="1"/>
  <c r="T89" i="19" s="1"/>
  <c r="V89" i="19" a="1"/>
  <c r="V89" i="19" s="1"/>
  <c r="U90" i="19" a="1"/>
  <c r="U90" i="19" s="1"/>
  <c r="T90" i="19" s="1"/>
  <c r="V90" i="19" a="1"/>
  <c r="V90" i="19" s="1"/>
  <c r="U91" i="19" a="1"/>
  <c r="U91" i="19" s="1"/>
  <c r="T91" i="19" s="1"/>
  <c r="V91" i="19" a="1"/>
  <c r="V91" i="19" s="1"/>
  <c r="U92" i="19" a="1"/>
  <c r="U92" i="19" s="1"/>
  <c r="V92" i="19" a="1"/>
  <c r="V92" i="19" s="1"/>
  <c r="U93" i="19" a="1"/>
  <c r="U93" i="19" s="1"/>
  <c r="V93" i="19" a="1"/>
  <c r="V93" i="19" s="1"/>
  <c r="U94" i="19" a="1"/>
  <c r="U94" i="19" s="1"/>
  <c r="T94" i="19" s="1"/>
  <c r="V94" i="19" a="1"/>
  <c r="V94" i="19" s="1"/>
  <c r="U95" i="19" a="1"/>
  <c r="U95" i="19" s="1"/>
  <c r="T95" i="19" s="1"/>
  <c r="V95" i="19" a="1"/>
  <c r="V95" i="19" s="1"/>
  <c r="U96" i="19" a="1"/>
  <c r="U96" i="19" s="1"/>
  <c r="T96" i="19" s="1"/>
  <c r="V96" i="19" a="1"/>
  <c r="V96" i="19" s="1"/>
  <c r="U97" i="19" a="1"/>
  <c r="U97" i="19" s="1"/>
  <c r="T97" i="19" s="1"/>
  <c r="V97" i="19" a="1"/>
  <c r="V97" i="19" s="1"/>
  <c r="U98" i="19" a="1"/>
  <c r="U98" i="19" s="1"/>
  <c r="V98" i="19" a="1"/>
  <c r="V98" i="19" s="1"/>
  <c r="U99" i="19" a="1"/>
  <c r="U99" i="19" s="1"/>
  <c r="V99" i="19" a="1"/>
  <c r="V99" i="19" s="1"/>
  <c r="U100" i="19" a="1"/>
  <c r="U100" i="19" s="1"/>
  <c r="V100" i="19" a="1"/>
  <c r="V100" i="19" s="1"/>
  <c r="U101" i="19" a="1"/>
  <c r="U101" i="19" s="1"/>
  <c r="T101" i="19" s="1"/>
  <c r="V101" i="19" a="1"/>
  <c r="V101" i="19" s="1"/>
  <c r="U102" i="19" a="1"/>
  <c r="U102" i="19" s="1"/>
  <c r="T102" i="19" s="1"/>
  <c r="V102" i="19" a="1"/>
  <c r="V102" i="19" s="1"/>
  <c r="U103" i="19" a="1"/>
  <c r="U103" i="19" s="1"/>
  <c r="V103" i="19" a="1"/>
  <c r="V103" i="19" s="1"/>
  <c r="U104" i="19" a="1"/>
  <c r="U104" i="19" s="1"/>
  <c r="V104" i="19" a="1"/>
  <c r="V104" i="19" s="1"/>
  <c r="U105" i="19" a="1"/>
  <c r="U105" i="19" s="1"/>
  <c r="V105" i="19" a="1"/>
  <c r="V105" i="19" s="1"/>
  <c r="U106" i="19" a="1"/>
  <c r="U106" i="19" s="1"/>
  <c r="V106" i="19" a="1"/>
  <c r="V106" i="19" s="1"/>
  <c r="U107" i="19" a="1"/>
  <c r="U107" i="19" s="1"/>
  <c r="V107" i="19" a="1"/>
  <c r="V107" i="19" s="1"/>
  <c r="U108" i="19" a="1"/>
  <c r="U108" i="19" s="1"/>
  <c r="T108" i="19" s="1"/>
  <c r="V108" i="19" a="1"/>
  <c r="V108" i="19" s="1"/>
  <c r="U109" i="19" a="1"/>
  <c r="U109" i="19" s="1"/>
  <c r="T109" i="19" s="1"/>
  <c r="V109" i="19" a="1"/>
  <c r="V109" i="19" s="1"/>
  <c r="U110" i="19" a="1"/>
  <c r="U110" i="19" s="1"/>
  <c r="T110" i="19" s="1"/>
  <c r="V110" i="19" a="1"/>
  <c r="V110" i="19" s="1"/>
  <c r="U111" i="19" a="1"/>
  <c r="U111" i="19" s="1"/>
  <c r="T111" i="19" s="1"/>
  <c r="V111" i="19" a="1"/>
  <c r="V111" i="19" s="1"/>
  <c r="U112" i="19" a="1"/>
  <c r="U112" i="19" s="1"/>
  <c r="T112" i="19" s="1"/>
  <c r="V112" i="19" a="1"/>
  <c r="V112" i="19" s="1"/>
  <c r="U113" i="19" a="1"/>
  <c r="U113" i="19" s="1"/>
  <c r="T113" i="19" s="1"/>
  <c r="V113" i="19" a="1"/>
  <c r="V113" i="19" s="1"/>
  <c r="U114" i="19" a="1"/>
  <c r="U114" i="19" s="1"/>
  <c r="V114" i="19" a="1"/>
  <c r="V114" i="19" s="1"/>
  <c r="U115" i="19" a="1"/>
  <c r="U115" i="19" s="1"/>
  <c r="T115" i="19" s="1"/>
  <c r="V115" i="19" a="1"/>
  <c r="V115" i="19" s="1"/>
  <c r="U116" i="19" a="1"/>
  <c r="U116" i="19" s="1"/>
  <c r="V116" i="19" a="1"/>
  <c r="V116" i="19" s="1"/>
  <c r="U117" i="19" a="1"/>
  <c r="U117" i="19" s="1"/>
  <c r="V117" i="19" a="1"/>
  <c r="V117" i="19" s="1"/>
  <c r="U118" i="19" a="1"/>
  <c r="U118" i="19" s="1"/>
  <c r="T118" i="19" s="1"/>
  <c r="V118" i="19" a="1"/>
  <c r="V118" i="19" s="1"/>
  <c r="U119" i="19" a="1"/>
  <c r="U119" i="19" s="1"/>
  <c r="T119" i="19" s="1"/>
  <c r="V119" i="19" a="1"/>
  <c r="V119" i="19" s="1"/>
  <c r="U120" i="19" a="1"/>
  <c r="U120" i="19" s="1"/>
  <c r="V120" i="19" a="1"/>
  <c r="V120" i="19" s="1"/>
  <c r="U121" i="19" a="1"/>
  <c r="U121" i="19" s="1"/>
  <c r="V121" i="19" a="1"/>
  <c r="V121" i="19" s="1"/>
  <c r="U122" i="19" a="1"/>
  <c r="U122" i="19" s="1"/>
  <c r="V122" i="19" a="1"/>
  <c r="V122" i="19" s="1"/>
  <c r="U123" i="19" a="1"/>
  <c r="U123" i="19" s="1"/>
  <c r="V123" i="19" a="1"/>
  <c r="V123" i="19" s="1"/>
  <c r="U124" i="19" a="1"/>
  <c r="U124" i="19" s="1"/>
  <c r="T124" i="19" s="1"/>
  <c r="V124" i="19" a="1"/>
  <c r="V124" i="19" s="1"/>
  <c r="U125" i="19" a="1"/>
  <c r="U125" i="19" s="1"/>
  <c r="T125" i="19" s="1"/>
  <c r="V125" i="19" a="1"/>
  <c r="V125" i="19" s="1"/>
  <c r="U126" i="19" a="1"/>
  <c r="U126" i="19" s="1"/>
  <c r="T126" i="19" s="1"/>
  <c r="V126" i="19" a="1"/>
  <c r="V126" i="19" s="1"/>
  <c r="U127" i="19" a="1"/>
  <c r="U127" i="19" s="1"/>
  <c r="T127" i="19" s="1"/>
  <c r="V127" i="19" a="1"/>
  <c r="V127" i="19" s="1"/>
  <c r="U128" i="19" a="1"/>
  <c r="U128" i="19" s="1"/>
  <c r="T128" i="19" s="1"/>
  <c r="V128" i="19" a="1"/>
  <c r="V128" i="19" s="1"/>
  <c r="U129" i="19" a="1"/>
  <c r="U129" i="19" s="1"/>
  <c r="T129" i="19" s="1"/>
  <c r="V129" i="19" a="1"/>
  <c r="V129" i="19" s="1"/>
  <c r="U130" i="19" a="1"/>
  <c r="U130" i="19" s="1"/>
  <c r="T130" i="19" s="1"/>
  <c r="V130" i="19" a="1"/>
  <c r="V130" i="19" s="1"/>
  <c r="U131" i="19" a="1"/>
  <c r="U131" i="19" s="1"/>
  <c r="T131" i="19" s="1"/>
  <c r="V131" i="19" a="1"/>
  <c r="V131" i="19" s="1"/>
  <c r="U132" i="19" a="1"/>
  <c r="U132" i="19" s="1"/>
  <c r="V132" i="19" a="1"/>
  <c r="V132" i="19" s="1"/>
  <c r="U133" i="19" a="1"/>
  <c r="U133" i="19" s="1"/>
  <c r="V133" i="19" a="1"/>
  <c r="V133" i="19" s="1"/>
  <c r="U134" i="19" a="1"/>
  <c r="U134" i="19" s="1"/>
  <c r="V134" i="19" a="1"/>
  <c r="V134" i="19" s="1"/>
  <c r="U135" i="19" a="1"/>
  <c r="U135" i="19" s="1"/>
  <c r="V135" i="19" a="1"/>
  <c r="V135" i="19" s="1"/>
  <c r="U136" i="19" a="1"/>
  <c r="U136" i="19" s="1"/>
  <c r="V136" i="19" a="1"/>
  <c r="V136" i="19" s="1"/>
  <c r="U137" i="19" a="1"/>
  <c r="U137" i="19" s="1"/>
  <c r="V137" i="19" a="1"/>
  <c r="V137" i="19" s="1"/>
  <c r="U138" i="19" a="1"/>
  <c r="U138" i="19" s="1"/>
  <c r="V138" i="19" a="1"/>
  <c r="V138" i="19" s="1"/>
  <c r="U139" i="19" a="1"/>
  <c r="U139" i="19" s="1"/>
  <c r="V139" i="19" a="1"/>
  <c r="V139" i="19" s="1"/>
  <c r="U140" i="19" a="1"/>
  <c r="U140" i="19" s="1"/>
  <c r="V140" i="19" a="1"/>
  <c r="V140" i="19" s="1"/>
  <c r="U141" i="19" a="1"/>
  <c r="U141" i="19" s="1"/>
  <c r="V141" i="19" a="1"/>
  <c r="V141" i="19" s="1"/>
  <c r="U142" i="19" a="1"/>
  <c r="U142" i="19" s="1"/>
  <c r="V142" i="19" a="1"/>
  <c r="V142" i="19" s="1"/>
  <c r="U143" i="19" a="1"/>
  <c r="U143" i="19" s="1"/>
  <c r="V143" i="19" a="1"/>
  <c r="V143" i="19" s="1"/>
  <c r="U144" i="19" a="1"/>
  <c r="U144" i="19" s="1"/>
  <c r="V144" i="19" a="1"/>
  <c r="V144" i="19" s="1"/>
  <c r="U145" i="19" a="1"/>
  <c r="U145" i="19" s="1"/>
  <c r="V145" i="19" a="1"/>
  <c r="V145" i="19" s="1"/>
  <c r="U146" i="19" a="1"/>
  <c r="U146" i="19" s="1"/>
  <c r="V146" i="19" a="1"/>
  <c r="V146" i="19" s="1"/>
  <c r="U147" i="19" a="1"/>
  <c r="U147" i="19" s="1"/>
  <c r="V147" i="19" a="1"/>
  <c r="V147" i="19" s="1"/>
  <c r="U148" i="19" a="1"/>
  <c r="U148" i="19" s="1"/>
  <c r="V148" i="19" a="1"/>
  <c r="V148" i="19" s="1"/>
  <c r="U149" i="19" a="1"/>
  <c r="U149" i="19" s="1"/>
  <c r="V149" i="19" a="1"/>
  <c r="V149" i="19" s="1"/>
  <c r="U150" i="19" a="1"/>
  <c r="U150" i="19" s="1"/>
  <c r="V150" i="19" a="1"/>
  <c r="V150" i="19" s="1"/>
  <c r="U151" i="19" a="1"/>
  <c r="U151" i="19" s="1"/>
  <c r="V151" i="19" a="1"/>
  <c r="V151" i="19" s="1"/>
  <c r="U152" i="19" a="1"/>
  <c r="U152" i="19" s="1"/>
  <c r="V152" i="19" a="1"/>
  <c r="V152" i="19" s="1"/>
  <c r="U153" i="19" a="1"/>
  <c r="U153" i="19" s="1"/>
  <c r="V153" i="19" a="1"/>
  <c r="V153" i="19" s="1"/>
  <c r="U154" i="19" a="1"/>
  <c r="U154" i="19" s="1"/>
  <c r="V154" i="19" a="1"/>
  <c r="V154" i="19" s="1"/>
  <c r="U155" i="19" a="1"/>
  <c r="U155" i="19" s="1"/>
  <c r="V155" i="19" a="1"/>
  <c r="V155" i="19" s="1"/>
  <c r="U156" i="19" a="1"/>
  <c r="U156" i="19" s="1"/>
  <c r="V156" i="19" a="1"/>
  <c r="V156" i="19" s="1"/>
  <c r="U157" i="19" a="1"/>
  <c r="U157" i="19" s="1"/>
  <c r="V157" i="19" a="1"/>
  <c r="V157" i="19" s="1"/>
  <c r="U158" i="19" a="1"/>
  <c r="U158" i="19" s="1"/>
  <c r="V158" i="19" a="1"/>
  <c r="V158" i="19" s="1"/>
  <c r="U159" i="19" a="1"/>
  <c r="U159" i="19" s="1"/>
  <c r="V159" i="19" a="1"/>
  <c r="V159" i="19" s="1"/>
  <c r="U160" i="19" a="1"/>
  <c r="U160" i="19" s="1"/>
  <c r="V160" i="19" a="1"/>
  <c r="V160" i="19" s="1"/>
  <c r="U161" i="19" a="1"/>
  <c r="U161" i="19" s="1"/>
  <c r="V161" i="19" a="1"/>
  <c r="V161" i="19" s="1"/>
  <c r="U162" i="19" a="1"/>
  <c r="U162" i="19" s="1"/>
  <c r="V162" i="19" a="1"/>
  <c r="V162" i="19" s="1"/>
  <c r="U163" i="19" a="1"/>
  <c r="U163" i="19" s="1"/>
  <c r="V163" i="19" a="1"/>
  <c r="V163" i="19" s="1"/>
  <c r="U164" i="19" a="1"/>
  <c r="U164" i="19" s="1"/>
  <c r="V164" i="19" a="1"/>
  <c r="V164" i="19" s="1"/>
  <c r="U165" i="19" a="1"/>
  <c r="U165" i="19" s="1"/>
  <c r="V165" i="19" a="1"/>
  <c r="V165" i="19" s="1"/>
  <c r="U166" i="19" a="1"/>
  <c r="U166" i="19" s="1"/>
  <c r="V166" i="19" a="1"/>
  <c r="V166" i="19" s="1"/>
  <c r="U167" i="19" a="1"/>
  <c r="U167" i="19" s="1"/>
  <c r="V167" i="19" a="1"/>
  <c r="V167" i="19" s="1"/>
  <c r="U168" i="19" a="1"/>
  <c r="U168" i="19" s="1"/>
  <c r="V168" i="19" a="1"/>
  <c r="V168" i="19" s="1"/>
  <c r="U169" i="19" a="1"/>
  <c r="U169" i="19" s="1"/>
  <c r="V169" i="19" a="1"/>
  <c r="V169" i="19" s="1"/>
  <c r="U170" i="19" a="1"/>
  <c r="U170" i="19" s="1"/>
  <c r="V170" i="19" a="1"/>
  <c r="V170" i="19" s="1"/>
  <c r="U171" i="19" a="1"/>
  <c r="U171" i="19" s="1"/>
  <c r="V171" i="19" a="1"/>
  <c r="V171" i="19" s="1"/>
  <c r="U172" i="19" a="1"/>
  <c r="U172" i="19" s="1"/>
  <c r="T172" i="19" s="1"/>
  <c r="V172" i="19" a="1"/>
  <c r="V172" i="19" s="1"/>
  <c r="U173" i="19" a="1"/>
  <c r="U173" i="19" s="1"/>
  <c r="V173" i="19" a="1"/>
  <c r="V173" i="19" s="1"/>
  <c r="U174" i="19" a="1"/>
  <c r="U174" i="19" s="1"/>
  <c r="V174" i="19" a="1"/>
  <c r="V174" i="19" s="1"/>
  <c r="U175" i="19" a="1"/>
  <c r="U175" i="19" s="1"/>
  <c r="V175" i="19" a="1"/>
  <c r="V175" i="19" s="1"/>
  <c r="U176" i="19" a="1"/>
  <c r="U176" i="19" s="1"/>
  <c r="V176" i="19" a="1"/>
  <c r="V176" i="19" s="1"/>
  <c r="U177" i="19" a="1"/>
  <c r="U177" i="19" s="1"/>
  <c r="V177" i="19" a="1"/>
  <c r="V177" i="19" s="1"/>
  <c r="U178" i="19" a="1"/>
  <c r="U178" i="19" s="1"/>
  <c r="V178" i="19" a="1"/>
  <c r="V178" i="19" s="1"/>
  <c r="U179" i="19" a="1"/>
  <c r="U179" i="19" s="1"/>
  <c r="V179" i="19" a="1"/>
  <c r="V179" i="19" s="1"/>
  <c r="U180" i="19" a="1"/>
  <c r="U180" i="19" s="1"/>
  <c r="T180" i="19" s="1"/>
  <c r="V180" i="19" a="1"/>
  <c r="V180" i="19" s="1"/>
  <c r="U181" i="19" a="1"/>
  <c r="U181" i="19" s="1"/>
  <c r="V181" i="19" a="1"/>
  <c r="V181" i="19" s="1"/>
  <c r="U182" i="19" a="1"/>
  <c r="U182" i="19" s="1"/>
  <c r="T182" i="19" s="1"/>
  <c r="V182" i="19" a="1"/>
  <c r="V182" i="19" s="1"/>
  <c r="U183" i="19" a="1"/>
  <c r="U183" i="19" s="1"/>
  <c r="V183" i="19" a="1"/>
  <c r="V183" i="19" s="1"/>
  <c r="T183" i="19" s="1"/>
  <c r="U184" i="19" a="1"/>
  <c r="U184" i="19" s="1"/>
  <c r="T184" i="19" s="1"/>
  <c r="V184" i="19" a="1"/>
  <c r="V184" i="19" s="1"/>
  <c r="U185" i="19" a="1"/>
  <c r="U185" i="19" s="1"/>
  <c r="V185" i="19" a="1"/>
  <c r="V185" i="19" s="1"/>
  <c r="U186" i="19" a="1"/>
  <c r="U186" i="19" s="1"/>
  <c r="T186" i="19" s="1"/>
  <c r="V186" i="19" a="1"/>
  <c r="V186" i="19" s="1"/>
  <c r="U187" i="19" a="1"/>
  <c r="U187" i="19"/>
  <c r="V187" i="19" a="1"/>
  <c r="V187" i="19" s="1"/>
  <c r="U188" i="19" a="1"/>
  <c r="U188" i="19" s="1"/>
  <c r="T188" i="19" s="1"/>
  <c r="V188" i="19" a="1"/>
  <c r="V188" i="19" s="1"/>
  <c r="U189" i="19" a="1"/>
  <c r="U189" i="19" s="1"/>
  <c r="V189" i="19" a="1"/>
  <c r="V189" i="19" s="1"/>
  <c r="U190" i="19" a="1"/>
  <c r="U190" i="19" s="1"/>
  <c r="V190" i="19" a="1"/>
  <c r="V190" i="19" s="1"/>
  <c r="U191" i="19" a="1"/>
  <c r="U191" i="19" s="1"/>
  <c r="V191" i="19" a="1"/>
  <c r="V191" i="19" s="1"/>
  <c r="U192" i="19" a="1"/>
  <c r="U192" i="19" s="1"/>
  <c r="V192" i="19" a="1"/>
  <c r="V192" i="19" s="1"/>
  <c r="U193" i="19" a="1"/>
  <c r="U193" i="19" s="1"/>
  <c r="V193" i="19" a="1"/>
  <c r="V193" i="19" s="1"/>
  <c r="U194" i="19" a="1"/>
  <c r="U194" i="19" s="1"/>
  <c r="V194" i="19" a="1"/>
  <c r="V194" i="19" s="1"/>
  <c r="U195" i="19" a="1"/>
  <c r="U195" i="19" s="1"/>
  <c r="T195" i="19" s="1"/>
  <c r="V195" i="19" a="1"/>
  <c r="V195" i="19" s="1"/>
  <c r="U196" i="19" a="1"/>
  <c r="U196" i="19" s="1"/>
  <c r="V196" i="19" a="1"/>
  <c r="V196" i="19" s="1"/>
  <c r="U197" i="19" a="1"/>
  <c r="U197" i="19" s="1"/>
  <c r="T197" i="19" s="1"/>
  <c r="V197" i="19" a="1"/>
  <c r="V197" i="19" s="1"/>
  <c r="U198" i="19" a="1"/>
  <c r="U198" i="19" s="1"/>
  <c r="V198" i="19" a="1"/>
  <c r="V198" i="19" s="1"/>
  <c r="U199" i="19" a="1"/>
  <c r="U199" i="19" s="1"/>
  <c r="T199" i="19" s="1"/>
  <c r="V199" i="19" a="1"/>
  <c r="V199" i="19" s="1"/>
  <c r="U200" i="19" a="1"/>
  <c r="U200" i="19" s="1"/>
  <c r="V200" i="19" a="1"/>
  <c r="V200" i="19" s="1"/>
  <c r="U201" i="19" a="1"/>
  <c r="U201" i="19" s="1"/>
  <c r="T201" i="19" s="1"/>
  <c r="V201" i="19" a="1"/>
  <c r="V201" i="19" s="1"/>
  <c r="U202" i="19" a="1"/>
  <c r="U202" i="19" s="1"/>
  <c r="V202" i="19" a="1"/>
  <c r="V202" i="19" s="1"/>
  <c r="U203" i="19" a="1"/>
  <c r="U203" i="19" s="1"/>
  <c r="T203" i="19" s="1"/>
  <c r="V203" i="19" a="1"/>
  <c r="V203" i="19" s="1"/>
  <c r="U204" i="19" a="1"/>
  <c r="U204" i="19" s="1"/>
  <c r="V204" i="19" a="1"/>
  <c r="V204" i="19" s="1"/>
  <c r="U205" i="19" a="1"/>
  <c r="U205" i="19" s="1"/>
  <c r="T205" i="19" s="1"/>
  <c r="V205" i="19" a="1"/>
  <c r="V205" i="19" s="1"/>
  <c r="U206" i="19" a="1"/>
  <c r="U206" i="19" s="1"/>
  <c r="V206" i="19" a="1"/>
  <c r="V206" i="19" s="1"/>
  <c r="U207" i="19" a="1"/>
  <c r="U207" i="19" s="1"/>
  <c r="T207" i="19" s="1"/>
  <c r="V207" i="19" a="1"/>
  <c r="V207" i="19" s="1"/>
  <c r="U208" i="19" a="1"/>
  <c r="U208" i="19" s="1"/>
  <c r="V208" i="19" a="1"/>
  <c r="V208" i="19" s="1"/>
  <c r="U209" i="19" a="1"/>
  <c r="U209" i="19" s="1"/>
  <c r="T209" i="19" s="1"/>
  <c r="V209" i="19" a="1"/>
  <c r="V209" i="19" s="1"/>
  <c r="U210" i="19" a="1"/>
  <c r="U210" i="19" s="1"/>
  <c r="V210" i="19" a="1"/>
  <c r="V210" i="19" s="1"/>
  <c r="U211" i="19" a="1"/>
  <c r="U211" i="19" s="1"/>
  <c r="V211" i="19" a="1"/>
  <c r="V211" i="19" s="1"/>
  <c r="U212" i="19" a="1"/>
  <c r="U212" i="19" s="1"/>
  <c r="V212" i="19" a="1"/>
  <c r="V212" i="19" s="1"/>
  <c r="U213" i="19" a="1"/>
  <c r="U213" i="19" s="1"/>
  <c r="V213" i="19" a="1"/>
  <c r="V213" i="19" s="1"/>
  <c r="U214" i="19" a="1"/>
  <c r="U214" i="19" s="1"/>
  <c r="V214" i="19" a="1"/>
  <c r="V214" i="19" s="1"/>
  <c r="U215" i="19" a="1"/>
  <c r="U215" i="19" s="1"/>
  <c r="V215" i="19" a="1"/>
  <c r="V215" i="19" s="1"/>
  <c r="U216" i="19" a="1"/>
  <c r="U216" i="19" s="1"/>
  <c r="V216" i="19" a="1"/>
  <c r="V216" i="19" s="1"/>
  <c r="U217" i="19" a="1"/>
  <c r="U217" i="19" s="1"/>
  <c r="V217" i="19" a="1"/>
  <c r="V217" i="19" s="1"/>
  <c r="U218" i="19" a="1"/>
  <c r="U218" i="19" s="1"/>
  <c r="V218" i="19" a="1"/>
  <c r="V218" i="19" s="1"/>
  <c r="U219" i="19" a="1"/>
  <c r="U219" i="19" s="1"/>
  <c r="V219" i="19" a="1"/>
  <c r="V219" i="19" s="1"/>
  <c r="U220" i="19" a="1"/>
  <c r="U220" i="19" s="1"/>
  <c r="V220" i="19" a="1"/>
  <c r="V220" i="19" s="1"/>
  <c r="U221" i="19" a="1"/>
  <c r="U221" i="19" s="1"/>
  <c r="V221" i="19" a="1"/>
  <c r="V221" i="19" s="1"/>
  <c r="U222" i="19" a="1"/>
  <c r="U222" i="19" s="1"/>
  <c r="V222" i="19" a="1"/>
  <c r="V222" i="19" s="1"/>
  <c r="U223" i="19" a="1"/>
  <c r="U223" i="19" s="1"/>
  <c r="V223" i="19" a="1"/>
  <c r="V223" i="19" s="1"/>
  <c r="U224" i="19" a="1"/>
  <c r="U224" i="19" s="1"/>
  <c r="V224" i="19" a="1"/>
  <c r="V224" i="19" s="1"/>
  <c r="U225" i="19" a="1"/>
  <c r="U225" i="19" s="1"/>
  <c r="V225" i="19" a="1"/>
  <c r="V225" i="19" s="1"/>
  <c r="U226" i="19" a="1"/>
  <c r="U226" i="19" s="1"/>
  <c r="V226" i="19" a="1"/>
  <c r="V226" i="19" s="1"/>
  <c r="U227" i="19" a="1"/>
  <c r="U227" i="19" s="1"/>
  <c r="V227" i="19" a="1"/>
  <c r="V227" i="19" s="1"/>
  <c r="U228" i="19" a="1"/>
  <c r="U228" i="19" s="1"/>
  <c r="V228" i="19" a="1"/>
  <c r="V228" i="19" s="1"/>
  <c r="U229" i="19" a="1"/>
  <c r="U229" i="19" s="1"/>
  <c r="V229" i="19" a="1"/>
  <c r="V229" i="19" s="1"/>
  <c r="U230" i="19" a="1"/>
  <c r="U230" i="19" s="1"/>
  <c r="V230" i="19" a="1"/>
  <c r="V230" i="19" s="1"/>
  <c r="U231" i="19" a="1"/>
  <c r="U231" i="19" s="1"/>
  <c r="V231" i="19" a="1"/>
  <c r="V231" i="19" s="1"/>
  <c r="U232" i="19" a="1"/>
  <c r="U232" i="19" s="1"/>
  <c r="V232" i="19" a="1"/>
  <c r="V232" i="19" s="1"/>
  <c r="U233" i="19" a="1"/>
  <c r="U233" i="19" s="1"/>
  <c r="V233" i="19" a="1"/>
  <c r="V233" i="19" s="1"/>
  <c r="U234" i="19" a="1"/>
  <c r="U234" i="19" s="1"/>
  <c r="V234" i="19" a="1"/>
  <c r="V234" i="19" s="1"/>
  <c r="U235" i="19" a="1"/>
  <c r="U235" i="19" s="1"/>
  <c r="V235" i="19" a="1"/>
  <c r="V235" i="19" s="1"/>
  <c r="U236" i="19" a="1"/>
  <c r="U236" i="19" s="1"/>
  <c r="V236" i="19" a="1"/>
  <c r="V236" i="19" s="1"/>
  <c r="U237" i="19" a="1"/>
  <c r="U237" i="19" s="1"/>
  <c r="V237" i="19" a="1"/>
  <c r="V237" i="19" s="1"/>
  <c r="U238" i="19" a="1"/>
  <c r="U238" i="19" s="1"/>
  <c r="V238" i="19" a="1"/>
  <c r="V238" i="19" s="1"/>
  <c r="U239" i="19" a="1"/>
  <c r="U239" i="19" s="1"/>
  <c r="V239" i="19" a="1"/>
  <c r="V239" i="19" s="1"/>
  <c r="U240" i="19" a="1"/>
  <c r="U240" i="19" s="1"/>
  <c r="V240" i="19" a="1"/>
  <c r="V240" i="19" s="1"/>
  <c r="U241" i="19" a="1"/>
  <c r="U241" i="19" s="1"/>
  <c r="T241" i="19" s="1"/>
  <c r="V241" i="19" a="1"/>
  <c r="V241" i="19" s="1"/>
  <c r="U242" i="19" a="1"/>
  <c r="U242" i="19" s="1"/>
  <c r="V242" i="19" a="1"/>
  <c r="V242" i="19" s="1"/>
  <c r="U243" i="19" a="1"/>
  <c r="U243" i="19" s="1"/>
  <c r="V243" i="19" a="1"/>
  <c r="V243" i="19" s="1"/>
  <c r="U244" i="19" a="1"/>
  <c r="U244" i="19" s="1"/>
  <c r="V244" i="19" a="1"/>
  <c r="V244" i="19" s="1"/>
  <c r="U245" i="19" a="1"/>
  <c r="U245" i="19" s="1"/>
  <c r="V245" i="19" a="1"/>
  <c r="V245" i="19" s="1"/>
  <c r="U246" i="19" a="1"/>
  <c r="U246" i="19" s="1"/>
  <c r="V246" i="19" a="1"/>
  <c r="V246" i="19" s="1"/>
  <c r="U247" i="19" a="1"/>
  <c r="U247" i="19" s="1"/>
  <c r="V247" i="19" a="1"/>
  <c r="V247" i="19" s="1"/>
  <c r="U248" i="19" a="1"/>
  <c r="U248" i="19" s="1"/>
  <c r="V248" i="19" a="1"/>
  <c r="V248" i="19" s="1"/>
  <c r="U249" i="19" a="1"/>
  <c r="U249" i="19" s="1"/>
  <c r="V249" i="19" a="1"/>
  <c r="V249" i="19" s="1"/>
  <c r="U250" i="19" a="1"/>
  <c r="U250" i="19" s="1"/>
  <c r="V250" i="19" a="1"/>
  <c r="V250" i="19" s="1"/>
  <c r="U251" i="19" a="1"/>
  <c r="U251" i="19" s="1"/>
  <c r="V251" i="19" a="1"/>
  <c r="V251" i="19" s="1"/>
  <c r="U252" i="19" a="1"/>
  <c r="U252" i="19" s="1"/>
  <c r="T252" i="19" s="1"/>
  <c r="V252" i="19" a="1"/>
  <c r="V252" i="19" s="1"/>
  <c r="U253" i="19" a="1"/>
  <c r="U253" i="19" s="1"/>
  <c r="V253" i="19" a="1"/>
  <c r="V253" i="19" s="1"/>
  <c r="U254" i="19" a="1"/>
  <c r="U254" i="19" s="1"/>
  <c r="V254" i="19" a="1"/>
  <c r="V254" i="19" s="1"/>
  <c r="U255" i="19" a="1"/>
  <c r="U255" i="19" s="1"/>
  <c r="V255" i="19" a="1"/>
  <c r="V255" i="19" s="1"/>
  <c r="U256" i="19" a="1"/>
  <c r="U256" i="19" s="1"/>
  <c r="V256" i="19" a="1"/>
  <c r="V256" i="19" s="1"/>
  <c r="U257" i="19" a="1"/>
  <c r="U257" i="19" s="1"/>
  <c r="V257" i="19" a="1"/>
  <c r="V257" i="19" s="1"/>
  <c r="U258" i="19" a="1"/>
  <c r="U258" i="19" s="1"/>
  <c r="V258" i="19" a="1"/>
  <c r="V258" i="19" s="1"/>
  <c r="U259" i="19" a="1"/>
  <c r="U259" i="19" s="1"/>
  <c r="V259" i="19" a="1"/>
  <c r="V259" i="19" s="1"/>
  <c r="U260" i="19" a="1"/>
  <c r="U260" i="19" s="1"/>
  <c r="V260" i="19" a="1"/>
  <c r="V260" i="19" s="1"/>
  <c r="U261" i="19" a="1"/>
  <c r="U261" i="19" s="1"/>
  <c r="V261" i="19" a="1"/>
  <c r="V261" i="19" s="1"/>
  <c r="U262" i="19" a="1"/>
  <c r="U262" i="19" s="1"/>
  <c r="V262" i="19" a="1"/>
  <c r="V262" i="19" s="1"/>
  <c r="U263" i="19" a="1"/>
  <c r="U263" i="19" s="1"/>
  <c r="V263" i="19" a="1"/>
  <c r="V263" i="19" s="1"/>
  <c r="U264" i="19" a="1"/>
  <c r="U264" i="19" s="1"/>
  <c r="V264" i="19" a="1"/>
  <c r="V264" i="19" s="1"/>
  <c r="U265" i="19" a="1"/>
  <c r="U265" i="19" s="1"/>
  <c r="V265" i="19" a="1"/>
  <c r="V265" i="19" s="1"/>
  <c r="U266" i="19" a="1"/>
  <c r="U266" i="19" s="1"/>
  <c r="V266" i="19" a="1"/>
  <c r="V266" i="19" s="1"/>
  <c r="U267" i="19" a="1"/>
  <c r="U267" i="19" s="1"/>
  <c r="V267" i="19" a="1"/>
  <c r="V267" i="19" s="1"/>
  <c r="U268" i="19" a="1"/>
  <c r="U268" i="19" s="1"/>
  <c r="T268" i="19" s="1"/>
  <c r="V268" i="19" a="1"/>
  <c r="V268" i="19" s="1"/>
  <c r="U269" i="19" a="1"/>
  <c r="U269" i="19" s="1"/>
  <c r="V269" i="19" a="1"/>
  <c r="V269" i="19" s="1"/>
  <c r="U270" i="19" a="1"/>
  <c r="U270" i="19" s="1"/>
  <c r="V270" i="19" a="1"/>
  <c r="V270" i="19" s="1"/>
  <c r="U271" i="19" a="1"/>
  <c r="U271" i="19" s="1"/>
  <c r="V271" i="19" a="1"/>
  <c r="V271" i="19" s="1"/>
  <c r="U272" i="19" a="1"/>
  <c r="U272" i="19" s="1"/>
  <c r="V272" i="19" a="1"/>
  <c r="V272" i="19" s="1"/>
  <c r="U273" i="19" a="1"/>
  <c r="U273" i="19" s="1"/>
  <c r="V273" i="19" a="1"/>
  <c r="V273" i="19" s="1"/>
  <c r="U274" i="19" a="1"/>
  <c r="U274" i="19" s="1"/>
  <c r="V274" i="19" a="1"/>
  <c r="V274" i="19" s="1"/>
  <c r="U275" i="19" a="1"/>
  <c r="U275" i="19" s="1"/>
  <c r="V275" i="19" a="1"/>
  <c r="V275" i="19" s="1"/>
  <c r="U276" i="19" a="1"/>
  <c r="U276" i="19" s="1"/>
  <c r="V276" i="19" a="1"/>
  <c r="V276" i="19" s="1"/>
  <c r="U277" i="19" a="1"/>
  <c r="U277" i="19" s="1"/>
  <c r="V277" i="19" a="1"/>
  <c r="V277" i="19" s="1"/>
  <c r="U278" i="19" a="1"/>
  <c r="U278" i="19" s="1"/>
  <c r="V278" i="19" a="1"/>
  <c r="V278" i="19" s="1"/>
  <c r="U279" i="19" a="1"/>
  <c r="U279" i="19" s="1"/>
  <c r="V279" i="19" a="1"/>
  <c r="V279" i="19" s="1"/>
  <c r="U280" i="19" a="1"/>
  <c r="U280" i="19" s="1"/>
  <c r="T280" i="19" s="1"/>
  <c r="V280" i="19" a="1"/>
  <c r="V280" i="19" s="1"/>
  <c r="U281" i="19" a="1"/>
  <c r="U281" i="19" s="1"/>
  <c r="V281" i="19" a="1"/>
  <c r="V281" i="19" s="1"/>
  <c r="U282" i="19" a="1"/>
  <c r="U282" i="19" s="1"/>
  <c r="V282" i="19" a="1"/>
  <c r="V282" i="19" s="1"/>
  <c r="U283" i="19" a="1"/>
  <c r="U283" i="19" s="1"/>
  <c r="V283" i="19" a="1"/>
  <c r="V283" i="19" s="1"/>
  <c r="U284" i="19" a="1"/>
  <c r="U284" i="19" s="1"/>
  <c r="V284" i="19" a="1"/>
  <c r="V284" i="19" s="1"/>
  <c r="U285" i="19" a="1"/>
  <c r="U285" i="19" s="1"/>
  <c r="V285" i="19" a="1"/>
  <c r="V285" i="19" s="1"/>
  <c r="U286" i="19" a="1"/>
  <c r="U286" i="19" s="1"/>
  <c r="V286" i="19" a="1"/>
  <c r="V286" i="19" s="1"/>
  <c r="U287" i="19" a="1"/>
  <c r="U287" i="19" s="1"/>
  <c r="V287" i="19" a="1"/>
  <c r="V287" i="19" s="1"/>
  <c r="U288" i="19" a="1"/>
  <c r="U288" i="19"/>
  <c r="V288" i="19" a="1"/>
  <c r="V288" i="19" s="1"/>
  <c r="U289" i="19" a="1"/>
  <c r="U289" i="19" s="1"/>
  <c r="V289" i="19" a="1"/>
  <c r="V289" i="19" s="1"/>
  <c r="U290" i="19" a="1"/>
  <c r="U290" i="19" s="1"/>
  <c r="V290" i="19" a="1"/>
  <c r="V290" i="19" s="1"/>
  <c r="U291" i="19" a="1"/>
  <c r="U291" i="19" s="1"/>
  <c r="V291" i="19" a="1"/>
  <c r="V291" i="19" s="1"/>
  <c r="U292" i="19" a="1"/>
  <c r="U292" i="19" s="1"/>
  <c r="V292" i="19" a="1"/>
  <c r="V292" i="19" s="1"/>
  <c r="U293" i="19" a="1"/>
  <c r="U293" i="19" s="1"/>
  <c r="V293" i="19" a="1"/>
  <c r="V293" i="19" s="1"/>
  <c r="U294" i="19" a="1"/>
  <c r="U294" i="19" s="1"/>
  <c r="V294" i="19" a="1"/>
  <c r="V294" i="19" s="1"/>
  <c r="U295" i="19" a="1"/>
  <c r="U295" i="19" s="1"/>
  <c r="V295" i="19" a="1"/>
  <c r="V295" i="19" s="1"/>
  <c r="U296" i="19" a="1"/>
  <c r="U296" i="19" s="1"/>
  <c r="T296" i="19" s="1"/>
  <c r="V296" i="19" a="1"/>
  <c r="V296" i="19" s="1"/>
  <c r="U297" i="19" a="1"/>
  <c r="U297" i="19" s="1"/>
  <c r="V297" i="19" a="1"/>
  <c r="V297" i="19" s="1"/>
  <c r="U298" i="19" a="1"/>
  <c r="U298" i="19" s="1"/>
  <c r="V298" i="19" a="1"/>
  <c r="V298" i="19" s="1"/>
  <c r="U299" i="19" a="1"/>
  <c r="U299" i="19" s="1"/>
  <c r="V299" i="19" a="1"/>
  <c r="V299" i="19" s="1"/>
  <c r="U300" i="19" a="1"/>
  <c r="U300" i="19" s="1"/>
  <c r="T300" i="19" s="1"/>
  <c r="V300" i="19" a="1"/>
  <c r="V300" i="19" s="1"/>
  <c r="U301" i="19" a="1"/>
  <c r="U301" i="19" s="1"/>
  <c r="V301" i="19" a="1"/>
  <c r="V301" i="19" s="1"/>
  <c r="U302" i="19" a="1"/>
  <c r="U302" i="19" s="1"/>
  <c r="V302" i="19" a="1"/>
  <c r="V302" i="19" s="1"/>
  <c r="U303" i="19" a="1"/>
  <c r="U303" i="19" s="1"/>
  <c r="V303" i="19" a="1"/>
  <c r="V303" i="19" s="1"/>
  <c r="U304" i="19" a="1"/>
  <c r="U304" i="19" s="1"/>
  <c r="T304" i="19" s="1"/>
  <c r="V304" i="19" a="1"/>
  <c r="V304" i="19" s="1"/>
  <c r="U305" i="19" a="1"/>
  <c r="U305" i="19" s="1"/>
  <c r="V305" i="19" a="1"/>
  <c r="V305" i="19" s="1"/>
  <c r="U306" i="19" a="1"/>
  <c r="U306" i="19" s="1"/>
  <c r="V306" i="19" a="1"/>
  <c r="V306" i="19" s="1"/>
  <c r="U307" i="19" a="1"/>
  <c r="U307" i="19"/>
  <c r="V307" i="19" a="1"/>
  <c r="V307" i="19" s="1"/>
  <c r="U308" i="19" a="1"/>
  <c r="U308" i="19" s="1"/>
  <c r="V308" i="19" a="1"/>
  <c r="V308" i="19" s="1"/>
  <c r="U309" i="19" a="1"/>
  <c r="U309" i="19" s="1"/>
  <c r="V309" i="19" a="1"/>
  <c r="V309" i="19" s="1"/>
  <c r="U310" i="19" a="1"/>
  <c r="U310" i="19" s="1"/>
  <c r="V310" i="19" a="1"/>
  <c r="V310" i="19" s="1"/>
  <c r="U311" i="19" a="1"/>
  <c r="U311" i="19" s="1"/>
  <c r="V311" i="19" a="1"/>
  <c r="V311" i="19" s="1"/>
  <c r="U312" i="19" a="1"/>
  <c r="U312" i="19" s="1"/>
  <c r="T312" i="19" s="1"/>
  <c r="V312" i="19" a="1"/>
  <c r="V312" i="19" s="1"/>
  <c r="U313" i="19" a="1"/>
  <c r="U313" i="19" s="1"/>
  <c r="V313" i="19" a="1"/>
  <c r="V313" i="19" s="1"/>
  <c r="U314" i="19" a="1"/>
  <c r="U314" i="19" s="1"/>
  <c r="V314" i="19" a="1"/>
  <c r="V314" i="19" s="1"/>
  <c r="U315" i="19" a="1"/>
  <c r="U315" i="19" s="1"/>
  <c r="V315" i="19" a="1"/>
  <c r="V315" i="19" s="1"/>
  <c r="U316" i="19" a="1"/>
  <c r="U316" i="19" s="1"/>
  <c r="V316" i="19" a="1"/>
  <c r="V316" i="19" s="1"/>
  <c r="U317" i="19" a="1"/>
  <c r="U317" i="19" s="1"/>
  <c r="V317" i="19" a="1"/>
  <c r="V317" i="19" s="1"/>
  <c r="U318" i="19" a="1"/>
  <c r="U318" i="19" s="1"/>
  <c r="V318" i="19" a="1"/>
  <c r="V318" i="19" s="1"/>
  <c r="U319" i="19" a="1"/>
  <c r="U319" i="19" s="1"/>
  <c r="V319" i="19" a="1"/>
  <c r="V319" i="19" s="1"/>
  <c r="U320" i="19" a="1"/>
  <c r="U320" i="19" s="1"/>
  <c r="T320" i="19" s="1"/>
  <c r="V320" i="19" a="1"/>
  <c r="V320" i="19" s="1"/>
  <c r="U321" i="19" a="1"/>
  <c r="U321" i="19" s="1"/>
  <c r="V321" i="19" a="1"/>
  <c r="V321" i="19" s="1"/>
  <c r="U322" i="19" a="1"/>
  <c r="U322" i="19" s="1"/>
  <c r="V322" i="19" a="1"/>
  <c r="V322" i="19" s="1"/>
  <c r="U323" i="19" a="1"/>
  <c r="U323" i="19" s="1"/>
  <c r="V323" i="19" a="1"/>
  <c r="V323" i="19" s="1"/>
  <c r="U324" i="19" a="1"/>
  <c r="U324" i="19" s="1"/>
  <c r="V324" i="19" a="1"/>
  <c r="V324" i="19" s="1"/>
  <c r="U325" i="19" a="1"/>
  <c r="U325" i="19" s="1"/>
  <c r="V325" i="19" a="1"/>
  <c r="V325" i="19" s="1"/>
  <c r="U326" i="19" a="1"/>
  <c r="U326" i="19" s="1"/>
  <c r="V326" i="19" a="1"/>
  <c r="V326" i="19" s="1"/>
  <c r="U327" i="19" a="1"/>
  <c r="U327" i="19" s="1"/>
  <c r="V327" i="19" a="1"/>
  <c r="V327" i="19" s="1"/>
  <c r="U328" i="19" a="1"/>
  <c r="U328" i="19" s="1"/>
  <c r="V328" i="19" a="1"/>
  <c r="V328" i="19" s="1"/>
  <c r="U329" i="19" a="1"/>
  <c r="U329" i="19" s="1"/>
  <c r="V329" i="19" a="1"/>
  <c r="V329" i="19" s="1"/>
  <c r="U330" i="19" a="1"/>
  <c r="U330" i="19" s="1"/>
  <c r="V330" i="19" a="1"/>
  <c r="V330" i="19" s="1"/>
  <c r="U331" i="19" a="1"/>
  <c r="U331" i="19" s="1"/>
  <c r="V331" i="19" a="1"/>
  <c r="V331" i="19" s="1"/>
  <c r="U332" i="19" a="1"/>
  <c r="U332" i="19" s="1"/>
  <c r="V332" i="19" a="1"/>
  <c r="V332" i="19" s="1"/>
  <c r="U333" i="19" a="1"/>
  <c r="U333" i="19" s="1"/>
  <c r="V333" i="19" a="1"/>
  <c r="V333" i="19" s="1"/>
  <c r="U334" i="19" a="1"/>
  <c r="U334" i="19" s="1"/>
  <c r="V334" i="19" a="1"/>
  <c r="V334" i="19" s="1"/>
  <c r="U335" i="19" a="1"/>
  <c r="U335" i="19" s="1"/>
  <c r="V335" i="19" a="1"/>
  <c r="V335" i="19" s="1"/>
  <c r="U336" i="19" a="1"/>
  <c r="U336" i="19" s="1"/>
  <c r="V336" i="19" a="1"/>
  <c r="V336" i="19" s="1"/>
  <c r="U337" i="19" a="1"/>
  <c r="U337" i="19" s="1"/>
  <c r="V337" i="19" a="1"/>
  <c r="V337" i="19" s="1"/>
  <c r="U338" i="19" a="1"/>
  <c r="U338" i="19" s="1"/>
  <c r="V338" i="19" a="1"/>
  <c r="V338" i="19" s="1"/>
  <c r="U339" i="19" a="1"/>
  <c r="U339" i="19" s="1"/>
  <c r="V339" i="19" a="1"/>
  <c r="V339" i="19" s="1"/>
  <c r="U340" i="19" a="1"/>
  <c r="U340" i="19" s="1"/>
  <c r="V340" i="19" a="1"/>
  <c r="V340" i="19" s="1"/>
  <c r="U341" i="19" a="1"/>
  <c r="U341" i="19" s="1"/>
  <c r="V341" i="19" a="1"/>
  <c r="V341" i="19" s="1"/>
  <c r="U342" i="19" a="1"/>
  <c r="U342" i="19" s="1"/>
  <c r="V342" i="19" a="1"/>
  <c r="V342" i="19" s="1"/>
  <c r="U343" i="19" a="1"/>
  <c r="U343" i="19" s="1"/>
  <c r="V343" i="19" a="1"/>
  <c r="V343" i="19" s="1"/>
  <c r="U344" i="19" a="1"/>
  <c r="U344" i="19" s="1"/>
  <c r="V344" i="19" a="1"/>
  <c r="V344" i="19" s="1"/>
  <c r="U345" i="19" a="1"/>
  <c r="U345" i="19" s="1"/>
  <c r="V345" i="19" a="1"/>
  <c r="V345" i="19" s="1"/>
  <c r="U346" i="19" a="1"/>
  <c r="U346" i="19" s="1"/>
  <c r="V346" i="19" a="1"/>
  <c r="V346" i="19" s="1"/>
  <c r="U347" i="19" a="1"/>
  <c r="U347" i="19" s="1"/>
  <c r="V347" i="19" a="1"/>
  <c r="V347" i="19" s="1"/>
  <c r="U348" i="19" a="1"/>
  <c r="U348" i="19" s="1"/>
  <c r="V348" i="19" a="1"/>
  <c r="V348" i="19" s="1"/>
  <c r="U349" i="19" a="1"/>
  <c r="U349" i="19" s="1"/>
  <c r="V349" i="19" a="1"/>
  <c r="V349" i="19" s="1"/>
  <c r="U350" i="19" a="1"/>
  <c r="U350" i="19" s="1"/>
  <c r="V350" i="19" a="1"/>
  <c r="V350" i="19" s="1"/>
  <c r="U351" i="19" a="1"/>
  <c r="U351" i="19" s="1"/>
  <c r="V351" i="19" a="1"/>
  <c r="V351" i="19" s="1"/>
  <c r="U352" i="19" a="1"/>
  <c r="U352" i="19" s="1"/>
  <c r="V352" i="19" a="1"/>
  <c r="V352" i="19"/>
  <c r="U353" i="19" a="1"/>
  <c r="U353" i="19" s="1"/>
  <c r="V353" i="19" a="1"/>
  <c r="V353" i="19" s="1"/>
  <c r="U354" i="19" a="1"/>
  <c r="U354" i="19" s="1"/>
  <c r="V354" i="19" a="1"/>
  <c r="V354" i="19" s="1"/>
  <c r="U355" i="19" a="1"/>
  <c r="U355" i="19" s="1"/>
  <c r="V355" i="19" a="1"/>
  <c r="V355" i="19" s="1"/>
  <c r="U356" i="19" a="1"/>
  <c r="U356" i="19" s="1"/>
  <c r="V356" i="19" a="1"/>
  <c r="V356" i="19" s="1"/>
  <c r="U357" i="19" a="1"/>
  <c r="U357" i="19" s="1"/>
  <c r="V357" i="19" a="1"/>
  <c r="V357" i="19" s="1"/>
  <c r="U358" i="19" a="1"/>
  <c r="U358" i="19" s="1"/>
  <c r="V358" i="19" a="1"/>
  <c r="V358" i="19" s="1"/>
  <c r="U359" i="19" a="1"/>
  <c r="U359" i="19" s="1"/>
  <c r="V359" i="19" a="1"/>
  <c r="V359" i="19" s="1"/>
  <c r="U360" i="19" a="1"/>
  <c r="U360" i="19" s="1"/>
  <c r="V360" i="19" a="1"/>
  <c r="V360" i="19" s="1"/>
  <c r="U361" i="19" a="1"/>
  <c r="U361" i="19" s="1"/>
  <c r="V361" i="19" a="1"/>
  <c r="V361" i="19" s="1"/>
  <c r="U362" i="19" a="1"/>
  <c r="U362" i="19" s="1"/>
  <c r="V362" i="19" a="1"/>
  <c r="V362" i="19" s="1"/>
  <c r="U363" i="19" a="1"/>
  <c r="U363" i="19" s="1"/>
  <c r="V363" i="19" a="1"/>
  <c r="V363" i="19" s="1"/>
  <c r="U364" i="19" a="1"/>
  <c r="U364" i="19" s="1"/>
  <c r="V364" i="19" a="1"/>
  <c r="V364" i="19" s="1"/>
  <c r="U365" i="19" a="1"/>
  <c r="U365" i="19" s="1"/>
  <c r="V365" i="19" a="1"/>
  <c r="V365" i="19" s="1"/>
  <c r="U366" i="19" a="1"/>
  <c r="U366" i="19" s="1"/>
  <c r="V366" i="19" a="1"/>
  <c r="V366" i="19" s="1"/>
  <c r="U367" i="19" a="1"/>
  <c r="U367" i="19" s="1"/>
  <c r="V367" i="19" a="1"/>
  <c r="V367" i="19" s="1"/>
  <c r="U368" i="19" a="1"/>
  <c r="U368" i="19" s="1"/>
  <c r="V368" i="19" a="1"/>
  <c r="V368" i="19"/>
  <c r="U369" i="19" a="1"/>
  <c r="U369" i="19" s="1"/>
  <c r="V369" i="19" a="1"/>
  <c r="V369" i="19" s="1"/>
  <c r="U370" i="19" a="1"/>
  <c r="U370" i="19" s="1"/>
  <c r="V370" i="19" a="1"/>
  <c r="V370" i="19" s="1"/>
  <c r="V5" i="19" a="1"/>
  <c r="V5" i="19" s="1"/>
  <c r="U5" i="19" a="1"/>
  <c r="U5" i="19" s="1"/>
  <c r="T5" i="19" s="1"/>
  <c r="L5" i="28"/>
  <c r="M5" i="28"/>
  <c r="N5" i="28"/>
  <c r="I5" i="28"/>
  <c r="H5" i="28"/>
  <c r="E6" i="28"/>
  <c r="J6" i="28"/>
  <c r="N6" i="28"/>
  <c r="K5" i="28"/>
  <c r="C6" i="28"/>
  <c r="L6" i="28"/>
  <c r="I6" i="28"/>
  <c r="J5" i="28"/>
  <c r="C5" i="28"/>
  <c r="F6" i="28"/>
  <c r="K6" i="28"/>
  <c r="E5" i="28"/>
  <c r="H6" i="28"/>
  <c r="F5" i="28"/>
  <c r="D6" i="28"/>
  <c r="M6" i="28"/>
  <c r="T352" i="19" l="1"/>
  <c r="T322" i="19"/>
  <c r="T247" i="19"/>
  <c r="T220" i="19"/>
  <c r="T218" i="19"/>
  <c r="T216" i="19"/>
  <c r="T177" i="19"/>
  <c r="T64" i="19"/>
  <c r="T58" i="19"/>
  <c r="T52" i="19"/>
  <c r="T368" i="19"/>
  <c r="T51" i="19"/>
  <c r="T28" i="19"/>
  <c r="T356" i="19"/>
  <c r="T336" i="19"/>
  <c r="T250" i="19"/>
  <c r="T248" i="19"/>
  <c r="T246" i="19"/>
  <c r="T244" i="19"/>
  <c r="T236" i="19"/>
  <c r="T156" i="19"/>
  <c r="T364" i="19"/>
  <c r="T344" i="19"/>
  <c r="T332" i="19"/>
  <c r="T325" i="19"/>
  <c r="T316" i="19"/>
  <c r="T292" i="19"/>
  <c r="T276" i="19"/>
  <c r="T272" i="19"/>
  <c r="T270" i="19"/>
  <c r="T263" i="19"/>
  <c r="T261" i="19"/>
  <c r="T259" i="19"/>
  <c r="T257" i="19"/>
  <c r="T226" i="19"/>
  <c r="T224" i="19"/>
  <c r="T222" i="19"/>
  <c r="T193" i="19"/>
  <c r="T162" i="19"/>
  <c r="T160" i="19"/>
  <c r="T158" i="19"/>
  <c r="T85" i="19"/>
  <c r="T83" i="19"/>
  <c r="T81" i="19"/>
  <c r="T79" i="19"/>
  <c r="T30" i="19"/>
  <c r="T340" i="19"/>
  <c r="T308" i="19"/>
  <c r="T299" i="19"/>
  <c r="T297" i="19"/>
  <c r="T290" i="19"/>
  <c r="T288" i="19"/>
  <c r="T281" i="19"/>
  <c r="T266" i="19"/>
  <c r="T264" i="19"/>
  <c r="T249" i="19"/>
  <c r="T245" i="19"/>
  <c r="T243" i="19"/>
  <c r="T239" i="19"/>
  <c r="T237" i="19"/>
  <c r="T235" i="19"/>
  <c r="T233" i="19"/>
  <c r="T231" i="19"/>
  <c r="T229" i="19"/>
  <c r="T227" i="19"/>
  <c r="T214" i="19"/>
  <c r="T212" i="19"/>
  <c r="T210" i="19"/>
  <c r="T208" i="19"/>
  <c r="T206" i="19"/>
  <c r="T204" i="19"/>
  <c r="T200" i="19"/>
  <c r="T196" i="19"/>
  <c r="T185" i="19"/>
  <c r="T181" i="19"/>
  <c r="T179" i="19"/>
  <c r="T175" i="19"/>
  <c r="T173" i="19"/>
  <c r="T171" i="19"/>
  <c r="T169" i="19"/>
  <c r="T167" i="19"/>
  <c r="T165" i="19"/>
  <c r="T163" i="19"/>
  <c r="T154" i="19"/>
  <c r="T152" i="19"/>
  <c r="T150" i="19"/>
  <c r="T148" i="19"/>
  <c r="T146" i="19"/>
  <c r="T144" i="19"/>
  <c r="T142" i="19"/>
  <c r="T140" i="19"/>
  <c r="T138" i="19"/>
  <c r="T136" i="19"/>
  <c r="T134" i="19"/>
  <c r="T132" i="19"/>
  <c r="T122" i="19"/>
  <c r="T120" i="19"/>
  <c r="T116" i="19"/>
  <c r="T114" i="19"/>
  <c r="T106" i="19"/>
  <c r="T104" i="19"/>
  <c r="T100" i="19"/>
  <c r="T98" i="19"/>
  <c r="T92" i="19"/>
  <c r="T57" i="19"/>
  <c r="T17" i="19"/>
  <c r="T16" i="19"/>
  <c r="T360" i="19"/>
  <c r="T348" i="19"/>
  <c r="T328" i="19"/>
  <c r="T324" i="19"/>
  <c r="T315" i="19"/>
  <c r="T313" i="19"/>
  <c r="T306" i="19"/>
  <c r="T284" i="19"/>
  <c r="T279" i="19"/>
  <c r="T277" i="19"/>
  <c r="T275" i="19"/>
  <c r="T273" i="19"/>
  <c r="T260" i="19"/>
  <c r="T256" i="19"/>
  <c r="T254" i="19"/>
  <c r="T225" i="19"/>
  <c r="T215" i="19"/>
  <c r="T194" i="19"/>
  <c r="T192" i="19"/>
  <c r="T190" i="19"/>
  <c r="T168" i="19"/>
  <c r="T161" i="19"/>
  <c r="T151" i="19"/>
  <c r="T147" i="19"/>
  <c r="T145" i="19"/>
  <c r="T141" i="19"/>
  <c r="T135" i="19"/>
  <c r="T103" i="19"/>
  <c r="T99" i="19"/>
  <c r="T93" i="19"/>
  <c r="T80" i="19"/>
  <c r="T78" i="19"/>
  <c r="T29" i="19"/>
  <c r="O6" i="28"/>
  <c r="B7" i="28"/>
  <c r="T323" i="19"/>
  <c r="T318" i="19"/>
  <c r="T295" i="19"/>
  <c r="T293" i="19"/>
  <c r="T291" i="19"/>
  <c r="T286" i="19"/>
  <c r="T271" i="19"/>
  <c r="T269" i="19"/>
  <c r="T267" i="19"/>
  <c r="T262" i="19"/>
  <c r="T258" i="19"/>
  <c r="T223" i="19"/>
  <c r="T221" i="19"/>
  <c r="T219" i="19"/>
  <c r="T159" i="19"/>
  <c r="T157" i="19"/>
  <c r="T155" i="19"/>
  <c r="T84" i="19"/>
  <c r="T362" i="19"/>
  <c r="T354" i="19"/>
  <c r="T346" i="19"/>
  <c r="T338" i="19"/>
  <c r="T333" i="19"/>
  <c r="T311" i="19"/>
  <c r="T321" i="19"/>
  <c r="T314" i="19"/>
  <c r="T305" i="19"/>
  <c r="T298" i="19"/>
  <c r="T289" i="19"/>
  <c r="T282" i="19"/>
  <c r="T265" i="19"/>
  <c r="T242" i="19"/>
  <c r="T240" i="19"/>
  <c r="T238" i="19"/>
  <c r="T232" i="19"/>
  <c r="T228" i="19"/>
  <c r="T217" i="19"/>
  <c r="T213" i="19"/>
  <c r="T211" i="19"/>
  <c r="T178" i="19"/>
  <c r="T176" i="19"/>
  <c r="T174" i="19"/>
  <c r="T164" i="19"/>
  <c r="T153" i="19"/>
  <c r="T149" i="19"/>
  <c r="T143" i="19"/>
  <c r="T139" i="19"/>
  <c r="T137" i="19"/>
  <c r="T133" i="19"/>
  <c r="T123" i="19"/>
  <c r="T121" i="19"/>
  <c r="T117" i="19"/>
  <c r="T107" i="19"/>
  <c r="T105" i="19"/>
  <c r="T370" i="19"/>
  <c r="T367" i="19"/>
  <c r="T365" i="19"/>
  <c r="T359" i="19"/>
  <c r="T357" i="19"/>
  <c r="T351" i="19"/>
  <c r="T349" i="19"/>
  <c r="T343" i="19"/>
  <c r="T341" i="19"/>
  <c r="T335" i="19"/>
  <c r="T330" i="19"/>
  <c r="T327" i="19"/>
  <c r="T309" i="19"/>
  <c r="T307" i="19"/>
  <c r="T302" i="19"/>
  <c r="T369" i="19"/>
  <c r="T366" i="19"/>
  <c r="T363" i="19"/>
  <c r="T361" i="19"/>
  <c r="T358" i="19"/>
  <c r="T355" i="19"/>
  <c r="T353" i="19"/>
  <c r="T350" i="19"/>
  <c r="T347" i="19"/>
  <c r="T345" i="19"/>
  <c r="T342" i="19"/>
  <c r="T339" i="19"/>
  <c r="T337" i="19"/>
  <c r="T334" i="19"/>
  <c r="T331" i="19"/>
  <c r="T329" i="19"/>
  <c r="T326" i="19"/>
  <c r="T319" i="19"/>
  <c r="T317" i="19"/>
  <c r="T310" i="19"/>
  <c r="T303" i="19"/>
  <c r="T301" i="19"/>
  <c r="T294" i="19"/>
  <c r="T287" i="19"/>
  <c r="T285" i="19"/>
  <c r="T283" i="19"/>
  <c r="T278" i="19"/>
  <c r="T274" i="19"/>
  <c r="T255" i="19"/>
  <c r="T253" i="19"/>
  <c r="T251" i="19"/>
  <c r="T191" i="19"/>
  <c r="T189" i="19"/>
  <c r="T187" i="19"/>
  <c r="T234" i="19"/>
  <c r="T230" i="19"/>
  <c r="T202" i="19"/>
  <c r="T198" i="19"/>
  <c r="T170" i="19"/>
  <c r="T166" i="19"/>
  <c r="T82" i="19"/>
  <c r="AG6" i="8"/>
  <c r="G5" i="28" s="1"/>
  <c r="AG7" i="8"/>
  <c r="G6" i="28" s="1"/>
  <c r="AG8" i="8"/>
  <c r="AG9" i="8"/>
  <c r="AG10" i="8"/>
  <c r="AG11" i="8"/>
  <c r="AG12" i="8"/>
  <c r="AG13" i="8"/>
  <c r="AG14" i="8"/>
  <c r="AG15" i="8"/>
  <c r="AG16" i="8"/>
  <c r="AG17" i="8"/>
  <c r="AG18" i="8"/>
  <c r="AG19" i="8"/>
  <c r="AG20" i="8"/>
  <c r="AG21" i="8"/>
  <c r="AG22" i="8"/>
  <c r="AG23" i="8"/>
  <c r="AG24" i="8"/>
  <c r="AG25" i="8"/>
  <c r="AG26" i="8"/>
  <c r="AG27" i="8"/>
  <c r="AG28" i="8"/>
  <c r="AG29" i="8"/>
  <c r="AG30" i="8"/>
  <c r="AG31" i="8"/>
  <c r="AG32" i="8"/>
  <c r="AG33" i="8"/>
  <c r="AG34" i="8"/>
  <c r="AG35" i="8"/>
  <c r="AG36" i="8"/>
  <c r="AG37" i="8"/>
  <c r="AG38" i="8"/>
  <c r="AG39" i="8"/>
  <c r="AG40" i="8"/>
  <c r="AG41" i="8"/>
  <c r="AG42" i="8"/>
  <c r="AG43" i="8"/>
  <c r="AG44" i="8"/>
  <c r="AG45" i="8"/>
  <c r="AG46" i="8"/>
  <c r="AG47" i="8"/>
  <c r="AG48" i="8"/>
  <c r="AG49" i="8"/>
  <c r="AG50" i="8"/>
  <c r="AG51" i="8"/>
  <c r="AG52" i="8"/>
  <c r="AG53" i="8"/>
  <c r="AG54" i="8"/>
  <c r="AG55" i="8"/>
  <c r="AG56" i="8"/>
  <c r="AG57" i="8"/>
  <c r="AG58" i="8"/>
  <c r="AG59" i="8"/>
  <c r="AG60" i="8"/>
  <c r="AG61" i="8"/>
  <c r="AG62" i="8"/>
  <c r="AG63" i="8"/>
  <c r="AG64" i="8"/>
  <c r="AG65" i="8"/>
  <c r="AG66" i="8"/>
  <c r="AG67" i="8"/>
  <c r="AG68" i="8"/>
  <c r="AG69" i="8"/>
  <c r="AG70" i="8"/>
  <c r="AG71" i="8"/>
  <c r="AG72" i="8"/>
  <c r="AG73" i="8"/>
  <c r="AG74" i="8"/>
  <c r="AG75" i="8"/>
  <c r="AG76" i="8"/>
  <c r="AG77" i="8"/>
  <c r="AG78" i="8"/>
  <c r="AG79" i="8"/>
  <c r="AG80" i="8"/>
  <c r="AG81" i="8"/>
  <c r="AG82" i="8"/>
  <c r="AG83" i="8"/>
  <c r="AG84" i="8"/>
  <c r="AG85" i="8"/>
  <c r="AG86" i="8"/>
  <c r="AG87" i="8"/>
  <c r="AG88" i="8"/>
  <c r="AG89" i="8"/>
  <c r="AG90" i="8"/>
  <c r="AG91" i="8"/>
  <c r="AG92" i="8"/>
  <c r="AG93" i="8"/>
  <c r="AG94" i="8"/>
  <c r="AG95" i="8"/>
  <c r="AG96" i="8"/>
  <c r="AG97" i="8"/>
  <c r="AG98" i="8"/>
  <c r="AG99" i="8"/>
  <c r="AG100" i="8"/>
  <c r="AG101" i="8"/>
  <c r="AG102" i="8"/>
  <c r="AG103" i="8"/>
  <c r="AG104" i="8"/>
  <c r="AG105" i="8"/>
  <c r="AG106" i="8"/>
  <c r="AG107" i="8"/>
  <c r="AG108" i="8"/>
  <c r="AG109" i="8"/>
  <c r="AG110" i="8"/>
  <c r="AG111" i="8"/>
  <c r="AG112" i="8"/>
  <c r="AG113" i="8"/>
  <c r="AG114" i="8"/>
  <c r="AG115" i="8"/>
  <c r="AG116" i="8"/>
  <c r="AG117" i="8"/>
  <c r="AG118" i="8"/>
  <c r="AG119" i="8"/>
  <c r="AG120" i="8"/>
  <c r="AG121" i="8"/>
  <c r="AG122" i="8"/>
  <c r="AG123" i="8"/>
  <c r="AG124" i="8"/>
  <c r="AG125" i="8"/>
  <c r="AG126" i="8"/>
  <c r="AG127" i="8"/>
  <c r="AG128" i="8"/>
  <c r="AG129" i="8"/>
  <c r="AG130" i="8"/>
  <c r="AG5" i="8"/>
  <c r="E7" i="28"/>
  <c r="J7" i="28"/>
  <c r="N7" i="28"/>
  <c r="C7" i="28"/>
  <c r="D7" i="28"/>
  <c r="F7" i="28"/>
  <c r="K7" i="28"/>
  <c r="H7" i="28"/>
  <c r="I7" i="28"/>
  <c r="L7" i="28"/>
  <c r="M7" i="28"/>
  <c r="O7" i="28" l="1"/>
  <c r="B8" i="28"/>
  <c r="G7" i="28"/>
  <c r="D8" i="28"/>
  <c r="I8" i="28"/>
  <c r="M8" i="28"/>
  <c r="L8" i="28"/>
  <c r="E8" i="28"/>
  <c r="J8" i="28"/>
  <c r="N8" i="28"/>
  <c r="F8" i="28"/>
  <c r="K8" i="28"/>
  <c r="C8" i="28"/>
  <c r="H8" i="28"/>
  <c r="B9" i="28" l="1"/>
  <c r="G8" i="28"/>
  <c r="O8" i="28"/>
  <c r="E1" i="26"/>
  <c r="F9" i="28"/>
  <c r="K9" i="28"/>
  <c r="C9" i="28"/>
  <c r="H9" i="28"/>
  <c r="L9" i="28"/>
  <c r="D9" i="28"/>
  <c r="I9" i="28"/>
  <c r="M9" i="28"/>
  <c r="E9" i="28"/>
  <c r="J9" i="28"/>
  <c r="N9" i="28"/>
  <c r="B10" i="28" l="1"/>
  <c r="G9" i="28"/>
  <c r="O9" i="28"/>
  <c r="G4" i="23"/>
  <c r="I4" i="23" s="1"/>
  <c r="A8" i="23" s="1"/>
  <c r="G4" i="22"/>
  <c r="G4" i="21"/>
  <c r="I4" i="21" s="1"/>
  <c r="A8" i="21" s="1"/>
  <c r="G4" i="20"/>
  <c r="I4" i="20" s="1"/>
  <c r="A8" i="20" s="1"/>
  <c r="I4" i="22"/>
  <c r="A8" i="22" s="1"/>
  <c r="C10" i="28"/>
  <c r="H10" i="28"/>
  <c r="L10" i="28"/>
  <c r="E10" i="28"/>
  <c r="F10" i="28"/>
  <c r="D10" i="28"/>
  <c r="I10" i="28"/>
  <c r="M10" i="28"/>
  <c r="J10" i="28"/>
  <c r="N10" i="28"/>
  <c r="K10" i="28"/>
  <c r="C8" i="22" l="1"/>
  <c r="B8" i="22"/>
  <c r="D8" i="22"/>
  <c r="O10" i="28"/>
  <c r="G10" i="28"/>
  <c r="B11" i="28"/>
  <c r="A9" i="23"/>
  <c r="K4" i="23"/>
  <c r="A9" i="22"/>
  <c r="K4" i="22"/>
  <c r="A9" i="21"/>
  <c r="K4" i="21"/>
  <c r="A9" i="20"/>
  <c r="K4" i="20"/>
  <c r="D9" i="22" l="1"/>
  <c r="C9" i="22"/>
  <c r="B9" i="22"/>
  <c r="O11" i="28"/>
  <c r="B12" i="28"/>
  <c r="G11" i="28"/>
  <c r="A10" i="23"/>
  <c r="A10" i="22"/>
  <c r="A10" i="21"/>
  <c r="A10" i="20"/>
  <c r="E11" i="28"/>
  <c r="J11" i="28"/>
  <c r="K11" i="28"/>
  <c r="M11" i="28"/>
  <c r="L11" i="28"/>
  <c r="E12" i="28"/>
  <c r="J12" i="28"/>
  <c r="N12" i="28"/>
  <c r="F11" i="28"/>
  <c r="H11" i="28"/>
  <c r="K12" i="28"/>
  <c r="N11" i="28"/>
  <c r="C11" i="28"/>
  <c r="C12" i="28"/>
  <c r="H12" i="28"/>
  <c r="D12" i="28"/>
  <c r="I12" i="28"/>
  <c r="M12" i="28"/>
  <c r="I11" i="28"/>
  <c r="F12" i="28"/>
  <c r="D11" i="28"/>
  <c r="L12" i="28"/>
  <c r="B10" i="22" l="1"/>
  <c r="D10" i="22"/>
  <c r="C10" i="22"/>
  <c r="O12" i="28"/>
  <c r="B13" i="28"/>
  <c r="G12" i="28"/>
  <c r="A11" i="23"/>
  <c r="A11" i="22"/>
  <c r="A11" i="21"/>
  <c r="A11" i="20"/>
  <c r="C2" i="7"/>
  <c r="C3" i="7"/>
  <c r="C4" i="7"/>
  <c r="C5" i="7"/>
  <c r="C6" i="7"/>
  <c r="C7" i="7"/>
  <c r="C8" i="7"/>
  <c r="B2" i="7"/>
  <c r="B3" i="7"/>
  <c r="B4" i="7"/>
  <c r="B5" i="7"/>
  <c r="B6" i="7"/>
  <c r="B7" i="7"/>
  <c r="B8" i="7"/>
  <c r="F13" i="28"/>
  <c r="K13" i="28"/>
  <c r="C13" i="28"/>
  <c r="L13" i="28"/>
  <c r="I13" i="28"/>
  <c r="M13" i="28"/>
  <c r="J13" i="28"/>
  <c r="H13" i="28"/>
  <c r="N13" i="28"/>
  <c r="D13" i="28"/>
  <c r="E13" i="28"/>
  <c r="D11" i="22" l="1"/>
  <c r="C11" i="22"/>
  <c r="B11" i="22"/>
  <c r="O13" i="28"/>
  <c r="B14" i="28"/>
  <c r="G13" i="28"/>
  <c r="A12" i="23"/>
  <c r="A12" i="22"/>
  <c r="A12" i="21"/>
  <c r="A12" i="20"/>
  <c r="D14" i="28"/>
  <c r="I14" i="28"/>
  <c r="M14" i="28"/>
  <c r="N14" i="28"/>
  <c r="K14" i="28"/>
  <c r="H14" i="28"/>
  <c r="L14" i="28"/>
  <c r="E14" i="28"/>
  <c r="J14" i="28"/>
  <c r="F14" i="28"/>
  <c r="C14" i="28"/>
  <c r="C12" i="22" l="1"/>
  <c r="B12" i="22"/>
  <c r="D12" i="22"/>
  <c r="O14" i="28"/>
  <c r="B15" i="28"/>
  <c r="G14" i="28"/>
  <c r="A13" i="23"/>
  <c r="A13" i="22"/>
  <c r="A13" i="21"/>
  <c r="A13" i="20"/>
  <c r="D15" i="28"/>
  <c r="I15" i="28"/>
  <c r="M15" i="28"/>
  <c r="C15" i="28"/>
  <c r="L15" i="28"/>
  <c r="E15" i="28"/>
  <c r="J15" i="28"/>
  <c r="N15" i="28"/>
  <c r="F15" i="28"/>
  <c r="K15" i="28"/>
  <c r="H15" i="28"/>
  <c r="C13" i="22" l="1"/>
  <c r="B13" i="22"/>
  <c r="D13" i="22"/>
  <c r="O15" i="28"/>
  <c r="B16" i="28"/>
  <c r="G15" i="28"/>
  <c r="A14" i="23"/>
  <c r="A14" i="22"/>
  <c r="A14" i="21"/>
  <c r="A14" i="20"/>
  <c r="D16" i="28"/>
  <c r="I16" i="28"/>
  <c r="M16" i="28"/>
  <c r="E16" i="28"/>
  <c r="J16" i="28"/>
  <c r="N16" i="28"/>
  <c r="F16" i="28"/>
  <c r="C16" i="28"/>
  <c r="L16" i="28"/>
  <c r="K16" i="28"/>
  <c r="H16" i="28"/>
  <c r="C14" i="22" l="1"/>
  <c r="B14" i="22"/>
  <c r="D14" i="22"/>
  <c r="O16" i="28"/>
  <c r="B17" i="28"/>
  <c r="G16" i="28"/>
  <c r="A15" i="23"/>
  <c r="A15" i="22"/>
  <c r="A15" i="21"/>
  <c r="A15" i="20"/>
  <c r="E17" i="28"/>
  <c r="J17" i="28"/>
  <c r="N17" i="28"/>
  <c r="F17" i="28"/>
  <c r="K17" i="28"/>
  <c r="C17" i="28"/>
  <c r="L17" i="28"/>
  <c r="I17" i="28"/>
  <c r="H17" i="28"/>
  <c r="D17" i="28"/>
  <c r="M17" i="28"/>
  <c r="D15" i="22" l="1"/>
  <c r="C15" i="22"/>
  <c r="B15" i="22"/>
  <c r="O17" i="28"/>
  <c r="B18" i="28"/>
  <c r="G17" i="28"/>
  <c r="A16" i="23"/>
  <c r="A16" i="22"/>
  <c r="A16" i="21"/>
  <c r="A16" i="20"/>
  <c r="D18" i="28"/>
  <c r="I18" i="28"/>
  <c r="M18" i="28"/>
  <c r="K18" i="28"/>
  <c r="C18" i="28"/>
  <c r="L18" i="28"/>
  <c r="E18" i="28"/>
  <c r="J18" i="28"/>
  <c r="N18" i="28"/>
  <c r="H18" i="28"/>
  <c r="F18" i="28"/>
  <c r="D16" i="22" l="1"/>
  <c r="C16" i="22"/>
  <c r="B16" i="22"/>
  <c r="O18" i="28"/>
  <c r="B19" i="28"/>
  <c r="G18" i="28"/>
  <c r="A17" i="23"/>
  <c r="A17" i="22"/>
  <c r="A17" i="21"/>
  <c r="A17" i="20"/>
  <c r="D19" i="28"/>
  <c r="I19" i="28"/>
  <c r="M19" i="28"/>
  <c r="F19" i="28"/>
  <c r="C19" i="28"/>
  <c r="H19" i="28"/>
  <c r="E19" i="28"/>
  <c r="J19" i="28"/>
  <c r="N19" i="28"/>
  <c r="L19" i="28"/>
  <c r="K19" i="28"/>
  <c r="B17" i="22" l="1"/>
  <c r="C17" i="22"/>
  <c r="D17" i="22"/>
  <c r="B20" i="28"/>
  <c r="G19" i="28"/>
  <c r="O19" i="28"/>
  <c r="A18" i="23"/>
  <c r="A18" i="22"/>
  <c r="A18" i="21"/>
  <c r="A18" i="20"/>
  <c r="D20" i="28"/>
  <c r="I20" i="28"/>
  <c r="N20" i="28"/>
  <c r="F20" i="28"/>
  <c r="K20" i="28"/>
  <c r="H20" i="28"/>
  <c r="L20" i="28"/>
  <c r="C20" i="28"/>
  <c r="M20" i="28"/>
  <c r="E20" i="28"/>
  <c r="C18" i="22" l="1"/>
  <c r="B18" i="22"/>
  <c r="D18" i="22"/>
  <c r="B21" i="28"/>
  <c r="G20" i="28"/>
  <c r="O20" i="28"/>
  <c r="A19" i="23"/>
  <c r="A19" i="22"/>
  <c r="A19" i="21"/>
  <c r="A19" i="20"/>
  <c r="J20" i="28"/>
  <c r="C21" i="28"/>
  <c r="H21" i="28"/>
  <c r="L21" i="28"/>
  <c r="D21" i="28"/>
  <c r="I21" i="28"/>
  <c r="M21" i="28"/>
  <c r="E21" i="28"/>
  <c r="J21" i="28"/>
  <c r="N21" i="28"/>
  <c r="F21" i="28"/>
  <c r="K21" i="28"/>
  <c r="C19" i="22" l="1"/>
  <c r="B19" i="22"/>
  <c r="D19" i="22"/>
  <c r="G21" i="28"/>
  <c r="O21" i="28"/>
  <c r="B22" i="28"/>
  <c r="A20" i="23"/>
  <c r="A20" i="22"/>
  <c r="A20" i="21"/>
  <c r="A20" i="20"/>
  <c r="M22" i="28"/>
  <c r="C22" i="28"/>
  <c r="N22" i="28"/>
  <c r="L22" i="28"/>
  <c r="F22" i="28"/>
  <c r="K22" i="28"/>
  <c r="H22" i="28"/>
  <c r="D22" i="28"/>
  <c r="D20" i="22" l="1"/>
  <c r="C20" i="22"/>
  <c r="B20" i="22"/>
  <c r="G22" i="28"/>
  <c r="O22" i="28"/>
  <c r="B23" i="28"/>
  <c r="A21" i="23"/>
  <c r="A21" i="22"/>
  <c r="A21" i="21"/>
  <c r="A21" i="20"/>
  <c r="J22" i="28"/>
  <c r="E22" i="28"/>
  <c r="F23" i="28"/>
  <c r="K23" i="28"/>
  <c r="H23" i="28"/>
  <c r="J23" i="28"/>
  <c r="I22" i="28"/>
  <c r="C23" i="28"/>
  <c r="L23" i="28"/>
  <c r="D23" i="28"/>
  <c r="I23" i="28"/>
  <c r="M23" i="28"/>
  <c r="E23" i="28"/>
  <c r="N23" i="28"/>
  <c r="D21" i="22" l="1"/>
  <c r="B21" i="22"/>
  <c r="C21" i="22"/>
  <c r="B24" i="28"/>
  <c r="G23" i="28"/>
  <c r="O23" i="28"/>
  <c r="A22" i="23"/>
  <c r="A22" i="22"/>
  <c r="A22" i="21"/>
  <c r="A22" i="20"/>
  <c r="D24" i="28"/>
  <c r="I24" i="28"/>
  <c r="M24" i="28"/>
  <c r="E24" i="28"/>
  <c r="N24" i="28"/>
  <c r="F24" i="28"/>
  <c r="K24" i="28"/>
  <c r="H24" i="28"/>
  <c r="L24" i="28"/>
  <c r="J24" i="28"/>
  <c r="C24" i="28"/>
  <c r="B22" i="22" l="1"/>
  <c r="D22" i="22"/>
  <c r="C22" i="22"/>
  <c r="G24" i="28"/>
  <c r="O24" i="28"/>
  <c r="B25" i="28"/>
  <c r="A23" i="23"/>
  <c r="A23" i="22"/>
  <c r="A23" i="21"/>
  <c r="A23" i="20"/>
  <c r="L25" i="28"/>
  <c r="D25" i="28"/>
  <c r="B23" i="22" l="1"/>
  <c r="D23" i="22"/>
  <c r="C23" i="22"/>
  <c r="O25" i="28"/>
  <c r="B26" i="28"/>
  <c r="G25" i="28"/>
  <c r="A24" i="23"/>
  <c r="A24" i="22"/>
  <c r="A24" i="21"/>
  <c r="A24" i="20"/>
  <c r="J25" i="28"/>
  <c r="K25" i="28"/>
  <c r="I25" i="28"/>
  <c r="C26" i="28"/>
  <c r="L26" i="28"/>
  <c r="E25" i="28"/>
  <c r="F25" i="28"/>
  <c r="J26" i="28"/>
  <c r="C25" i="28"/>
  <c r="M25" i="28"/>
  <c r="F26" i="28"/>
  <c r="K26" i="28"/>
  <c r="H26" i="28"/>
  <c r="H25" i="28"/>
  <c r="N25" i="28"/>
  <c r="E26" i="28"/>
  <c r="N26" i="28"/>
  <c r="D26" i="28"/>
  <c r="C24" i="22" l="1"/>
  <c r="B24" i="22"/>
  <c r="D24" i="22"/>
  <c r="B27" i="28"/>
  <c r="G26" i="28"/>
  <c r="O26" i="28"/>
  <c r="A25" i="23"/>
  <c r="A25" i="22"/>
  <c r="A25" i="21"/>
  <c r="A25" i="20"/>
  <c r="M26" i="28"/>
  <c r="F27" i="28"/>
  <c r="K27" i="28"/>
  <c r="E27" i="28"/>
  <c r="J27" i="28"/>
  <c r="I26" i="28"/>
  <c r="I27" i="28"/>
  <c r="M27" i="28"/>
  <c r="N27" i="28"/>
  <c r="D27" i="28"/>
  <c r="C27" i="28"/>
  <c r="D25" i="22" l="1"/>
  <c r="B25" i="22"/>
  <c r="C25" i="22"/>
  <c r="B28" i="28"/>
  <c r="G27" i="28"/>
  <c r="O27" i="28"/>
  <c r="A26" i="23"/>
  <c r="A26" i="22"/>
  <c r="A26" i="21"/>
  <c r="A26" i="20"/>
  <c r="L27" i="28"/>
  <c r="H27" i="28"/>
  <c r="M28" i="28"/>
  <c r="I28" i="28"/>
  <c r="E28" i="28"/>
  <c r="J28" i="28"/>
  <c r="N28" i="28"/>
  <c r="F28" i="28"/>
  <c r="K28" i="28"/>
  <c r="C28" i="28"/>
  <c r="C26" i="22" l="1"/>
  <c r="D26" i="22"/>
  <c r="B26" i="22"/>
  <c r="G28" i="28"/>
  <c r="O28" i="28"/>
  <c r="B29" i="28"/>
  <c r="A27" i="23"/>
  <c r="A27" i="22"/>
  <c r="A27" i="21"/>
  <c r="A27" i="20"/>
  <c r="D28" i="28"/>
  <c r="L28" i="28"/>
  <c r="F29" i="28"/>
  <c r="K29" i="28"/>
  <c r="H29" i="28"/>
  <c r="L29" i="28"/>
  <c r="D29" i="28"/>
  <c r="I29" i="28"/>
  <c r="M29" i="28"/>
  <c r="E29" i="28"/>
  <c r="J29" i="28"/>
  <c r="H28" i="28"/>
  <c r="C29" i="28"/>
  <c r="N29" i="28"/>
  <c r="D27" i="22" l="1"/>
  <c r="B27" i="22"/>
  <c r="C27" i="22"/>
  <c r="G29" i="28"/>
  <c r="O29" i="28"/>
  <c r="B30" i="28"/>
  <c r="A28" i="23"/>
  <c r="A28" i="22"/>
  <c r="A28" i="21"/>
  <c r="A28" i="20"/>
  <c r="D30" i="28"/>
  <c r="B28" i="22" l="1"/>
  <c r="D28" i="22"/>
  <c r="C28" i="22"/>
  <c r="B31" i="28"/>
  <c r="G30" i="28"/>
  <c r="O30" i="28"/>
  <c r="A29" i="23"/>
  <c r="A29" i="22"/>
  <c r="A29" i="21"/>
  <c r="A29" i="20"/>
  <c r="H30" i="28"/>
  <c r="E30" i="28"/>
  <c r="M30" i="28"/>
  <c r="K30" i="28"/>
  <c r="L30" i="28"/>
  <c r="I30" i="28"/>
  <c r="C30" i="28"/>
  <c r="F30" i="28"/>
  <c r="E31" i="28"/>
  <c r="J31" i="28"/>
  <c r="N31" i="28"/>
  <c r="F31" i="28"/>
  <c r="K31" i="28"/>
  <c r="N30" i="28"/>
  <c r="J30" i="28"/>
  <c r="C31" i="28"/>
  <c r="C29" i="22" l="1"/>
  <c r="D29" i="22"/>
  <c r="B29" i="22"/>
  <c r="G31" i="28"/>
  <c r="O31" i="28"/>
  <c r="B32" i="28"/>
  <c r="A30" i="23"/>
  <c r="A30" i="22"/>
  <c r="A30" i="21"/>
  <c r="A30" i="20"/>
  <c r="M31" i="28"/>
  <c r="H31" i="28"/>
  <c r="D31" i="28"/>
  <c r="L31" i="28"/>
  <c r="I31" i="28"/>
  <c r="C32" i="28"/>
  <c r="C30" i="22" l="1"/>
  <c r="D30" i="22"/>
  <c r="B30" i="22"/>
  <c r="G32" i="28"/>
  <c r="O32" i="28"/>
  <c r="B33" i="28"/>
  <c r="A31" i="23"/>
  <c r="A31" i="22"/>
  <c r="A31" i="21"/>
  <c r="A31" i="20"/>
  <c r="E32" i="28"/>
  <c r="N32" i="28"/>
  <c r="L32" i="28"/>
  <c r="I32" i="28"/>
  <c r="J32" i="28"/>
  <c r="H32" i="28"/>
  <c r="M32" i="28"/>
  <c r="F32" i="28"/>
  <c r="D32" i="28"/>
  <c r="K32" i="28"/>
  <c r="C33" i="28"/>
  <c r="C31" i="22" l="1"/>
  <c r="B31" i="22"/>
  <c r="D31" i="22"/>
  <c r="B34" i="28"/>
  <c r="G33" i="28"/>
  <c r="O33" i="28"/>
  <c r="A32" i="23"/>
  <c r="A32" i="22"/>
  <c r="A32" i="21"/>
  <c r="A32" i="20"/>
  <c r="K33" i="28"/>
  <c r="L33" i="28"/>
  <c r="F34" i="28"/>
  <c r="K34" i="28"/>
  <c r="F33" i="28"/>
  <c r="M33" i="28"/>
  <c r="H33" i="28"/>
  <c r="I33" i="28"/>
  <c r="J33" i="28"/>
  <c r="N33" i="28"/>
  <c r="M34" i="28"/>
  <c r="D33" i="28"/>
  <c r="E34" i="28"/>
  <c r="J34" i="28"/>
  <c r="N34" i="28"/>
  <c r="E33" i="28"/>
  <c r="C34" i="28"/>
  <c r="D32" i="22" l="1"/>
  <c r="C32" i="22"/>
  <c r="B32" i="22"/>
  <c r="G34" i="28"/>
  <c r="O34" i="28"/>
  <c r="B35" i="28"/>
  <c r="A33" i="23"/>
  <c r="A33" i="22"/>
  <c r="A33" i="21"/>
  <c r="A33" i="20"/>
  <c r="I34" i="28"/>
  <c r="L34" i="28"/>
  <c r="F35" i="28"/>
  <c r="H34" i="28"/>
  <c r="H35" i="28"/>
  <c r="D34" i="28"/>
  <c r="K35" i="28"/>
  <c r="C35" i="28"/>
  <c r="L35" i="28"/>
  <c r="D35" i="28"/>
  <c r="D33" i="22" l="1"/>
  <c r="B33" i="22"/>
  <c r="C33" i="22"/>
  <c r="G35" i="28"/>
  <c r="O35" i="28"/>
  <c r="B36" i="28"/>
  <c r="A34" i="23"/>
  <c r="A34" i="22"/>
  <c r="A34" i="21"/>
  <c r="A34" i="20"/>
  <c r="N35" i="28"/>
  <c r="I35" i="28"/>
  <c r="J35" i="28"/>
  <c r="E35" i="28"/>
  <c r="M35" i="28"/>
  <c r="F36" i="28"/>
  <c r="K36" i="28"/>
  <c r="C36" i="28"/>
  <c r="D34" i="22" l="1"/>
  <c r="C34" i="22"/>
  <c r="B34" i="22"/>
  <c r="O36" i="28"/>
  <c r="E8" i="23" s="1"/>
  <c r="B37" i="28"/>
  <c r="G36" i="28"/>
  <c r="A35" i="23"/>
  <c r="A35" i="22"/>
  <c r="A35" i="21"/>
  <c r="A35" i="20"/>
  <c r="N36" i="28"/>
  <c r="I36" i="28"/>
  <c r="D37" i="28"/>
  <c r="I37" i="28"/>
  <c r="M37" i="28"/>
  <c r="L37" i="28"/>
  <c r="J36" i="28"/>
  <c r="D36" i="28"/>
  <c r="E37" i="28"/>
  <c r="J37" i="28"/>
  <c r="N37" i="28"/>
  <c r="F37" i="28"/>
  <c r="K37" i="28"/>
  <c r="E36" i="28"/>
  <c r="L36" i="28"/>
  <c r="M36" i="28"/>
  <c r="H36" i="28"/>
  <c r="C37" i="28"/>
  <c r="H37" i="28"/>
  <c r="B35" i="22" l="1"/>
  <c r="D35" i="22"/>
  <c r="C35" i="22"/>
  <c r="C8" i="23"/>
  <c r="B8" i="23"/>
  <c r="D9" i="23"/>
  <c r="B9" i="23"/>
  <c r="C9" i="23"/>
  <c r="D8" i="23"/>
  <c r="O37" i="28"/>
  <c r="E9" i="23" s="1"/>
  <c r="B38" i="28"/>
  <c r="G37" i="28"/>
  <c r="A36" i="23"/>
  <c r="A36" i="22"/>
  <c r="A36" i="21"/>
  <c r="A36" i="20"/>
  <c r="D38" i="28"/>
  <c r="I38" i="28"/>
  <c r="M38" i="28"/>
  <c r="E38" i="28"/>
  <c r="J38" i="28"/>
  <c r="N38" i="28"/>
  <c r="L38" i="28"/>
  <c r="F38" i="28"/>
  <c r="K38" i="28"/>
  <c r="C38" i="28"/>
  <c r="H38" i="28"/>
  <c r="C36" i="22" l="1"/>
  <c r="D36" i="22"/>
  <c r="B36" i="22"/>
  <c r="B10" i="23"/>
  <c r="D10" i="23"/>
  <c r="C10" i="23"/>
  <c r="O38" i="28"/>
  <c r="E10" i="23" s="1"/>
  <c r="B39" i="28"/>
  <c r="G38" i="28"/>
  <c r="A37" i="23"/>
  <c r="A37" i="22"/>
  <c r="A37" i="21"/>
  <c r="A37" i="20"/>
  <c r="D39" i="28"/>
  <c r="I39" i="28"/>
  <c r="M39" i="28"/>
  <c r="E39" i="28"/>
  <c r="J39" i="28"/>
  <c r="N39" i="28"/>
  <c r="L39" i="28"/>
  <c r="F39" i="28"/>
  <c r="K39" i="28"/>
  <c r="C39" i="28"/>
  <c r="H39" i="28"/>
  <c r="B37" i="23" l="1"/>
  <c r="C37" i="23"/>
  <c r="E37" i="23"/>
  <c r="D37" i="23"/>
  <c r="D37" i="22"/>
  <c r="C37" i="22"/>
  <c r="B37" i="22"/>
  <c r="B11" i="23"/>
  <c r="D11" i="23"/>
  <c r="C11" i="23"/>
  <c r="B40" i="28"/>
  <c r="G39" i="28"/>
  <c r="O39" i="28"/>
  <c r="E11" i="23" s="1"/>
  <c r="A38" i="23"/>
  <c r="A38" i="22"/>
  <c r="A38" i="21"/>
  <c r="A38" i="20"/>
  <c r="D40" i="28"/>
  <c r="I40" i="28"/>
  <c r="M40" i="28"/>
  <c r="E40" i="28"/>
  <c r="J40" i="28"/>
  <c r="N40" i="28"/>
  <c r="F40" i="28"/>
  <c r="H40" i="28"/>
  <c r="K40" i="28"/>
  <c r="C40" i="28"/>
  <c r="L40" i="28"/>
  <c r="E38" i="23" l="1"/>
  <c r="C38" i="23"/>
  <c r="D38" i="23"/>
  <c r="B38" i="23"/>
  <c r="D38" i="22"/>
  <c r="B38" i="22"/>
  <c r="C38" i="22"/>
  <c r="B38" i="20"/>
  <c r="C38" i="20"/>
  <c r="D38" i="20"/>
  <c r="B12" i="23"/>
  <c r="D12" i="23"/>
  <c r="C12" i="23"/>
  <c r="B41" i="28"/>
  <c r="G40" i="28"/>
  <c r="O40" i="28"/>
  <c r="E12" i="23" s="1"/>
  <c r="D41" i="28"/>
  <c r="I41" i="28"/>
  <c r="M41" i="28"/>
  <c r="J41" i="28"/>
  <c r="F41" i="28"/>
  <c r="C41" i="28"/>
  <c r="L41" i="28"/>
  <c r="E41" i="28"/>
  <c r="N41" i="28"/>
  <c r="K41" i="28"/>
  <c r="H41" i="28"/>
  <c r="D13" i="23" l="1"/>
  <c r="B13" i="23"/>
  <c r="C13" i="23"/>
  <c r="O41" i="28"/>
  <c r="E13" i="23" s="1"/>
  <c r="B42" i="28"/>
  <c r="G41" i="28"/>
  <c r="C42" i="28"/>
  <c r="H42" i="28"/>
  <c r="L42" i="28"/>
  <c r="D42" i="28"/>
  <c r="I42" i="28"/>
  <c r="M42" i="28"/>
  <c r="F42" i="28"/>
  <c r="E42" i="28"/>
  <c r="J42" i="28"/>
  <c r="N42" i="28"/>
  <c r="K42" i="28"/>
  <c r="D14" i="23" l="1"/>
  <c r="C14" i="23"/>
  <c r="B14" i="23"/>
  <c r="O42" i="28"/>
  <c r="E14" i="23" s="1"/>
  <c r="G42" i="28"/>
  <c r="B43" i="28"/>
  <c r="C43" i="28"/>
  <c r="H43" i="28"/>
  <c r="D43" i="28"/>
  <c r="I43" i="28"/>
  <c r="M43" i="28"/>
  <c r="L43" i="28"/>
  <c r="E43" i="28"/>
  <c r="J43" i="28"/>
  <c r="N43" i="28"/>
  <c r="F43" i="28"/>
  <c r="K43" i="28"/>
  <c r="D15" i="23" l="1"/>
  <c r="B15" i="23"/>
  <c r="C15" i="23"/>
  <c r="O43" i="28"/>
  <c r="E15" i="23" s="1"/>
  <c r="B44" i="28"/>
  <c r="G43" i="28"/>
  <c r="D44" i="28"/>
  <c r="I44" i="28"/>
  <c r="M44" i="28"/>
  <c r="K44" i="28"/>
  <c r="E44" i="28"/>
  <c r="J44" i="28"/>
  <c r="N44" i="28"/>
  <c r="F44" i="28"/>
  <c r="C44" i="28"/>
  <c r="H44" i="28"/>
  <c r="L44" i="28"/>
  <c r="B16" i="23" l="1"/>
  <c r="D16" i="23"/>
  <c r="C16" i="23"/>
  <c r="G44" i="28"/>
  <c r="O44" i="28"/>
  <c r="E16" i="23" s="1"/>
  <c r="B45" i="28"/>
  <c r="E45" i="28"/>
  <c r="J45" i="28"/>
  <c r="N45" i="28"/>
  <c r="F45" i="28"/>
  <c r="K45" i="28"/>
  <c r="C45" i="28"/>
  <c r="H45" i="28"/>
  <c r="L45" i="28"/>
  <c r="I45" i="28"/>
  <c r="D45" i="28"/>
  <c r="M45" i="28"/>
  <c r="C17" i="23" l="1"/>
  <c r="B17" i="23"/>
  <c r="D17" i="23"/>
  <c r="O45" i="28"/>
  <c r="E17" i="23" s="1"/>
  <c r="B46" i="28"/>
  <c r="G45" i="28"/>
  <c r="D46" i="28"/>
  <c r="I46" i="28"/>
  <c r="M46" i="28"/>
  <c r="J46" i="28"/>
  <c r="N46" i="28"/>
  <c r="E46" i="28"/>
  <c r="F46" i="28"/>
  <c r="K46" i="28"/>
  <c r="L46" i="28"/>
  <c r="C46" i="28"/>
  <c r="H46" i="28"/>
  <c r="B18" i="23" l="1"/>
  <c r="D18" i="23"/>
  <c r="C18" i="23"/>
  <c r="O46" i="28"/>
  <c r="E18" i="23" s="1"/>
  <c r="B47" i="28"/>
  <c r="G46" i="28"/>
  <c r="C47" i="28"/>
  <c r="H47" i="28"/>
  <c r="L47" i="28"/>
  <c r="I47" i="28"/>
  <c r="D47" i="28"/>
  <c r="M47" i="28"/>
  <c r="E47" i="28"/>
  <c r="J47" i="28"/>
  <c r="N47" i="28"/>
  <c r="F47" i="28"/>
  <c r="K47" i="28"/>
  <c r="D19" i="23" l="1"/>
  <c r="C19" i="23"/>
  <c r="B19" i="23"/>
  <c r="O47" i="28"/>
  <c r="E19" i="23" s="1"/>
  <c r="B48" i="28"/>
  <c r="G47" i="28"/>
  <c r="D48" i="28"/>
  <c r="I48" i="28"/>
  <c r="M48" i="28"/>
  <c r="J48" i="28"/>
  <c r="F48" i="28"/>
  <c r="K48" i="28"/>
  <c r="E48" i="28"/>
  <c r="C48" i="28"/>
  <c r="H48" i="28"/>
  <c r="L48" i="28"/>
  <c r="N48" i="28"/>
  <c r="D20" i="23" l="1"/>
  <c r="B20" i="23"/>
  <c r="C20" i="23"/>
  <c r="O48" i="28"/>
  <c r="E20" i="23" s="1"/>
  <c r="B49" i="28"/>
  <c r="G48" i="28"/>
  <c r="C49" i="28"/>
  <c r="H49" i="28"/>
  <c r="D49" i="28"/>
  <c r="I49" i="28"/>
  <c r="M49" i="28"/>
  <c r="L49" i="28"/>
  <c r="E49" i="28"/>
  <c r="J49" i="28"/>
  <c r="N49" i="28"/>
  <c r="F49" i="28"/>
  <c r="K49" i="28"/>
  <c r="D21" i="23" l="1"/>
  <c r="B21" i="23"/>
  <c r="C21" i="23"/>
  <c r="B50" i="28"/>
  <c r="O49" i="28"/>
  <c r="E21" i="23" s="1"/>
  <c r="G49" i="28"/>
  <c r="D50" i="28"/>
  <c r="M50" i="28"/>
  <c r="E50" i="28"/>
  <c r="J50" i="28"/>
  <c r="N50" i="28"/>
  <c r="F50" i="28"/>
  <c r="K50" i="28"/>
  <c r="I50" i="28"/>
  <c r="C50" i="28"/>
  <c r="H50" i="28"/>
  <c r="L50" i="28"/>
  <c r="B22" i="23" l="1"/>
  <c r="D22" i="23"/>
  <c r="C22" i="23"/>
  <c r="B51" i="28"/>
  <c r="O50" i="28"/>
  <c r="E22" i="23" s="1"/>
  <c r="G50" i="28"/>
  <c r="D51" i="28"/>
  <c r="I51" i="28"/>
  <c r="M51" i="28"/>
  <c r="N51" i="28"/>
  <c r="K51" i="28"/>
  <c r="H51" i="28"/>
  <c r="E51" i="28"/>
  <c r="J51" i="28"/>
  <c r="F51" i="28"/>
  <c r="C51" i="28"/>
  <c r="L51" i="28"/>
  <c r="B23" i="23" l="1"/>
  <c r="D23" i="23"/>
  <c r="C23" i="23"/>
  <c r="G51" i="28"/>
  <c r="O51" i="28"/>
  <c r="E23" i="23" s="1"/>
  <c r="B52" i="28"/>
  <c r="D52" i="28"/>
  <c r="I52" i="28"/>
  <c r="N52" i="28"/>
  <c r="E52" i="28"/>
  <c r="F52" i="28"/>
  <c r="K52" i="28"/>
  <c r="H52" i="28"/>
  <c r="M52" i="28"/>
  <c r="C52" i="28"/>
  <c r="L52" i="28"/>
  <c r="J52" i="28"/>
  <c r="B24" i="23" l="1"/>
  <c r="C24" i="23"/>
  <c r="D24" i="23"/>
  <c r="G52" i="28"/>
  <c r="O52" i="28"/>
  <c r="E24" i="23" s="1"/>
  <c r="B53" i="28"/>
  <c r="D53" i="28"/>
  <c r="I53" i="28"/>
  <c r="M53" i="28"/>
  <c r="J53" i="28"/>
  <c r="E53" i="28"/>
  <c r="F53" i="28"/>
  <c r="K53" i="28"/>
  <c r="H53" i="28"/>
  <c r="L53" i="28"/>
  <c r="N53" i="28"/>
  <c r="C53" i="28"/>
  <c r="D25" i="23" l="1"/>
  <c r="B25" i="23"/>
  <c r="C25" i="23"/>
  <c r="B54" i="28"/>
  <c r="G53" i="28"/>
  <c r="O53" i="28"/>
  <c r="E25" i="23" s="1"/>
  <c r="D54" i="28"/>
  <c r="I54" i="28"/>
  <c r="M54" i="28"/>
  <c r="E54" i="28"/>
  <c r="J54" i="28"/>
  <c r="N54" i="28"/>
  <c r="F54" i="28"/>
  <c r="K54" i="28"/>
  <c r="H54" i="28"/>
  <c r="C54" i="28"/>
  <c r="L54" i="28"/>
  <c r="B26" i="23" l="1"/>
  <c r="D26" i="23"/>
  <c r="C26" i="23"/>
  <c r="B55" i="28"/>
  <c r="G54" i="28"/>
  <c r="O54" i="28"/>
  <c r="E26" i="23" s="1"/>
  <c r="K55" i="28"/>
  <c r="M55" i="28"/>
  <c r="E55" i="28"/>
  <c r="J55" i="28"/>
  <c r="N55" i="28"/>
  <c r="D55" i="28"/>
  <c r="I55" i="28"/>
  <c r="F55" i="28"/>
  <c r="D27" i="23" l="1"/>
  <c r="C27" i="23"/>
  <c r="G55" i="28"/>
  <c r="O55" i="28"/>
  <c r="E27" i="23" s="1"/>
  <c r="B56" i="28"/>
  <c r="L55" i="28"/>
  <c r="J56" i="28"/>
  <c r="H55" i="28"/>
  <c r="F56" i="28"/>
  <c r="K56" i="28"/>
  <c r="I56" i="28"/>
  <c r="M56" i="28"/>
  <c r="N56" i="28"/>
  <c r="C55" i="28"/>
  <c r="H56" i="28"/>
  <c r="L56" i="28"/>
  <c r="D56" i="28"/>
  <c r="E56" i="28"/>
  <c r="C56" i="28"/>
  <c r="B28" i="23" l="1"/>
  <c r="D28" i="23"/>
  <c r="C28" i="23"/>
  <c r="B27" i="23"/>
  <c r="G56" i="28"/>
  <c r="O56" i="28"/>
  <c r="E28" i="23" s="1"/>
  <c r="B57" i="28"/>
  <c r="D57" i="28"/>
  <c r="I57" i="28"/>
  <c r="M57" i="28"/>
  <c r="E57" i="28"/>
  <c r="F57" i="28"/>
  <c r="K57" i="28"/>
  <c r="H57" i="28"/>
  <c r="N57" i="28"/>
  <c r="C57" i="28"/>
  <c r="L57" i="28"/>
  <c r="J57" i="28"/>
  <c r="B29" i="23" l="1"/>
  <c r="D29" i="23"/>
  <c r="C29" i="23"/>
  <c r="B58" i="28"/>
  <c r="G57" i="28"/>
  <c r="O57" i="28"/>
  <c r="E29" i="23" s="1"/>
  <c r="F58" i="28"/>
  <c r="K58" i="28"/>
  <c r="D58" i="28"/>
  <c r="I58" i="28"/>
  <c r="M58" i="28"/>
  <c r="E58" i="28"/>
  <c r="J58" i="28"/>
  <c r="N58" i="28"/>
  <c r="C58" i="28"/>
  <c r="D30" i="23" l="1"/>
  <c r="C30" i="23"/>
  <c r="G58" i="28"/>
  <c r="O58" i="28"/>
  <c r="E30" i="23" s="1"/>
  <c r="B59" i="28"/>
  <c r="L58" i="28"/>
  <c r="F59" i="28"/>
  <c r="K59" i="28"/>
  <c r="C59" i="28"/>
  <c r="L59" i="28"/>
  <c r="I59" i="28"/>
  <c r="M59" i="28"/>
  <c r="H58" i="28"/>
  <c r="H59" i="28"/>
  <c r="D59" i="28"/>
  <c r="E59" i="28"/>
  <c r="J59" i="28"/>
  <c r="N59" i="28"/>
  <c r="D31" i="23" l="1"/>
  <c r="C31" i="23"/>
  <c r="B31" i="23"/>
  <c r="B30" i="23"/>
  <c r="G59" i="28"/>
  <c r="O59" i="28"/>
  <c r="E31" i="23" s="1"/>
  <c r="B60" i="28"/>
  <c r="J60" i="28"/>
  <c r="N60" i="28"/>
  <c r="F60" i="28"/>
  <c r="K60" i="28"/>
  <c r="L60" i="28"/>
  <c r="D60" i="28"/>
  <c r="B32" i="23" l="1"/>
  <c r="D32" i="23"/>
  <c r="O60" i="28"/>
  <c r="E32" i="23" s="1"/>
  <c r="G60" i="28"/>
  <c r="B61" i="28"/>
  <c r="H60" i="28"/>
  <c r="I60" i="28"/>
  <c r="C60" i="28"/>
  <c r="E60" i="28"/>
  <c r="M60" i="28"/>
  <c r="C61" i="28"/>
  <c r="C32" i="23" l="1"/>
  <c r="B62" i="28"/>
  <c r="O61" i="28"/>
  <c r="E33" i="23" s="1"/>
  <c r="G61" i="28"/>
  <c r="K61" i="28"/>
  <c r="E61" i="28"/>
  <c r="L61" i="28"/>
  <c r="F62" i="28"/>
  <c r="K62" i="28"/>
  <c r="E62" i="28"/>
  <c r="F61" i="28"/>
  <c r="M61" i="28"/>
  <c r="H61" i="28"/>
  <c r="L62" i="28"/>
  <c r="M62" i="28"/>
  <c r="J62" i="28"/>
  <c r="N61" i="28"/>
  <c r="I61" i="28"/>
  <c r="D62" i="28"/>
  <c r="I62" i="28"/>
  <c r="N62" i="28"/>
  <c r="J61" i="28"/>
  <c r="D61" i="28"/>
  <c r="C62" i="28"/>
  <c r="D34" i="23" l="1"/>
  <c r="D33" i="23"/>
  <c r="C34" i="23"/>
  <c r="B34" i="23"/>
  <c r="C33" i="23"/>
  <c r="B33" i="23"/>
  <c r="O62" i="28"/>
  <c r="E34" i="23" s="1"/>
  <c r="G62" i="28"/>
  <c r="B63" i="28"/>
  <c r="H62" i="28"/>
  <c r="C63" i="28"/>
  <c r="G63" i="28" l="1"/>
  <c r="O63" i="28"/>
  <c r="E35" i="23" s="1"/>
  <c r="B64" i="28"/>
  <c r="K63" i="28"/>
  <c r="E63" i="28"/>
  <c r="L63" i="28"/>
  <c r="F64" i="28"/>
  <c r="K64" i="28"/>
  <c r="L64" i="28"/>
  <c r="D64" i="28"/>
  <c r="M64" i="28"/>
  <c r="J64" i="28"/>
  <c r="F63" i="28"/>
  <c r="M63" i="28"/>
  <c r="H63" i="28"/>
  <c r="C64" i="28"/>
  <c r="H64" i="28"/>
  <c r="I64" i="28"/>
  <c r="E64" i="28"/>
  <c r="N64" i="28"/>
  <c r="N63" i="28"/>
  <c r="I63" i="28"/>
  <c r="J63" i="28"/>
  <c r="D63" i="28"/>
  <c r="D35" i="23" l="1"/>
  <c r="D36" i="23"/>
  <c r="C35" i="23"/>
  <c r="C36" i="23"/>
  <c r="B36" i="23"/>
  <c r="B35" i="23"/>
  <c r="B65" i="28"/>
  <c r="O64" i="28"/>
  <c r="E36" i="23" s="1"/>
  <c r="G64" i="28"/>
  <c r="D65" i="28"/>
  <c r="I65" i="28"/>
  <c r="M65" i="28"/>
  <c r="E65" i="28"/>
  <c r="J65" i="28"/>
  <c r="N65" i="28"/>
  <c r="F65" i="28"/>
  <c r="K65" i="28"/>
  <c r="H65" i="28"/>
  <c r="C65" i="28"/>
  <c r="L65" i="28"/>
  <c r="I16" i="23" l="1"/>
  <c r="D8" i="21"/>
  <c r="B8" i="21"/>
  <c r="P27" i="23"/>
  <c r="P31" i="23"/>
  <c r="P23" i="23"/>
  <c r="P37" i="23"/>
  <c r="P24" i="23"/>
  <c r="P25" i="23"/>
  <c r="P33" i="23"/>
  <c r="P28" i="23"/>
  <c r="P26" i="23"/>
  <c r="P32" i="23"/>
  <c r="P30" i="23"/>
  <c r="P35" i="23"/>
  <c r="P34" i="23"/>
  <c r="P22" i="23"/>
  <c r="P29" i="23"/>
  <c r="P36" i="23"/>
  <c r="G65" i="28"/>
  <c r="C8" i="21" s="1"/>
  <c r="B66" i="28"/>
  <c r="O65" i="28"/>
  <c r="D66" i="28"/>
  <c r="I66" i="28"/>
  <c r="M66" i="28"/>
  <c r="K66" i="28"/>
  <c r="E66" i="28"/>
  <c r="J66" i="28"/>
  <c r="N66" i="28"/>
  <c r="F66" i="28"/>
  <c r="C66" i="28"/>
  <c r="H66" i="28"/>
  <c r="L66" i="28"/>
  <c r="Q34" i="23" l="1"/>
  <c r="Q29" i="23"/>
  <c r="D9" i="21"/>
  <c r="B9" i="21"/>
  <c r="Q30" i="23"/>
  <c r="Q22" i="23"/>
  <c r="I25" i="23"/>
  <c r="Q32" i="23"/>
  <c r="Q25" i="23"/>
  <c r="Q31" i="23"/>
  <c r="Q26" i="23"/>
  <c r="Q24" i="23"/>
  <c r="Q27" i="23"/>
  <c r="Q36" i="23"/>
  <c r="Q35" i="23"/>
  <c r="Q28" i="23"/>
  <c r="Q37" i="23"/>
  <c r="Q33" i="23"/>
  <c r="Q23" i="23"/>
  <c r="G66" i="28"/>
  <c r="C9" i="21" s="1"/>
  <c r="O66" i="28"/>
  <c r="B67" i="28"/>
  <c r="F67" i="28"/>
  <c r="K67" i="28"/>
  <c r="E67" i="28"/>
  <c r="J67" i="28"/>
  <c r="N67" i="28"/>
  <c r="C67" i="28"/>
  <c r="H67" i="28"/>
  <c r="L67" i="28"/>
  <c r="D67" i="28"/>
  <c r="I67" i="28"/>
  <c r="M67" i="28"/>
  <c r="D10" i="21" l="1"/>
  <c r="B10" i="21"/>
  <c r="B68" i="28"/>
  <c r="O67" i="28"/>
  <c r="G67" i="28"/>
  <c r="C10" i="21" s="1"/>
  <c r="D68" i="28"/>
  <c r="I68" i="28"/>
  <c r="M68" i="28"/>
  <c r="E68" i="28"/>
  <c r="J68" i="28"/>
  <c r="N68" i="28"/>
  <c r="K68" i="28"/>
  <c r="L68" i="28"/>
  <c r="H68" i="28"/>
  <c r="F68" i="28"/>
  <c r="C68" i="28"/>
  <c r="B11" i="21" l="1"/>
  <c r="D11" i="21"/>
  <c r="B69" i="28"/>
  <c r="O68" i="28"/>
  <c r="G68" i="28"/>
  <c r="C11" i="21" s="1"/>
  <c r="F69" i="28"/>
  <c r="K69" i="28"/>
  <c r="D69" i="28"/>
  <c r="I69" i="28"/>
  <c r="M69" i="28"/>
  <c r="E69" i="28"/>
  <c r="J69" i="28"/>
  <c r="N69" i="28"/>
  <c r="C69" i="28"/>
  <c r="B12" i="21" l="1"/>
  <c r="G69" i="28"/>
  <c r="C12" i="21" s="1"/>
  <c r="O69" i="28"/>
  <c r="B70" i="28"/>
  <c r="L69" i="28"/>
  <c r="F70" i="28"/>
  <c r="K70" i="28"/>
  <c r="D70" i="28"/>
  <c r="M70" i="28"/>
  <c r="E70" i="28"/>
  <c r="N70" i="28"/>
  <c r="H69" i="28"/>
  <c r="C70" i="28"/>
  <c r="H70" i="28"/>
  <c r="L70" i="28"/>
  <c r="I70" i="28"/>
  <c r="J70" i="28"/>
  <c r="D13" i="21" l="1"/>
  <c r="D12" i="21"/>
  <c r="B13" i="21"/>
  <c r="G70" i="28"/>
  <c r="C13" i="21" s="1"/>
  <c r="O70" i="28"/>
  <c r="B71" i="28"/>
  <c r="M71" i="28"/>
  <c r="E71" i="28"/>
  <c r="N71" i="28"/>
  <c r="J71" i="28"/>
  <c r="F71" i="28"/>
  <c r="K71" i="28"/>
  <c r="C71" i="28"/>
  <c r="H71" i="28"/>
  <c r="L71" i="28"/>
  <c r="D71" i="28"/>
  <c r="D14" i="21" l="1"/>
  <c r="B14" i="21"/>
  <c r="B72" i="28"/>
  <c r="O71" i="28"/>
  <c r="G71" i="28"/>
  <c r="C14" i="21" s="1"/>
  <c r="I71" i="28"/>
  <c r="E72" i="28"/>
  <c r="N72" i="28"/>
  <c r="J72" i="28"/>
  <c r="K72" i="28"/>
  <c r="F72" i="28"/>
  <c r="C72" i="28"/>
  <c r="B15" i="21" l="1"/>
  <c r="O72" i="28"/>
  <c r="G72" i="28"/>
  <c r="C15" i="21" s="1"/>
  <c r="B73" i="28"/>
  <c r="M72" i="28"/>
  <c r="H72" i="28"/>
  <c r="I72" i="28"/>
  <c r="D72" i="28"/>
  <c r="L72" i="28"/>
  <c r="C73" i="28"/>
  <c r="D15" i="21" l="1"/>
  <c r="G73" i="28"/>
  <c r="C16" i="21" s="1"/>
  <c r="O73" i="28"/>
  <c r="B74" i="28"/>
  <c r="K73" i="28"/>
  <c r="E73" i="28"/>
  <c r="L73" i="28"/>
  <c r="F74" i="28"/>
  <c r="K74" i="28"/>
  <c r="C74" i="28"/>
  <c r="L74" i="28"/>
  <c r="I74" i="28"/>
  <c r="F73" i="28"/>
  <c r="M73" i="28"/>
  <c r="H73" i="28"/>
  <c r="H74" i="28"/>
  <c r="D74" i="28"/>
  <c r="M74" i="28"/>
  <c r="J74" i="28"/>
  <c r="N74" i="28"/>
  <c r="N73" i="28"/>
  <c r="I73" i="28"/>
  <c r="J73" i="28"/>
  <c r="D73" i="28"/>
  <c r="E74" i="28"/>
  <c r="D17" i="21" l="1"/>
  <c r="D16" i="21"/>
  <c r="B16" i="21"/>
  <c r="B17" i="21"/>
  <c r="O74" i="28"/>
  <c r="B75" i="28"/>
  <c r="G74" i="28"/>
  <c r="C17" i="21" s="1"/>
  <c r="D75" i="28"/>
  <c r="I75" i="28"/>
  <c r="E75" i="28"/>
  <c r="J75" i="28"/>
  <c r="N75" i="28"/>
  <c r="H75" i="28"/>
  <c r="F75" i="28"/>
  <c r="K75" i="28"/>
  <c r="M75" i="28"/>
  <c r="C75" i="28"/>
  <c r="L75" i="28"/>
  <c r="B18" i="21" l="1"/>
  <c r="D18" i="21"/>
  <c r="O75" i="28"/>
  <c r="G75" i="28"/>
  <c r="C18" i="21" s="1"/>
  <c r="B76" i="28"/>
  <c r="D76" i="28"/>
  <c r="I76" i="28"/>
  <c r="M76" i="28"/>
  <c r="E76" i="28"/>
  <c r="F76" i="28"/>
  <c r="K76" i="28"/>
  <c r="H76" i="28"/>
  <c r="L76" i="28"/>
  <c r="N76" i="28"/>
  <c r="C76" i="28"/>
  <c r="J76" i="28"/>
  <c r="D19" i="21" l="1"/>
  <c r="B19" i="21"/>
  <c r="O76" i="28"/>
  <c r="B77" i="28"/>
  <c r="G76" i="28"/>
  <c r="C19" i="21" s="1"/>
  <c r="E77" i="28"/>
  <c r="N77" i="28"/>
  <c r="J77" i="28"/>
  <c r="F77" i="28"/>
  <c r="B20" i="21" l="1"/>
  <c r="O77" i="28"/>
  <c r="G77" i="28"/>
  <c r="C20" i="21" s="1"/>
  <c r="B78" i="28"/>
  <c r="L77" i="28"/>
  <c r="I77" i="28"/>
  <c r="I78" i="28"/>
  <c r="H77" i="28"/>
  <c r="D77" i="28"/>
  <c r="K78" i="28"/>
  <c r="C77" i="28"/>
  <c r="K77" i="28"/>
  <c r="D78" i="28"/>
  <c r="M78" i="28"/>
  <c r="M77" i="28"/>
  <c r="E78" i="28"/>
  <c r="D20" i="21" l="1"/>
  <c r="B79" i="28"/>
  <c r="O78" i="28"/>
  <c r="G78" i="28"/>
  <c r="C21" i="21" s="1"/>
  <c r="L78" i="28"/>
  <c r="N78" i="28"/>
  <c r="F79" i="28"/>
  <c r="K79" i="28"/>
  <c r="H78" i="28"/>
  <c r="J78" i="28"/>
  <c r="L79" i="28"/>
  <c r="M79" i="28"/>
  <c r="E79" i="28"/>
  <c r="N79" i="28"/>
  <c r="C78" i="28"/>
  <c r="D79" i="28"/>
  <c r="I79" i="28"/>
  <c r="F78" i="28"/>
  <c r="J79" i="28"/>
  <c r="C79" i="28"/>
  <c r="B21" i="21" l="1"/>
  <c r="D21" i="21"/>
  <c r="B22" i="21"/>
  <c r="B80" i="28"/>
  <c r="O79" i="28"/>
  <c r="G79" i="28"/>
  <c r="C22" i="21" s="1"/>
  <c r="H79" i="28"/>
  <c r="I80" i="28"/>
  <c r="E80" i="28"/>
  <c r="J80" i="28"/>
  <c r="F80" i="28"/>
  <c r="M80" i="28"/>
  <c r="N80" i="28"/>
  <c r="K80" i="28"/>
  <c r="C80" i="28"/>
  <c r="B23" i="21" l="1"/>
  <c r="D22" i="21"/>
  <c r="O80" i="28"/>
  <c r="B81" i="28"/>
  <c r="G80" i="28"/>
  <c r="C23" i="21" s="1"/>
  <c r="D80" i="28"/>
  <c r="E81" i="28"/>
  <c r="J81" i="28"/>
  <c r="N81" i="28"/>
  <c r="F81" i="28"/>
  <c r="K81" i="28"/>
  <c r="H81" i="28"/>
  <c r="L81" i="28"/>
  <c r="I81" i="28"/>
  <c r="L80" i="28"/>
  <c r="H80" i="28"/>
  <c r="C81" i="28"/>
  <c r="D81" i="28"/>
  <c r="M81" i="28"/>
  <c r="D23" i="21" l="1"/>
  <c r="D24" i="21"/>
  <c r="B24" i="21"/>
  <c r="G81" i="28"/>
  <c r="C24" i="21" s="1"/>
  <c r="O81" i="28"/>
  <c r="B82" i="28"/>
  <c r="D82" i="28"/>
  <c r="I82" i="28"/>
  <c r="E82" i="28"/>
  <c r="J82" i="28"/>
  <c r="F82" i="28"/>
  <c r="K82" i="28"/>
  <c r="H82" i="28"/>
  <c r="L82" i="28"/>
  <c r="N82" i="28"/>
  <c r="C82" i="28"/>
  <c r="M82" i="28"/>
  <c r="D25" i="21" l="1"/>
  <c r="B25" i="21"/>
  <c r="B83" i="28"/>
  <c r="O82" i="28"/>
  <c r="G82" i="28"/>
  <c r="C25" i="21" s="1"/>
  <c r="D83" i="28"/>
  <c r="I83" i="28"/>
  <c r="M83" i="28"/>
  <c r="E83" i="28"/>
  <c r="J83" i="28"/>
  <c r="N83" i="28"/>
  <c r="F83" i="28"/>
  <c r="H83" i="28"/>
  <c r="K83" i="28"/>
  <c r="C83" i="28"/>
  <c r="L83" i="28"/>
  <c r="D26" i="21" l="1"/>
  <c r="B26" i="21"/>
  <c r="G83" i="28"/>
  <c r="C26" i="21" s="1"/>
  <c r="B84" i="28"/>
  <c r="O83" i="28"/>
  <c r="D84" i="28"/>
  <c r="I84" i="28"/>
  <c r="M84" i="28"/>
  <c r="K84" i="28"/>
  <c r="E84" i="28"/>
  <c r="J84" i="28"/>
  <c r="N84" i="28"/>
  <c r="F84" i="28"/>
  <c r="C84" i="28"/>
  <c r="H84" i="28"/>
  <c r="L84" i="28"/>
  <c r="D27" i="21" l="1"/>
  <c r="B27" i="21"/>
  <c r="O84" i="28"/>
  <c r="B85" i="28"/>
  <c r="G84" i="28"/>
  <c r="C27" i="21" s="1"/>
  <c r="E85" i="28"/>
  <c r="N85" i="28"/>
  <c r="J85" i="28"/>
  <c r="F85" i="28"/>
  <c r="B28" i="21" l="1"/>
  <c r="B86" i="28"/>
  <c r="O85" i="28"/>
  <c r="G85" i="28"/>
  <c r="C28" i="21" s="1"/>
  <c r="L85" i="28"/>
  <c r="I85" i="28"/>
  <c r="K86" i="28"/>
  <c r="H85" i="28"/>
  <c r="D85" i="28"/>
  <c r="F86" i="28"/>
  <c r="C85" i="28"/>
  <c r="K85" i="28"/>
  <c r="M85" i="28"/>
  <c r="E86" i="28"/>
  <c r="B29" i="21" l="1"/>
  <c r="D28" i="21"/>
  <c r="B87" i="28"/>
  <c r="O86" i="28"/>
  <c r="G86" i="28"/>
  <c r="C29" i="21" s="1"/>
  <c r="M86" i="28"/>
  <c r="H86" i="28"/>
  <c r="D87" i="28"/>
  <c r="I87" i="28"/>
  <c r="M87" i="28"/>
  <c r="E87" i="28"/>
  <c r="J87" i="28"/>
  <c r="N87" i="28"/>
  <c r="F87" i="28"/>
  <c r="K87" i="28"/>
  <c r="L87" i="28"/>
  <c r="I86" i="28"/>
  <c r="C86" i="28"/>
  <c r="D86" i="28"/>
  <c r="N86" i="28"/>
  <c r="L86" i="28"/>
  <c r="J86" i="28"/>
  <c r="C87" i="28"/>
  <c r="H87" i="28"/>
  <c r="D30" i="21" l="1"/>
  <c r="B30" i="21"/>
  <c r="D29" i="21"/>
  <c r="G87" i="28"/>
  <c r="C30" i="21" s="1"/>
  <c r="O87" i="28"/>
  <c r="B88" i="28"/>
  <c r="D88" i="28"/>
  <c r="I88" i="28"/>
  <c r="J88" i="28"/>
  <c r="E88" i="28"/>
  <c r="F88" i="28"/>
  <c r="K88" i="28"/>
  <c r="H88" i="28"/>
  <c r="M88" i="28"/>
  <c r="C88" i="28"/>
  <c r="L88" i="28"/>
  <c r="N88" i="28"/>
  <c r="D31" i="21" l="1"/>
  <c r="B31" i="21"/>
  <c r="G88" i="28"/>
  <c r="C31" i="21" s="1"/>
  <c r="O88" i="28"/>
  <c r="B89" i="28"/>
  <c r="D89" i="28"/>
  <c r="I89" i="28"/>
  <c r="M89" i="28"/>
  <c r="J89" i="28"/>
  <c r="N89" i="28"/>
  <c r="F89" i="28"/>
  <c r="K89" i="28"/>
  <c r="H89" i="28"/>
  <c r="L89" i="28"/>
  <c r="C89" i="28"/>
  <c r="E89" i="28"/>
  <c r="D32" i="21" l="1"/>
  <c r="B32" i="21"/>
  <c r="B90" i="28"/>
  <c r="O89" i="28"/>
  <c r="G89" i="28"/>
  <c r="C32" i="21" s="1"/>
  <c r="D90" i="28"/>
  <c r="I90" i="28"/>
  <c r="M90" i="28"/>
  <c r="E90" i="28"/>
  <c r="J90" i="28"/>
  <c r="N90" i="28"/>
  <c r="F90" i="28"/>
  <c r="H90" i="28"/>
  <c r="L90" i="28"/>
  <c r="K90" i="28"/>
  <c r="C90" i="28"/>
  <c r="D33" i="21" l="1"/>
  <c r="B33" i="21"/>
  <c r="B91" i="28"/>
  <c r="O90" i="28"/>
  <c r="G90" i="28"/>
  <c r="C33" i="21" s="1"/>
  <c r="D91" i="28"/>
  <c r="I91" i="28"/>
  <c r="M91" i="28"/>
  <c r="E91" i="28"/>
  <c r="J91" i="28"/>
  <c r="N91" i="28"/>
  <c r="K91" i="28"/>
  <c r="H91" i="28"/>
  <c r="F91" i="28"/>
  <c r="C91" i="28"/>
  <c r="L91" i="28"/>
  <c r="B34" i="21" l="1"/>
  <c r="D34" i="21"/>
  <c r="G91" i="28"/>
  <c r="C34" i="21" s="1"/>
  <c r="O91" i="28"/>
  <c r="B92" i="28"/>
  <c r="D92" i="28"/>
  <c r="I92" i="28"/>
  <c r="M92" i="28"/>
  <c r="N92" i="28"/>
  <c r="F92" i="28"/>
  <c r="K92" i="28"/>
  <c r="H92" i="28"/>
  <c r="E92" i="28"/>
  <c r="C92" i="28"/>
  <c r="L92" i="28"/>
  <c r="J92" i="28"/>
  <c r="D35" i="21" l="1"/>
  <c r="B35" i="21"/>
  <c r="G92" i="28"/>
  <c r="C35" i="21" s="1"/>
  <c r="O92" i="28"/>
  <c r="B93" i="28"/>
  <c r="F93" i="28"/>
  <c r="K93" i="28"/>
  <c r="H93" i="28"/>
  <c r="C93" i="28"/>
  <c r="L93" i="28"/>
  <c r="D93" i="28"/>
  <c r="I93" i="28"/>
  <c r="M93" i="28"/>
  <c r="E93" i="28"/>
  <c r="J93" i="28"/>
  <c r="N93" i="28"/>
  <c r="D36" i="21" l="1"/>
  <c r="B36" i="21"/>
  <c r="B94" i="28"/>
  <c r="G93" i="28"/>
  <c r="C36" i="21" s="1"/>
  <c r="O93" i="28"/>
  <c r="D94" i="28"/>
  <c r="I94" i="28"/>
  <c r="M94" i="28"/>
  <c r="E94" i="28"/>
  <c r="N94" i="28"/>
  <c r="K94" i="28"/>
  <c r="J94" i="28"/>
  <c r="F94" i="28"/>
  <c r="L94" i="28"/>
  <c r="C94" i="28"/>
  <c r="H94" i="28"/>
  <c r="D37" i="21" l="1"/>
  <c r="B37" i="21"/>
  <c r="B95" i="28"/>
  <c r="G94" i="28"/>
  <c r="C37" i="21" s="1"/>
  <c r="O94" i="28"/>
  <c r="D95" i="28"/>
  <c r="I95" i="28"/>
  <c r="M95" i="28"/>
  <c r="E95" i="28"/>
  <c r="J95" i="28"/>
  <c r="N95" i="28"/>
  <c r="F95" i="28"/>
  <c r="K95" i="28"/>
  <c r="H95" i="28"/>
  <c r="C95" i="28"/>
  <c r="L95" i="28"/>
  <c r="D38" i="21" l="1"/>
  <c r="B38" i="21"/>
  <c r="O95" i="28"/>
  <c r="B96" i="28"/>
  <c r="G95" i="28"/>
  <c r="C38" i="21" s="1"/>
  <c r="D96" i="28"/>
  <c r="I96" i="28"/>
  <c r="M96" i="28"/>
  <c r="E96" i="28"/>
  <c r="J96" i="28"/>
  <c r="N96" i="28"/>
  <c r="L96" i="28"/>
  <c r="F96" i="28"/>
  <c r="K96" i="28"/>
  <c r="C96" i="28"/>
  <c r="H96" i="28"/>
  <c r="B8" i="20" l="1"/>
  <c r="D8" i="20"/>
  <c r="C8" i="20"/>
  <c r="G96" i="28"/>
  <c r="O96" i="28"/>
  <c r="B97" i="28"/>
  <c r="D97" i="28"/>
  <c r="I97" i="28"/>
  <c r="J97" i="28"/>
  <c r="N97" i="28"/>
  <c r="F97" i="28"/>
  <c r="K97" i="28"/>
  <c r="H97" i="28"/>
  <c r="M97" i="28"/>
  <c r="C97" i="28"/>
  <c r="L97" i="28"/>
  <c r="E97" i="28"/>
  <c r="D9" i="20" l="1"/>
  <c r="B9" i="20"/>
  <c r="C9" i="20"/>
  <c r="B98" i="28"/>
  <c r="O97" i="28"/>
  <c r="G97" i="28"/>
  <c r="D98" i="28"/>
  <c r="I98" i="28"/>
  <c r="M98" i="28"/>
  <c r="E98" i="28"/>
  <c r="J98" i="28"/>
  <c r="N98" i="28"/>
  <c r="K98" i="28"/>
  <c r="F98" i="28"/>
  <c r="C98" i="28"/>
  <c r="H98" i="28"/>
  <c r="L98" i="28"/>
  <c r="B10" i="20" l="1"/>
  <c r="D10" i="20"/>
  <c r="C10" i="20"/>
  <c r="B99" i="28"/>
  <c r="O98" i="28"/>
  <c r="G98" i="28"/>
  <c r="D99" i="28"/>
  <c r="M99" i="28"/>
  <c r="E99" i="28"/>
  <c r="J99" i="28"/>
  <c r="N99" i="28"/>
  <c r="I99" i="28"/>
  <c r="F99" i="28"/>
  <c r="D11" i="20" l="1"/>
  <c r="C11" i="20"/>
  <c r="G99" i="28"/>
  <c r="O99" i="28"/>
  <c r="B100" i="28"/>
  <c r="L99" i="28"/>
  <c r="D100" i="28"/>
  <c r="I100" i="28"/>
  <c r="M100" i="28"/>
  <c r="E100" i="28"/>
  <c r="H99" i="28"/>
  <c r="J100" i="28"/>
  <c r="C99" i="28"/>
  <c r="F100" i="28"/>
  <c r="K100" i="28"/>
  <c r="H100" i="28"/>
  <c r="N100" i="28"/>
  <c r="K99" i="28"/>
  <c r="C100" i="28"/>
  <c r="L100" i="28"/>
  <c r="B12" i="20" l="1"/>
  <c r="B11" i="20"/>
  <c r="D12" i="20"/>
  <c r="C12" i="20"/>
  <c r="G100" i="28"/>
  <c r="O100" i="28"/>
  <c r="B101" i="28"/>
  <c r="D101" i="28"/>
  <c r="I101" i="28"/>
  <c r="M101" i="28"/>
  <c r="J101" i="28"/>
  <c r="F101" i="28"/>
  <c r="K101" i="28"/>
  <c r="E101" i="28"/>
  <c r="C101" i="28"/>
  <c r="H101" i="28"/>
  <c r="L101" i="28"/>
  <c r="N101" i="28"/>
  <c r="B13" i="20" l="1"/>
  <c r="D13" i="20"/>
  <c r="C13" i="20"/>
  <c r="B102" i="28"/>
  <c r="O101" i="28"/>
  <c r="G101" i="28"/>
  <c r="D102" i="28"/>
  <c r="I102" i="28"/>
  <c r="M102" i="28"/>
  <c r="E102" i="28"/>
  <c r="J102" i="28"/>
  <c r="N102" i="28"/>
  <c r="F102" i="28"/>
  <c r="K102" i="28"/>
  <c r="L102" i="28"/>
  <c r="C102" i="28"/>
  <c r="H102" i="28"/>
  <c r="B14" i="20" l="1"/>
  <c r="D14" i="20"/>
  <c r="C14" i="20"/>
  <c r="B103" i="28"/>
  <c r="O102" i="28"/>
  <c r="G102" i="28"/>
  <c r="D103" i="28"/>
  <c r="I103" i="28"/>
  <c r="M103" i="28"/>
  <c r="E103" i="28"/>
  <c r="J103" i="28"/>
  <c r="N103" i="28"/>
  <c r="F103" i="28"/>
  <c r="K103" i="28"/>
  <c r="C103" i="28"/>
  <c r="H103" i="28"/>
  <c r="L103" i="28"/>
  <c r="B15" i="20" l="1"/>
  <c r="D15" i="20"/>
  <c r="C15" i="20"/>
  <c r="G103" i="28"/>
  <c r="O103" i="28"/>
  <c r="B104" i="28"/>
  <c r="D104" i="28"/>
  <c r="I104" i="28"/>
  <c r="M104" i="28"/>
  <c r="E104" i="28"/>
  <c r="F104" i="28"/>
  <c r="K104" i="28"/>
  <c r="L104" i="28"/>
  <c r="N104" i="28"/>
  <c r="C104" i="28"/>
  <c r="H104" i="28"/>
  <c r="J104" i="28"/>
  <c r="B16" i="20" l="1"/>
  <c r="D16" i="20"/>
  <c r="C16" i="20"/>
  <c r="O104" i="28"/>
  <c r="B105" i="28"/>
  <c r="G104" i="28"/>
  <c r="E105" i="28"/>
  <c r="N105" i="28"/>
  <c r="J105" i="28"/>
  <c r="F105" i="28"/>
  <c r="D17" i="20" l="1"/>
  <c r="O105" i="28"/>
  <c r="B106" i="28"/>
  <c r="G105" i="28"/>
  <c r="L105" i="28"/>
  <c r="I105" i="28"/>
  <c r="E106" i="28"/>
  <c r="J106" i="28"/>
  <c r="N106" i="28"/>
  <c r="F106" i="28"/>
  <c r="K106" i="28"/>
  <c r="D106" i="28"/>
  <c r="I106" i="28"/>
  <c r="H105" i="28"/>
  <c r="D105" i="28"/>
  <c r="C105" i="28"/>
  <c r="K105" i="28"/>
  <c r="C106" i="28"/>
  <c r="H106" i="28"/>
  <c r="L106" i="28"/>
  <c r="M106" i="28"/>
  <c r="M105" i="28"/>
  <c r="B18" i="20" l="1"/>
  <c r="B17" i="20"/>
  <c r="C17" i="20"/>
  <c r="C18" i="20"/>
  <c r="D18" i="20"/>
  <c r="B107" i="28"/>
  <c r="G106" i="28"/>
  <c r="O106" i="28"/>
  <c r="D107" i="28"/>
  <c r="I107" i="28"/>
  <c r="M107" i="28"/>
  <c r="E107" i="28"/>
  <c r="J107" i="28"/>
  <c r="N107" i="28"/>
  <c r="F107" i="28"/>
  <c r="K107" i="28"/>
  <c r="L107" i="28"/>
  <c r="C107" i="28"/>
  <c r="H107" i="28"/>
  <c r="B19" i="20" l="1"/>
  <c r="D19" i="20"/>
  <c r="C19" i="20"/>
  <c r="B108" i="28"/>
  <c r="O107" i="28"/>
  <c r="G107" i="28"/>
  <c r="D108" i="28"/>
  <c r="I108" i="28"/>
  <c r="M108" i="28"/>
  <c r="E108" i="28"/>
  <c r="J108" i="28"/>
  <c r="N108" i="28"/>
  <c r="F108" i="28"/>
  <c r="K108" i="28"/>
  <c r="C108" i="28"/>
  <c r="H108" i="28"/>
  <c r="L108" i="28"/>
  <c r="B20" i="20" l="1"/>
  <c r="D20" i="20"/>
  <c r="C20" i="20"/>
  <c r="G108" i="28"/>
  <c r="O108" i="28"/>
  <c r="B109" i="28"/>
  <c r="F109" i="28"/>
  <c r="K109" i="28"/>
  <c r="E109" i="28"/>
  <c r="J109" i="28"/>
  <c r="N109" i="28"/>
  <c r="C109" i="28"/>
  <c r="H109" i="28"/>
  <c r="L109" i="28"/>
  <c r="D109" i="28"/>
  <c r="I109" i="28"/>
  <c r="M109" i="28"/>
  <c r="C21" i="20" l="1"/>
  <c r="B21" i="20"/>
  <c r="D21" i="20"/>
  <c r="G109" i="28"/>
  <c r="B110" i="28"/>
  <c r="O109" i="28"/>
  <c r="F110" i="28"/>
  <c r="O110" i="28" l="1"/>
  <c r="G110" i="28"/>
  <c r="B111" i="28"/>
  <c r="L110" i="28"/>
  <c r="J110" i="28"/>
  <c r="D110" i="28"/>
  <c r="F111" i="28"/>
  <c r="K111" i="28"/>
  <c r="K110" i="28"/>
  <c r="H111" i="28"/>
  <c r="I111" i="28"/>
  <c r="J111" i="28"/>
  <c r="H110" i="28"/>
  <c r="E110" i="28"/>
  <c r="C111" i="28"/>
  <c r="L111" i="28"/>
  <c r="E111" i="28"/>
  <c r="C110" i="28"/>
  <c r="M110" i="28"/>
  <c r="D111" i="28"/>
  <c r="M111" i="28"/>
  <c r="N111" i="28"/>
  <c r="N110" i="28"/>
  <c r="I110" i="28"/>
  <c r="C23" i="20" l="1"/>
  <c r="B22" i="20"/>
  <c r="D23" i="20"/>
  <c r="B23" i="20"/>
  <c r="D22" i="20"/>
  <c r="C22" i="20"/>
  <c r="B112" i="28"/>
  <c r="O111" i="28"/>
  <c r="G111" i="28"/>
  <c r="D112" i="28"/>
  <c r="I112" i="28"/>
  <c r="M112" i="28"/>
  <c r="E112" i="28"/>
  <c r="J112" i="28"/>
  <c r="N112" i="28"/>
  <c r="F112" i="28"/>
  <c r="K112" i="28"/>
  <c r="C112" i="28"/>
  <c r="H112" i="28"/>
  <c r="L112" i="28"/>
  <c r="B24" i="20" l="1"/>
  <c r="D24" i="20"/>
  <c r="C24" i="20"/>
  <c r="B113" i="28"/>
  <c r="G112" i="28"/>
  <c r="O112" i="28"/>
  <c r="D113" i="28"/>
  <c r="I113" i="28"/>
  <c r="M113" i="28"/>
  <c r="E113" i="28"/>
  <c r="J113" i="28"/>
  <c r="N113" i="28"/>
  <c r="F113" i="28"/>
  <c r="K113" i="28"/>
  <c r="L113" i="28"/>
  <c r="C113" i="28"/>
  <c r="H113" i="28"/>
  <c r="B25" i="20" l="1"/>
  <c r="D25" i="20"/>
  <c r="C25" i="20"/>
  <c r="O113" i="28"/>
  <c r="B114" i="28"/>
  <c r="G113" i="28"/>
  <c r="E114" i="28"/>
  <c r="N114" i="28"/>
  <c r="J114" i="28"/>
  <c r="F114" i="28"/>
  <c r="D26" i="20" l="1"/>
  <c r="O114" i="28"/>
  <c r="B115" i="28"/>
  <c r="G114" i="28"/>
  <c r="L114" i="28"/>
  <c r="I114" i="28"/>
  <c r="E115" i="28"/>
  <c r="J115" i="28"/>
  <c r="N115" i="28"/>
  <c r="D114" i="28"/>
  <c r="F115" i="28"/>
  <c r="K115" i="28"/>
  <c r="L115" i="28"/>
  <c r="I115" i="28"/>
  <c r="H114" i="28"/>
  <c r="C114" i="28"/>
  <c r="K114" i="28"/>
  <c r="C115" i="28"/>
  <c r="H115" i="28"/>
  <c r="D115" i="28"/>
  <c r="M115" i="28"/>
  <c r="M114" i="28"/>
  <c r="C27" i="20" l="1"/>
  <c r="B27" i="20"/>
  <c r="B26" i="20"/>
  <c r="C26" i="20"/>
  <c r="D27" i="20"/>
  <c r="B116" i="28"/>
  <c r="G115" i="28"/>
  <c r="O115" i="28"/>
  <c r="D116" i="28"/>
  <c r="I116" i="28"/>
  <c r="M116" i="28"/>
  <c r="E116" i="28"/>
  <c r="J116" i="28"/>
  <c r="N116" i="28"/>
  <c r="F116" i="28"/>
  <c r="K116" i="28"/>
  <c r="C116" i="28"/>
  <c r="H116" i="28"/>
  <c r="L116" i="28"/>
  <c r="B28" i="20" l="1"/>
  <c r="D28" i="20"/>
  <c r="C28" i="20"/>
  <c r="B117" i="28"/>
  <c r="G116" i="28"/>
  <c r="O116" i="28"/>
  <c r="F117" i="28"/>
  <c r="K117" i="28"/>
  <c r="D117" i="28"/>
  <c r="I117" i="28"/>
  <c r="M117" i="28"/>
  <c r="E117" i="28"/>
  <c r="J117" i="28"/>
  <c r="N117" i="28"/>
  <c r="C117" i="28"/>
  <c r="B29" i="20" l="1"/>
  <c r="D29" i="20"/>
  <c r="C29" i="20"/>
  <c r="O117" i="28"/>
  <c r="B118" i="28"/>
  <c r="G117" i="28"/>
  <c r="D118" i="28"/>
  <c r="I118" i="28"/>
  <c r="M118" i="28"/>
  <c r="F118" i="28"/>
  <c r="K118" i="28"/>
  <c r="H117" i="28"/>
  <c r="C118" i="28"/>
  <c r="H118" i="28"/>
  <c r="E118" i="28"/>
  <c r="J118" i="28"/>
  <c r="N118" i="28"/>
  <c r="L117" i="28"/>
  <c r="L118" i="28"/>
  <c r="D30" i="20" l="1"/>
  <c r="B30" i="20"/>
  <c r="C30" i="20"/>
  <c r="O118" i="28"/>
  <c r="B119" i="28"/>
  <c r="G118" i="28"/>
  <c r="D119" i="28"/>
  <c r="I119" i="28"/>
  <c r="M119" i="28"/>
  <c r="K119" i="28"/>
  <c r="E119" i="28"/>
  <c r="J119" i="28"/>
  <c r="N119" i="28"/>
  <c r="F119" i="28"/>
  <c r="C119" i="28"/>
  <c r="H119" i="28"/>
  <c r="L119" i="28"/>
  <c r="B31" i="20" l="1"/>
  <c r="D31" i="20"/>
  <c r="C31" i="20"/>
  <c r="B120" i="28"/>
  <c r="G119" i="28"/>
  <c r="O119" i="28"/>
  <c r="D120" i="28"/>
  <c r="I120" i="28"/>
  <c r="M120" i="28"/>
  <c r="F120" i="28"/>
  <c r="C120" i="28"/>
  <c r="L120" i="28"/>
  <c r="E120" i="28"/>
  <c r="J120" i="28"/>
  <c r="N120" i="28"/>
  <c r="K120" i="28"/>
  <c r="H120" i="28"/>
  <c r="D32" i="20" l="1"/>
  <c r="B32" i="20"/>
  <c r="C32" i="20"/>
  <c r="B121" i="28"/>
  <c r="O120" i="28"/>
  <c r="G120" i="28"/>
  <c r="D121" i="28"/>
  <c r="I121" i="28"/>
  <c r="M121" i="28"/>
  <c r="E121" i="28"/>
  <c r="J121" i="28"/>
  <c r="N121" i="28"/>
  <c r="F121" i="28"/>
  <c r="C121" i="28"/>
  <c r="H121" i="28"/>
  <c r="L121" i="28"/>
  <c r="K121" i="28"/>
  <c r="B33" i="20" l="1"/>
  <c r="D33" i="20"/>
  <c r="C33" i="20"/>
  <c r="O121" i="28"/>
  <c r="B122" i="28"/>
  <c r="G121" i="28"/>
  <c r="D122" i="28"/>
  <c r="I122" i="28"/>
  <c r="M122" i="28"/>
  <c r="E122" i="28"/>
  <c r="J122" i="28"/>
  <c r="N122" i="28"/>
  <c r="F122" i="28"/>
  <c r="K122" i="28"/>
  <c r="H122" i="28"/>
  <c r="L122" i="28"/>
  <c r="C122" i="28"/>
  <c r="B34" i="20" l="1"/>
  <c r="D34" i="20"/>
  <c r="C34" i="20"/>
  <c r="O122" i="28"/>
  <c r="B123" i="28"/>
  <c r="G122" i="28"/>
  <c r="E123" i="28"/>
  <c r="J123" i="28"/>
  <c r="N123" i="28"/>
  <c r="F123" i="28"/>
  <c r="K123" i="28"/>
  <c r="H123" i="28"/>
  <c r="L123" i="28"/>
  <c r="C123" i="28"/>
  <c r="D123" i="28"/>
  <c r="C35" i="20" l="1"/>
  <c r="B35" i="20"/>
  <c r="D35" i="20"/>
  <c r="B124" i="28"/>
  <c r="G123" i="28"/>
  <c r="O123" i="28"/>
  <c r="M123" i="28"/>
  <c r="K124" i="28"/>
  <c r="H124" i="28"/>
  <c r="I123" i="28"/>
  <c r="C124" i="28"/>
  <c r="L124" i="28"/>
  <c r="J124" i="28"/>
  <c r="D124" i="28"/>
  <c r="I124" i="28"/>
  <c r="M124" i="28"/>
  <c r="E124" i="28"/>
  <c r="N124" i="28"/>
  <c r="F124" i="28"/>
  <c r="D36" i="20" l="1"/>
  <c r="C36" i="20"/>
  <c r="B36" i="20"/>
  <c r="B125" i="28"/>
  <c r="G124" i="28"/>
  <c r="O124" i="28"/>
  <c r="D125" i="28"/>
  <c r="I125" i="28"/>
  <c r="M125" i="28"/>
  <c r="E125" i="28"/>
  <c r="J125" i="28"/>
  <c r="N125" i="28"/>
  <c r="F125" i="28"/>
  <c r="K125" i="28"/>
  <c r="C125" i="28"/>
  <c r="H125" i="28"/>
  <c r="L125" i="28"/>
  <c r="B37" i="20" l="1"/>
  <c r="D37" i="20"/>
  <c r="C37" i="20"/>
  <c r="O125" i="28"/>
  <c r="B126" i="28"/>
  <c r="G125" i="28"/>
  <c r="E126" i="28"/>
  <c r="N126" i="28"/>
  <c r="F126" i="28"/>
  <c r="K126" i="28"/>
  <c r="H126" i="28"/>
  <c r="J126" i="28"/>
  <c r="C126" i="28"/>
  <c r="L126" i="28"/>
  <c r="D126" i="28"/>
  <c r="O126" i="28" l="1"/>
  <c r="B127" i="28"/>
  <c r="G126" i="28"/>
  <c r="M126" i="28"/>
  <c r="N127" i="28"/>
  <c r="I126" i="28"/>
  <c r="F127" i="28"/>
  <c r="B128" i="28" l="1"/>
  <c r="O127" i="28"/>
  <c r="G127" i="28"/>
  <c r="M127" i="28"/>
  <c r="H127" i="28"/>
  <c r="K127" i="28"/>
  <c r="C127" i="28"/>
  <c r="J127" i="28"/>
  <c r="J128" i="28"/>
  <c r="L127" i="28"/>
  <c r="I127" i="28"/>
  <c r="D127" i="28"/>
  <c r="E128" i="28"/>
  <c r="N128" i="28"/>
  <c r="E127" i="28"/>
  <c r="F128" i="28"/>
  <c r="K128" i="28"/>
  <c r="C128" i="28"/>
  <c r="B129" i="28" l="1"/>
  <c r="G128" i="28"/>
  <c r="O128" i="28"/>
  <c r="M128" i="28"/>
  <c r="H128" i="28"/>
  <c r="I128" i="28"/>
  <c r="D128" i="28"/>
  <c r="N129" i="28"/>
  <c r="L128" i="28"/>
  <c r="F129" i="28"/>
  <c r="K129" i="28"/>
  <c r="C129" i="28"/>
  <c r="O129" i="28" l="1"/>
  <c r="B130" i="28"/>
  <c r="G129" i="28"/>
  <c r="M129" i="28"/>
  <c r="H129" i="28"/>
  <c r="I129" i="28"/>
  <c r="J129" i="28"/>
  <c r="D129" i="28"/>
  <c r="E130" i="28"/>
  <c r="J130" i="28"/>
  <c r="N130" i="28"/>
  <c r="E129" i="28"/>
  <c r="L129" i="28"/>
  <c r="F130" i="28"/>
  <c r="K130" i="28"/>
  <c r="C130" i="28"/>
  <c r="O130" i="28" l="1"/>
  <c r="B131" i="28"/>
  <c r="G130" i="28"/>
  <c r="M130" i="28"/>
  <c r="H130" i="28"/>
  <c r="I130" i="28"/>
  <c r="D130" i="28"/>
  <c r="E131" i="28"/>
  <c r="J131" i="28"/>
  <c r="N131" i="28"/>
  <c r="L130" i="28"/>
  <c r="F131" i="28"/>
  <c r="K131" i="28"/>
  <c r="C131" i="28"/>
  <c r="B132" i="28" l="1"/>
  <c r="O131" i="28"/>
  <c r="G131" i="28"/>
  <c r="M131" i="28"/>
  <c r="H131" i="28"/>
  <c r="I131" i="28"/>
  <c r="F132" i="28"/>
  <c r="K132" i="28"/>
  <c r="D131" i="28"/>
  <c r="E132" i="28"/>
  <c r="J132" i="28"/>
  <c r="N132" i="28"/>
  <c r="L131" i="28"/>
  <c r="C132" i="28"/>
  <c r="B133" i="28" l="1"/>
  <c r="G132" i="28"/>
  <c r="O132" i="28"/>
  <c r="M132" i="28"/>
  <c r="H132" i="28"/>
  <c r="I132" i="28"/>
  <c r="D132" i="28"/>
  <c r="E133" i="28"/>
  <c r="J133" i="28"/>
  <c r="N133" i="28"/>
  <c r="L132" i="28"/>
  <c r="F133" i="28"/>
  <c r="K133" i="28"/>
  <c r="C133" i="28"/>
  <c r="O133" i="28" l="1"/>
  <c r="B134" i="28"/>
  <c r="G133" i="28"/>
  <c r="M133" i="28"/>
  <c r="H133" i="28"/>
  <c r="I133" i="28"/>
  <c r="D133" i="28"/>
  <c r="J134" i="28"/>
  <c r="L133" i="28"/>
  <c r="N134" i="28"/>
  <c r="F134" i="28"/>
  <c r="K134" i="28"/>
  <c r="C134" i="28"/>
  <c r="O134" i="28" l="1"/>
  <c r="B135" i="28"/>
  <c r="G134" i="28"/>
  <c r="M134" i="28"/>
  <c r="L134" i="28"/>
  <c r="E134" i="28"/>
  <c r="I134" i="28"/>
  <c r="H134" i="28"/>
  <c r="D134" i="28"/>
  <c r="F135" i="28"/>
  <c r="B136" i="28" l="1"/>
  <c r="O135" i="28"/>
  <c r="G135" i="28"/>
  <c r="M135" i="28"/>
  <c r="H135" i="28"/>
  <c r="D135" i="28"/>
  <c r="N135" i="28"/>
  <c r="C135" i="28"/>
  <c r="K135" i="28"/>
  <c r="E135" i="28"/>
  <c r="J135" i="28"/>
  <c r="D136" i="28"/>
  <c r="I136" i="28"/>
  <c r="M136" i="28"/>
  <c r="L135" i="28"/>
  <c r="I135" i="28"/>
  <c r="E136" i="28"/>
  <c r="J136" i="28"/>
  <c r="N136" i="28"/>
  <c r="F136" i="28"/>
  <c r="K136" i="28"/>
  <c r="C136" i="28"/>
  <c r="B137" i="28" l="1"/>
  <c r="G136" i="28"/>
  <c r="O136" i="28"/>
  <c r="L136" i="28"/>
  <c r="F137" i="28"/>
  <c r="K137" i="28"/>
  <c r="H136" i="28"/>
  <c r="C137" i="28"/>
  <c r="H137" i="28"/>
  <c r="L137" i="28"/>
  <c r="E137" i="28"/>
  <c r="J137" i="28"/>
  <c r="N137" i="28"/>
  <c r="D137" i="28"/>
  <c r="I137" i="28"/>
  <c r="M137" i="28"/>
  <c r="O137" i="28" l="1"/>
  <c r="B138" i="28"/>
  <c r="G137" i="28"/>
  <c r="D138" i="28"/>
  <c r="I138" i="28"/>
  <c r="M138" i="28"/>
  <c r="F138" i="28"/>
  <c r="K138" i="28"/>
  <c r="H138" i="28"/>
  <c r="E138" i="28"/>
  <c r="J138" i="28"/>
  <c r="N138" i="28"/>
  <c r="L138" i="28"/>
  <c r="C138" i="28"/>
  <c r="G138" i="28" l="1"/>
  <c r="O138" i="28"/>
  <c r="B139" i="28"/>
  <c r="I139" i="28"/>
  <c r="M139" i="28"/>
  <c r="E139" i="28"/>
  <c r="N139" i="28"/>
  <c r="J139" i="28"/>
  <c r="F139" i="28"/>
  <c r="K139" i="28"/>
  <c r="C139" i="28"/>
  <c r="H139" i="28"/>
  <c r="L139" i="28"/>
  <c r="D139" i="28"/>
  <c r="B140" i="28" l="1"/>
  <c r="G139" i="28"/>
  <c r="O139" i="28"/>
  <c r="D140" i="28"/>
  <c r="I140" i="28"/>
  <c r="M140" i="28"/>
  <c r="E140" i="28"/>
  <c r="J140" i="28"/>
  <c r="N140" i="28"/>
  <c r="F140" i="28"/>
  <c r="K140" i="28"/>
  <c r="H140" i="28"/>
  <c r="C140" i="28"/>
  <c r="L140" i="28"/>
  <c r="B141" i="28" l="1"/>
  <c r="O140" i="28"/>
  <c r="G140" i="28"/>
  <c r="D141" i="28"/>
  <c r="I141" i="28"/>
  <c r="M141" i="28"/>
  <c r="E141" i="28"/>
  <c r="J141" i="28"/>
  <c r="N141" i="28"/>
  <c r="F141" i="28"/>
  <c r="K141" i="28"/>
  <c r="C141" i="28"/>
  <c r="H141" i="28"/>
  <c r="L141" i="28"/>
  <c r="O141" i="28" l="1"/>
  <c r="B142" i="28"/>
  <c r="G141" i="28"/>
  <c r="D142" i="28"/>
  <c r="I142" i="28"/>
  <c r="M142" i="28"/>
  <c r="N142" i="28"/>
  <c r="F142" i="28"/>
  <c r="C142" i="28"/>
  <c r="L142" i="28"/>
  <c r="E142" i="28"/>
  <c r="J142" i="28"/>
  <c r="H142" i="28"/>
  <c r="K142" i="28"/>
  <c r="O142" i="28" l="1"/>
  <c r="B143" i="28"/>
  <c r="G142" i="28"/>
  <c r="D143" i="28"/>
  <c r="I143" i="28"/>
  <c r="M143" i="28"/>
  <c r="N143" i="28"/>
  <c r="K143" i="28"/>
  <c r="H143" i="28"/>
  <c r="L143" i="28"/>
  <c r="E143" i="28"/>
  <c r="J143" i="28"/>
  <c r="F143" i="28"/>
  <c r="C143" i="28"/>
  <c r="B144" i="28" l="1"/>
  <c r="O143" i="28"/>
  <c r="G143" i="28"/>
  <c r="D144" i="28"/>
  <c r="I144" i="28"/>
  <c r="M144" i="28"/>
  <c r="E144" i="28"/>
  <c r="J144" i="28"/>
  <c r="N144" i="28"/>
  <c r="F144" i="28"/>
  <c r="K144" i="28"/>
  <c r="C144" i="28"/>
  <c r="H144" i="28"/>
  <c r="L144" i="28"/>
  <c r="B145" i="28" l="1"/>
  <c r="O144" i="28"/>
  <c r="G144" i="28"/>
  <c r="D145" i="28"/>
  <c r="I145" i="28"/>
  <c r="M145" i="28"/>
  <c r="E145" i="28"/>
  <c r="J145" i="28"/>
  <c r="N145" i="28"/>
  <c r="F145" i="28"/>
  <c r="K145" i="28"/>
  <c r="C145" i="28"/>
  <c r="H145" i="28"/>
  <c r="L145" i="28"/>
  <c r="O145" i="28" l="1"/>
  <c r="B146" i="28"/>
  <c r="G145" i="28"/>
  <c r="I146" i="28"/>
  <c r="M146" i="28"/>
  <c r="J146" i="28"/>
  <c r="F146" i="28"/>
  <c r="C146" i="28"/>
  <c r="E146" i="28"/>
  <c r="N146" i="28"/>
  <c r="K146" i="28"/>
  <c r="L146" i="28"/>
  <c r="H146" i="28"/>
  <c r="D146" i="28"/>
  <c r="O146" i="28" l="1"/>
  <c r="B147" i="28"/>
  <c r="G146" i="28"/>
  <c r="I147" i="28"/>
  <c r="M147" i="28"/>
  <c r="N147" i="28"/>
  <c r="F147" i="28"/>
  <c r="C147" i="28"/>
  <c r="E147" i="28"/>
  <c r="J147" i="28"/>
  <c r="H147" i="28"/>
  <c r="K147" i="28"/>
  <c r="L147" i="28"/>
  <c r="D147" i="28"/>
  <c r="B148" i="28" l="1"/>
  <c r="O147" i="28"/>
  <c r="G147" i="28"/>
  <c r="D148" i="28"/>
  <c r="I148" i="28"/>
  <c r="M148" i="28"/>
  <c r="E148" i="28"/>
  <c r="J148" i="28"/>
  <c r="N148" i="28"/>
  <c r="F148" i="28"/>
  <c r="K148" i="28"/>
  <c r="C148" i="28"/>
  <c r="L148" i="28"/>
  <c r="H148" i="28"/>
  <c r="B149" i="28" l="1"/>
  <c r="G148" i="28"/>
  <c r="O148" i="28"/>
  <c r="D149" i="28"/>
  <c r="I149" i="28"/>
  <c r="M149" i="28"/>
  <c r="E149" i="28"/>
  <c r="J149" i="28"/>
  <c r="N149" i="28"/>
  <c r="F149" i="28"/>
  <c r="K149" i="28"/>
  <c r="H149" i="28"/>
  <c r="L149" i="28"/>
  <c r="C149" i="28"/>
  <c r="O149" i="28" l="1"/>
  <c r="B150" i="28"/>
  <c r="G149" i="28"/>
  <c r="M150" i="28"/>
  <c r="J150" i="28"/>
  <c r="F150" i="28"/>
  <c r="K150" i="28"/>
  <c r="C150" i="28"/>
  <c r="H150" i="28"/>
  <c r="L150" i="28"/>
  <c r="E150" i="28"/>
  <c r="N150" i="28"/>
  <c r="D150" i="28"/>
  <c r="O150" i="28" l="1"/>
  <c r="B151" i="28"/>
  <c r="G150" i="28"/>
  <c r="I150" i="28"/>
  <c r="J151" i="28"/>
  <c r="N151" i="28"/>
  <c r="F151" i="28"/>
  <c r="K151" i="28"/>
  <c r="E151" i="28"/>
  <c r="C151" i="28"/>
  <c r="B152" i="28" l="1"/>
  <c r="G151" i="28"/>
  <c r="O151" i="28"/>
  <c r="I152" i="28"/>
  <c r="D151" i="28"/>
  <c r="L151" i="28"/>
  <c r="M151" i="28"/>
  <c r="H151" i="28"/>
  <c r="I151" i="28"/>
  <c r="D152" i="28"/>
  <c r="M152" i="28"/>
  <c r="E152" i="28"/>
  <c r="B153" i="28" l="1"/>
  <c r="G152" i="28"/>
  <c r="O152" i="28"/>
  <c r="L152" i="28"/>
  <c r="F152" i="28"/>
  <c r="H152" i="28"/>
  <c r="N152" i="28"/>
  <c r="C152" i="28"/>
  <c r="J152" i="28"/>
  <c r="K152" i="28"/>
  <c r="E153" i="28"/>
  <c r="O153" i="28" l="1"/>
  <c r="B154" i="28"/>
  <c r="G153" i="28"/>
  <c r="M153" i="28"/>
  <c r="H153" i="28"/>
  <c r="N153" i="28"/>
  <c r="L153" i="28"/>
  <c r="I153" i="28"/>
  <c r="C153" i="28"/>
  <c r="J153" i="28"/>
  <c r="F153" i="28"/>
  <c r="D153" i="28"/>
  <c r="K153" i="28"/>
  <c r="F154" i="28"/>
  <c r="O154" i="28" l="1"/>
  <c r="B155" i="28"/>
  <c r="G154" i="28"/>
  <c r="D154" i="28"/>
  <c r="E154" i="28"/>
  <c r="H154" i="28"/>
  <c r="J154" i="28"/>
  <c r="N155" i="28"/>
  <c r="C154" i="28"/>
  <c r="M154" i="28"/>
  <c r="K154" i="28"/>
  <c r="L154" i="28"/>
  <c r="J155" i="28"/>
  <c r="N154" i="28"/>
  <c r="I154" i="28"/>
  <c r="F155" i="28"/>
  <c r="B156" i="28" l="1"/>
  <c r="O155" i="28"/>
  <c r="G155" i="28"/>
  <c r="E155" i="28"/>
  <c r="H155" i="28"/>
  <c r="D156" i="28"/>
  <c r="I156" i="28"/>
  <c r="M156" i="28"/>
  <c r="L155" i="28"/>
  <c r="C156" i="28"/>
  <c r="M155" i="28"/>
  <c r="C155" i="28"/>
  <c r="E156" i="28"/>
  <c r="J156" i="28"/>
  <c r="N156" i="28"/>
  <c r="F156" i="28"/>
  <c r="K155" i="28"/>
  <c r="L156" i="28"/>
  <c r="D155" i="28"/>
  <c r="I155" i="28"/>
  <c r="K156" i="28"/>
  <c r="H156" i="28"/>
  <c r="B157" i="28" l="1"/>
  <c r="G156" i="28"/>
  <c r="O156" i="28"/>
  <c r="D157" i="28"/>
  <c r="I157" i="28"/>
  <c r="M157" i="28"/>
  <c r="E157" i="28"/>
  <c r="J157" i="28"/>
  <c r="N157" i="28"/>
  <c r="F157" i="28"/>
  <c r="K157" i="28"/>
  <c r="C157" i="28"/>
  <c r="H157" i="28"/>
  <c r="L157" i="28"/>
  <c r="O157" i="28" l="1"/>
  <c r="B158" i="28"/>
  <c r="G157" i="28"/>
  <c r="D158" i="28"/>
  <c r="I158" i="28"/>
  <c r="M158" i="28"/>
  <c r="F158" i="28"/>
  <c r="C158" i="28"/>
  <c r="L158" i="28"/>
  <c r="E158" i="28"/>
  <c r="J158" i="28"/>
  <c r="N158" i="28"/>
  <c r="K158" i="28"/>
  <c r="H158" i="28"/>
  <c r="O158" i="28" l="1"/>
  <c r="B159" i="28"/>
  <c r="G158" i="28"/>
  <c r="D159" i="28"/>
  <c r="I159" i="28"/>
  <c r="M159" i="28"/>
  <c r="F159" i="28"/>
  <c r="K159" i="28"/>
  <c r="C159" i="28"/>
  <c r="E159" i="28"/>
  <c r="J159" i="28"/>
  <c r="N159" i="28"/>
  <c r="L159" i="28"/>
  <c r="H159" i="28"/>
  <c r="B160" i="28" l="1"/>
  <c r="G159" i="28"/>
  <c r="O159" i="28"/>
  <c r="D160" i="28"/>
  <c r="I160" i="28"/>
  <c r="M160" i="28"/>
  <c r="E160" i="28"/>
  <c r="J160" i="28"/>
  <c r="N160" i="28"/>
  <c r="F160" i="28"/>
  <c r="K160" i="28"/>
  <c r="C160" i="28"/>
  <c r="H160" i="28"/>
  <c r="L160" i="28"/>
  <c r="B161" i="28" l="1"/>
  <c r="G160" i="28"/>
  <c r="O160" i="28"/>
  <c r="D161" i="28"/>
  <c r="I161" i="28"/>
  <c r="M161" i="28"/>
  <c r="E161" i="28"/>
  <c r="J161" i="28"/>
  <c r="N161" i="28"/>
  <c r="F161" i="28"/>
  <c r="K161" i="28"/>
  <c r="C161" i="28"/>
  <c r="H161" i="28"/>
  <c r="L161" i="28"/>
  <c r="O161" i="28" l="1"/>
  <c r="B162" i="28"/>
  <c r="G161" i="28"/>
  <c r="E162" i="28"/>
  <c r="N162" i="28"/>
  <c r="F162" i="28"/>
  <c r="C162" i="28"/>
  <c r="L162" i="28"/>
  <c r="J162" i="28"/>
  <c r="K162" i="28"/>
  <c r="H162" i="28"/>
  <c r="D162" i="28"/>
  <c r="O162" i="28" l="1"/>
  <c r="B163" i="28"/>
  <c r="G162" i="28"/>
  <c r="M162" i="28"/>
  <c r="N163" i="28"/>
  <c r="I162" i="28"/>
  <c r="F163" i="28"/>
  <c r="B164" i="28" l="1"/>
  <c r="G163" i="28"/>
  <c r="O163" i="28"/>
  <c r="J163" i="28"/>
  <c r="D163" i="28"/>
  <c r="K163" i="28"/>
  <c r="M164" i="28"/>
  <c r="K164" i="28"/>
  <c r="E163" i="28"/>
  <c r="L163" i="28"/>
  <c r="I164" i="28"/>
  <c r="J164" i="28"/>
  <c r="C163" i="28"/>
  <c r="F164" i="28"/>
  <c r="M163" i="28"/>
  <c r="H163" i="28"/>
  <c r="E164" i="28"/>
  <c r="N164" i="28"/>
  <c r="I163" i="28"/>
  <c r="C164" i="28"/>
  <c r="B165" i="28" l="1"/>
  <c r="G164" i="28"/>
  <c r="O164" i="28"/>
  <c r="D164" i="28"/>
  <c r="L164" i="28"/>
  <c r="H164" i="28"/>
  <c r="E165" i="28"/>
  <c r="O165" i="28" l="1"/>
  <c r="B166" i="28"/>
  <c r="G165" i="28"/>
  <c r="M165" i="28"/>
  <c r="H165" i="28"/>
  <c r="N165" i="28"/>
  <c r="L165" i="28"/>
  <c r="I165" i="28"/>
  <c r="C165" i="28"/>
  <c r="J165" i="28"/>
  <c r="F165" i="28"/>
  <c r="D165" i="28"/>
  <c r="K165" i="28"/>
  <c r="F166" i="28"/>
  <c r="O166" i="28" l="1"/>
  <c r="B167" i="28"/>
  <c r="G166" i="28"/>
  <c r="M166" i="28"/>
  <c r="C166" i="28"/>
  <c r="I166" i="28"/>
  <c r="E166" i="28"/>
  <c r="D166" i="28"/>
  <c r="N166" i="28"/>
  <c r="K166" i="28"/>
  <c r="H166" i="28"/>
  <c r="L166" i="28"/>
  <c r="J166" i="28"/>
  <c r="F167" i="28"/>
  <c r="B168" i="28" l="1"/>
  <c r="O167" i="28"/>
  <c r="G167" i="28"/>
  <c r="I167" i="28"/>
  <c r="J167" i="28"/>
  <c r="L167" i="28"/>
  <c r="K168" i="28"/>
  <c r="H168" i="28"/>
  <c r="L168" i="28"/>
  <c r="H167" i="28"/>
  <c r="E167" i="28"/>
  <c r="K167" i="28"/>
  <c r="C168" i="28"/>
  <c r="D167" i="28"/>
  <c r="N168" i="28"/>
  <c r="C167" i="28"/>
  <c r="M167" i="28"/>
  <c r="D168" i="28"/>
  <c r="I168" i="28"/>
  <c r="M168" i="28"/>
  <c r="N167" i="28"/>
  <c r="E168" i="28"/>
  <c r="J168" i="28"/>
  <c r="F168" i="28"/>
  <c r="B169" i="28" l="1"/>
  <c r="O168" i="28"/>
  <c r="G168" i="28"/>
  <c r="D169" i="28"/>
  <c r="I169" i="28"/>
  <c r="M169" i="28"/>
  <c r="E169" i="28"/>
  <c r="J169" i="28"/>
  <c r="N169" i="28"/>
  <c r="F169" i="28"/>
  <c r="K169" i="28"/>
  <c r="C169" i="28"/>
  <c r="L169" i="28"/>
  <c r="H169" i="28"/>
  <c r="O169" i="28" l="1"/>
  <c r="B170" i="28"/>
  <c r="G169" i="28"/>
  <c r="D170" i="28"/>
  <c r="I170" i="28"/>
  <c r="M170" i="28"/>
  <c r="F170" i="28"/>
  <c r="K170" i="28"/>
  <c r="C170" i="28"/>
  <c r="E170" i="28"/>
  <c r="J170" i="28"/>
  <c r="N170" i="28"/>
  <c r="H170" i="28"/>
  <c r="L170" i="28"/>
  <c r="O170" i="28" l="1"/>
  <c r="B171" i="28"/>
  <c r="G170" i="28"/>
  <c r="E171" i="28"/>
  <c r="N171" i="28"/>
  <c r="F171" i="28"/>
  <c r="K171" i="28"/>
  <c r="C171" i="28"/>
  <c r="L171" i="28"/>
  <c r="J171" i="28"/>
  <c r="H171" i="28"/>
  <c r="D171" i="28"/>
  <c r="B172" i="28" l="1"/>
  <c r="O171" i="28"/>
  <c r="G171" i="28"/>
  <c r="M171" i="28"/>
  <c r="F172" i="28"/>
  <c r="K172" i="28"/>
  <c r="I171" i="28"/>
  <c r="L172" i="28"/>
  <c r="M172" i="28"/>
  <c r="J172" i="28"/>
  <c r="D172" i="28"/>
  <c r="I172" i="28"/>
  <c r="E172" i="28"/>
  <c r="N172" i="28"/>
  <c r="C172" i="28"/>
  <c r="B173" i="28" l="1"/>
  <c r="G172" i="28"/>
  <c r="O172" i="28"/>
  <c r="H172" i="28"/>
  <c r="J173" i="28"/>
  <c r="F173" i="28"/>
  <c r="K173" i="28"/>
  <c r="E173" i="28"/>
  <c r="N173" i="28"/>
  <c r="C173" i="28"/>
  <c r="O173" i="28" l="1"/>
  <c r="B174" i="28"/>
  <c r="G173" i="28"/>
  <c r="M173" i="28"/>
  <c r="H173" i="28"/>
  <c r="L173" i="28"/>
  <c r="F174" i="28"/>
  <c r="I173" i="28"/>
  <c r="J174" i="28"/>
  <c r="K174" i="28"/>
  <c r="D173" i="28"/>
  <c r="N174" i="28"/>
  <c r="C174" i="28"/>
  <c r="O174" i="28" l="1"/>
  <c r="B175" i="28"/>
  <c r="G174" i="28"/>
  <c r="E174" i="28"/>
  <c r="L174" i="28"/>
  <c r="D174" i="28"/>
  <c r="M174" i="28"/>
  <c r="H174" i="28"/>
  <c r="I174" i="28"/>
  <c r="F175" i="28"/>
  <c r="B176" i="28" l="1"/>
  <c r="G175" i="28"/>
  <c r="O175" i="28"/>
  <c r="J175" i="28"/>
  <c r="E175" i="28"/>
  <c r="H175" i="28"/>
  <c r="F176" i="28"/>
  <c r="K176" i="28"/>
  <c r="H176" i="28"/>
  <c r="I175" i="28"/>
  <c r="M175" i="28"/>
  <c r="K175" i="28"/>
  <c r="C176" i="28"/>
  <c r="L176" i="28"/>
  <c r="J176" i="28"/>
  <c r="C175" i="28"/>
  <c r="D175" i="28"/>
  <c r="D176" i="28"/>
  <c r="I176" i="28"/>
  <c r="M176" i="28"/>
  <c r="N175" i="28"/>
  <c r="L175" i="28"/>
  <c r="E176" i="28"/>
  <c r="N176" i="28"/>
  <c r="B177" i="28" l="1"/>
  <c r="O176" i="28"/>
  <c r="G176" i="28"/>
  <c r="D177" i="28"/>
  <c r="I177" i="28"/>
  <c r="M177" i="28"/>
  <c r="E177" i="28"/>
  <c r="J177" i="28"/>
  <c r="N177" i="28"/>
  <c r="F177" i="28"/>
  <c r="K177" i="28"/>
  <c r="C177" i="28"/>
  <c r="H177" i="28"/>
  <c r="L177" i="28"/>
  <c r="O177" i="28" l="1"/>
  <c r="B178" i="28"/>
  <c r="G177" i="28"/>
  <c r="M178" i="28"/>
  <c r="J178" i="28"/>
  <c r="N178" i="28"/>
  <c r="F178" i="28"/>
  <c r="C178" i="28"/>
  <c r="L178" i="28"/>
  <c r="E178" i="28"/>
  <c r="K178" i="28"/>
  <c r="H178" i="28"/>
  <c r="D178" i="28"/>
  <c r="O178" i="28" l="1"/>
  <c r="B179" i="28"/>
  <c r="G178" i="28"/>
  <c r="I178" i="28"/>
  <c r="N179" i="28"/>
  <c r="J179" i="28"/>
  <c r="F179" i="28"/>
  <c r="K179" i="28"/>
  <c r="C179" i="28"/>
  <c r="B180" i="28" l="1"/>
  <c r="G179" i="28"/>
  <c r="O179" i="28"/>
  <c r="M179" i="28"/>
  <c r="L179" i="28"/>
  <c r="H180" i="28"/>
  <c r="M180" i="28"/>
  <c r="I179" i="28"/>
  <c r="H179" i="28"/>
  <c r="L180" i="28"/>
  <c r="E179" i="28"/>
  <c r="J180" i="28"/>
  <c r="D179" i="28"/>
  <c r="D180" i="28"/>
  <c r="I180" i="28"/>
  <c r="E180" i="28"/>
  <c r="N180" i="28"/>
  <c r="F180" i="28"/>
  <c r="B181" i="28" l="1"/>
  <c r="O180" i="28"/>
  <c r="G180" i="28"/>
  <c r="C180" i="28"/>
  <c r="F181" i="28"/>
  <c r="K181" i="28"/>
  <c r="L181" i="28"/>
  <c r="E181" i="28"/>
  <c r="N181" i="28"/>
  <c r="K180" i="28"/>
  <c r="C181" i="28"/>
  <c r="H181" i="28"/>
  <c r="J181" i="28"/>
  <c r="D181" i="28"/>
  <c r="I181" i="28"/>
  <c r="M181" i="28"/>
  <c r="O181" i="28" l="1"/>
  <c r="B182" i="28"/>
  <c r="G181" i="28"/>
  <c r="D182" i="28"/>
  <c r="O182" i="28" l="1"/>
  <c r="B183" i="28"/>
  <c r="G182" i="28"/>
  <c r="L182" i="28"/>
  <c r="F182" i="28"/>
  <c r="M182" i="28"/>
  <c r="K182" i="28"/>
  <c r="H182" i="28"/>
  <c r="N182" i="28"/>
  <c r="I182" i="28"/>
  <c r="E182" i="28"/>
  <c r="N183" i="28"/>
  <c r="C182" i="28"/>
  <c r="J182" i="28"/>
  <c r="F183" i="28"/>
  <c r="B184" i="28" l="1"/>
  <c r="G183" i="28"/>
  <c r="O183" i="28"/>
  <c r="J183" i="28"/>
  <c r="C183" i="28"/>
  <c r="K183" i="28"/>
  <c r="I183" i="28"/>
  <c r="E184" i="28"/>
  <c r="N184" i="28"/>
  <c r="L183" i="28"/>
  <c r="E183" i="28"/>
  <c r="M184" i="28"/>
  <c r="J184" i="28"/>
  <c r="H183" i="28"/>
  <c r="F184" i="28"/>
  <c r="M183" i="28"/>
  <c r="D183" i="28"/>
  <c r="K184" i="28"/>
  <c r="C184" i="28"/>
  <c r="B185" i="28" l="1"/>
  <c r="G184" i="28"/>
  <c r="O184" i="28"/>
  <c r="J185" i="28"/>
  <c r="E185" i="28"/>
  <c r="L184" i="28"/>
  <c r="H184" i="28"/>
  <c r="I184" i="28"/>
  <c r="D185" i="28"/>
  <c r="I185" i="28"/>
  <c r="M185" i="28"/>
  <c r="D184" i="28"/>
  <c r="N185" i="28"/>
  <c r="F185" i="28"/>
  <c r="O185" i="28" l="1"/>
  <c r="B186" i="28"/>
  <c r="G185" i="28"/>
  <c r="L185" i="28"/>
  <c r="I186" i="28"/>
  <c r="H185" i="28"/>
  <c r="E186" i="28"/>
  <c r="J186" i="28"/>
  <c r="N186" i="28"/>
  <c r="F186" i="28"/>
  <c r="K186" i="28"/>
  <c r="K185" i="28"/>
  <c r="C186" i="28"/>
  <c r="L186" i="28"/>
  <c r="M186" i="28"/>
  <c r="C185" i="28"/>
  <c r="H186" i="28"/>
  <c r="D186" i="28"/>
  <c r="O186" i="28" l="1"/>
  <c r="B187" i="28"/>
  <c r="G186" i="28"/>
  <c r="D187" i="28"/>
  <c r="I187" i="28"/>
  <c r="M187" i="28"/>
  <c r="N187" i="28"/>
  <c r="K187" i="28"/>
  <c r="L187" i="28"/>
  <c r="E187" i="28"/>
  <c r="J187" i="28"/>
  <c r="H187" i="28"/>
  <c r="F187" i="28"/>
  <c r="C187" i="28"/>
  <c r="B188" i="28" l="1"/>
  <c r="G187" i="28"/>
  <c r="O187" i="28"/>
  <c r="D188" i="28"/>
  <c r="I188" i="28"/>
  <c r="M188" i="28"/>
  <c r="E188" i="28"/>
  <c r="J188" i="28"/>
  <c r="N188" i="28"/>
  <c r="F188" i="28"/>
  <c r="K188" i="28"/>
  <c r="C188" i="28"/>
  <c r="L188" i="28"/>
  <c r="H188" i="28"/>
  <c r="B189" i="28" l="1"/>
  <c r="G188" i="28"/>
  <c r="O188" i="28"/>
  <c r="D189" i="28"/>
  <c r="I189" i="28"/>
  <c r="M189" i="28"/>
  <c r="E189" i="28"/>
  <c r="J189" i="28"/>
  <c r="N189" i="28"/>
  <c r="F189" i="28"/>
  <c r="K189" i="28"/>
  <c r="C189" i="28"/>
  <c r="H189" i="28"/>
  <c r="L189" i="28"/>
  <c r="O189" i="28" l="1"/>
  <c r="B190" i="28"/>
  <c r="G189" i="28"/>
  <c r="D190" i="28"/>
  <c r="I190" i="28"/>
  <c r="M190" i="28"/>
  <c r="F190" i="28"/>
  <c r="K190" i="28"/>
  <c r="H190" i="28"/>
  <c r="E190" i="28"/>
  <c r="J190" i="28"/>
  <c r="N190" i="28"/>
  <c r="L190" i="28"/>
  <c r="C190" i="28"/>
  <c r="B191" i="28" l="1"/>
  <c r="O190" i="28"/>
  <c r="G190" i="28"/>
  <c r="D191" i="28"/>
  <c r="I191" i="28"/>
  <c r="M191" i="28"/>
  <c r="E191" i="28"/>
  <c r="J191" i="28"/>
  <c r="N191" i="28"/>
  <c r="F191" i="28"/>
  <c r="K191" i="28"/>
  <c r="C191" i="28"/>
  <c r="H191" i="28"/>
  <c r="L191" i="28"/>
  <c r="B192" i="28" l="1"/>
  <c r="G191" i="28"/>
  <c r="O191" i="28"/>
  <c r="D192" i="28"/>
  <c r="I192" i="28"/>
  <c r="M192" i="28"/>
  <c r="E192" i="28"/>
  <c r="J192" i="28"/>
  <c r="N192" i="28"/>
  <c r="F192" i="28"/>
  <c r="K192" i="28"/>
  <c r="C192" i="28"/>
  <c r="H192" i="28"/>
  <c r="L192" i="28"/>
  <c r="O192" i="28" l="1"/>
  <c r="B193" i="28"/>
  <c r="G192" i="28"/>
  <c r="I193" i="28"/>
  <c r="M193" i="28"/>
  <c r="J193" i="28"/>
  <c r="F193" i="28"/>
  <c r="K193" i="28"/>
  <c r="H193" i="28"/>
  <c r="L193" i="28"/>
  <c r="E193" i="28"/>
  <c r="N193" i="28"/>
  <c r="C193" i="28"/>
  <c r="D193" i="28"/>
  <c r="O193" i="28" l="1"/>
  <c r="B194" i="28"/>
  <c r="G193" i="28"/>
  <c r="D194" i="28"/>
  <c r="I194" i="28"/>
  <c r="M194" i="28"/>
  <c r="F194" i="28"/>
  <c r="C194" i="28"/>
  <c r="H194" i="28"/>
  <c r="E194" i="28"/>
  <c r="J194" i="28"/>
  <c r="N194" i="28"/>
  <c r="K194" i="28"/>
  <c r="L194" i="28"/>
  <c r="B195" i="28" l="1"/>
  <c r="G194" i="28"/>
  <c r="O194" i="28"/>
  <c r="D195" i="28"/>
  <c r="I195" i="28"/>
  <c r="M195" i="28"/>
  <c r="E195" i="28"/>
  <c r="J195" i="28"/>
  <c r="N195" i="28"/>
  <c r="F195" i="28"/>
  <c r="K195" i="28"/>
  <c r="H195" i="28"/>
  <c r="L195" i="28"/>
  <c r="C195" i="28"/>
  <c r="B196" i="28" l="1"/>
  <c r="G195" i="28"/>
  <c r="O195" i="28"/>
  <c r="D196" i="28"/>
  <c r="I196" i="28"/>
  <c r="M196" i="28"/>
  <c r="E196" i="28"/>
  <c r="J196" i="28"/>
  <c r="N196" i="28"/>
  <c r="F196" i="28"/>
  <c r="K196" i="28"/>
  <c r="C196" i="28"/>
  <c r="L196" i="28"/>
  <c r="H196" i="28"/>
  <c r="O196" i="28" l="1"/>
  <c r="B197" i="28"/>
  <c r="G196" i="28"/>
  <c r="J197" i="28"/>
  <c r="F197" i="28"/>
  <c r="K197" i="28"/>
  <c r="H197" i="28"/>
  <c r="N197" i="28"/>
  <c r="C197" i="28"/>
  <c r="L197" i="28"/>
  <c r="D197" i="28"/>
  <c r="O197" i="28" l="1"/>
  <c r="B198" i="28"/>
  <c r="G197" i="28"/>
  <c r="E197" i="28"/>
  <c r="E198" i="28"/>
  <c r="J198" i="28"/>
  <c r="N198" i="28"/>
  <c r="D198" i="28"/>
  <c r="M198" i="28"/>
  <c r="M197" i="28"/>
  <c r="F198" i="28"/>
  <c r="K198" i="28"/>
  <c r="I198" i="28"/>
  <c r="I197" i="28"/>
  <c r="C198" i="28"/>
  <c r="H198" i="28"/>
  <c r="L198" i="28"/>
  <c r="B199" i="28" l="1"/>
  <c r="O198" i="28"/>
  <c r="G198" i="28"/>
  <c r="D199" i="28"/>
  <c r="I199" i="28"/>
  <c r="M199" i="28"/>
  <c r="E199" i="28"/>
  <c r="J199" i="28"/>
  <c r="N199" i="28"/>
  <c r="F199" i="28"/>
  <c r="K199" i="28"/>
  <c r="C199" i="28"/>
  <c r="H199" i="28"/>
  <c r="L199" i="28"/>
  <c r="B200" i="28" l="1"/>
  <c r="G199" i="28"/>
  <c r="O199" i="28"/>
  <c r="D200" i="28"/>
  <c r="I200" i="28"/>
  <c r="M200" i="28"/>
  <c r="E200" i="28"/>
  <c r="J200" i="28"/>
  <c r="N200" i="28"/>
  <c r="F200" i="28"/>
  <c r="K200" i="28"/>
  <c r="C200" i="28"/>
  <c r="H200" i="28"/>
  <c r="L200" i="28"/>
  <c r="O200" i="28" l="1"/>
  <c r="B201" i="28"/>
  <c r="G200" i="28"/>
  <c r="D201" i="28"/>
  <c r="I201" i="28"/>
  <c r="M201" i="28"/>
  <c r="F201" i="28"/>
  <c r="K201" i="28"/>
  <c r="L201" i="28"/>
  <c r="E201" i="28"/>
  <c r="J201" i="28"/>
  <c r="N201" i="28"/>
  <c r="C201" i="28"/>
  <c r="H201" i="28"/>
  <c r="O201" i="28" l="1"/>
  <c r="B202" i="28"/>
  <c r="G201" i="28"/>
  <c r="D202" i="28"/>
  <c r="I202" i="28"/>
  <c r="M202" i="28"/>
  <c r="F202" i="28"/>
  <c r="K202" i="28"/>
  <c r="C202" i="28"/>
  <c r="E202" i="28"/>
  <c r="J202" i="28"/>
  <c r="N202" i="28"/>
  <c r="H202" i="28"/>
  <c r="L202" i="28"/>
  <c r="B203" i="28" l="1"/>
  <c r="G202" i="28"/>
  <c r="O202" i="28"/>
  <c r="D203" i="28"/>
  <c r="I203" i="28"/>
  <c r="M203" i="28"/>
  <c r="N203" i="28"/>
  <c r="K203" i="28"/>
  <c r="H203" i="28"/>
  <c r="E203" i="28"/>
  <c r="J203" i="28"/>
  <c r="F203" i="28"/>
  <c r="C203" i="28"/>
  <c r="L203" i="28"/>
  <c r="O203" i="28" l="1"/>
  <c r="G203" i="28"/>
  <c r="B204" i="28"/>
  <c r="N204" i="28"/>
  <c r="K204" i="28"/>
  <c r="H204" i="28"/>
  <c r="L204" i="28"/>
  <c r="F204" i="28"/>
  <c r="C204" i="28"/>
  <c r="D204" i="28"/>
  <c r="O204" i="28" l="1"/>
  <c r="B205" i="28"/>
  <c r="G204" i="28"/>
  <c r="J204" i="28"/>
  <c r="I205" i="28"/>
  <c r="M205" i="28"/>
  <c r="J205" i="28"/>
  <c r="F205" i="28"/>
  <c r="K205" i="28"/>
  <c r="H205" i="28"/>
  <c r="E204" i="28"/>
  <c r="E205" i="28"/>
  <c r="N205" i="28"/>
  <c r="C205" i="28"/>
  <c r="M204" i="28"/>
  <c r="I204" i="28"/>
  <c r="L205" i="28"/>
  <c r="D205" i="28"/>
  <c r="O205" i="28" l="1"/>
  <c r="G205" i="28"/>
  <c r="B206" i="28"/>
  <c r="E206" i="28"/>
  <c r="J206" i="28"/>
  <c r="N206" i="28"/>
  <c r="L206" i="28"/>
  <c r="F206" i="28"/>
  <c r="K206" i="28"/>
  <c r="C206" i="28"/>
  <c r="H206" i="28"/>
  <c r="D206" i="28"/>
  <c r="O206" i="28" l="1"/>
  <c r="G206" i="28"/>
  <c r="B207" i="28"/>
  <c r="M206" i="28"/>
  <c r="F207" i="28"/>
  <c r="K207" i="28"/>
  <c r="C207" i="28"/>
  <c r="L207" i="28"/>
  <c r="D207" i="28"/>
  <c r="M207" i="28"/>
  <c r="I206" i="28"/>
  <c r="H207" i="28"/>
  <c r="I207" i="28"/>
  <c r="E207" i="28"/>
  <c r="J207" i="28"/>
  <c r="N207" i="28"/>
  <c r="O207" i="28" l="1"/>
  <c r="G207" i="28"/>
  <c r="B208" i="28"/>
  <c r="M208" i="28"/>
  <c r="J208" i="28"/>
  <c r="N208" i="28"/>
  <c r="H208" i="28"/>
  <c r="E208" i="28"/>
  <c r="F208" i="28"/>
  <c r="K208" i="28"/>
  <c r="C208" i="28"/>
  <c r="L208" i="28"/>
  <c r="D208" i="28"/>
  <c r="O208" i="28" l="1"/>
  <c r="G208" i="28"/>
  <c r="B209" i="28"/>
  <c r="I208" i="28"/>
  <c r="F209" i="28"/>
  <c r="K209" i="28"/>
  <c r="C209" i="28"/>
  <c r="O209" i="28" l="1"/>
  <c r="G209" i="28"/>
  <c r="B210" i="28"/>
  <c r="N209" i="28"/>
  <c r="I209" i="28"/>
  <c r="F210" i="28"/>
  <c r="M209" i="28"/>
  <c r="C210" i="28"/>
  <c r="L210" i="28"/>
  <c r="J209" i="28"/>
  <c r="D209" i="28"/>
  <c r="E209" i="28"/>
  <c r="L209" i="28"/>
  <c r="K210" i="28"/>
  <c r="H209" i="28"/>
  <c r="H210" i="28"/>
  <c r="D210" i="28"/>
  <c r="O210" i="28" l="1"/>
  <c r="G210" i="28"/>
  <c r="B211" i="28"/>
  <c r="N210" i="28"/>
  <c r="I210" i="28"/>
  <c r="M210" i="28"/>
  <c r="J210" i="28"/>
  <c r="E210" i="28"/>
  <c r="C211" i="28"/>
  <c r="O211" i="28" l="1"/>
  <c r="G211" i="28"/>
  <c r="B212" i="28"/>
  <c r="N211" i="28"/>
  <c r="I211" i="28"/>
  <c r="L211" i="28"/>
  <c r="F212" i="28"/>
  <c r="K212" i="28"/>
  <c r="D211" i="28"/>
  <c r="H211" i="28"/>
  <c r="H212" i="28"/>
  <c r="L212" i="28"/>
  <c r="I212" i="28"/>
  <c r="M212" i="28"/>
  <c r="M211" i="28"/>
  <c r="F211" i="28"/>
  <c r="E212" i="28"/>
  <c r="N212" i="28"/>
  <c r="J211" i="28"/>
  <c r="C212" i="28"/>
  <c r="D212" i="28"/>
  <c r="E211" i="28"/>
  <c r="K211" i="28"/>
  <c r="J212" i="28"/>
  <c r="O212" i="28" l="1"/>
  <c r="G212" i="28"/>
  <c r="B213" i="28"/>
  <c r="E213" i="28"/>
  <c r="N213" i="28"/>
  <c r="H213" i="28"/>
  <c r="J213" i="28"/>
  <c r="F213" i="28"/>
  <c r="K213" i="28"/>
  <c r="C213" i="28"/>
  <c r="L213" i="28"/>
  <c r="D213" i="28"/>
  <c r="O213" i="28" l="1"/>
  <c r="G213" i="28"/>
  <c r="B214" i="28"/>
  <c r="M213" i="28"/>
  <c r="F214" i="28"/>
  <c r="K214" i="28"/>
  <c r="H214" i="28"/>
  <c r="D214" i="28"/>
  <c r="I214" i="28"/>
  <c r="M214" i="28"/>
  <c r="E214" i="28"/>
  <c r="J214" i="28"/>
  <c r="N214" i="28"/>
  <c r="I213" i="28"/>
  <c r="C214" i="28"/>
  <c r="L214" i="28"/>
  <c r="O214" i="28" l="1"/>
  <c r="G214" i="28"/>
  <c r="B215" i="28"/>
  <c r="E215" i="28"/>
  <c r="J215" i="28"/>
  <c r="N215" i="28"/>
  <c r="H215" i="28"/>
  <c r="F215" i="28"/>
  <c r="K215" i="28"/>
  <c r="C215" i="28"/>
  <c r="L215" i="28"/>
  <c r="D215" i="28"/>
  <c r="O215" i="28" l="1"/>
  <c r="G215" i="28"/>
  <c r="B216" i="28"/>
  <c r="M215" i="28"/>
  <c r="F216" i="28"/>
  <c r="K216" i="28"/>
  <c r="H216" i="28"/>
  <c r="L216" i="28"/>
  <c r="D216" i="28"/>
  <c r="M216" i="28"/>
  <c r="I215" i="28"/>
  <c r="C216" i="28"/>
  <c r="I216" i="28"/>
  <c r="E216" i="28"/>
  <c r="J216" i="28"/>
  <c r="N216" i="28"/>
  <c r="O216" i="28" l="1"/>
  <c r="G216" i="28"/>
  <c r="B217" i="28"/>
  <c r="I217" i="28"/>
  <c r="M217" i="28"/>
  <c r="J217" i="28"/>
  <c r="N217" i="28"/>
  <c r="E217" i="28"/>
  <c r="F217" i="28"/>
  <c r="K217" i="28"/>
  <c r="C217" i="28"/>
  <c r="H217" i="28"/>
  <c r="L217" i="28"/>
  <c r="D217" i="28"/>
  <c r="O217" i="28" l="1"/>
  <c r="G217" i="28"/>
  <c r="B218" i="28"/>
  <c r="E218" i="28"/>
  <c r="J218" i="28"/>
  <c r="N218" i="28"/>
  <c r="H218" i="28"/>
  <c r="L218" i="28"/>
  <c r="F218" i="28"/>
  <c r="K218" i="28"/>
  <c r="C218" i="28"/>
  <c r="D218" i="28"/>
  <c r="O218" i="28" l="1"/>
  <c r="G218" i="28"/>
  <c r="B219" i="28"/>
  <c r="M218" i="28"/>
  <c r="F219" i="28"/>
  <c r="K219" i="28"/>
  <c r="C219" i="28"/>
  <c r="H219" i="28"/>
  <c r="L219" i="28"/>
  <c r="D219" i="28"/>
  <c r="I219" i="28"/>
  <c r="I218" i="28"/>
  <c r="M219" i="28"/>
  <c r="E219" i="28"/>
  <c r="J219" i="28"/>
  <c r="N219" i="28"/>
  <c r="B220" i="28" l="1"/>
  <c r="O219" i="28"/>
  <c r="G219" i="28"/>
  <c r="D220" i="28"/>
  <c r="I220" i="28"/>
  <c r="M220" i="28"/>
  <c r="E220" i="28"/>
  <c r="J220" i="28"/>
  <c r="N220" i="28"/>
  <c r="F220" i="28"/>
  <c r="K220" i="28"/>
  <c r="C220" i="28"/>
  <c r="H220" i="28"/>
  <c r="L220" i="28"/>
  <c r="O220" i="28" l="1"/>
  <c r="G220" i="28"/>
  <c r="B221" i="28"/>
  <c r="F221" i="28"/>
  <c r="C221" i="28"/>
  <c r="L221" i="28"/>
  <c r="K221" i="28"/>
  <c r="H221" i="28"/>
  <c r="D221" i="28"/>
  <c r="O221" i="28" l="1"/>
  <c r="B222" i="28"/>
  <c r="G221" i="28"/>
  <c r="N221" i="28"/>
  <c r="I221" i="28"/>
  <c r="J221" i="28"/>
  <c r="J222" i="28"/>
  <c r="M221" i="28"/>
  <c r="F222" i="28"/>
  <c r="K222" i="28"/>
  <c r="E221" i="28"/>
  <c r="N222" i="28"/>
  <c r="C222" i="28"/>
  <c r="G222" i="28" l="1"/>
  <c r="O222" i="28"/>
  <c r="B223" i="28"/>
  <c r="M222" i="28"/>
  <c r="L222" i="28"/>
  <c r="F223" i="28"/>
  <c r="K223" i="28"/>
  <c r="H222" i="28"/>
  <c r="H223" i="28"/>
  <c r="D222" i="28"/>
  <c r="D223" i="28"/>
  <c r="I223" i="28"/>
  <c r="M223" i="28"/>
  <c r="E222" i="28"/>
  <c r="I222" i="28"/>
  <c r="C223" i="28"/>
  <c r="L223" i="28"/>
  <c r="E223" i="28"/>
  <c r="J223" i="28"/>
  <c r="N223" i="28"/>
  <c r="B224" i="28" l="1"/>
  <c r="G223" i="28"/>
  <c r="O223" i="28"/>
  <c r="D224" i="28"/>
  <c r="I224" i="28"/>
  <c r="M224" i="28"/>
  <c r="J224" i="28"/>
  <c r="N224" i="28"/>
  <c r="L224" i="28"/>
  <c r="E224" i="28"/>
  <c r="F224" i="28"/>
  <c r="K224" i="28"/>
  <c r="C224" i="28"/>
  <c r="H224" i="28"/>
  <c r="B225" i="28" l="1"/>
  <c r="G224" i="28"/>
  <c r="O224" i="28"/>
  <c r="D225" i="28"/>
  <c r="I225" i="28"/>
  <c r="M225" i="28"/>
  <c r="E225" i="28"/>
  <c r="J225" i="28"/>
  <c r="N225" i="28"/>
  <c r="K225" i="28"/>
  <c r="L225" i="28"/>
  <c r="F225" i="28"/>
  <c r="C225" i="28"/>
  <c r="H225" i="28"/>
  <c r="O225" i="28" l="1"/>
  <c r="B226" i="28"/>
  <c r="G225" i="28"/>
  <c r="E226" i="28"/>
  <c r="J226" i="28"/>
  <c r="N226" i="28"/>
  <c r="F226" i="28"/>
  <c r="K226" i="28"/>
  <c r="C226" i="28"/>
  <c r="H226" i="28"/>
  <c r="L226" i="28"/>
  <c r="D226" i="28"/>
  <c r="O226" i="28" l="1"/>
  <c r="B227" i="28"/>
  <c r="G226" i="28"/>
  <c r="M226" i="28"/>
  <c r="I226" i="28"/>
  <c r="E227" i="28"/>
  <c r="J227" i="28"/>
  <c r="N227" i="28"/>
  <c r="F227" i="28"/>
  <c r="B228" i="28" l="1"/>
  <c r="O227" i="28"/>
  <c r="G227" i="28"/>
  <c r="M227" i="28"/>
  <c r="H227" i="28"/>
  <c r="D227" i="28"/>
  <c r="K227" i="28"/>
  <c r="L227" i="28"/>
  <c r="I227" i="28"/>
  <c r="C227" i="28"/>
  <c r="E228" i="28"/>
  <c r="B229" i="28" l="1"/>
  <c r="G228" i="28"/>
  <c r="O228" i="28"/>
  <c r="M228" i="28"/>
  <c r="H228" i="28"/>
  <c r="N228" i="28"/>
  <c r="K228" i="28"/>
  <c r="L228" i="28"/>
  <c r="I228" i="28"/>
  <c r="C228" i="28"/>
  <c r="J228" i="28"/>
  <c r="D228" i="28"/>
  <c r="F228" i="28"/>
  <c r="E229" i="28"/>
  <c r="J229" i="28"/>
  <c r="N229" i="28"/>
  <c r="F229" i="28"/>
  <c r="O229" i="28" l="1"/>
  <c r="B230" i="28"/>
  <c r="G229" i="28"/>
  <c r="H229" i="28"/>
  <c r="D229" i="28"/>
  <c r="E230" i="28"/>
  <c r="J230" i="28"/>
  <c r="N230" i="28"/>
  <c r="I229" i="28"/>
  <c r="D230" i="28"/>
  <c r="I230" i="28"/>
  <c r="M230" i="28"/>
  <c r="C229" i="28"/>
  <c r="L229" i="28"/>
  <c r="F230" i="28"/>
  <c r="K230" i="28"/>
  <c r="M229" i="28"/>
  <c r="K229" i="28"/>
  <c r="C230" i="28"/>
  <c r="H230" i="28"/>
  <c r="L230" i="28"/>
  <c r="O230" i="28" l="1"/>
  <c r="B231" i="28"/>
  <c r="G230" i="28"/>
  <c r="E231" i="28"/>
  <c r="N231" i="28"/>
  <c r="F231" i="28"/>
  <c r="K231" i="28"/>
  <c r="C231" i="28"/>
  <c r="H231" i="28"/>
  <c r="L231" i="28"/>
  <c r="J231" i="28"/>
  <c r="D231" i="28"/>
  <c r="B232" i="28" l="1"/>
  <c r="G231" i="28"/>
  <c r="O231" i="28"/>
  <c r="M231" i="28"/>
  <c r="E232" i="28"/>
  <c r="J232" i="28"/>
  <c r="N232" i="28"/>
  <c r="I231" i="28"/>
  <c r="F232" i="28"/>
  <c r="B233" i="28" l="1"/>
  <c r="O232" i="28"/>
  <c r="G232" i="28"/>
  <c r="M232" i="28"/>
  <c r="H232" i="28"/>
  <c r="D232" i="28"/>
  <c r="K232" i="28"/>
  <c r="L232" i="28"/>
  <c r="I232" i="28"/>
  <c r="C232" i="28"/>
  <c r="E233" i="28"/>
  <c r="O233" i="28" l="1"/>
  <c r="B234" i="28"/>
  <c r="G233" i="28"/>
  <c r="M233" i="28"/>
  <c r="H233" i="28"/>
  <c r="N233" i="28"/>
  <c r="L233" i="28"/>
  <c r="I233" i="28"/>
  <c r="C233" i="28"/>
  <c r="J233" i="28"/>
  <c r="F233" i="28"/>
  <c r="N234" i="28"/>
  <c r="D233" i="28"/>
  <c r="K233" i="28"/>
  <c r="F234" i="28"/>
  <c r="O234" i="28" l="1"/>
  <c r="B235" i="28"/>
  <c r="G234" i="28"/>
  <c r="J234" i="28"/>
  <c r="I234" i="28"/>
  <c r="K234" i="28"/>
  <c r="E234" i="28"/>
  <c r="D234" i="28"/>
  <c r="J235" i="28"/>
  <c r="L234" i="28"/>
  <c r="M234" i="28"/>
  <c r="H234" i="28"/>
  <c r="N235" i="28"/>
  <c r="C234" i="28"/>
  <c r="F235" i="28"/>
  <c r="K235" i="28"/>
  <c r="C235" i="28"/>
  <c r="B236" i="28" l="1"/>
  <c r="O235" i="28"/>
  <c r="G235" i="28"/>
  <c r="E235" i="28"/>
  <c r="L235" i="28"/>
  <c r="L236" i="28"/>
  <c r="D235" i="28"/>
  <c r="J236" i="28"/>
  <c r="N236" i="28"/>
  <c r="M235" i="28"/>
  <c r="H235" i="28"/>
  <c r="D236" i="28"/>
  <c r="E236" i="28"/>
  <c r="I235" i="28"/>
  <c r="I236" i="28"/>
  <c r="M236" i="28"/>
  <c r="F236" i="28"/>
  <c r="B237" i="28" l="1"/>
  <c r="O236" i="28"/>
  <c r="G236" i="28"/>
  <c r="H236" i="28"/>
  <c r="C236" i="28"/>
  <c r="K236" i="28"/>
  <c r="E237" i="28"/>
  <c r="O237" i="28" l="1"/>
  <c r="B238" i="28"/>
  <c r="G237" i="28"/>
  <c r="L237" i="28"/>
  <c r="I237" i="28"/>
  <c r="N237" i="28"/>
  <c r="M237" i="28"/>
  <c r="H237" i="28"/>
  <c r="D237" i="28"/>
  <c r="J237" i="28"/>
  <c r="F237" i="28"/>
  <c r="J238" i="28"/>
  <c r="C237" i="28"/>
  <c r="K237" i="28"/>
  <c r="F238" i="28"/>
  <c r="O238" i="28" l="1"/>
  <c r="B239" i="28"/>
  <c r="G238" i="28"/>
  <c r="N238" i="28"/>
  <c r="H238" i="28"/>
  <c r="K238" i="28"/>
  <c r="C238" i="28"/>
  <c r="J239" i="28"/>
  <c r="L238" i="28"/>
  <c r="E238" i="28"/>
  <c r="I238" i="28"/>
  <c r="M238" i="28"/>
  <c r="E239" i="28"/>
  <c r="N239" i="28"/>
  <c r="D238" i="28"/>
  <c r="F239" i="28"/>
  <c r="K239" i="28"/>
  <c r="C239" i="28"/>
  <c r="B240" i="28" l="1"/>
  <c r="O239" i="28"/>
  <c r="G239" i="28"/>
  <c r="M239" i="28"/>
  <c r="H239" i="28"/>
  <c r="D240" i="28"/>
  <c r="I240" i="28"/>
  <c r="E240" i="28"/>
  <c r="J240" i="28"/>
  <c r="L239" i="28"/>
  <c r="I239" i="28"/>
  <c r="M240" i="28"/>
  <c r="N240" i="28"/>
  <c r="F240" i="28"/>
  <c r="D239" i="28"/>
  <c r="K240" i="28"/>
  <c r="C240" i="28"/>
  <c r="B241" i="28" l="1"/>
  <c r="O240" i="28"/>
  <c r="G240" i="28"/>
  <c r="L240" i="28"/>
  <c r="F241" i="28"/>
  <c r="K241" i="28"/>
  <c r="E241" i="28"/>
  <c r="J241" i="28"/>
  <c r="N241" i="28"/>
  <c r="H240" i="28"/>
  <c r="C241" i="28"/>
  <c r="H241" i="28"/>
  <c r="L241" i="28"/>
  <c r="D241" i="28"/>
  <c r="I241" i="28"/>
  <c r="M241" i="28"/>
  <c r="O241" i="28" l="1"/>
  <c r="B242" i="28"/>
  <c r="G241" i="28"/>
  <c r="D242" i="28"/>
  <c r="I242" i="28"/>
  <c r="M242" i="28"/>
  <c r="J242" i="28"/>
  <c r="N242" i="28"/>
  <c r="F242" i="28"/>
  <c r="C242" i="28"/>
  <c r="L242" i="28"/>
  <c r="E242" i="28"/>
  <c r="K242" i="28"/>
  <c r="H242" i="28"/>
  <c r="O242" i="28" l="1"/>
  <c r="B243" i="28"/>
  <c r="G242" i="28"/>
  <c r="D243" i="28"/>
  <c r="I243" i="28"/>
  <c r="M243" i="28"/>
  <c r="F243" i="28"/>
  <c r="C243" i="28"/>
  <c r="L243" i="28"/>
  <c r="E243" i="28"/>
  <c r="J243" i="28"/>
  <c r="N243" i="28"/>
  <c r="K243" i="28"/>
  <c r="H243" i="28"/>
  <c r="B244" i="28" l="1"/>
  <c r="G243" i="28"/>
  <c r="O243" i="28"/>
  <c r="D244" i="28"/>
  <c r="I244" i="28"/>
  <c r="M244" i="28"/>
  <c r="E244" i="28"/>
  <c r="J244" i="28"/>
  <c r="N244" i="28"/>
  <c r="F244" i="28"/>
  <c r="K244" i="28"/>
  <c r="C244" i="28"/>
  <c r="L244" i="28"/>
  <c r="H244" i="28"/>
  <c r="B245" i="28" l="1"/>
  <c r="G244" i="28"/>
  <c r="O244" i="28"/>
  <c r="D245" i="28"/>
  <c r="I245" i="28"/>
  <c r="M245" i="28"/>
  <c r="E245" i="28"/>
  <c r="J245" i="28"/>
  <c r="N245" i="28"/>
  <c r="F245" i="28"/>
  <c r="K245" i="28"/>
  <c r="H245" i="28"/>
  <c r="L245" i="28"/>
  <c r="C245" i="28"/>
  <c r="O245" i="28" l="1"/>
  <c r="B246" i="28"/>
  <c r="G245" i="28"/>
  <c r="D246" i="28"/>
  <c r="I246" i="28"/>
  <c r="M246" i="28"/>
  <c r="J246" i="28"/>
  <c r="F246" i="28"/>
  <c r="C246" i="28"/>
  <c r="E246" i="28"/>
  <c r="N246" i="28"/>
  <c r="K246" i="28"/>
  <c r="L246" i="28"/>
  <c r="H246" i="28"/>
  <c r="O246" i="28" l="1"/>
  <c r="B247" i="28"/>
  <c r="G246" i="28"/>
  <c r="D247" i="28"/>
  <c r="I247" i="28"/>
  <c r="M247" i="28"/>
  <c r="N247" i="28"/>
  <c r="K247" i="28"/>
  <c r="H247" i="28"/>
  <c r="E247" i="28"/>
  <c r="J247" i="28"/>
  <c r="F247" i="28"/>
  <c r="C247" i="28"/>
  <c r="L247" i="28"/>
  <c r="B248" i="28" l="1"/>
  <c r="G247" i="28"/>
  <c r="O247" i="28"/>
  <c r="D248" i="28"/>
  <c r="I248" i="28"/>
  <c r="M248" i="28"/>
  <c r="E248" i="28"/>
  <c r="J248" i="28"/>
  <c r="N248" i="28"/>
  <c r="F248" i="28"/>
  <c r="K248" i="28"/>
  <c r="C248" i="28"/>
  <c r="H248" i="28"/>
  <c r="L248" i="28"/>
  <c r="O248" i="28" l="1"/>
  <c r="B249" i="28"/>
  <c r="G248" i="28"/>
  <c r="D249" i="28"/>
  <c r="I249" i="28"/>
  <c r="M249" i="28"/>
  <c r="N249" i="28"/>
  <c r="C249" i="28"/>
  <c r="L249" i="28"/>
  <c r="E249" i="28"/>
  <c r="J249" i="28"/>
  <c r="K249" i="28"/>
  <c r="F249" i="28"/>
  <c r="H249" i="28"/>
  <c r="O249" i="28" l="1"/>
  <c r="B250" i="28"/>
  <c r="G249" i="28"/>
  <c r="D250" i="28"/>
  <c r="I250" i="28"/>
  <c r="M250" i="28"/>
  <c r="F250" i="28"/>
  <c r="K250" i="28"/>
  <c r="C250" i="28"/>
  <c r="E250" i="28"/>
  <c r="J250" i="28"/>
  <c r="N250" i="28"/>
  <c r="L250" i="28"/>
  <c r="H250" i="28"/>
  <c r="B251" i="28" l="1"/>
  <c r="O250" i="28"/>
  <c r="G250" i="28"/>
  <c r="D251" i="28"/>
  <c r="I251" i="28"/>
  <c r="M251" i="28"/>
  <c r="E251" i="28"/>
  <c r="J251" i="28"/>
  <c r="N251" i="28"/>
  <c r="F251" i="28"/>
  <c r="K251" i="28"/>
  <c r="H251" i="28"/>
  <c r="L251" i="28"/>
  <c r="C251" i="28"/>
  <c r="B252" i="28" l="1"/>
  <c r="O251" i="28"/>
  <c r="G251" i="28"/>
  <c r="D252" i="28"/>
  <c r="I252" i="28"/>
  <c r="M252" i="28"/>
  <c r="E252" i="28"/>
  <c r="J252" i="28"/>
  <c r="N252" i="28"/>
  <c r="F252" i="28"/>
  <c r="K252" i="28"/>
  <c r="C252" i="28"/>
  <c r="H252" i="28"/>
  <c r="L252" i="28"/>
  <c r="O252" i="28" l="1"/>
  <c r="B253" i="28"/>
  <c r="G252" i="28"/>
  <c r="J253" i="28"/>
  <c r="N253" i="28"/>
  <c r="K253" i="28"/>
  <c r="H253" i="28"/>
  <c r="E253" i="28"/>
  <c r="F253" i="28"/>
  <c r="C253" i="28"/>
  <c r="L253" i="28"/>
  <c r="D253" i="28"/>
  <c r="O253" i="28" l="1"/>
  <c r="B254" i="28"/>
  <c r="G253" i="28"/>
  <c r="M253" i="28"/>
  <c r="I253" i="28"/>
  <c r="F254" i="28"/>
  <c r="B255" i="28" l="1"/>
  <c r="G254" i="28"/>
  <c r="O254" i="28"/>
  <c r="D254" i="28"/>
  <c r="N254" i="28"/>
  <c r="I254" i="28"/>
  <c r="M255" i="28"/>
  <c r="M254" i="28"/>
  <c r="J255" i="28"/>
  <c r="N255" i="28"/>
  <c r="L254" i="28"/>
  <c r="J254" i="28"/>
  <c r="K254" i="28"/>
  <c r="D255" i="28"/>
  <c r="H254" i="28"/>
  <c r="E254" i="28"/>
  <c r="I255" i="28"/>
  <c r="C254" i="28"/>
  <c r="E255" i="28"/>
  <c r="F255" i="28"/>
  <c r="O255" i="28" l="1"/>
  <c r="G255" i="28"/>
  <c r="B256" i="28"/>
  <c r="L255" i="28"/>
  <c r="C256" i="28"/>
  <c r="L256" i="28"/>
  <c r="H255" i="28"/>
  <c r="C255" i="28"/>
  <c r="K255" i="28"/>
  <c r="H256" i="28"/>
  <c r="D256" i="28"/>
  <c r="O256" i="28" l="1"/>
  <c r="B257" i="28"/>
  <c r="G256" i="28"/>
  <c r="K256" i="28"/>
  <c r="E256" i="28"/>
  <c r="E257" i="28"/>
  <c r="J257" i="28"/>
  <c r="N257" i="28"/>
  <c r="F257" i="28"/>
  <c r="K257" i="28"/>
  <c r="L257" i="28"/>
  <c r="F256" i="28"/>
  <c r="M256" i="28"/>
  <c r="N256" i="28"/>
  <c r="I256" i="28"/>
  <c r="C257" i="28"/>
  <c r="H257" i="28"/>
  <c r="J256" i="28"/>
  <c r="D257" i="28"/>
  <c r="I257" i="28"/>
  <c r="M257" i="28"/>
  <c r="O257" i="28" l="1"/>
  <c r="G257" i="28"/>
  <c r="B258" i="28"/>
  <c r="E258" i="28"/>
  <c r="N258" i="28"/>
  <c r="H258" i="28"/>
  <c r="J258" i="28"/>
  <c r="F258" i="28"/>
  <c r="K258" i="28"/>
  <c r="C258" i="28"/>
  <c r="L258" i="28"/>
  <c r="D258" i="28"/>
  <c r="B259" i="28" l="1"/>
  <c r="G258" i="28"/>
  <c r="O258" i="28"/>
  <c r="M258" i="28"/>
  <c r="F259" i="28"/>
  <c r="K259" i="28"/>
  <c r="I258" i="28"/>
  <c r="I259" i="28"/>
  <c r="E259" i="28"/>
  <c r="D259" i="28"/>
  <c r="M259" i="28"/>
  <c r="J259" i="28"/>
  <c r="N259" i="28"/>
  <c r="C259" i="28"/>
  <c r="O259" i="28" l="1"/>
  <c r="G259" i="28"/>
  <c r="B260" i="28"/>
  <c r="L259" i="28"/>
  <c r="F260" i="28"/>
  <c r="K260" i="28"/>
  <c r="C260" i="28"/>
  <c r="H260" i="28"/>
  <c r="D260" i="28"/>
  <c r="I260" i="28"/>
  <c r="H259" i="28"/>
  <c r="L260" i="28"/>
  <c r="M260" i="28"/>
  <c r="E260" i="28"/>
  <c r="J260" i="28"/>
  <c r="N260" i="28"/>
  <c r="O260" i="28" l="1"/>
  <c r="B261" i="28"/>
  <c r="G260" i="28"/>
  <c r="D261" i="28"/>
  <c r="I261" i="28"/>
  <c r="M261" i="28"/>
  <c r="N261" i="28"/>
  <c r="K261" i="28"/>
  <c r="C261" i="28"/>
  <c r="E261" i="28"/>
  <c r="J261" i="28"/>
  <c r="F261" i="28"/>
  <c r="L261" i="28"/>
  <c r="H261" i="28"/>
  <c r="O261" i="28" l="1"/>
  <c r="G261" i="28"/>
  <c r="B262" i="28"/>
  <c r="E262" i="28"/>
  <c r="J262" i="28"/>
  <c r="N262" i="28"/>
  <c r="H262" i="28"/>
  <c r="F262" i="28"/>
  <c r="K262" i="28"/>
  <c r="C262" i="28"/>
  <c r="L262" i="28"/>
  <c r="D262" i="28"/>
  <c r="B263" i="28" l="1"/>
  <c r="O262" i="28"/>
  <c r="G262" i="28"/>
  <c r="M262" i="28"/>
  <c r="F263" i="28"/>
  <c r="K263" i="28"/>
  <c r="H263" i="28"/>
  <c r="L263" i="28"/>
  <c r="E263" i="28"/>
  <c r="N263" i="28"/>
  <c r="I262" i="28"/>
  <c r="C263" i="28"/>
  <c r="D263" i="28"/>
  <c r="I263" i="28"/>
  <c r="M263" i="28"/>
  <c r="J263" i="28"/>
  <c r="O263" i="28" l="1"/>
  <c r="G263" i="28"/>
  <c r="B264" i="28"/>
  <c r="N264" i="28"/>
  <c r="K264" i="28"/>
  <c r="L264" i="28"/>
  <c r="H264" i="28"/>
  <c r="F264" i="28"/>
  <c r="C264" i="28"/>
  <c r="D264" i="28"/>
  <c r="O264" i="28" l="1"/>
  <c r="B265" i="28"/>
  <c r="G264" i="28"/>
  <c r="J264" i="28"/>
  <c r="D265" i="28"/>
  <c r="I265" i="28"/>
  <c r="M265" i="28"/>
  <c r="F265" i="28"/>
  <c r="K265" i="28"/>
  <c r="C265" i="28"/>
  <c r="L265" i="28"/>
  <c r="E264" i="28"/>
  <c r="E265" i="28"/>
  <c r="J265" i="28"/>
  <c r="N265" i="28"/>
  <c r="H265" i="28"/>
  <c r="M264" i="28"/>
  <c r="I264" i="28"/>
  <c r="O265" i="28" l="1"/>
  <c r="G265" i="28"/>
  <c r="B266" i="28"/>
  <c r="N266" i="28"/>
  <c r="K266" i="28"/>
  <c r="H266" i="28"/>
  <c r="J266" i="28"/>
  <c r="F266" i="28"/>
  <c r="C266" i="28"/>
  <c r="L266" i="28"/>
  <c r="D266" i="28"/>
  <c r="B267" i="28" l="1"/>
  <c r="G266" i="28"/>
  <c r="O266" i="28"/>
  <c r="E266" i="28"/>
  <c r="M266" i="28"/>
  <c r="I266" i="28"/>
  <c r="E267" i="28"/>
  <c r="B268" i="28" l="1"/>
  <c r="O267" i="28"/>
  <c r="G267" i="28"/>
  <c r="L267" i="28"/>
  <c r="I267" i="28"/>
  <c r="N267" i="28"/>
  <c r="C267" i="28"/>
  <c r="F267" i="28"/>
  <c r="E268" i="28"/>
  <c r="J268" i="28"/>
  <c r="N268" i="28"/>
  <c r="H267" i="28"/>
  <c r="D267" i="28"/>
  <c r="J267" i="28"/>
  <c r="K267" i="28"/>
  <c r="M267" i="28"/>
  <c r="F268" i="28"/>
  <c r="O268" i="28" l="1"/>
  <c r="B269" i="28"/>
  <c r="G268" i="28"/>
  <c r="M268" i="28"/>
  <c r="H268" i="28"/>
  <c r="E269" i="28"/>
  <c r="J269" i="28"/>
  <c r="N269" i="28"/>
  <c r="C268" i="28"/>
  <c r="M269" i="28"/>
  <c r="I268" i="28"/>
  <c r="F269" i="28"/>
  <c r="K269" i="28"/>
  <c r="D268" i="28"/>
  <c r="K268" i="28"/>
  <c r="C269" i="28"/>
  <c r="H269" i="28"/>
  <c r="L269" i="28"/>
  <c r="L268" i="28"/>
  <c r="D269" i="28"/>
  <c r="I269" i="28"/>
  <c r="O269" i="28" l="1"/>
  <c r="B270" i="28"/>
  <c r="G269" i="28"/>
  <c r="I270" i="28"/>
  <c r="M270" i="28"/>
  <c r="J270" i="28"/>
  <c r="F270" i="28"/>
  <c r="C270" i="28"/>
  <c r="L270" i="28"/>
  <c r="E270" i="28"/>
  <c r="N270" i="28"/>
  <c r="H270" i="28"/>
  <c r="K270" i="28"/>
  <c r="D270" i="28"/>
  <c r="B271" i="28" l="1"/>
  <c r="G270" i="28"/>
  <c r="O270" i="28"/>
  <c r="D271" i="28"/>
  <c r="I271" i="28"/>
  <c r="M271" i="28"/>
  <c r="E271" i="28"/>
  <c r="J271" i="28"/>
  <c r="N271" i="28"/>
  <c r="F271" i="28"/>
  <c r="K271" i="28"/>
  <c r="H271" i="28"/>
  <c r="C271" i="28"/>
  <c r="L271" i="28"/>
  <c r="B272" i="28" l="1"/>
  <c r="G271" i="28"/>
  <c r="O271" i="28"/>
  <c r="D272" i="28"/>
  <c r="I272" i="28"/>
  <c r="M272" i="28"/>
  <c r="J272" i="28"/>
  <c r="N272" i="28"/>
  <c r="K272" i="28"/>
  <c r="C272" i="28"/>
  <c r="E272" i="28"/>
  <c r="L272" i="28"/>
  <c r="F272" i="28"/>
  <c r="H272" i="28"/>
  <c r="O272" i="28" l="1"/>
  <c r="B273" i="28"/>
  <c r="G272" i="28"/>
  <c r="D273" i="28"/>
  <c r="I273" i="28"/>
  <c r="M273" i="28"/>
  <c r="H273" i="28"/>
  <c r="E273" i="28"/>
  <c r="J273" i="28"/>
  <c r="N273" i="28"/>
  <c r="F273" i="28"/>
  <c r="K273" i="28"/>
  <c r="C273" i="28"/>
  <c r="L273" i="28"/>
  <c r="O273" i="28" l="1"/>
  <c r="B274" i="28"/>
  <c r="G273" i="28"/>
  <c r="D274" i="28"/>
  <c r="I274" i="28"/>
  <c r="M274" i="28"/>
  <c r="C274" i="28"/>
  <c r="E274" i="28"/>
  <c r="J274" i="28"/>
  <c r="N274" i="28"/>
  <c r="F274" i="28"/>
  <c r="K274" i="28"/>
  <c r="H274" i="28"/>
  <c r="L274" i="28"/>
  <c r="B275" i="28" l="1"/>
  <c r="G274" i="28"/>
  <c r="O274" i="28"/>
  <c r="D275" i="28"/>
  <c r="I275" i="28"/>
  <c r="M275" i="28"/>
  <c r="E275" i="28"/>
  <c r="N275" i="28"/>
  <c r="H275" i="28"/>
  <c r="J275" i="28"/>
  <c r="F275" i="28"/>
  <c r="K275" i="28"/>
  <c r="C275" i="28"/>
  <c r="L275" i="28"/>
  <c r="B276" i="28" l="1"/>
  <c r="G275" i="28"/>
  <c r="O275" i="28"/>
  <c r="D276" i="28"/>
  <c r="I276" i="28"/>
  <c r="M276" i="28"/>
  <c r="E276" i="28"/>
  <c r="J276" i="28"/>
  <c r="N276" i="28"/>
  <c r="F276" i="28"/>
  <c r="O276" i="28" l="1"/>
  <c r="B277" i="28"/>
  <c r="G276" i="28"/>
  <c r="L276" i="28"/>
  <c r="M277" i="28"/>
  <c r="J277" i="28"/>
  <c r="N277" i="28"/>
  <c r="K276" i="28"/>
  <c r="L277" i="28"/>
  <c r="H276" i="28"/>
  <c r="E277" i="28"/>
  <c r="K277" i="28"/>
  <c r="H277" i="28"/>
  <c r="C276" i="28"/>
  <c r="F277" i="28"/>
  <c r="C277" i="28"/>
  <c r="D277" i="28"/>
  <c r="O277" i="28" l="1"/>
  <c r="B278" i="28"/>
  <c r="G277" i="28"/>
  <c r="I277" i="28"/>
  <c r="J278" i="28"/>
  <c r="F278" i="28"/>
  <c r="N278" i="28"/>
  <c r="E278" i="28"/>
  <c r="K278" i="28"/>
  <c r="C278" i="28"/>
  <c r="B279" i="28" l="1"/>
  <c r="G278" i="28"/>
  <c r="O278" i="28"/>
  <c r="I278" i="28"/>
  <c r="D279" i="28"/>
  <c r="I279" i="28"/>
  <c r="M279" i="28"/>
  <c r="D278" i="28"/>
  <c r="E279" i="28"/>
  <c r="J279" i="28"/>
  <c r="N279" i="28"/>
  <c r="L278" i="28"/>
  <c r="F279" i="28"/>
  <c r="K279" i="28"/>
  <c r="M278" i="28"/>
  <c r="H278" i="28"/>
  <c r="C279" i="28"/>
  <c r="H279" i="28"/>
  <c r="L279" i="28"/>
  <c r="B280" i="28" l="1"/>
  <c r="G279" i="28"/>
  <c r="O279" i="28"/>
  <c r="N280" i="28"/>
  <c r="D280" i="28"/>
  <c r="I280" i="28"/>
  <c r="M280" i="28"/>
  <c r="F280" i="28"/>
  <c r="K280" i="28"/>
  <c r="E280" i="28"/>
  <c r="O280" i="28" l="1"/>
  <c r="B281" i="28"/>
  <c r="G280" i="28"/>
  <c r="H280" i="28"/>
  <c r="E281" i="28"/>
  <c r="J281" i="28"/>
  <c r="N281" i="28"/>
  <c r="C280" i="28"/>
  <c r="F281" i="28"/>
  <c r="K281" i="28"/>
  <c r="J280" i="28"/>
  <c r="C281" i="28"/>
  <c r="H281" i="28"/>
  <c r="L281" i="28"/>
  <c r="L280" i="28"/>
  <c r="D281" i="28"/>
  <c r="I281" i="28"/>
  <c r="M281" i="28"/>
  <c r="O281" i="28" l="1"/>
  <c r="B282" i="28"/>
  <c r="G281" i="28"/>
  <c r="E282" i="28"/>
  <c r="J282" i="28"/>
  <c r="N282" i="28"/>
  <c r="F282" i="28"/>
  <c r="K282" i="28"/>
  <c r="C282" i="28"/>
  <c r="H282" i="28"/>
  <c r="L282" i="28"/>
  <c r="D282" i="28"/>
  <c r="I282" i="28"/>
  <c r="M282" i="28"/>
  <c r="B283" i="28" l="1"/>
  <c r="O282" i="28"/>
  <c r="G282" i="28"/>
  <c r="E283" i="28"/>
  <c r="J283" i="28"/>
  <c r="N283" i="28"/>
  <c r="D283" i="28"/>
  <c r="I283" i="28"/>
  <c r="M283" i="28"/>
  <c r="F283" i="28"/>
  <c r="K283" i="28"/>
  <c r="C283" i="28"/>
  <c r="B284" i="28" l="1"/>
  <c r="G283" i="28"/>
  <c r="O283" i="28"/>
  <c r="H283" i="28"/>
  <c r="D284" i="28"/>
  <c r="I284" i="28"/>
  <c r="M284" i="28"/>
  <c r="J284" i="28"/>
  <c r="N284" i="28"/>
  <c r="E284" i="28"/>
  <c r="L283" i="28"/>
  <c r="F284" i="28"/>
  <c r="K284" i="28"/>
  <c r="C284" i="28"/>
  <c r="O284" i="28" l="1"/>
  <c r="B285" i="28"/>
  <c r="G284" i="28"/>
  <c r="H284" i="28"/>
  <c r="D285" i="28"/>
  <c r="I285" i="28"/>
  <c r="M285" i="28"/>
  <c r="F285" i="28"/>
  <c r="K285" i="28"/>
  <c r="E285" i="28"/>
  <c r="J285" i="28"/>
  <c r="N285" i="28"/>
  <c r="L284" i="28"/>
  <c r="C285" i="28"/>
  <c r="O285" i="28" l="1"/>
  <c r="B286" i="28"/>
  <c r="G285" i="28"/>
  <c r="H285" i="28"/>
  <c r="D286" i="28"/>
  <c r="I286" i="28"/>
  <c r="M286" i="28"/>
  <c r="F286" i="28"/>
  <c r="K286" i="28"/>
  <c r="E286" i="28"/>
  <c r="J286" i="28"/>
  <c r="N286" i="28"/>
  <c r="L285" i="28"/>
  <c r="C286" i="28"/>
  <c r="B287" i="28" l="1"/>
  <c r="G286" i="28"/>
  <c r="O286" i="28"/>
  <c r="H286" i="28"/>
  <c r="D287" i="28"/>
  <c r="I287" i="28"/>
  <c r="M287" i="28"/>
  <c r="E287" i="28"/>
  <c r="N287" i="28"/>
  <c r="L286" i="28"/>
  <c r="F287" i="28"/>
  <c r="K287" i="28"/>
  <c r="J287" i="28"/>
  <c r="C287" i="28"/>
  <c r="B288" i="28" l="1"/>
  <c r="G287" i="28"/>
  <c r="O287" i="28"/>
  <c r="H287" i="28"/>
  <c r="D288" i="28"/>
  <c r="I288" i="28"/>
  <c r="M288" i="28"/>
  <c r="J288" i="28"/>
  <c r="L287" i="28"/>
  <c r="E288" i="28"/>
  <c r="N288" i="28"/>
  <c r="F288" i="28"/>
  <c r="K288" i="28"/>
  <c r="C288" i="28"/>
  <c r="O288" i="28" l="1"/>
  <c r="B289" i="28"/>
  <c r="G288" i="28"/>
  <c r="H288" i="28"/>
  <c r="D289" i="28"/>
  <c r="I289" i="28"/>
  <c r="M289" i="28"/>
  <c r="F289" i="28"/>
  <c r="E289" i="28"/>
  <c r="J289" i="28"/>
  <c r="N289" i="28"/>
  <c r="L288" i="28"/>
  <c r="K289" i="28"/>
  <c r="C289" i="28"/>
  <c r="O289" i="28" l="1"/>
  <c r="B290" i="28"/>
  <c r="G289" i="28"/>
  <c r="H289" i="28"/>
  <c r="D290" i="28"/>
  <c r="I290" i="28"/>
  <c r="M290" i="28"/>
  <c r="K290" i="28"/>
  <c r="E290" i="28"/>
  <c r="J290" i="28"/>
  <c r="N290" i="28"/>
  <c r="L289" i="28"/>
  <c r="F290" i="28"/>
  <c r="C290" i="28"/>
  <c r="B291" i="28" l="1"/>
  <c r="G290" i="28"/>
  <c r="O290" i="28"/>
  <c r="H290" i="28"/>
  <c r="D291" i="28"/>
  <c r="I291" i="28"/>
  <c r="M291" i="28"/>
  <c r="J291" i="28"/>
  <c r="N291" i="28"/>
  <c r="E291" i="28"/>
  <c r="L290" i="28"/>
  <c r="F291" i="28"/>
  <c r="K291" i="28"/>
  <c r="C291" i="28"/>
  <c r="B292" i="28" l="1"/>
  <c r="G291" i="28"/>
  <c r="O291" i="28"/>
  <c r="H291" i="28"/>
  <c r="D292" i="28"/>
  <c r="I292" i="28"/>
  <c r="M292" i="28"/>
  <c r="J292" i="28"/>
  <c r="N292" i="28"/>
  <c r="E292" i="28"/>
  <c r="L291" i="28"/>
  <c r="F292" i="28"/>
  <c r="K292" i="28"/>
  <c r="C292" i="28"/>
  <c r="O292" i="28" l="1"/>
  <c r="B293" i="28"/>
  <c r="G292" i="28"/>
  <c r="H292" i="28"/>
  <c r="D293" i="28"/>
  <c r="I293" i="28"/>
  <c r="M293" i="28"/>
  <c r="F293" i="28"/>
  <c r="E293" i="28"/>
  <c r="J293" i="28"/>
  <c r="N293" i="28"/>
  <c r="L292" i="28"/>
  <c r="K293" i="28"/>
  <c r="C293" i="28"/>
  <c r="O293" i="28" l="1"/>
  <c r="B294" i="28"/>
  <c r="G293" i="28"/>
  <c r="H293" i="28"/>
  <c r="D294" i="28"/>
  <c r="I294" i="28"/>
  <c r="M294" i="28"/>
  <c r="F294" i="28"/>
  <c r="K294" i="28"/>
  <c r="E294" i="28"/>
  <c r="J294" i="28"/>
  <c r="N294" i="28"/>
  <c r="L293" i="28"/>
  <c r="C294" i="28"/>
  <c r="B295" i="28" l="1"/>
  <c r="G294" i="28"/>
  <c r="O294" i="28"/>
  <c r="H294" i="28"/>
  <c r="D295" i="28"/>
  <c r="I295" i="28"/>
  <c r="M295" i="28"/>
  <c r="J295" i="28"/>
  <c r="N295" i="28"/>
  <c r="F295" i="28"/>
  <c r="K295" i="28"/>
  <c r="E295" i="28"/>
  <c r="L294" i="28"/>
  <c r="C295" i="28"/>
  <c r="B296" i="28" l="1"/>
  <c r="G295" i="28"/>
  <c r="O295" i="28"/>
  <c r="H295" i="28"/>
  <c r="D296" i="28"/>
  <c r="I296" i="28"/>
  <c r="M296" i="28"/>
  <c r="J296" i="28"/>
  <c r="L295" i="28"/>
  <c r="F296" i="28"/>
  <c r="K296" i="28"/>
  <c r="E296" i="28"/>
  <c r="N296" i="28"/>
  <c r="C296" i="28"/>
  <c r="O296" i="28" l="1"/>
  <c r="B297" i="28"/>
  <c r="G296" i="28"/>
  <c r="H296" i="28"/>
  <c r="D297" i="28"/>
  <c r="I297" i="28"/>
  <c r="M297" i="28"/>
  <c r="F297" i="28"/>
  <c r="K297" i="28"/>
  <c r="E297" i="28"/>
  <c r="J297" i="28"/>
  <c r="N297" i="28"/>
  <c r="L296" i="28"/>
  <c r="C297" i="28"/>
  <c r="O297" i="28" l="1"/>
  <c r="B298" i="28"/>
  <c r="G297" i="28"/>
  <c r="H297" i="28"/>
  <c r="D298" i="28"/>
  <c r="I298" i="28"/>
  <c r="M298" i="28"/>
  <c r="F298" i="28"/>
  <c r="K298" i="28"/>
  <c r="E298" i="28"/>
  <c r="J298" i="28"/>
  <c r="N298" i="28"/>
  <c r="L297" i="28"/>
  <c r="C298" i="28"/>
  <c r="B299" i="28" l="1"/>
  <c r="G298" i="28"/>
  <c r="O298" i="28"/>
  <c r="H298" i="28"/>
  <c r="D299" i="28"/>
  <c r="I299" i="28"/>
  <c r="M299" i="28"/>
  <c r="E299" i="28"/>
  <c r="N299" i="28"/>
  <c r="L298" i="28"/>
  <c r="F299" i="28"/>
  <c r="K299" i="28"/>
  <c r="J299" i="28"/>
  <c r="C299" i="28"/>
  <c r="B300" i="28" l="1"/>
  <c r="G299" i="28"/>
  <c r="O299" i="28"/>
  <c r="H299" i="28"/>
  <c r="D300" i="28"/>
  <c r="I300" i="28"/>
  <c r="M300" i="28"/>
  <c r="E300" i="28"/>
  <c r="N300" i="28"/>
  <c r="L299" i="28"/>
  <c r="F300" i="28"/>
  <c r="K300" i="28"/>
  <c r="J300" i="28"/>
  <c r="C300" i="28"/>
  <c r="O300" i="28" l="1"/>
  <c r="B301" i="28"/>
  <c r="G300" i="28"/>
  <c r="H300" i="28"/>
  <c r="D301" i="28"/>
  <c r="I301" i="28"/>
  <c r="M301" i="28"/>
  <c r="F301" i="28"/>
  <c r="K301" i="28"/>
  <c r="E301" i="28"/>
  <c r="J301" i="28"/>
  <c r="N301" i="28"/>
  <c r="L300" i="28"/>
  <c r="C301" i="28"/>
  <c r="O301" i="28" l="1"/>
  <c r="B302" i="28"/>
  <c r="G301" i="28"/>
  <c r="H301" i="28"/>
  <c r="D302" i="28"/>
  <c r="I302" i="28"/>
  <c r="M302" i="28"/>
  <c r="F302" i="28"/>
  <c r="E302" i="28"/>
  <c r="J302" i="28"/>
  <c r="N302" i="28"/>
  <c r="L301" i="28"/>
  <c r="K302" i="28"/>
  <c r="C302" i="28"/>
  <c r="B303" i="28" l="1"/>
  <c r="G302" i="28"/>
  <c r="O302" i="28"/>
  <c r="H302" i="28"/>
  <c r="D303" i="28"/>
  <c r="I303" i="28"/>
  <c r="M303" i="28"/>
  <c r="J303" i="28"/>
  <c r="N303" i="28"/>
  <c r="E303" i="28"/>
  <c r="L302" i="28"/>
  <c r="F303" i="28"/>
  <c r="K303" i="28"/>
  <c r="C303" i="28"/>
  <c r="B304" i="28" l="1"/>
  <c r="G303" i="28"/>
  <c r="O303" i="28"/>
  <c r="H303" i="28"/>
  <c r="D304" i="28"/>
  <c r="I304" i="28"/>
  <c r="M304" i="28"/>
  <c r="E304" i="28"/>
  <c r="J304" i="28"/>
  <c r="L303" i="28"/>
  <c r="N304" i="28"/>
  <c r="F304" i="28"/>
  <c r="K304" i="28"/>
  <c r="C304" i="28"/>
  <c r="O304" i="28" l="1"/>
  <c r="B305" i="28"/>
  <c r="G304" i="28"/>
  <c r="H304" i="28"/>
  <c r="D305" i="28"/>
  <c r="I305" i="28"/>
  <c r="M305" i="28"/>
  <c r="F305" i="28"/>
  <c r="K305" i="28"/>
  <c r="E305" i="28"/>
  <c r="J305" i="28"/>
  <c r="N305" i="28"/>
  <c r="L304" i="28"/>
  <c r="C305" i="28"/>
  <c r="O305" i="28" l="1"/>
  <c r="B306" i="28"/>
  <c r="G305" i="28"/>
  <c r="H305" i="28"/>
  <c r="D306" i="28"/>
  <c r="I306" i="28"/>
  <c r="M306" i="28"/>
  <c r="F306" i="28"/>
  <c r="K306" i="28"/>
  <c r="E306" i="28"/>
  <c r="J306" i="28"/>
  <c r="N306" i="28"/>
  <c r="L305" i="28"/>
  <c r="C306" i="28"/>
  <c r="B307" i="28" l="1"/>
  <c r="G306" i="28"/>
  <c r="O306" i="28"/>
  <c r="H306" i="28"/>
  <c r="D307" i="28"/>
  <c r="I307" i="28"/>
  <c r="M307" i="28"/>
  <c r="E307" i="28"/>
  <c r="J307" i="28"/>
  <c r="L306" i="28"/>
  <c r="F307" i="28"/>
  <c r="K307" i="28"/>
  <c r="N307" i="28"/>
  <c r="C307" i="28"/>
  <c r="B308" i="28" l="1"/>
  <c r="G307" i="28"/>
  <c r="O307" i="28"/>
  <c r="H307" i="28"/>
  <c r="M308" i="28"/>
  <c r="J308" i="28"/>
  <c r="N308" i="28"/>
  <c r="L307" i="28"/>
  <c r="F308" i="28"/>
  <c r="K308" i="28"/>
  <c r="E308" i="28"/>
  <c r="C308" i="28"/>
  <c r="O308" i="28" l="1"/>
  <c r="B309" i="28"/>
  <c r="G308" i="28"/>
  <c r="I308" i="28"/>
  <c r="M309" i="28"/>
  <c r="J309" i="28"/>
  <c r="F309" i="28"/>
  <c r="H308" i="28"/>
  <c r="L309" i="28"/>
  <c r="D308" i="28"/>
  <c r="E309" i="28"/>
  <c r="N309" i="28"/>
  <c r="K309" i="28"/>
  <c r="H309" i="28"/>
  <c r="L308" i="28"/>
  <c r="C309" i="28"/>
  <c r="D309" i="28"/>
  <c r="O309" i="28" l="1"/>
  <c r="B310" i="28"/>
  <c r="G309" i="28"/>
  <c r="I310" i="28"/>
  <c r="E310" i="28"/>
  <c r="J310" i="28"/>
  <c r="N310" i="28"/>
  <c r="F310" i="28"/>
  <c r="K310" i="28"/>
  <c r="I309" i="28"/>
  <c r="C310" i="28"/>
  <c r="H310" i="28"/>
  <c r="L310" i="28"/>
  <c r="D310" i="28"/>
  <c r="M310" i="28"/>
  <c r="B311" i="28" l="1"/>
  <c r="G310" i="28"/>
  <c r="O310" i="28"/>
  <c r="D311" i="28"/>
  <c r="I311" i="28"/>
  <c r="M311" i="28"/>
  <c r="E311" i="28"/>
  <c r="J311" i="28"/>
  <c r="N311" i="28"/>
  <c r="F311" i="28"/>
  <c r="K311" i="28"/>
  <c r="C311" i="28"/>
  <c r="H311" i="28"/>
  <c r="L311" i="28"/>
  <c r="B312" i="28" l="1"/>
  <c r="G311" i="28"/>
  <c r="O311" i="28"/>
  <c r="D312" i="28"/>
  <c r="I312" i="28"/>
  <c r="M312" i="28"/>
  <c r="E312" i="28"/>
  <c r="J312" i="28"/>
  <c r="N312" i="28"/>
  <c r="F312" i="28"/>
  <c r="K312" i="28"/>
  <c r="C312" i="28"/>
  <c r="L312" i="28"/>
  <c r="H312" i="28"/>
  <c r="O312" i="28" l="1"/>
  <c r="B313" i="28"/>
  <c r="G312" i="28"/>
  <c r="E313" i="28"/>
  <c r="J313" i="28"/>
  <c r="N313" i="28"/>
  <c r="F313" i="28"/>
  <c r="K313" i="28"/>
  <c r="C313" i="28"/>
  <c r="H313" i="28"/>
  <c r="L313" i="28"/>
  <c r="D313" i="28"/>
  <c r="I313" i="28"/>
  <c r="M313" i="28"/>
  <c r="O313" i="28" l="1"/>
  <c r="B314" i="28"/>
  <c r="G313" i="28"/>
  <c r="E314" i="28"/>
  <c r="J314" i="28"/>
  <c r="N314" i="28"/>
  <c r="F314" i="28"/>
  <c r="K314" i="28"/>
  <c r="M314" i="28"/>
  <c r="C314" i="28"/>
  <c r="H314" i="28"/>
  <c r="L314" i="28"/>
  <c r="D314" i="28"/>
  <c r="I314" i="28"/>
  <c r="B315" i="28" l="1"/>
  <c r="O314" i="28"/>
  <c r="G314" i="28"/>
  <c r="F315" i="28"/>
  <c r="K315" i="28"/>
  <c r="D315" i="28"/>
  <c r="I315" i="28"/>
  <c r="M315" i="28"/>
  <c r="E315" i="28"/>
  <c r="B316" i="28" l="1"/>
  <c r="G315" i="28"/>
  <c r="O315" i="28"/>
  <c r="H315" i="28"/>
  <c r="D316" i="28"/>
  <c r="I316" i="28"/>
  <c r="M316" i="28"/>
  <c r="C315" i="28"/>
  <c r="E316" i="28"/>
  <c r="J316" i="28"/>
  <c r="N316" i="28"/>
  <c r="N315" i="28"/>
  <c r="F316" i="28"/>
  <c r="K316" i="28"/>
  <c r="L315" i="28"/>
  <c r="J315" i="28"/>
  <c r="C316" i="28"/>
  <c r="H316" i="28"/>
  <c r="L316" i="28"/>
  <c r="O316" i="28" l="1"/>
  <c r="B317" i="28"/>
  <c r="G316" i="28"/>
  <c r="E317" i="28"/>
  <c r="J317" i="28"/>
  <c r="N317" i="28"/>
  <c r="F317" i="28"/>
  <c r="K317" i="28"/>
  <c r="C317" i="28"/>
  <c r="H317" i="28"/>
  <c r="L317" i="28"/>
  <c r="D317" i="28"/>
  <c r="I317" i="28"/>
  <c r="M317" i="28"/>
  <c r="O317" i="28" l="1"/>
  <c r="B318" i="28"/>
  <c r="G317" i="28"/>
  <c r="E318" i="28"/>
  <c r="J318" i="28"/>
  <c r="N318" i="28"/>
  <c r="F318" i="28"/>
  <c r="K318" i="28"/>
  <c r="C318" i="28"/>
  <c r="H318" i="28"/>
  <c r="L318" i="28"/>
  <c r="D318" i="28"/>
  <c r="I318" i="28"/>
  <c r="M318" i="28"/>
  <c r="B319" i="28" l="1"/>
  <c r="G318" i="28"/>
  <c r="O318" i="28"/>
  <c r="E319" i="28"/>
  <c r="J319" i="28"/>
  <c r="N319" i="28"/>
  <c r="F319" i="28"/>
  <c r="K319" i="28"/>
  <c r="D319" i="28"/>
  <c r="I319" i="28"/>
  <c r="M319" i="28"/>
  <c r="C319" i="28"/>
  <c r="B320" i="28" l="1"/>
  <c r="G319" i="28"/>
  <c r="O319" i="28"/>
  <c r="H319" i="28"/>
  <c r="D320" i="28"/>
  <c r="I320" i="28"/>
  <c r="M320" i="28"/>
  <c r="E320" i="28"/>
  <c r="N320" i="28"/>
  <c r="L319" i="28"/>
  <c r="F320" i="28"/>
  <c r="K320" i="28"/>
  <c r="J320" i="28"/>
  <c r="C320" i="28"/>
  <c r="O320" i="28" l="1"/>
  <c r="B321" i="28"/>
  <c r="G320" i="28"/>
  <c r="H320" i="28"/>
  <c r="D321" i="28"/>
  <c r="I321" i="28"/>
  <c r="M321" i="28"/>
  <c r="E321" i="28"/>
  <c r="J321" i="28"/>
  <c r="N321" i="28"/>
  <c r="L320" i="28"/>
  <c r="F321" i="28"/>
  <c r="K321" i="28"/>
  <c r="C321" i="28"/>
  <c r="O321" i="28" l="1"/>
  <c r="B322" i="28"/>
  <c r="G321" i="28"/>
  <c r="H321" i="28"/>
  <c r="L322" i="28"/>
  <c r="D322" i="28"/>
  <c r="I322" i="28"/>
  <c r="E322" i="28"/>
  <c r="J322" i="28"/>
  <c r="N322" i="28"/>
  <c r="L321" i="28"/>
  <c r="F322" i="28"/>
  <c r="K322" i="28"/>
  <c r="M322" i="28"/>
  <c r="C322" i="28"/>
  <c r="B323" i="28" l="1"/>
  <c r="G322" i="28"/>
  <c r="O322" i="28"/>
  <c r="D323" i="28"/>
  <c r="I323" i="28"/>
  <c r="M323" i="28"/>
  <c r="E323" i="28"/>
  <c r="J323" i="28"/>
  <c r="F323" i="28"/>
  <c r="K323" i="28"/>
  <c r="H322" i="28"/>
  <c r="C323" i="28"/>
  <c r="H323" i="28"/>
  <c r="L323" i="28"/>
  <c r="N323" i="28"/>
  <c r="B324" i="28" l="1"/>
  <c r="G323" i="28"/>
  <c r="O323" i="28"/>
  <c r="F324" i="28"/>
  <c r="D324" i="28"/>
  <c r="I324" i="28"/>
  <c r="M324" i="28"/>
  <c r="K324" i="28"/>
  <c r="E324" i="28"/>
  <c r="O324" i="28" l="1"/>
  <c r="B325" i="28"/>
  <c r="G324" i="28"/>
  <c r="H324" i="28"/>
  <c r="C324" i="28"/>
  <c r="E325" i="28"/>
  <c r="J325" i="28"/>
  <c r="N324" i="28"/>
  <c r="L324" i="28"/>
  <c r="J324" i="28"/>
  <c r="H325" i="28"/>
  <c r="L325" i="28"/>
  <c r="N325" i="28"/>
  <c r="D325" i="28"/>
  <c r="O325" i="28" l="1"/>
  <c r="B326" i="28"/>
  <c r="G325" i="28"/>
  <c r="K325" i="28"/>
  <c r="F325" i="28"/>
  <c r="J326" i="28"/>
  <c r="M325" i="28"/>
  <c r="C325" i="28"/>
  <c r="I325" i="28"/>
  <c r="E326" i="28"/>
  <c r="N326" i="28"/>
  <c r="D326" i="28"/>
  <c r="B327" i="28" l="1"/>
  <c r="G326" i="28"/>
  <c r="O326" i="28"/>
  <c r="H326" i="28"/>
  <c r="M326" i="28"/>
  <c r="F327" i="28"/>
  <c r="K327" i="28"/>
  <c r="C326" i="28"/>
  <c r="I326" i="28"/>
  <c r="C327" i="28"/>
  <c r="H327" i="28"/>
  <c r="L327" i="28"/>
  <c r="J327" i="28"/>
  <c r="K326" i="28"/>
  <c r="D327" i="28"/>
  <c r="I327" i="28"/>
  <c r="M327" i="28"/>
  <c r="L326" i="28"/>
  <c r="F326" i="28"/>
  <c r="E327" i="28"/>
  <c r="N327" i="28"/>
  <c r="B328" i="28" l="1"/>
  <c r="G327" i="28"/>
  <c r="O327" i="28"/>
  <c r="N328" i="28"/>
  <c r="D328" i="28"/>
  <c r="I328" i="28"/>
  <c r="M328" i="28"/>
  <c r="F328" i="28"/>
  <c r="K328" i="28"/>
  <c r="E328" i="28"/>
  <c r="O328" i="28" l="1"/>
  <c r="B329" i="28"/>
  <c r="G328" i="28"/>
  <c r="H328" i="28"/>
  <c r="E329" i="28"/>
  <c r="J329" i="28"/>
  <c r="N329" i="28"/>
  <c r="C328" i="28"/>
  <c r="F329" i="28"/>
  <c r="K329" i="28"/>
  <c r="M329" i="28"/>
  <c r="J328" i="28"/>
  <c r="C329" i="28"/>
  <c r="H329" i="28"/>
  <c r="L329" i="28"/>
  <c r="L328" i="28"/>
  <c r="D329" i="28"/>
  <c r="I329" i="28"/>
  <c r="O329" i="28" l="1"/>
  <c r="B330" i="28"/>
  <c r="G329" i="28"/>
  <c r="E330" i="28"/>
  <c r="J330" i="28"/>
  <c r="N330" i="28"/>
  <c r="F330" i="28"/>
  <c r="K330" i="28"/>
  <c r="M330" i="28"/>
  <c r="C330" i="28"/>
  <c r="H330" i="28"/>
  <c r="L330" i="28"/>
  <c r="D330" i="28"/>
  <c r="I330" i="28"/>
  <c r="B331" i="28" l="1"/>
  <c r="G330" i="28"/>
  <c r="O330" i="28"/>
  <c r="D331" i="28"/>
  <c r="I331" i="28"/>
  <c r="M331" i="28"/>
  <c r="E331" i="28"/>
  <c r="J331" i="28"/>
  <c r="N331" i="28"/>
  <c r="F331" i="28"/>
  <c r="K331" i="28"/>
  <c r="C331" i="28"/>
  <c r="H331" i="28"/>
  <c r="L331" i="28"/>
  <c r="B332" i="28" l="1"/>
  <c r="G331" i="28"/>
  <c r="O331" i="28"/>
  <c r="N332" i="28"/>
  <c r="K332" i="28"/>
  <c r="D332" i="28"/>
  <c r="I332" i="28"/>
  <c r="M332" i="28"/>
  <c r="F332" i="28"/>
  <c r="E332" i="28"/>
  <c r="O332" i="28" l="1"/>
  <c r="B333" i="28"/>
  <c r="G332" i="28"/>
  <c r="H332" i="28"/>
  <c r="E333" i="28"/>
  <c r="J333" i="28"/>
  <c r="N333" i="28"/>
  <c r="C332" i="28"/>
  <c r="F333" i="28"/>
  <c r="K333" i="28"/>
  <c r="J332" i="28"/>
  <c r="C333" i="28"/>
  <c r="H333" i="28"/>
  <c r="L333" i="28"/>
  <c r="L332" i="28"/>
  <c r="D333" i="28"/>
  <c r="I333" i="28"/>
  <c r="M333" i="28"/>
  <c r="O333" i="28" l="1"/>
  <c r="B334" i="28"/>
  <c r="G333" i="28"/>
  <c r="E334" i="28"/>
  <c r="J334" i="28"/>
  <c r="N334" i="28"/>
  <c r="F334" i="28"/>
  <c r="K334" i="28"/>
  <c r="M334" i="28"/>
  <c r="C334" i="28"/>
  <c r="H334" i="28"/>
  <c r="L334" i="28"/>
  <c r="D334" i="28"/>
  <c r="I334" i="28"/>
  <c r="B335" i="28" l="1"/>
  <c r="G334" i="28"/>
  <c r="O334" i="28"/>
  <c r="J335" i="28"/>
  <c r="N335" i="28"/>
  <c r="D335" i="28"/>
  <c r="I335" i="28"/>
  <c r="M335" i="28"/>
  <c r="F335" i="28"/>
  <c r="K335" i="28"/>
  <c r="E335" i="28"/>
  <c r="B336" i="28" l="1"/>
  <c r="G335" i="28"/>
  <c r="O335" i="28"/>
  <c r="L335" i="28"/>
  <c r="F336" i="28"/>
  <c r="K336" i="28"/>
  <c r="H335" i="28"/>
  <c r="C335" i="28"/>
  <c r="D336" i="28"/>
  <c r="M336" i="28"/>
  <c r="I336" i="28"/>
  <c r="E336" i="28"/>
  <c r="O336" i="28" l="1"/>
  <c r="B337" i="28"/>
  <c r="G336" i="28"/>
  <c r="L336" i="28"/>
  <c r="J336" i="28"/>
  <c r="E337" i="28"/>
  <c r="F337" i="28"/>
  <c r="H336" i="28"/>
  <c r="K337" i="28"/>
  <c r="C336" i="28"/>
  <c r="J337" i="28"/>
  <c r="N337" i="28"/>
  <c r="N336" i="28"/>
  <c r="C337" i="28"/>
  <c r="O337" i="28" l="1"/>
  <c r="B338" i="28"/>
  <c r="G337" i="28"/>
  <c r="I337" i="28"/>
  <c r="D337" i="28"/>
  <c r="E338" i="28"/>
  <c r="J338" i="28"/>
  <c r="N338" i="28"/>
  <c r="L337" i="28"/>
  <c r="M337" i="28"/>
  <c r="H337" i="28"/>
  <c r="C338" i="28"/>
  <c r="H338" i="28"/>
  <c r="L338" i="28"/>
  <c r="D338" i="28"/>
  <c r="B339" i="28" l="1"/>
  <c r="G338" i="28"/>
  <c r="O338" i="28"/>
  <c r="K338" i="28"/>
  <c r="D339" i="28"/>
  <c r="I339" i="28"/>
  <c r="M339" i="28"/>
  <c r="E339" i="28"/>
  <c r="J339" i="28"/>
  <c r="N339" i="28"/>
  <c r="F339" i="28"/>
  <c r="K339" i="28"/>
  <c r="F338" i="28"/>
  <c r="M338" i="28"/>
  <c r="I338" i="28"/>
  <c r="C339" i="28"/>
  <c r="H339" i="28"/>
  <c r="L339" i="28"/>
  <c r="B340" i="28" l="1"/>
  <c r="G339" i="28"/>
  <c r="O339" i="28"/>
  <c r="D340" i="28"/>
  <c r="I340" i="28"/>
  <c r="M340" i="28"/>
  <c r="E340" i="28"/>
  <c r="J340" i="28"/>
  <c r="F340" i="28"/>
  <c r="K340" i="28"/>
  <c r="N340" i="28"/>
  <c r="L340" i="28"/>
  <c r="C340" i="28"/>
  <c r="H340" i="28"/>
  <c r="O340" i="28" l="1"/>
  <c r="B341" i="28"/>
  <c r="G340" i="28"/>
  <c r="D341" i="28"/>
  <c r="I341" i="28"/>
  <c r="E341" i="28"/>
  <c r="J341" i="28"/>
  <c r="N341" i="28"/>
  <c r="F341" i="28"/>
  <c r="K341" i="28"/>
  <c r="C341" i="28"/>
  <c r="H341" i="28"/>
  <c r="L341" i="28"/>
  <c r="M341" i="28"/>
  <c r="O341" i="28" l="1"/>
  <c r="B342" i="28"/>
  <c r="G341" i="28"/>
  <c r="D342" i="28"/>
  <c r="I342" i="28"/>
  <c r="E342" i="28"/>
  <c r="J342" i="28"/>
  <c r="N342" i="28"/>
  <c r="F342" i="28"/>
  <c r="K342" i="28"/>
  <c r="C342" i="28"/>
  <c r="H342" i="28"/>
  <c r="L342" i="28"/>
  <c r="M342" i="28"/>
  <c r="B343" i="28" l="1"/>
  <c r="G342" i="28"/>
  <c r="O342" i="28"/>
  <c r="D343" i="28"/>
  <c r="I343" i="28"/>
  <c r="M343" i="28"/>
  <c r="E343" i="28"/>
  <c r="J343" i="28"/>
  <c r="F343" i="28"/>
  <c r="K343" i="28"/>
  <c r="N343" i="28"/>
  <c r="C343" i="28"/>
  <c r="H343" i="28"/>
  <c r="L343" i="28"/>
  <c r="B344" i="28" l="1"/>
  <c r="G343" i="28"/>
  <c r="O343" i="28"/>
  <c r="D344" i="28"/>
  <c r="I344" i="28"/>
  <c r="M344" i="28"/>
  <c r="E344" i="28"/>
  <c r="N344" i="28"/>
  <c r="F344" i="28"/>
  <c r="J344" i="28"/>
  <c r="K344" i="28"/>
  <c r="C344" i="28"/>
  <c r="H344" i="28"/>
  <c r="L344" i="28"/>
  <c r="O344" i="28" l="1"/>
  <c r="B345" i="28"/>
  <c r="G344" i="28"/>
  <c r="D345" i="28"/>
  <c r="I345" i="28"/>
  <c r="M345" i="28"/>
  <c r="E345" i="28"/>
  <c r="J345" i="28"/>
  <c r="N345" i="28"/>
  <c r="F345" i="28"/>
  <c r="K345" i="28"/>
  <c r="C345" i="28"/>
  <c r="H345" i="28"/>
  <c r="L345" i="28"/>
  <c r="O345" i="28" l="1"/>
  <c r="B346" i="28"/>
  <c r="G345" i="28"/>
  <c r="D346" i="28"/>
  <c r="I346" i="28"/>
  <c r="M346" i="28"/>
  <c r="E346" i="28"/>
  <c r="J346" i="28"/>
  <c r="N346" i="28"/>
  <c r="F346" i="28"/>
  <c r="K346" i="28"/>
  <c r="C346" i="28"/>
  <c r="H346" i="28"/>
  <c r="L346" i="28"/>
  <c r="B347" i="28" l="1"/>
  <c r="G346" i="28"/>
  <c r="O346" i="28"/>
  <c r="D347" i="28"/>
  <c r="I347" i="28"/>
  <c r="M347" i="28"/>
  <c r="J347" i="28"/>
  <c r="N347" i="28"/>
  <c r="K347" i="28"/>
  <c r="E347" i="28"/>
  <c r="F347" i="28"/>
  <c r="L347" i="28"/>
  <c r="C347" i="28"/>
  <c r="H347" i="28"/>
  <c r="B348" i="28" l="1"/>
  <c r="G347" i="28"/>
  <c r="O347" i="28"/>
  <c r="D348" i="28"/>
  <c r="I348" i="28"/>
  <c r="M348" i="28"/>
  <c r="E348" i="28"/>
  <c r="J348" i="28"/>
  <c r="N348" i="28"/>
  <c r="K348" i="28"/>
  <c r="F348" i="28"/>
  <c r="C348" i="28"/>
  <c r="H348" i="28"/>
  <c r="L348" i="28"/>
  <c r="O348" i="28" l="1"/>
  <c r="B349" i="28"/>
  <c r="G348" i="28"/>
  <c r="D349" i="28"/>
  <c r="I349" i="28"/>
  <c r="M349" i="28"/>
  <c r="E349" i="28"/>
  <c r="J349" i="28"/>
  <c r="N349" i="28"/>
  <c r="F349" i="28"/>
  <c r="K349" i="28"/>
  <c r="C349" i="28"/>
  <c r="H349" i="28"/>
  <c r="L349" i="28"/>
  <c r="O349" i="28" l="1"/>
  <c r="B350" i="28"/>
  <c r="G349" i="28"/>
  <c r="E350" i="28"/>
  <c r="J350" i="28"/>
  <c r="N350" i="28"/>
  <c r="F350" i="28"/>
  <c r="K350" i="28"/>
  <c r="I350" i="28"/>
  <c r="C350" i="28"/>
  <c r="H350" i="28"/>
  <c r="L350" i="28"/>
  <c r="D350" i="28"/>
  <c r="M350" i="28"/>
  <c r="B351" i="28" l="1"/>
  <c r="G350" i="28"/>
  <c r="O350" i="28"/>
  <c r="F351" i="28"/>
  <c r="D351" i="28"/>
  <c r="I351" i="28"/>
  <c r="M351" i="28"/>
  <c r="K351" i="28"/>
  <c r="E351" i="28"/>
  <c r="B352" i="28" l="1"/>
  <c r="G351" i="28"/>
  <c r="O351" i="28"/>
  <c r="L351" i="28"/>
  <c r="J351" i="28"/>
  <c r="M352" i="28"/>
  <c r="J352" i="28"/>
  <c r="F352" i="28"/>
  <c r="H351" i="28"/>
  <c r="I352" i="28"/>
  <c r="E352" i="28"/>
  <c r="N352" i="28"/>
  <c r="K352" i="28"/>
  <c r="C351" i="28"/>
  <c r="N351" i="28"/>
  <c r="C352" i="28"/>
  <c r="O352" i="28" l="1"/>
  <c r="B353" i="28"/>
  <c r="G352" i="28"/>
  <c r="D352" i="28"/>
  <c r="E353" i="28"/>
  <c r="J353" i="28"/>
  <c r="N353" i="28"/>
  <c r="F353" i="28"/>
  <c r="K353" i="28"/>
  <c r="I353" i="28"/>
  <c r="L352" i="28"/>
  <c r="H352" i="28"/>
  <c r="C353" i="28"/>
  <c r="H353" i="28"/>
  <c r="L353" i="28"/>
  <c r="D353" i="28"/>
  <c r="M353" i="28"/>
  <c r="O353" i="28" l="1"/>
  <c r="B354" i="28"/>
  <c r="G353" i="28"/>
  <c r="E354" i="28"/>
  <c r="J354" i="28"/>
  <c r="N354" i="28"/>
  <c r="F354" i="28"/>
  <c r="K354" i="28"/>
  <c r="M354" i="28"/>
  <c r="C354" i="28"/>
  <c r="H354" i="28"/>
  <c r="L354" i="28"/>
  <c r="D354" i="28"/>
  <c r="I354" i="28"/>
  <c r="B355" i="28" l="1"/>
  <c r="G354" i="28"/>
  <c r="O354" i="28"/>
  <c r="N355" i="28"/>
  <c r="D355" i="28"/>
  <c r="I355" i="28"/>
  <c r="M355" i="28"/>
  <c r="F355" i="28"/>
  <c r="K355" i="28"/>
  <c r="E355" i="28"/>
  <c r="B356" i="28" l="1"/>
  <c r="G355" i="28"/>
  <c r="O355" i="28"/>
  <c r="L355" i="28"/>
  <c r="D356" i="28"/>
  <c r="I356" i="28"/>
  <c r="M356" i="28"/>
  <c r="E356" i="28"/>
  <c r="J356" i="28"/>
  <c r="N356" i="28"/>
  <c r="F356" i="28"/>
  <c r="K356" i="28"/>
  <c r="H355" i="28"/>
  <c r="C355" i="28"/>
  <c r="J355" i="28"/>
  <c r="C356" i="28"/>
  <c r="H356" i="28"/>
  <c r="L356" i="28"/>
  <c r="O356" i="28" l="1"/>
  <c r="B357" i="28"/>
  <c r="G356" i="28"/>
  <c r="D357" i="28"/>
  <c r="I357" i="28"/>
  <c r="M357" i="28"/>
  <c r="E357" i="28"/>
  <c r="J357" i="28"/>
  <c r="N357" i="28"/>
  <c r="F357" i="28"/>
  <c r="K357" i="28"/>
  <c r="C357" i="28"/>
  <c r="H357" i="28"/>
  <c r="L357" i="28"/>
  <c r="O357" i="28" l="1"/>
  <c r="B358" i="28"/>
  <c r="G357" i="28"/>
  <c r="D358" i="28"/>
  <c r="I358" i="28"/>
  <c r="M358" i="28"/>
  <c r="K358" i="28"/>
  <c r="E358" i="28"/>
  <c r="J358" i="28"/>
  <c r="N358" i="28"/>
  <c r="F358" i="28"/>
  <c r="C358" i="28"/>
  <c r="H358" i="28"/>
  <c r="L358" i="28"/>
  <c r="B359" i="28" l="1"/>
  <c r="G358" i="28"/>
  <c r="O358" i="28"/>
  <c r="F359" i="28"/>
  <c r="D359" i="28"/>
  <c r="I359" i="28"/>
  <c r="M359" i="28"/>
  <c r="K359" i="28"/>
  <c r="E359" i="28"/>
  <c r="B360" i="28" l="1"/>
  <c r="G359" i="28"/>
  <c r="O359" i="28"/>
  <c r="L359" i="28"/>
  <c r="J359" i="28"/>
  <c r="D360" i="28"/>
  <c r="M360" i="28"/>
  <c r="J360" i="28"/>
  <c r="H359" i="28"/>
  <c r="I360" i="28"/>
  <c r="E360" i="28"/>
  <c r="N360" i="28"/>
  <c r="F360" i="28"/>
  <c r="C359" i="28"/>
  <c r="N359" i="28"/>
  <c r="K360" i="28"/>
  <c r="C360" i="28"/>
  <c r="O360" i="28" l="1"/>
  <c r="B361" i="28"/>
  <c r="G360" i="28"/>
  <c r="L360" i="28"/>
  <c r="K361" i="28"/>
  <c r="H360" i="28"/>
  <c r="F361" i="28"/>
  <c r="O361" i="28" l="1"/>
  <c r="B362" i="28"/>
  <c r="G361" i="28"/>
  <c r="N361" i="28"/>
  <c r="I361" i="28"/>
  <c r="C361" i="28"/>
  <c r="D361" i="28"/>
  <c r="K362" i="28"/>
  <c r="J361" i="28"/>
  <c r="E361" i="28"/>
  <c r="L361" i="28"/>
  <c r="M361" i="28"/>
  <c r="H361" i="28"/>
  <c r="F362" i="28"/>
  <c r="C362" i="28"/>
  <c r="B363" i="28" l="1"/>
  <c r="G362" i="28"/>
  <c r="O362" i="28"/>
  <c r="N362" i="28"/>
  <c r="I362" i="28"/>
  <c r="D363" i="28"/>
  <c r="I363" i="28"/>
  <c r="M363" i="28"/>
  <c r="E363" i="28"/>
  <c r="J363" i="28"/>
  <c r="N363" i="28"/>
  <c r="K363" i="28"/>
  <c r="J362" i="28"/>
  <c r="D362" i="28"/>
  <c r="E362" i="28"/>
  <c r="L362" i="28"/>
  <c r="M362" i="28"/>
  <c r="H362" i="28"/>
  <c r="C363" i="28"/>
  <c r="H363" i="28"/>
  <c r="L363" i="28"/>
  <c r="F363" i="28"/>
  <c r="B364" i="28" l="1"/>
  <c r="G363" i="28"/>
  <c r="O363" i="28"/>
  <c r="D364" i="28"/>
  <c r="I364" i="28"/>
  <c r="M364" i="28"/>
  <c r="E364" i="28"/>
  <c r="J364" i="28"/>
  <c r="N364" i="28"/>
  <c r="F364" i="28"/>
  <c r="K364" i="28"/>
  <c r="C364" i="28"/>
  <c r="H364" i="28"/>
  <c r="L364" i="28"/>
  <c r="O364" i="28" l="1"/>
  <c r="B365" i="28"/>
  <c r="G364" i="28"/>
  <c r="D365" i="28"/>
  <c r="I365" i="28"/>
  <c r="M365" i="28"/>
  <c r="K365" i="28"/>
  <c r="E365" i="28"/>
  <c r="J365" i="28"/>
  <c r="N365" i="28"/>
  <c r="F365" i="28"/>
  <c r="C365" i="28"/>
  <c r="H365" i="28"/>
  <c r="L365" i="28"/>
  <c r="O365" i="28" l="1"/>
  <c r="B366" i="28"/>
  <c r="G365" i="28"/>
  <c r="D366" i="28"/>
  <c r="I366" i="28"/>
  <c r="E366" i="28"/>
  <c r="J366" i="28"/>
  <c r="N366" i="28"/>
  <c r="F366" i="28"/>
  <c r="K366" i="28"/>
  <c r="C366" i="28"/>
  <c r="H366" i="28"/>
  <c r="L366" i="28"/>
  <c r="M366" i="28"/>
  <c r="B367" i="28" l="1"/>
  <c r="G366" i="28"/>
  <c r="O366" i="28"/>
  <c r="D367" i="28"/>
  <c r="I367" i="28"/>
  <c r="M367" i="28"/>
  <c r="E367" i="28"/>
  <c r="J367" i="28"/>
  <c r="N367" i="28"/>
  <c r="K367" i="28"/>
  <c r="F367" i="28"/>
  <c r="C367" i="28"/>
  <c r="H367" i="28"/>
  <c r="L367" i="28"/>
  <c r="B368" i="28" l="1"/>
  <c r="O367" i="28"/>
  <c r="G367" i="28"/>
  <c r="D368" i="28"/>
  <c r="I368" i="28"/>
  <c r="M368" i="28"/>
  <c r="E368" i="28"/>
  <c r="J368" i="28"/>
  <c r="N368" i="28"/>
  <c r="F368" i="28"/>
  <c r="K368" i="28"/>
  <c r="C368" i="28"/>
  <c r="H368" i="28"/>
  <c r="L368" i="28"/>
  <c r="B369" i="28" l="1"/>
  <c r="O368" i="28"/>
  <c r="G368" i="28"/>
  <c r="C369" i="28"/>
  <c r="H369" i="28"/>
  <c r="L369" i="28"/>
  <c r="J369" i="28"/>
  <c r="F369" i="28"/>
  <c r="D369" i="28"/>
  <c r="I369" i="28"/>
  <c r="M369" i="28"/>
  <c r="E369" i="28"/>
  <c r="N369" i="28"/>
  <c r="K369" i="28"/>
  <c r="O369" i="28" l="1"/>
  <c r="B370" i="28"/>
  <c r="G369" i="28"/>
  <c r="D370" i="28"/>
  <c r="I370" i="28"/>
  <c r="M370" i="28"/>
  <c r="L370" i="28"/>
  <c r="E370" i="28"/>
  <c r="J370" i="28"/>
  <c r="N370" i="28"/>
  <c r="F370" i="28"/>
  <c r="K370" i="28"/>
  <c r="C370" i="28"/>
  <c r="H370" i="28"/>
  <c r="C9" i="26" l="1"/>
  <c r="D9" i="26"/>
  <c r="N9" i="26"/>
  <c r="H9" i="26"/>
  <c r="I9" i="26"/>
  <c r="J9" i="26"/>
  <c r="F9" i="26"/>
  <c r="K9" i="26"/>
  <c r="L9" i="26"/>
  <c r="M9" i="26"/>
  <c r="E9" i="26"/>
  <c r="G9" i="26"/>
  <c r="O370" i="28"/>
  <c r="B9" i="26"/>
  <c r="O9" i="26"/>
  <c r="G370" i="28"/>
  <c r="G41" i="26" l="1"/>
  <c r="G40" i="26" s="1"/>
  <c r="G39" i="26" s="1"/>
  <c r="G26" i="26"/>
  <c r="G25" i="26" s="1"/>
  <c r="G24" i="26" s="1"/>
  <c r="G19" i="26"/>
  <c r="G20" i="26" s="1"/>
  <c r="G21" i="26" s="1"/>
  <c r="G27" i="26"/>
  <c r="G22" i="26"/>
  <c r="G28" i="26"/>
  <c r="G23" i="26"/>
  <c r="G50" i="26"/>
  <c r="G49" i="26" s="1"/>
  <c r="K41" i="26"/>
  <c r="K26" i="26"/>
  <c r="K21" i="26"/>
  <c r="K49" i="26"/>
  <c r="K28" i="26"/>
  <c r="K23" i="26"/>
  <c r="K50" i="26"/>
  <c r="K40" i="26"/>
  <c r="K27" i="26"/>
  <c r="K22" i="26"/>
  <c r="K19" i="26"/>
  <c r="K39" i="26"/>
  <c r="K25" i="26"/>
  <c r="K24" i="26"/>
  <c r="K20" i="26"/>
  <c r="H27" i="26"/>
  <c r="H22" i="26"/>
  <c r="H40" i="26"/>
  <c r="H25" i="26"/>
  <c r="H26" i="26"/>
  <c r="H49" i="26"/>
  <c r="H28" i="26"/>
  <c r="H23" i="26"/>
  <c r="H19" i="26"/>
  <c r="H50" i="26"/>
  <c r="H39" i="26"/>
  <c r="H24" i="26"/>
  <c r="H20" i="26"/>
  <c r="H41" i="26"/>
  <c r="H21" i="26"/>
  <c r="E28" i="26"/>
  <c r="E23" i="26"/>
  <c r="E19" i="26"/>
  <c r="E20" i="26" s="1"/>
  <c r="E21" i="26" s="1"/>
  <c r="E50" i="26"/>
  <c r="E41" i="26"/>
  <c r="E40" i="26" s="1"/>
  <c r="E39" i="26" s="1"/>
  <c r="E26" i="26"/>
  <c r="E25" i="26" s="1"/>
  <c r="E24" i="26" s="1"/>
  <c r="E49" i="26"/>
  <c r="E27" i="26"/>
  <c r="E22" i="26"/>
  <c r="F50" i="26"/>
  <c r="F22" i="26"/>
  <c r="F41" i="26"/>
  <c r="F26" i="26"/>
  <c r="F25" i="26" s="1"/>
  <c r="F24" i="26" s="1"/>
  <c r="F49" i="26"/>
  <c r="F27" i="26"/>
  <c r="F40" i="26"/>
  <c r="F39" i="26" s="1"/>
  <c r="F28" i="26"/>
  <c r="F23" i="26"/>
  <c r="F19" i="26"/>
  <c r="F20" i="26" s="1"/>
  <c r="F21" i="26" s="1"/>
  <c r="N50" i="26"/>
  <c r="N40" i="26"/>
  <c r="N39" i="26"/>
  <c r="N25" i="26"/>
  <c r="N24" i="26"/>
  <c r="N20" i="26"/>
  <c r="N19" i="26"/>
  <c r="N41" i="26"/>
  <c r="N26" i="26"/>
  <c r="N21" i="26"/>
  <c r="N27" i="26"/>
  <c r="N22" i="26"/>
  <c r="N49" i="26"/>
  <c r="N28" i="26"/>
  <c r="N23" i="26"/>
  <c r="M49" i="26"/>
  <c r="M28" i="26"/>
  <c r="M23" i="26"/>
  <c r="M19" i="26"/>
  <c r="M50" i="26"/>
  <c r="M40" i="26"/>
  <c r="M39" i="26"/>
  <c r="M25" i="26"/>
  <c r="M24" i="26"/>
  <c r="M20" i="26"/>
  <c r="M41" i="26"/>
  <c r="M26" i="26"/>
  <c r="M21" i="26"/>
  <c r="M27" i="26"/>
  <c r="M22" i="26"/>
  <c r="J50" i="26"/>
  <c r="J40" i="26"/>
  <c r="J39" i="26"/>
  <c r="J25" i="26"/>
  <c r="J24" i="26"/>
  <c r="J20" i="26"/>
  <c r="J27" i="26"/>
  <c r="J49" i="26"/>
  <c r="J28" i="26"/>
  <c r="J23" i="26"/>
  <c r="J41" i="26"/>
  <c r="J26" i="26"/>
  <c r="J21" i="26"/>
  <c r="J22" i="26"/>
  <c r="J19" i="26"/>
  <c r="D49" i="26"/>
  <c r="D27" i="26"/>
  <c r="D22" i="26"/>
  <c r="D25" i="26"/>
  <c r="D24" i="26" s="1"/>
  <c r="D28" i="26"/>
  <c r="D23" i="26"/>
  <c r="D19" i="26"/>
  <c r="D20" i="26" s="1"/>
  <c r="D21" i="26" s="1"/>
  <c r="D50" i="26"/>
  <c r="D41" i="26"/>
  <c r="D40" i="26" s="1"/>
  <c r="D39" i="26" s="1"/>
  <c r="D26" i="26"/>
  <c r="L27" i="26"/>
  <c r="L22" i="26"/>
  <c r="L50" i="26"/>
  <c r="L20" i="26"/>
  <c r="L41" i="26"/>
  <c r="L21" i="26"/>
  <c r="L49" i="26"/>
  <c r="L28" i="26"/>
  <c r="L23" i="26"/>
  <c r="L19" i="26"/>
  <c r="L40" i="26"/>
  <c r="L39" i="26"/>
  <c r="L25" i="26"/>
  <c r="L24" i="26"/>
  <c r="L26" i="26"/>
  <c r="I49" i="26"/>
  <c r="I28" i="26"/>
  <c r="I23" i="26"/>
  <c r="I19" i="26"/>
  <c r="I41" i="26"/>
  <c r="I26" i="26"/>
  <c r="I27" i="26"/>
  <c r="I22" i="26"/>
  <c r="I50" i="26"/>
  <c r="I40" i="26"/>
  <c r="I39" i="26"/>
  <c r="I25" i="26"/>
  <c r="I24" i="26"/>
  <c r="I20" i="26"/>
  <c r="I21" i="26"/>
  <c r="C23" i="26"/>
  <c r="C26" i="26"/>
  <c r="C25" i="26" s="1"/>
  <c r="C24" i="26" s="1"/>
  <c r="C19" i="26"/>
  <c r="C20" i="26" s="1"/>
  <c r="C21" i="26" s="1"/>
  <c r="C27" i="26"/>
  <c r="C22" i="26"/>
  <c r="C28" i="26"/>
  <c r="L44" i="26"/>
  <c r="L47" i="26"/>
  <c r="L34" i="26"/>
  <c r="L16" i="26"/>
  <c r="L35" i="26"/>
  <c r="L11" i="26"/>
  <c r="L13" i="26"/>
  <c r="M56" i="26"/>
  <c r="M37" i="26"/>
  <c r="M36" i="26"/>
  <c r="M12" i="26"/>
  <c r="M47" i="26"/>
  <c r="F34" i="26"/>
  <c r="F35" i="26" s="1"/>
  <c r="F12" i="26"/>
  <c r="G14" i="20" s="1"/>
  <c r="L10" i="20"/>
  <c r="F16" i="26"/>
  <c r="G26" i="20"/>
  <c r="K34" i="26"/>
  <c r="K36" i="26"/>
  <c r="K31" i="26"/>
  <c r="K54" i="26"/>
  <c r="K55" i="26"/>
  <c r="K12" i="26"/>
  <c r="K11" i="26"/>
  <c r="K14" i="26"/>
  <c r="I28" i="23"/>
  <c r="D46" i="26"/>
  <c r="I22" i="23" s="1"/>
  <c r="D31" i="26"/>
  <c r="C34" i="26"/>
  <c r="C35" i="26" s="1"/>
  <c r="C13" i="26"/>
  <c r="D11" i="26"/>
  <c r="D14" i="26"/>
  <c r="D15" i="26" s="1"/>
  <c r="C14" i="26"/>
  <c r="C15" i="26" s="1"/>
  <c r="I36" i="26"/>
  <c r="I14" i="26"/>
  <c r="I46" i="26"/>
  <c r="I15" i="26"/>
  <c r="L57" i="26"/>
  <c r="L36" i="26"/>
  <c r="L14" i="26"/>
  <c r="L46" i="26"/>
  <c r="L17" i="26"/>
  <c r="M45" i="26"/>
  <c r="M55" i="26"/>
  <c r="M14" i="26"/>
  <c r="M54" i="26"/>
  <c r="M53" i="26"/>
  <c r="M17" i="26"/>
  <c r="M11" i="26"/>
  <c r="M15" i="26"/>
  <c r="F31" i="26"/>
  <c r="F44" i="26"/>
  <c r="F45" i="26" s="1"/>
  <c r="F32" i="26"/>
  <c r="F33" i="26" s="1"/>
  <c r="G23" i="20"/>
  <c r="F55" i="26"/>
  <c r="F56" i="26" s="1"/>
  <c r="F36" i="26"/>
  <c r="F37" i="26" s="1"/>
  <c r="K53" i="26"/>
  <c r="K33" i="26"/>
  <c r="K44" i="26"/>
  <c r="K57" i="26"/>
  <c r="K17" i="26"/>
  <c r="K16" i="26"/>
  <c r="K15" i="26"/>
  <c r="C41" i="26"/>
  <c r="C40" i="26" s="1"/>
  <c r="C36" i="26"/>
  <c r="C37" i="26" s="1"/>
  <c r="D32" i="26"/>
  <c r="D33" i="26" s="1"/>
  <c r="C44" i="26"/>
  <c r="C45" i="26" s="1"/>
  <c r="C11" i="26"/>
  <c r="C16" i="26"/>
  <c r="C17" i="26" s="1"/>
  <c r="C31" i="26"/>
  <c r="D13" i="26"/>
  <c r="I53" i="26"/>
  <c r="I32" i="26"/>
  <c r="I47" i="26"/>
  <c r="I13" i="26"/>
  <c r="I11" i="26"/>
  <c r="H57" i="26"/>
  <c r="H36" i="26"/>
  <c r="H47" i="26"/>
  <c r="H56" i="26"/>
  <c r="H11" i="26"/>
  <c r="H17" i="26"/>
  <c r="H33" i="26"/>
  <c r="J55" i="26"/>
  <c r="J36" i="26"/>
  <c r="J47" i="26"/>
  <c r="J44" i="26"/>
  <c r="J54" i="26"/>
  <c r="J15" i="26"/>
  <c r="J13" i="26"/>
  <c r="G11" i="26"/>
  <c r="G31" i="26"/>
  <c r="L37" i="26"/>
  <c r="L53" i="26"/>
  <c r="L56" i="26"/>
  <c r="L55" i="26"/>
  <c r="M34" i="26"/>
  <c r="M16" i="26"/>
  <c r="M33" i="26"/>
  <c r="M35" i="26"/>
  <c r="F57" i="26"/>
  <c r="F53" i="26"/>
  <c r="F54" i="26" s="1"/>
  <c r="L28" i="20"/>
  <c r="L13" i="20"/>
  <c r="F13" i="26"/>
  <c r="G11" i="20" s="1"/>
  <c r="L16" i="20"/>
  <c r="L25" i="20"/>
  <c r="K35" i="26"/>
  <c r="K32" i="26"/>
  <c r="K46" i="26"/>
  <c r="K13" i="26"/>
  <c r="K56" i="26"/>
  <c r="C46" i="26"/>
  <c r="C47" i="26" s="1"/>
  <c r="D36" i="26"/>
  <c r="D37" i="26" s="1"/>
  <c r="C32" i="26"/>
  <c r="C33" i="26" s="1"/>
  <c r="D55" i="26"/>
  <c r="D56" i="26" s="1"/>
  <c r="D12" i="26"/>
  <c r="C12" i="26"/>
  <c r="C53" i="26"/>
  <c r="H18" i="22" s="1"/>
  <c r="D57" i="26"/>
  <c r="I56" i="26"/>
  <c r="I54" i="26"/>
  <c r="L31" i="26"/>
  <c r="L54" i="26"/>
  <c r="L33" i="26"/>
  <c r="L32" i="26"/>
  <c r="L45" i="26"/>
  <c r="L12" i="26"/>
  <c r="L15" i="26"/>
  <c r="M46" i="26"/>
  <c r="M57" i="26"/>
  <c r="M13" i="26"/>
  <c r="M31" i="26"/>
  <c r="M44" i="26"/>
  <c r="M32" i="26"/>
  <c r="F46" i="26"/>
  <c r="F47" i="26" s="1"/>
  <c r="L31" i="20"/>
  <c r="F11" i="26"/>
  <c r="G8" i="20" s="1"/>
  <c r="L19" i="20"/>
  <c r="F14" i="26"/>
  <c r="L22" i="20"/>
  <c r="K37" i="26"/>
  <c r="K47" i="26"/>
  <c r="K45" i="26"/>
  <c r="D53" i="26"/>
  <c r="D54" i="26" s="1"/>
  <c r="C57" i="26"/>
  <c r="H15" i="22" s="1"/>
  <c r="I31" i="23"/>
  <c r="C50" i="26"/>
  <c r="C49" i="26" s="1"/>
  <c r="D34" i="26"/>
  <c r="D35" i="26" s="1"/>
  <c r="C55" i="26"/>
  <c r="H21" i="22" s="1"/>
  <c r="D16" i="26"/>
  <c r="D17" i="26" s="1"/>
  <c r="D44" i="26"/>
  <c r="I19" i="23" s="1"/>
  <c r="I31" i="26"/>
  <c r="I17" i="26"/>
  <c r="I35" i="26"/>
  <c r="H53" i="26"/>
  <c r="H31" i="26"/>
  <c r="H46" i="26"/>
  <c r="H37" i="26"/>
  <c r="H45" i="26"/>
  <c r="J46" i="26"/>
  <c r="J45" i="26"/>
  <c r="J14" i="26"/>
  <c r="J57" i="26"/>
  <c r="J53" i="26"/>
  <c r="I37" i="26"/>
  <c r="I34" i="26"/>
  <c r="I33" i="26"/>
  <c r="H34" i="26"/>
  <c r="H54" i="26"/>
  <c r="H12" i="26"/>
  <c r="H16" i="26"/>
  <c r="J33" i="26"/>
  <c r="J35" i="26"/>
  <c r="J16" i="26"/>
  <c r="G53" i="26"/>
  <c r="G54" i="26" s="1"/>
  <c r="G14" i="26"/>
  <c r="G15" i="26" s="1"/>
  <c r="G16" i="26"/>
  <c r="G17" i="26" s="1"/>
  <c r="E34" i="26"/>
  <c r="H17" i="21" s="1"/>
  <c r="E53" i="26"/>
  <c r="E54" i="26" s="1"/>
  <c r="E11" i="26"/>
  <c r="E46" i="26"/>
  <c r="E47" i="26" s="1"/>
  <c r="E31" i="26"/>
  <c r="H11" i="21" s="1"/>
  <c r="E13" i="26"/>
  <c r="N55" i="26"/>
  <c r="N34" i="26"/>
  <c r="N54" i="26"/>
  <c r="N36" i="26"/>
  <c r="N56" i="26"/>
  <c r="I55" i="26"/>
  <c r="I57" i="26"/>
  <c r="H35" i="26"/>
  <c r="J34" i="26"/>
  <c r="J11" i="26"/>
  <c r="G12" i="26"/>
  <c r="G57" i="26"/>
  <c r="E44" i="26"/>
  <c r="E45" i="26" s="1"/>
  <c r="E57" i="26"/>
  <c r="H26" i="21"/>
  <c r="N35" i="26"/>
  <c r="N11" i="26"/>
  <c r="N14" i="26"/>
  <c r="N13" i="26"/>
  <c r="N17" i="26"/>
  <c r="N33" i="26"/>
  <c r="N12" i="26"/>
  <c r="I16" i="26"/>
  <c r="H44" i="26"/>
  <c r="H13" i="26"/>
  <c r="H55" i="26"/>
  <c r="J56" i="26"/>
  <c r="J32" i="26"/>
  <c r="J37" i="26"/>
  <c r="J17" i="26"/>
  <c r="G34" i="26"/>
  <c r="G35" i="26" s="1"/>
  <c r="G46" i="26"/>
  <c r="G47" i="26" s="1"/>
  <c r="E36" i="26"/>
  <c r="H20" i="21" s="1"/>
  <c r="E32" i="26"/>
  <c r="H14" i="21" s="1"/>
  <c r="E14" i="26"/>
  <c r="E15" i="26" s="1"/>
  <c r="N32" i="26"/>
  <c r="N31" i="26"/>
  <c r="N57" i="26"/>
  <c r="N15" i="26"/>
  <c r="I45" i="26"/>
  <c r="I12" i="26"/>
  <c r="I44" i="26"/>
  <c r="H32" i="26"/>
  <c r="H14" i="26"/>
  <c r="H15" i="26"/>
  <c r="J31" i="26"/>
  <c r="J12" i="26"/>
  <c r="G55" i="26"/>
  <c r="G56" i="26" s="1"/>
  <c r="G36" i="26"/>
  <c r="G37" i="26" s="1"/>
  <c r="G32" i="26"/>
  <c r="G33" i="26" s="1"/>
  <c r="G44" i="26"/>
  <c r="G45" i="26" s="1"/>
  <c r="G13" i="26"/>
  <c r="H23" i="21"/>
  <c r="H29" i="21"/>
  <c r="E55" i="26"/>
  <c r="E56" i="26" s="1"/>
  <c r="E12" i="26"/>
  <c r="E16" i="26"/>
  <c r="E17" i="26" s="1"/>
  <c r="N45" i="26"/>
  <c r="N46" i="26"/>
  <c r="N53" i="26"/>
  <c r="N37" i="26"/>
  <c r="N44" i="26"/>
  <c r="N47" i="26"/>
  <c r="N16" i="26"/>
  <c r="C39" i="26" l="1"/>
  <c r="C54" i="26"/>
  <c r="J18" i="22" s="1"/>
  <c r="D47" i="26"/>
  <c r="L22" i="23" s="1"/>
  <c r="E35" i="26"/>
  <c r="J17" i="21" s="1"/>
  <c r="E37" i="26"/>
  <c r="J20" i="21" s="1"/>
  <c r="E33" i="26"/>
  <c r="J14" i="21" s="1"/>
  <c r="D45" i="26"/>
  <c r="L19" i="23" s="1"/>
  <c r="C56" i="26"/>
  <c r="J21" i="22" s="1"/>
  <c r="G17" i="20"/>
  <c r="F15" i="26"/>
  <c r="I17" i="20" s="1"/>
  <c r="G20" i="20"/>
  <c r="F17" i="26"/>
  <c r="I20" i="20" s="1"/>
</calcChain>
</file>

<file path=xl/comments1.xml><?xml version="1.0" encoding="utf-8"?>
<comments xmlns="http://schemas.openxmlformats.org/spreadsheetml/2006/main">
  <authors>
    <author>Michel</author>
  </authors>
  <commentList>
    <comment ref="AL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6h-6h</t>
        </r>
      </text>
    </comment>
    <comment ref="AN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18h-18h</t>
        </r>
      </text>
    </comment>
  </commentList>
</comments>
</file>

<file path=xl/sharedStrings.xml><?xml version="1.0" encoding="utf-8"?>
<sst xmlns="http://schemas.openxmlformats.org/spreadsheetml/2006/main" count="378" uniqueCount="245">
  <si>
    <t>Temp</t>
  </si>
  <si>
    <t>Hi</t>
  </si>
  <si>
    <t>Low</t>
  </si>
  <si>
    <t>Out</t>
  </si>
  <si>
    <t>Dew</t>
  </si>
  <si>
    <t>Wind</t>
  </si>
  <si>
    <t>Heat</t>
  </si>
  <si>
    <t>THW</t>
  </si>
  <si>
    <t>Rain</t>
  </si>
  <si>
    <t xml:space="preserve">UV </t>
  </si>
  <si>
    <t xml:space="preserve">Hi </t>
  </si>
  <si>
    <t>Cool</t>
  </si>
  <si>
    <t xml:space="preserve">In </t>
  </si>
  <si>
    <t>In</t>
  </si>
  <si>
    <t>In Air</t>
  </si>
  <si>
    <t xml:space="preserve">ISS </t>
  </si>
  <si>
    <t>Arc.</t>
  </si>
  <si>
    <t>Date</t>
  </si>
  <si>
    <t>Time</t>
  </si>
  <si>
    <t>Hum</t>
  </si>
  <si>
    <t>Pt.</t>
  </si>
  <si>
    <t>Speed</t>
  </si>
  <si>
    <t>Dir</t>
  </si>
  <si>
    <t>Run</t>
  </si>
  <si>
    <t>Chill</t>
  </si>
  <si>
    <t>Index</t>
  </si>
  <si>
    <t xml:space="preserve">Bar  </t>
  </si>
  <si>
    <t>Rate</t>
  </si>
  <si>
    <t>Dose</t>
  </si>
  <si>
    <t xml:space="preserve">D-D </t>
  </si>
  <si>
    <t>EMC</t>
  </si>
  <si>
    <t>Density</t>
  </si>
  <si>
    <t>Samp</t>
  </si>
  <si>
    <t xml:space="preserve">Tx </t>
  </si>
  <si>
    <t>Recept</t>
  </si>
  <si>
    <t>Int.</t>
  </si>
  <si>
    <t>Temp Out</t>
  </si>
  <si>
    <t>Hi Temp</t>
  </si>
  <si>
    <t>Low Temp</t>
  </si>
  <si>
    <t>Out Hum</t>
  </si>
  <si>
    <t>Dew Pt.</t>
  </si>
  <si>
    <t>Wind Speed</t>
  </si>
  <si>
    <t>Wind Dir</t>
  </si>
  <si>
    <t>Wind Run</t>
  </si>
  <si>
    <t>Hi Speed</t>
  </si>
  <si>
    <t>Hi Dir</t>
  </si>
  <si>
    <t>Wind Chill</t>
  </si>
  <si>
    <t>Heat Index</t>
  </si>
  <si>
    <t>THW Index</t>
  </si>
  <si>
    <t>Rain Rate</t>
  </si>
  <si>
    <t>UV  Index</t>
  </si>
  <si>
    <t>UV  Dose</t>
  </si>
  <si>
    <t xml:space="preserve">Hi  UV </t>
  </si>
  <si>
    <t xml:space="preserve">Heat D-D </t>
  </si>
  <si>
    <t xml:space="preserve">Cool D-D </t>
  </si>
  <si>
    <t>In  Temp</t>
  </si>
  <si>
    <t>In Hum</t>
  </si>
  <si>
    <t>In  Dew</t>
  </si>
  <si>
    <t>In  Heat</t>
  </si>
  <si>
    <t>In  EMC</t>
  </si>
  <si>
    <t>In Air Density</t>
  </si>
  <si>
    <t>Wind Samp</t>
  </si>
  <si>
    <t xml:space="preserve">Wind Tx </t>
  </si>
  <si>
    <t>ISS  Recept</t>
  </si>
  <si>
    <t>Arc. Int.</t>
  </si>
  <si>
    <t>de</t>
  </si>
  <si>
    <t>à</t>
  </si>
  <si>
    <t>Valeurs</t>
  </si>
  <si>
    <t>Moyenne de Temp Out</t>
  </si>
  <si>
    <t>Max de Hi Temp</t>
  </si>
  <si>
    <t>Min de Low Temp</t>
  </si>
  <si>
    <t>UTC</t>
  </si>
  <si>
    <t>année</t>
  </si>
  <si>
    <t>Somme de Rain</t>
  </si>
  <si>
    <t xml:space="preserve">Min de Bar  </t>
  </si>
  <si>
    <t xml:space="preserve">Moyenne de Bar  </t>
  </si>
  <si>
    <t xml:space="preserve">Max de Bar  </t>
  </si>
  <si>
    <t>Max de Wind Speed</t>
  </si>
  <si>
    <t>Moyenne de Wind Speed</t>
  </si>
  <si>
    <t>Max de Hi Speed</t>
  </si>
  <si>
    <t>Total</t>
  </si>
  <si>
    <t>Dir Vent</t>
  </si>
  <si>
    <t>Date0</t>
  </si>
  <si>
    <t>Date6</t>
  </si>
  <si>
    <t>Date18</t>
  </si>
  <si>
    <t>Nombre de Wind Dir</t>
  </si>
  <si>
    <t>THSW</t>
  </si>
  <si>
    <t>THSW Index</t>
  </si>
  <si>
    <t>ET</t>
  </si>
  <si>
    <t>Température</t>
  </si>
  <si>
    <t>ANNEE</t>
  </si>
  <si>
    <t>MOIS</t>
  </si>
  <si>
    <t>du</t>
  </si>
  <si>
    <t>au</t>
  </si>
  <si>
    <t>Jour</t>
  </si>
  <si>
    <t>Tn</t>
  </si>
  <si>
    <t>Tx</t>
  </si>
  <si>
    <t>Tm</t>
  </si>
  <si>
    <t>Température Moyenne minimale du mois</t>
  </si>
  <si>
    <t>Nombre de  jour avec Tn ≤ -10°C</t>
  </si>
  <si>
    <t>Température Moyenne maximale du mois</t>
  </si>
  <si>
    <t>Nombre de  jour avec Tn ≤ -5°C</t>
  </si>
  <si>
    <t>Température Moyenne du jour UTC</t>
  </si>
  <si>
    <t>Nombre de  jour avec Tn ≤  0°C</t>
  </si>
  <si>
    <t>Température Minimale Extrême</t>
  </si>
  <si>
    <t>Nombre de  jour avec Tx ≤  0°C</t>
  </si>
  <si>
    <t>Température Maximale Extrême</t>
  </si>
  <si>
    <t>Nombre de  jour avec Tn ≥ 20°C</t>
  </si>
  <si>
    <t>Nombre de  jour sans dégel</t>
  </si>
  <si>
    <t>Nombre de  jour avec Tx ≥ 20°C</t>
  </si>
  <si>
    <t>Nombre de nuit tropicale</t>
  </si>
  <si>
    <t>Nombre de  jour avec Tx ≥ 25°C</t>
  </si>
  <si>
    <t>Informations</t>
  </si>
  <si>
    <t>Tn = Température minimale</t>
  </si>
  <si>
    <t>Nombre de  jour avec Tx ≥ 30°C</t>
  </si>
  <si>
    <t>Tx = Température maximale</t>
  </si>
  <si>
    <t>Tm=Température moyenne</t>
  </si>
  <si>
    <t>Tn: de 18h UTC la veille à 18h UTC le jour J</t>
  </si>
  <si>
    <t>Tx: de 6h UTC le jour J à 6h UTC le lendemain</t>
  </si>
  <si>
    <t>à 6:00 UTC</t>
  </si>
  <si>
    <t>RR Max = Intensité maximale de précipitation</t>
  </si>
  <si>
    <t>RR 1h = Cumul de précipitation maxi sur 1h</t>
  </si>
  <si>
    <t>RR 24h = Cumul de précipitation sur 24h</t>
  </si>
  <si>
    <t>Précipitations: de 6h UTC le jour J à 6h UTC le lendemain</t>
  </si>
  <si>
    <t>Nombre de jour avec cumul supérieur à 10mm</t>
  </si>
  <si>
    <t>Nombre de jour avec cumul supérieur à 5mm</t>
  </si>
  <si>
    <t>Nombre de jour avec cumul supérieur à 1mm</t>
  </si>
  <si>
    <t>Intensité maximal de précipitation</t>
  </si>
  <si>
    <t>Précipitation maxi sur 1h</t>
  </si>
  <si>
    <t>Précipitation maxi sur 24h</t>
  </si>
  <si>
    <t>Précipitation total du mois</t>
  </si>
  <si>
    <t>RR Max</t>
  </si>
  <si>
    <t>RR 1h</t>
  </si>
  <si>
    <t>RR 24h</t>
  </si>
  <si>
    <t>Précipitations</t>
  </si>
  <si>
    <t>Press max = Pression maximale extrême</t>
  </si>
  <si>
    <t>Press min = Pression minimale extrême</t>
  </si>
  <si>
    <t>Press moy = Pression moyenne de la journée</t>
  </si>
  <si>
    <t>Pression atmosphérique: de 00h UTC à 00h UTC le jour J</t>
  </si>
  <si>
    <t>Pression maximale</t>
  </si>
  <si>
    <t>Pression minimale</t>
  </si>
  <si>
    <t>Pression moyenne mensuelle</t>
  </si>
  <si>
    <t>Press moy</t>
  </si>
  <si>
    <t>Press max</t>
  </si>
  <si>
    <t>Press min</t>
  </si>
  <si>
    <t>à 24:00 UTC</t>
  </si>
  <si>
    <t>à 0:00 UTC</t>
  </si>
  <si>
    <t>Pression atmosphérique</t>
  </si>
  <si>
    <t>Rmax = Rafale de vent maximale</t>
  </si>
  <si>
    <t>NNW</t>
  </si>
  <si>
    <t>Vmax = Vitesse de vent maximale</t>
  </si>
  <si>
    <t>NW</t>
  </si>
  <si>
    <t>Vmoy = Vitesse de vent moyenne de la journée</t>
  </si>
  <si>
    <t>WNW</t>
  </si>
  <si>
    <t>Vent: de 00h UTC à 00h UTC le jour J</t>
  </si>
  <si>
    <t>W</t>
  </si>
  <si>
    <t>WSW</t>
  </si>
  <si>
    <t>SW</t>
  </si>
  <si>
    <t>SSW</t>
  </si>
  <si>
    <t>S</t>
  </si>
  <si>
    <r>
      <t xml:space="preserve">Nombre de jour vent </t>
    </r>
    <r>
      <rPr>
        <sz val="11"/>
        <color theme="0"/>
        <rFont val="Calibri"/>
        <family val="2"/>
      </rPr>
      <t>≥ 100km/h</t>
    </r>
  </si>
  <si>
    <t>SSE</t>
  </si>
  <si>
    <t>SE</t>
  </si>
  <si>
    <t>ESE</t>
  </si>
  <si>
    <r>
      <t xml:space="preserve">Nombre de jour vent </t>
    </r>
    <r>
      <rPr>
        <sz val="11"/>
        <color theme="1"/>
        <rFont val="Calibri"/>
        <family val="2"/>
      </rPr>
      <t>≥ 57km/h</t>
    </r>
  </si>
  <si>
    <t>E</t>
  </si>
  <si>
    <t>ENE</t>
  </si>
  <si>
    <t>NE</t>
  </si>
  <si>
    <t>Vent dominant du mois</t>
  </si>
  <si>
    <t>NNE</t>
  </si>
  <si>
    <t>N</t>
  </si>
  <si>
    <t>%</t>
  </si>
  <si>
    <t>Nb de jours</t>
  </si>
  <si>
    <t>Direction</t>
  </si>
  <si>
    <t>Rafale de vent maximale</t>
  </si>
  <si>
    <t>Vitesse de vent maximale</t>
  </si>
  <si>
    <t>Vitesse moyenne mensuelle</t>
  </si>
  <si>
    <t>Rmax</t>
  </si>
  <si>
    <t>Vmax</t>
  </si>
  <si>
    <t>Vmoy</t>
  </si>
  <si>
    <t>Vent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</si>
  <si>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</si>
  <si>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</si>
  <si>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</si>
  <si>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</si>
  <si>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</si>
  <si>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</si>
  <si>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</si>
  <si>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</si>
  <si>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</si>
  <si>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</si>
  <si>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</si>
  <si>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</si>
  <si>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</si>
  <si>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Max de Rain Rate</t>
  </si>
  <si>
    <t>Pour la station météo de</t>
  </si>
  <si>
    <t>Gueret (23)</t>
  </si>
  <si>
    <t>Tnn</t>
  </si>
  <si>
    <t>Txx</t>
  </si>
  <si>
    <t>nb j Tn ≤ -10°C</t>
  </si>
  <si>
    <t>nb j Tn ≤ -5°C</t>
  </si>
  <si>
    <t>nb j Tn ≤  0°C</t>
  </si>
  <si>
    <t>nb j Tx ≤  0°C</t>
  </si>
  <si>
    <t>nb j Tn ≥ 20°C</t>
  </si>
  <si>
    <t>nb j Tx ≥ 20°C</t>
  </si>
  <si>
    <t>nb j Tx ≥ 25°C</t>
  </si>
  <si>
    <t>nb j Tx ≥ 30°C</t>
  </si>
  <si>
    <t>nb nuit tropicale</t>
  </si>
  <si>
    <t>nb jour sans dégel</t>
  </si>
  <si>
    <t>Cumul</t>
  </si>
  <si>
    <t>nb j RR 1mm</t>
  </si>
  <si>
    <t>nb j RR 5mm</t>
  </si>
  <si>
    <t>nb j RR 10mm</t>
  </si>
  <si>
    <t>nb j vent ≥ 57km/h</t>
  </si>
  <si>
    <t>nb j vent ≥ 100km/h</t>
  </si>
  <si>
    <t>Pression</t>
  </si>
  <si>
    <t>P min</t>
  </si>
  <si>
    <t>Pmax</t>
  </si>
  <si>
    <t>Heure6</t>
  </si>
  <si>
    <t>Dir moy</t>
  </si>
  <si>
    <t>max 1h</t>
  </si>
  <si>
    <t>Pmoy</t>
  </si>
  <si>
    <t>index de TabRecap correspondant au 1er du mois (ou fin d'année ou fin d'(enregistrements)</t>
  </si>
  <si>
    <t>Année</t>
  </si>
  <si>
    <t>TN</t>
  </si>
  <si>
    <t>TX</t>
  </si>
  <si>
    <r>
      <t xml:space="preserve">Nombre de jour vent </t>
    </r>
    <r>
      <rPr>
        <sz val="11"/>
        <rFont val="Calibri"/>
        <family val="2"/>
      </rPr>
      <t>≥ 57km/h</t>
    </r>
  </si>
  <si>
    <t>Valeur en-dessous de -10</t>
  </si>
  <si>
    <t>Valeurs en-dessous de 0</t>
  </si>
  <si>
    <t>Valeurs comprise entre 1 et 4,9</t>
  </si>
  <si>
    <t>Valeurs comprise entre 57 et 99,9</t>
  </si>
  <si>
    <r>
      <t xml:space="preserve">Nombre de jour vent </t>
    </r>
    <r>
      <rPr>
        <sz val="11"/>
        <rFont val="Calibri"/>
        <family val="2"/>
      </rPr>
      <t>≥ 100km/h</t>
    </r>
  </si>
  <si>
    <t>Valeurs comprise entre -5 et -9,9</t>
  </si>
  <si>
    <t>Valeurs comprise entre 20 et 24,9</t>
  </si>
  <si>
    <t>Valeurs comprise entre 5 et 9,9</t>
  </si>
  <si>
    <t>Valeurs au-delà de 100</t>
  </si>
  <si>
    <t>De 00h UTC le jour J à 00h UTC le lendemain</t>
  </si>
  <si>
    <t>Valeurs comprise entre 0 et -4,9</t>
  </si>
  <si>
    <t>Valeurs comprise entre 25 et 29,9</t>
  </si>
  <si>
    <t>Valeurs au-delà de 10</t>
  </si>
  <si>
    <t>De 6h UTC le jour J à 6h UTC le lendemain</t>
  </si>
  <si>
    <t>Valeurs au-delà de 20</t>
  </si>
  <si>
    <t>Valeurs au-delà de 30</t>
  </si>
  <si>
    <t>De 18h UTC J-1 à 18h UTC jour J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</si>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</sst>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\ _€_-;\-* #,##0.00\ _€_-;_-* &quot;-&quot;??\ _€_-;_-@_-"/>
    <numFmt numFmtId="164" formatCode="ddd\ dd\ mmm\ yyyy\ hh:mm"/>
    <numFmt numFmtId="165" formatCode="#,##0.0_ ;\-#,##0.0\ "/>
    <numFmt numFmtId="166" formatCode="dd\ mmm"/>
    <numFmt numFmtId="167" formatCode="0.0"/>
    <numFmt numFmtId="168" formatCode="0.0\°"/>
    <numFmt numFmtId="169" formatCode="&quot;le&quot;\ dd\ mmm"/>
    <numFmt numFmtId="170" formatCode="0.0&quot;mm/h&quot;"/>
    <numFmt numFmtId="171" formatCode="0.0&quot;mm&quot;"/>
    <numFmt numFmtId="172" formatCode="0.0&quot;hpa&quot;"/>
    <numFmt numFmtId="173" formatCode="0.0&quot;km/h&quot;"/>
    <numFmt numFmtId="174" formatCode="mmmm"/>
    <numFmt numFmtId="175" formatCode="[hh]&quot;h&quot;"/>
    <numFmt numFmtId="176" formatCode="&quot;jusqu'au &quot;dd/mm/yyyy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000099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scheme val="minor"/>
    </font>
    <font>
      <sz val="16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ashDotDot">
        <color indexed="64"/>
      </top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dashDotDot">
        <color indexed="64"/>
      </bottom>
      <diagonal/>
    </border>
    <border>
      <left style="hair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dashDotDot">
        <color indexed="64"/>
      </top>
      <bottom/>
      <diagonal/>
    </border>
    <border>
      <left style="hair">
        <color indexed="64"/>
      </left>
      <right style="hair">
        <color indexed="64"/>
      </right>
      <top style="dashDotDot">
        <color indexed="64"/>
      </top>
      <bottom/>
      <diagonal/>
    </border>
    <border>
      <left style="hair">
        <color indexed="64"/>
      </left>
      <right style="medium">
        <color indexed="64"/>
      </right>
      <top style="dashDotDot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ashDot">
        <color indexed="64"/>
      </bottom>
      <diagonal/>
    </border>
    <border>
      <left style="hair">
        <color indexed="64"/>
      </left>
      <right style="hair">
        <color indexed="64"/>
      </right>
      <top/>
      <bottom style="dashDot">
        <color indexed="64"/>
      </bottom>
      <diagonal/>
    </border>
    <border>
      <left style="hair">
        <color indexed="64"/>
      </left>
      <right style="medium">
        <color indexed="64"/>
      </right>
      <top/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ashDotDot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ashDotDot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ashDotDot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indexed="64"/>
      </left>
      <right style="medium">
        <color indexed="64"/>
      </right>
      <top/>
      <bottom style="dashDotDot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2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14" fontId="2" fillId="2" borderId="0" xfId="0" applyNumberFormat="1" applyFont="1" applyFill="1"/>
    <xf numFmtId="0" fontId="0" fillId="0" borderId="0" xfId="0" pivotButton="1"/>
    <xf numFmtId="165" fontId="0" fillId="0" borderId="0" xfId="1" applyNumberFormat="1" applyFont="1"/>
    <xf numFmtId="165" fontId="0" fillId="0" borderId="0" xfId="0" applyNumberFormat="1"/>
    <xf numFmtId="22" fontId="2" fillId="2" borderId="0" xfId="0" applyNumberFormat="1" applyFont="1" applyFill="1"/>
    <xf numFmtId="22" fontId="2" fillId="0" borderId="0" xfId="0" applyNumberFormat="1" applyFont="1"/>
    <xf numFmtId="0" fontId="2" fillId="0" borderId="0" xfId="0" applyFont="1"/>
    <xf numFmtId="0" fontId="0" fillId="0" borderId="0" xfId="0" applyNumberFormat="1"/>
    <xf numFmtId="1" fontId="0" fillId="0" borderId="0" xfId="0" applyNumberFormat="1"/>
    <xf numFmtId="0" fontId="2" fillId="0" borderId="0" xfId="0" applyNumberFormat="1" applyFont="1"/>
    <xf numFmtId="0" fontId="7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0" fillId="3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4" fontId="0" fillId="3" borderId="0" xfId="0" applyNumberFormat="1" applyFill="1"/>
    <xf numFmtId="166" fontId="0" fillId="3" borderId="6" xfId="0" applyNumberFormat="1" applyFill="1" applyBorder="1" applyAlignment="1">
      <alignment horizontal="center" vertical="center"/>
    </xf>
    <xf numFmtId="167" fontId="0" fillId="3" borderId="7" xfId="0" applyNumberFormat="1" applyFill="1" applyBorder="1" applyAlignment="1">
      <alignment horizontal="center" vertical="center"/>
    </xf>
    <xf numFmtId="167" fontId="0" fillId="3" borderId="8" xfId="0" applyNumberFormat="1" applyFill="1" applyBorder="1" applyAlignment="1">
      <alignment horizontal="center" vertical="center"/>
    </xf>
    <xf numFmtId="0" fontId="0" fillId="3" borderId="0" xfId="0" applyFill="1" applyAlignment="1">
      <alignment horizontal="right"/>
    </xf>
    <xf numFmtId="167" fontId="0" fillId="3" borderId="0" xfId="0" applyNumberForma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/>
    <xf numFmtId="0" fontId="0" fillId="14" borderId="0" xfId="0" applyFont="1" applyFill="1" applyAlignment="1">
      <alignment horizontal="center" vertical="center"/>
    </xf>
    <xf numFmtId="14" fontId="0" fillId="14" borderId="0" xfId="0" applyNumberFormat="1" applyFont="1" applyFill="1" applyAlignment="1">
      <alignment horizontal="center"/>
    </xf>
    <xf numFmtId="0" fontId="0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0" fillId="14" borderId="15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166" fontId="0" fillId="14" borderId="16" xfId="0" applyNumberFormat="1" applyFill="1" applyBorder="1" applyAlignment="1">
      <alignment horizontal="center" vertical="center"/>
    </xf>
    <xf numFmtId="166" fontId="0" fillId="14" borderId="6" xfId="0" applyNumberFormat="1" applyFill="1" applyBorder="1" applyAlignment="1">
      <alignment horizontal="center" vertical="center"/>
    </xf>
    <xf numFmtId="0" fontId="13" fillId="14" borderId="0" xfId="0" applyFont="1" applyFill="1"/>
    <xf numFmtId="0" fontId="0" fillId="14" borderId="0" xfId="0" applyFont="1" applyFill="1"/>
    <xf numFmtId="0" fontId="0" fillId="18" borderId="20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4" borderId="0" xfId="0" applyFill="1" applyAlignment="1"/>
    <xf numFmtId="0" fontId="0" fillId="19" borderId="0" xfId="0" applyFill="1"/>
    <xf numFmtId="167" fontId="0" fillId="19" borderId="15" xfId="0" applyNumberFormat="1" applyFill="1" applyBorder="1" applyAlignment="1">
      <alignment horizontal="center" vertical="center"/>
    </xf>
    <xf numFmtId="167" fontId="0" fillId="19" borderId="7" xfId="0" applyNumberFormat="1" applyFill="1" applyBorder="1" applyAlignment="1">
      <alignment horizontal="center" vertical="center"/>
    </xf>
    <xf numFmtId="166" fontId="0" fillId="19" borderId="16" xfId="0" applyNumberFormat="1" applyFill="1" applyBorder="1" applyAlignment="1">
      <alignment horizontal="center" vertical="center"/>
    </xf>
    <xf numFmtId="166" fontId="0" fillId="19" borderId="6" xfId="0" applyNumberFormat="1" applyFill="1" applyBorder="1" applyAlignment="1">
      <alignment horizontal="center" vertical="center"/>
    </xf>
    <xf numFmtId="0" fontId="0" fillId="19" borderId="0" xfId="0" applyFill="1" applyBorder="1" applyAlignment="1">
      <alignment vertical="center"/>
    </xf>
    <xf numFmtId="172" fontId="0" fillId="19" borderId="0" xfId="0" applyNumberFormat="1" applyFill="1" applyBorder="1" applyAlignment="1">
      <alignment vertical="center"/>
    </xf>
    <xf numFmtId="0" fontId="0" fillId="19" borderId="0" xfId="0" applyFont="1" applyFill="1"/>
    <xf numFmtId="0" fontId="0" fillId="20" borderId="3" xfId="0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19" borderId="0" xfId="0" applyFill="1" applyAlignment="1">
      <alignment horizontal="center"/>
    </xf>
    <xf numFmtId="0" fontId="0" fillId="19" borderId="0" xfId="0" applyFill="1" applyAlignment="1">
      <alignment horizontal="center" vertical="center"/>
    </xf>
    <xf numFmtId="14" fontId="0" fillId="19" borderId="0" xfId="0" applyNumberFormat="1" applyFill="1" applyAlignment="1">
      <alignment horizontal="center"/>
    </xf>
    <xf numFmtId="0" fontId="9" fillId="19" borderId="0" xfId="0" applyFont="1" applyFill="1" applyAlignment="1">
      <alignment horizontal="center"/>
    </xf>
    <xf numFmtId="0" fontId="10" fillId="19" borderId="0" xfId="0" applyNumberFormat="1" applyFont="1" applyFill="1" applyAlignment="1">
      <alignment horizontal="center"/>
    </xf>
    <xf numFmtId="0" fontId="9" fillId="19" borderId="0" xfId="0" applyFont="1" applyFill="1" applyAlignment="1">
      <alignment horizontal="center" vertical="center"/>
    </xf>
    <xf numFmtId="0" fontId="9" fillId="19" borderId="0" xfId="0" applyFont="1" applyFill="1"/>
    <xf numFmtId="0" fontId="0" fillId="21" borderId="0" xfId="0" applyFill="1"/>
    <xf numFmtId="167" fontId="0" fillId="21" borderId="0" xfId="0" applyNumberFormat="1" applyFill="1" applyBorder="1" applyAlignment="1">
      <alignment horizontal="left" vertical="center"/>
    </xf>
    <xf numFmtId="9" fontId="0" fillId="21" borderId="15" xfId="2" applyFont="1" applyFill="1" applyBorder="1" applyAlignment="1">
      <alignment horizontal="center" vertical="center"/>
    </xf>
    <xf numFmtId="0" fontId="0" fillId="21" borderId="7" xfId="0" applyFill="1" applyBorder="1" applyAlignment="1">
      <alignment horizontal="center"/>
    </xf>
    <xf numFmtId="0" fontId="14" fillId="21" borderId="16" xfId="0" applyFont="1" applyFill="1" applyBorder="1" applyAlignment="1">
      <alignment horizontal="center" vertical="center" wrapText="1"/>
    </xf>
    <xf numFmtId="167" fontId="0" fillId="21" borderId="12" xfId="0" applyNumberFormat="1" applyFill="1" applyBorder="1" applyAlignment="1">
      <alignment horizontal="center" vertical="center"/>
    </xf>
    <xf numFmtId="167" fontId="0" fillId="21" borderId="7" xfId="0" applyNumberFormat="1" applyFill="1" applyBorder="1" applyAlignment="1">
      <alignment horizontal="center" vertical="center"/>
    </xf>
    <xf numFmtId="166" fontId="0" fillId="21" borderId="16" xfId="0" applyNumberFormat="1" applyFill="1" applyBorder="1" applyAlignment="1">
      <alignment horizontal="center" vertical="center"/>
    </xf>
    <xf numFmtId="166" fontId="0" fillId="21" borderId="6" xfId="0" applyNumberFormat="1" applyFill="1" applyBorder="1" applyAlignment="1">
      <alignment horizontal="center" vertical="center"/>
    </xf>
    <xf numFmtId="0" fontId="14" fillId="21" borderId="6" xfId="0" applyFont="1" applyFill="1" applyBorder="1" applyAlignment="1">
      <alignment horizontal="center" vertical="center" wrapText="1"/>
    </xf>
    <xf numFmtId="0" fontId="0" fillId="21" borderId="0" xfId="0" applyFill="1" applyAlignment="1">
      <alignment horizontal="center"/>
    </xf>
    <xf numFmtId="0" fontId="0" fillId="21" borderId="18" xfId="0" applyFill="1" applyBorder="1"/>
    <xf numFmtId="0" fontId="0" fillId="21" borderId="20" xfId="0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1" borderId="0" xfId="0" applyFill="1" applyBorder="1" applyAlignment="1">
      <alignment horizontal="center" vertical="center"/>
    </xf>
    <xf numFmtId="0" fontId="0" fillId="24" borderId="21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14" fontId="0" fillId="21" borderId="0" xfId="0" applyNumberFormat="1" applyFill="1" applyAlignment="1">
      <alignment horizontal="center"/>
    </xf>
    <xf numFmtId="0" fontId="9" fillId="21" borderId="0" xfId="0" applyFont="1" applyFill="1" applyAlignment="1">
      <alignment horizontal="center"/>
    </xf>
    <xf numFmtId="0" fontId="10" fillId="21" borderId="0" xfId="0" applyNumberFormat="1" applyFont="1" applyFill="1" applyAlignment="1">
      <alignment horizontal="center"/>
    </xf>
    <xf numFmtId="0" fontId="9" fillId="21" borderId="0" xfId="0" applyFont="1" applyFill="1" applyAlignment="1">
      <alignment horizontal="center" vertical="center"/>
    </xf>
    <xf numFmtId="0" fontId="9" fillId="21" borderId="0" xfId="0" applyFont="1" applyFill="1"/>
    <xf numFmtId="0" fontId="0" fillId="21" borderId="0" xfId="0" applyFont="1" applyFill="1"/>
    <xf numFmtId="0" fontId="0" fillId="21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14" borderId="0" xfId="0" applyNumberFormat="1" applyFont="1" applyFill="1" applyAlignment="1">
      <alignment horizontal="center" vertical="center"/>
    </xf>
    <xf numFmtId="14" fontId="2" fillId="0" borderId="0" xfId="0" applyNumberFormat="1" applyFont="1"/>
    <xf numFmtId="0" fontId="0" fillId="0" borderId="22" xfId="0" applyBorder="1" applyAlignment="1">
      <alignment horizontal="center" vertical="center"/>
    </xf>
    <xf numFmtId="0" fontId="0" fillId="0" borderId="7" xfId="0" applyBorder="1"/>
    <xf numFmtId="0" fontId="0" fillId="21" borderId="0" xfId="0" applyFont="1" applyFill="1" applyAlignment="1">
      <alignment vertical="center"/>
    </xf>
    <xf numFmtId="0" fontId="18" fillId="25" borderId="0" xfId="0" applyNumberFormat="1" applyFont="1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25" borderId="0" xfId="0" applyFill="1"/>
    <xf numFmtId="0" fontId="21" fillId="25" borderId="0" xfId="0" applyFont="1" applyFill="1" applyProtection="1"/>
    <xf numFmtId="174" fontId="21" fillId="25" borderId="23" xfId="0" applyNumberFormat="1" applyFont="1" applyFill="1" applyBorder="1" applyAlignment="1">
      <alignment horizontal="center" vertical="center"/>
    </xf>
    <xf numFmtId="174" fontId="21" fillId="25" borderId="24" xfId="0" applyNumberFormat="1" applyFont="1" applyFill="1" applyBorder="1" applyAlignment="1">
      <alignment horizontal="center" vertical="center"/>
    </xf>
    <xf numFmtId="174" fontId="21" fillId="25" borderId="25" xfId="0" applyNumberFormat="1" applyFont="1" applyFill="1" applyBorder="1" applyAlignment="1">
      <alignment horizontal="center" vertical="center"/>
    </xf>
    <xf numFmtId="0" fontId="21" fillId="25" borderId="0" xfId="0" applyFont="1" applyFill="1"/>
    <xf numFmtId="0" fontId="0" fillId="3" borderId="26" xfId="0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168" fontId="22" fillId="3" borderId="30" xfId="0" applyNumberFormat="1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168" fontId="22" fillId="3" borderId="34" xfId="0" applyNumberFormat="1" applyFont="1" applyFill="1" applyBorder="1" applyAlignment="1">
      <alignment horizontal="center" vertical="center"/>
    </xf>
    <xf numFmtId="168" fontId="22" fillId="3" borderId="37" xfId="0" applyNumberFormat="1" applyFont="1" applyFill="1" applyBorder="1" applyAlignment="1">
      <alignment horizontal="center" vertical="center"/>
    </xf>
    <xf numFmtId="0" fontId="20" fillId="3" borderId="38" xfId="0" applyFont="1" applyFill="1" applyBorder="1" applyAlignment="1">
      <alignment horizontal="center" vertical="center"/>
    </xf>
    <xf numFmtId="168" fontId="22" fillId="3" borderId="41" xfId="0" applyNumberFormat="1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169" fontId="22" fillId="3" borderId="44" xfId="0" applyNumberFormat="1" applyFont="1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169" fontId="22" fillId="3" borderId="47" xfId="0" applyNumberFormat="1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167" fontId="17" fillId="6" borderId="50" xfId="0" applyNumberFormat="1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167" fontId="17" fillId="7" borderId="34" xfId="0" applyNumberFormat="1" applyFont="1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167" fontId="22" fillId="8" borderId="34" xfId="0" applyNumberFormat="1" applyFont="1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167" fontId="22" fillId="9" borderId="34" xfId="0" applyNumberFormat="1" applyFont="1" applyFill="1" applyBorder="1" applyAlignment="1">
      <alignment horizontal="center" vertical="center"/>
    </xf>
    <xf numFmtId="0" fontId="0" fillId="12" borderId="31" xfId="0" applyFill="1" applyBorder="1" applyAlignment="1">
      <alignment horizontal="center" vertical="center"/>
    </xf>
    <xf numFmtId="167" fontId="22" fillId="12" borderId="34" xfId="0" applyNumberFormat="1" applyFont="1" applyFill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167" fontId="17" fillId="13" borderId="34" xfId="0" applyNumberFormat="1" applyFont="1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167" fontId="22" fillId="11" borderId="34" xfId="0" applyNumberFormat="1" applyFont="1" applyFill="1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167" fontId="22" fillId="10" borderId="54" xfId="0" applyNumberFormat="1" applyFont="1" applyFill="1" applyBorder="1" applyAlignment="1">
      <alignment horizontal="center" vertical="center"/>
    </xf>
    <xf numFmtId="0" fontId="0" fillId="18" borderId="26" xfId="0" applyFill="1" applyBorder="1" applyAlignment="1">
      <alignment horizontal="center" vertical="center"/>
    </xf>
    <xf numFmtId="0" fontId="0" fillId="18" borderId="31" xfId="0" applyFill="1" applyBorder="1" applyAlignment="1">
      <alignment horizontal="center" vertical="center"/>
    </xf>
    <xf numFmtId="171" fontId="22" fillId="18" borderId="50" xfId="0" applyNumberFormat="1" applyFont="1" applyFill="1" applyBorder="1" applyAlignment="1">
      <alignment horizontal="center" vertical="center"/>
    </xf>
    <xf numFmtId="0" fontId="20" fillId="18" borderId="31" xfId="0" applyFont="1" applyFill="1" applyBorder="1" applyAlignment="1">
      <alignment horizontal="center" vertical="center"/>
    </xf>
    <xf numFmtId="171" fontId="22" fillId="18" borderId="37" xfId="0" applyNumberFormat="1" applyFont="1" applyFill="1" applyBorder="1" applyAlignment="1">
      <alignment horizontal="center" vertical="center"/>
    </xf>
    <xf numFmtId="169" fontId="22" fillId="18" borderId="57" xfId="0" applyNumberFormat="1" applyFont="1" applyFill="1" applyBorder="1" applyAlignment="1">
      <alignment horizontal="center" vertical="center"/>
    </xf>
    <xf numFmtId="170" fontId="22" fillId="18" borderId="37" xfId="0" applyNumberFormat="1" applyFont="1" applyFill="1" applyBorder="1" applyAlignment="1">
      <alignment horizontal="center" vertical="center"/>
    </xf>
    <xf numFmtId="0" fontId="0" fillId="18" borderId="45" xfId="0" applyFill="1" applyBorder="1" applyAlignment="1">
      <alignment horizontal="center" vertical="center"/>
    </xf>
    <xf numFmtId="169" fontId="22" fillId="18" borderId="47" xfId="0" applyNumberFormat="1" applyFont="1" applyFill="1" applyBorder="1" applyAlignment="1">
      <alignment horizontal="center" vertical="center"/>
    </xf>
    <xf numFmtId="0" fontId="9" fillId="17" borderId="26" xfId="0" applyFont="1" applyFill="1" applyBorder="1" applyAlignment="1">
      <alignment horizontal="center" vertical="center"/>
    </xf>
    <xf numFmtId="167" fontId="22" fillId="17" borderId="50" xfId="0" applyNumberFormat="1" applyFont="1" applyFill="1" applyBorder="1" applyAlignment="1">
      <alignment horizontal="center" vertical="center"/>
    </xf>
    <xf numFmtId="0" fontId="9" fillId="16" borderId="31" xfId="0" applyFont="1" applyFill="1" applyBorder="1" applyAlignment="1">
      <alignment horizontal="center" vertical="center"/>
    </xf>
    <xf numFmtId="167" fontId="22" fillId="16" borderId="34" xfId="0" applyNumberFormat="1" applyFont="1" applyFill="1" applyBorder="1" applyAlignment="1">
      <alignment horizontal="center" vertical="center"/>
    </xf>
    <xf numFmtId="0" fontId="23" fillId="15" borderId="51" xfId="0" applyFont="1" applyFill="1" applyBorder="1" applyAlignment="1">
      <alignment horizontal="center" vertical="center"/>
    </xf>
    <xf numFmtId="167" fontId="17" fillId="15" borderId="54" xfId="0" applyNumberFormat="1" applyFont="1" applyFill="1" applyBorder="1" applyAlignment="1">
      <alignment horizontal="center" vertical="center"/>
    </xf>
    <xf numFmtId="0" fontId="0" fillId="26" borderId="26" xfId="0" applyFill="1" applyBorder="1" applyAlignment="1">
      <alignment horizontal="center" vertical="center"/>
    </xf>
    <xf numFmtId="0" fontId="20" fillId="26" borderId="38" xfId="0" applyFont="1" applyFill="1" applyBorder="1" applyAlignment="1">
      <alignment horizontal="center" vertical="center"/>
    </xf>
    <xf numFmtId="173" fontId="22" fillId="26" borderId="30" xfId="0" applyNumberFormat="1" applyFont="1" applyFill="1" applyBorder="1" applyAlignment="1">
      <alignment horizontal="center" vertical="center"/>
    </xf>
    <xf numFmtId="0" fontId="0" fillId="26" borderId="27" xfId="0" applyFill="1" applyBorder="1" applyAlignment="1">
      <alignment horizontal="center" vertical="center"/>
    </xf>
    <xf numFmtId="169" fontId="22" fillId="26" borderId="57" xfId="0" applyNumberFormat="1" applyFont="1" applyFill="1" applyBorder="1" applyAlignment="1">
      <alignment horizontal="center" vertical="center"/>
    </xf>
    <xf numFmtId="173" fontId="22" fillId="26" borderId="41" xfId="0" applyNumberFormat="1" applyFont="1" applyFill="1" applyBorder="1" applyAlignment="1">
      <alignment horizontal="center" vertical="center"/>
    </xf>
    <xf numFmtId="0" fontId="0" fillId="26" borderId="45" xfId="0" applyFill="1" applyBorder="1" applyAlignment="1">
      <alignment horizontal="center" vertical="center"/>
    </xf>
    <xf numFmtId="169" fontId="22" fillId="26" borderId="47" xfId="0" applyNumberFormat="1" applyFont="1" applyFill="1" applyBorder="1" applyAlignment="1">
      <alignment horizontal="center" vertical="center"/>
    </xf>
    <xf numFmtId="0" fontId="0" fillId="23" borderId="26" xfId="0" applyFill="1" applyBorder="1" applyAlignment="1">
      <alignment horizontal="center" vertical="center"/>
    </xf>
    <xf numFmtId="167" fontId="22" fillId="23" borderId="50" xfId="0" applyNumberFormat="1" applyFont="1" applyFill="1" applyBorder="1" applyAlignment="1">
      <alignment horizontal="center" vertical="center"/>
    </xf>
    <xf numFmtId="0" fontId="0" fillId="27" borderId="51" xfId="0" applyFill="1" applyBorder="1" applyAlignment="1">
      <alignment horizontal="center" vertical="center"/>
    </xf>
    <xf numFmtId="167" fontId="22" fillId="27" borderId="47" xfId="0" applyNumberFormat="1" applyFont="1" applyFill="1" applyBorder="1" applyAlignment="1">
      <alignment horizontal="center" vertical="center"/>
    </xf>
    <xf numFmtId="0" fontId="0" fillId="19" borderId="26" xfId="0" applyFill="1" applyBorder="1" applyAlignment="1">
      <alignment horizontal="center" vertical="center"/>
    </xf>
    <xf numFmtId="0" fontId="20" fillId="19" borderId="38" xfId="0" applyFont="1" applyFill="1" applyBorder="1" applyAlignment="1">
      <alignment horizontal="center" vertical="center"/>
    </xf>
    <xf numFmtId="172" fontId="22" fillId="19" borderId="30" xfId="0" applyNumberFormat="1" applyFont="1" applyFill="1" applyBorder="1" applyAlignment="1">
      <alignment horizontal="center" vertical="center"/>
    </xf>
    <xf numFmtId="0" fontId="0" fillId="19" borderId="27" xfId="0" applyFill="1" applyBorder="1" applyAlignment="1">
      <alignment horizontal="center" vertical="center"/>
    </xf>
    <xf numFmtId="169" fontId="22" fillId="19" borderId="57" xfId="0" applyNumberFormat="1" applyFont="1" applyFill="1" applyBorder="1" applyAlignment="1">
      <alignment horizontal="center" vertical="center"/>
    </xf>
    <xf numFmtId="0" fontId="20" fillId="19" borderId="60" xfId="0" applyFont="1" applyFill="1" applyBorder="1" applyAlignment="1">
      <alignment horizontal="center" vertical="center"/>
    </xf>
    <xf numFmtId="172" fontId="22" fillId="19" borderId="37" xfId="0" applyNumberFormat="1" applyFont="1" applyFill="1" applyBorder="1" applyAlignment="1">
      <alignment horizontal="center" vertical="center"/>
    </xf>
    <xf numFmtId="0" fontId="0" fillId="19" borderId="45" xfId="0" applyFill="1" applyBorder="1" applyAlignment="1">
      <alignment horizontal="center" vertical="center"/>
    </xf>
    <xf numFmtId="169" fontId="22" fillId="19" borderId="47" xfId="0" applyNumberFormat="1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14" fontId="25" fillId="0" borderId="0" xfId="0" applyNumberFormat="1" applyFont="1"/>
    <xf numFmtId="175" fontId="2" fillId="0" borderId="0" xfId="0" applyNumberFormat="1" applyFont="1"/>
    <xf numFmtId="175" fontId="2" fillId="2" borderId="0" xfId="0" applyNumberFormat="1" applyFont="1" applyFill="1"/>
    <xf numFmtId="175" fontId="0" fillId="0" borderId="0" xfId="0" applyNumberFormat="1"/>
    <xf numFmtId="0" fontId="0" fillId="5" borderId="3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165" fontId="0" fillId="28" borderId="0" xfId="0" applyNumberFormat="1" applyFill="1"/>
    <xf numFmtId="0" fontId="0" fillId="28" borderId="0" xfId="0" applyFill="1"/>
    <xf numFmtId="1" fontId="0" fillId="28" borderId="0" xfId="0" applyNumberFormat="1" applyFill="1"/>
    <xf numFmtId="0" fontId="6" fillId="0" borderId="1" xfId="0" applyFont="1" applyFill="1" applyBorder="1" applyAlignment="1">
      <alignment horizontal="center" vertical="center"/>
    </xf>
    <xf numFmtId="0" fontId="20" fillId="19" borderId="24" xfId="0" applyFont="1" applyFill="1" applyBorder="1" applyAlignment="1">
      <alignment horizontal="center" vertical="center"/>
    </xf>
    <xf numFmtId="172" fontId="22" fillId="19" borderId="63" xfId="0" applyNumberFormat="1" applyFont="1" applyFill="1" applyBorder="1" applyAlignment="1">
      <alignment horizontal="center" vertical="center"/>
    </xf>
    <xf numFmtId="0" fontId="26" fillId="25" borderId="0" xfId="0" applyFont="1" applyFill="1"/>
    <xf numFmtId="0" fontId="27" fillId="25" borderId="0" xfId="0" applyFont="1" applyFill="1" applyAlignment="1">
      <alignment horizontal="center" vertical="center"/>
    </xf>
    <xf numFmtId="0" fontId="27" fillId="25" borderId="0" xfId="0" applyFont="1" applyFill="1" applyAlignment="1">
      <alignment vertical="center"/>
    </xf>
    <xf numFmtId="0" fontId="28" fillId="25" borderId="0" xfId="0" applyFont="1" applyFill="1"/>
    <xf numFmtId="0" fontId="28" fillId="25" borderId="0" xfId="0" applyFont="1" applyFill="1" applyAlignment="1">
      <alignment horizontal="center" vertical="center"/>
    </xf>
    <xf numFmtId="167" fontId="6" fillId="3" borderId="28" xfId="0" applyNumberFormat="1" applyFont="1" applyFill="1" applyBorder="1" applyAlignment="1" applyProtection="1">
      <alignment horizontal="center" vertical="center"/>
      <protection locked="0"/>
    </xf>
    <xf numFmtId="167" fontId="6" fillId="3" borderId="29" xfId="0" applyNumberFormat="1" applyFont="1" applyFill="1" applyBorder="1" applyAlignment="1" applyProtection="1">
      <alignment horizontal="center" vertical="center"/>
      <protection locked="0"/>
    </xf>
    <xf numFmtId="167" fontId="6" fillId="3" borderId="32" xfId="0" applyNumberFormat="1" applyFont="1" applyFill="1" applyBorder="1" applyAlignment="1" applyProtection="1">
      <alignment horizontal="center" vertical="center"/>
      <protection locked="0"/>
    </xf>
    <xf numFmtId="167" fontId="6" fillId="3" borderId="33" xfId="0" applyNumberFormat="1" applyFont="1" applyFill="1" applyBorder="1" applyAlignment="1" applyProtection="1">
      <alignment horizontal="center" vertical="center"/>
      <protection locked="0"/>
    </xf>
    <xf numFmtId="167" fontId="6" fillId="3" borderId="35" xfId="0" applyNumberFormat="1" applyFont="1" applyFill="1" applyBorder="1" applyAlignment="1" applyProtection="1">
      <alignment horizontal="center" vertical="center"/>
      <protection locked="0"/>
    </xf>
    <xf numFmtId="167" fontId="6" fillId="3" borderId="36" xfId="0" applyNumberFormat="1" applyFont="1" applyFill="1" applyBorder="1" applyAlignment="1" applyProtection="1">
      <alignment horizontal="center" vertical="center"/>
      <protection locked="0"/>
    </xf>
    <xf numFmtId="0" fontId="6" fillId="3" borderId="39" xfId="0" applyNumberFormat="1" applyFont="1" applyFill="1" applyBorder="1" applyAlignment="1" applyProtection="1">
      <alignment horizontal="center" vertical="center"/>
      <protection locked="0"/>
    </xf>
    <xf numFmtId="0" fontId="6" fillId="3" borderId="40" xfId="0" applyFont="1" applyFill="1" applyBorder="1" applyAlignment="1" applyProtection="1">
      <alignment horizontal="center" vertical="center"/>
      <protection locked="0"/>
    </xf>
    <xf numFmtId="169" fontId="22" fillId="3" borderId="42" xfId="0" applyNumberFormat="1" applyFont="1" applyFill="1" applyBorder="1" applyAlignment="1" applyProtection="1">
      <alignment horizontal="center" vertical="center"/>
      <protection locked="0"/>
    </xf>
    <xf numFmtId="169" fontId="22" fillId="3" borderId="43" xfId="0" applyNumberFormat="1" applyFont="1" applyFill="1" applyBorder="1" applyAlignment="1" applyProtection="1">
      <alignment horizontal="center" vertical="center"/>
      <protection locked="0"/>
    </xf>
    <xf numFmtId="0" fontId="6" fillId="3" borderId="35" xfId="0" applyNumberFormat="1" applyFont="1" applyFill="1" applyBorder="1" applyAlignment="1" applyProtection="1">
      <alignment horizontal="center" vertical="center"/>
      <protection locked="0"/>
    </xf>
    <xf numFmtId="0" fontId="6" fillId="3" borderId="36" xfId="0" applyFont="1" applyFill="1" applyBorder="1" applyAlignment="1" applyProtection="1">
      <alignment horizontal="center" vertical="center"/>
      <protection locked="0"/>
    </xf>
    <xf numFmtId="169" fontId="22" fillId="3" borderId="46" xfId="0" applyNumberFormat="1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Alignment="1">
      <alignment horizontal="center" vertical="center"/>
    </xf>
    <xf numFmtId="0" fontId="6" fillId="25" borderId="0" xfId="0" applyFont="1" applyFill="1"/>
    <xf numFmtId="0" fontId="5" fillId="6" borderId="48" xfId="0" applyFont="1" applyFill="1" applyBorder="1" applyAlignment="1" applyProtection="1">
      <alignment horizontal="center" vertical="center"/>
      <protection locked="0"/>
    </xf>
    <xf numFmtId="0" fontId="5" fillId="6" borderId="49" xfId="0" applyFont="1" applyFill="1" applyBorder="1" applyAlignment="1" applyProtection="1">
      <alignment horizontal="center" vertical="center"/>
      <protection locked="0"/>
    </xf>
    <xf numFmtId="0" fontId="5" fillId="7" borderId="32" xfId="0" applyFont="1" applyFill="1" applyBorder="1" applyAlignment="1" applyProtection="1">
      <alignment horizontal="center" vertical="center"/>
      <protection locked="0"/>
    </xf>
    <xf numFmtId="0" fontId="5" fillId="7" borderId="33" xfId="0" applyFont="1" applyFill="1" applyBorder="1" applyAlignment="1" applyProtection="1">
      <alignment horizontal="center" vertical="center"/>
      <protection locked="0"/>
    </xf>
    <xf numFmtId="0" fontId="6" fillId="8" borderId="32" xfId="0" applyFont="1" applyFill="1" applyBorder="1" applyAlignment="1" applyProtection="1">
      <alignment horizontal="center" vertical="center"/>
      <protection locked="0"/>
    </xf>
    <xf numFmtId="0" fontId="6" fillId="8" borderId="33" xfId="0" applyFont="1" applyFill="1" applyBorder="1" applyAlignment="1" applyProtection="1">
      <alignment horizontal="center" vertical="center"/>
      <protection locked="0"/>
    </xf>
    <xf numFmtId="0" fontId="6" fillId="9" borderId="32" xfId="0" applyFont="1" applyFill="1" applyBorder="1" applyAlignment="1" applyProtection="1">
      <alignment horizontal="center" vertical="center"/>
      <protection locked="0"/>
    </xf>
    <xf numFmtId="0" fontId="6" fillId="9" borderId="33" xfId="0" applyFont="1" applyFill="1" applyBorder="1" applyAlignment="1" applyProtection="1">
      <alignment horizontal="center" vertical="center"/>
      <protection locked="0"/>
    </xf>
    <xf numFmtId="0" fontId="6" fillId="12" borderId="32" xfId="0" applyFont="1" applyFill="1" applyBorder="1" applyAlignment="1" applyProtection="1">
      <alignment horizontal="center" vertical="center"/>
      <protection locked="0"/>
    </xf>
    <xf numFmtId="0" fontId="6" fillId="12" borderId="33" xfId="0" applyFont="1" applyFill="1" applyBorder="1" applyAlignment="1" applyProtection="1">
      <alignment horizontal="center" vertical="center"/>
      <protection locked="0"/>
    </xf>
    <xf numFmtId="0" fontId="5" fillId="13" borderId="32" xfId="0" applyFont="1" applyFill="1" applyBorder="1" applyAlignment="1" applyProtection="1">
      <alignment horizontal="center" vertical="center"/>
      <protection locked="0"/>
    </xf>
    <xf numFmtId="0" fontId="5" fillId="13" borderId="33" xfId="0" applyFont="1" applyFill="1" applyBorder="1" applyAlignment="1" applyProtection="1">
      <alignment horizontal="center" vertical="center"/>
      <protection locked="0"/>
    </xf>
    <xf numFmtId="0" fontId="6" fillId="11" borderId="32" xfId="0" applyFont="1" applyFill="1" applyBorder="1" applyAlignment="1" applyProtection="1">
      <alignment horizontal="center" vertical="center"/>
      <protection locked="0"/>
    </xf>
    <xf numFmtId="0" fontId="6" fillId="11" borderId="33" xfId="0" applyFont="1" applyFill="1" applyBorder="1" applyAlignment="1" applyProtection="1">
      <alignment horizontal="center" vertical="center"/>
      <protection locked="0"/>
    </xf>
    <xf numFmtId="0" fontId="6" fillId="10" borderId="52" xfId="0" applyFont="1" applyFill="1" applyBorder="1" applyAlignment="1" applyProtection="1">
      <alignment horizontal="center" vertical="center"/>
      <protection locked="0"/>
    </xf>
    <xf numFmtId="0" fontId="6" fillId="10" borderId="53" xfId="0" applyFont="1" applyFill="1" applyBorder="1" applyAlignment="1" applyProtection="1">
      <alignment horizontal="center" vertical="center"/>
      <protection locked="0"/>
    </xf>
    <xf numFmtId="0" fontId="6" fillId="25" borderId="18" xfId="0" applyFont="1" applyFill="1" applyBorder="1" applyAlignment="1">
      <alignment horizontal="center" vertical="center"/>
    </xf>
    <xf numFmtId="1" fontId="6" fillId="18" borderId="48" xfId="0" applyNumberFormat="1" applyFont="1" applyFill="1" applyBorder="1" applyAlignment="1" applyProtection="1">
      <alignment horizontal="center" vertical="center"/>
      <protection locked="0"/>
    </xf>
    <xf numFmtId="0" fontId="6" fillId="18" borderId="49" xfId="0" applyFont="1" applyFill="1" applyBorder="1" applyAlignment="1" applyProtection="1">
      <alignment horizontal="center" vertical="center"/>
      <protection locked="0"/>
    </xf>
    <xf numFmtId="0" fontId="6" fillId="18" borderId="35" xfId="0" applyFont="1" applyFill="1" applyBorder="1" applyAlignment="1" applyProtection="1">
      <alignment horizontal="center" vertical="center"/>
      <protection locked="0"/>
    </xf>
    <xf numFmtId="0" fontId="6" fillId="18" borderId="36" xfId="0" applyFont="1" applyFill="1" applyBorder="1" applyAlignment="1" applyProtection="1">
      <alignment horizontal="center" vertical="center"/>
      <protection locked="0"/>
    </xf>
    <xf numFmtId="169" fontId="22" fillId="18" borderId="55" xfId="0" applyNumberFormat="1" applyFont="1" applyFill="1" applyBorder="1" applyAlignment="1" applyProtection="1">
      <alignment horizontal="center" vertical="center"/>
      <protection locked="0"/>
    </xf>
    <xf numFmtId="169" fontId="22" fillId="18" borderId="56" xfId="0" applyNumberFormat="1" applyFont="1" applyFill="1" applyBorder="1" applyAlignment="1" applyProtection="1">
      <alignment horizontal="center" vertical="center"/>
      <protection locked="0"/>
    </xf>
    <xf numFmtId="169" fontId="22" fillId="18" borderId="58" xfId="0" applyNumberFormat="1" applyFont="1" applyFill="1" applyBorder="1" applyAlignment="1" applyProtection="1">
      <alignment horizontal="center" vertical="center"/>
      <protection locked="0"/>
    </xf>
    <xf numFmtId="169" fontId="22" fillId="18" borderId="59" xfId="0" applyNumberFormat="1" applyFont="1" applyFill="1" applyBorder="1" applyAlignment="1" applyProtection="1">
      <alignment horizontal="center" vertical="center"/>
      <protection locked="0"/>
    </xf>
    <xf numFmtId="0" fontId="6" fillId="17" borderId="48" xfId="0" applyFont="1" applyFill="1" applyBorder="1" applyAlignment="1" applyProtection="1">
      <alignment horizontal="center" vertical="center"/>
      <protection locked="0"/>
    </xf>
    <xf numFmtId="0" fontId="6" fillId="17" borderId="49" xfId="0" applyFont="1" applyFill="1" applyBorder="1" applyAlignment="1" applyProtection="1">
      <alignment horizontal="center" vertical="center"/>
      <protection locked="0"/>
    </xf>
    <xf numFmtId="0" fontId="6" fillId="16" borderId="32" xfId="0" applyFont="1" applyFill="1" applyBorder="1" applyAlignment="1" applyProtection="1">
      <alignment horizontal="center" vertical="center"/>
      <protection locked="0"/>
    </xf>
    <xf numFmtId="0" fontId="6" fillId="16" borderId="33" xfId="0" applyFont="1" applyFill="1" applyBorder="1" applyAlignment="1" applyProtection="1">
      <alignment horizontal="center" vertical="center"/>
      <protection locked="0"/>
    </xf>
    <xf numFmtId="0" fontId="5" fillId="15" borderId="52" xfId="0" applyFont="1" applyFill="1" applyBorder="1" applyAlignment="1" applyProtection="1">
      <alignment horizontal="center" vertical="center"/>
      <protection locked="0"/>
    </xf>
    <xf numFmtId="0" fontId="5" fillId="15" borderId="53" xfId="0" applyFont="1" applyFill="1" applyBorder="1" applyAlignment="1" applyProtection="1">
      <alignment horizontal="center" vertical="center"/>
      <protection locked="0"/>
    </xf>
    <xf numFmtId="0" fontId="6" fillId="26" borderId="28" xfId="0" applyFont="1" applyFill="1" applyBorder="1" applyAlignment="1" applyProtection="1">
      <alignment horizontal="center" vertical="center"/>
      <protection locked="0"/>
    </xf>
    <xf numFmtId="0" fontId="6" fillId="26" borderId="29" xfId="0" applyFont="1" applyFill="1" applyBorder="1" applyAlignment="1" applyProtection="1">
      <alignment horizontal="center" vertical="center"/>
      <protection locked="0"/>
    </xf>
    <xf numFmtId="169" fontId="22" fillId="26" borderId="55" xfId="0" applyNumberFormat="1" applyFont="1" applyFill="1" applyBorder="1" applyAlignment="1" applyProtection="1">
      <alignment horizontal="center" vertical="center"/>
      <protection locked="0"/>
    </xf>
    <xf numFmtId="169" fontId="22" fillId="26" borderId="56" xfId="0" applyNumberFormat="1" applyFont="1" applyFill="1" applyBorder="1" applyAlignment="1" applyProtection="1">
      <alignment horizontal="center" vertical="center"/>
      <protection locked="0"/>
    </xf>
    <xf numFmtId="0" fontId="6" fillId="26" borderId="39" xfId="0" applyFont="1" applyFill="1" applyBorder="1" applyAlignment="1" applyProtection="1">
      <alignment horizontal="center" vertical="center"/>
      <protection locked="0"/>
    </xf>
    <xf numFmtId="0" fontId="6" fillId="26" borderId="40" xfId="0" applyFont="1" applyFill="1" applyBorder="1" applyAlignment="1" applyProtection="1">
      <alignment horizontal="center" vertical="center"/>
      <protection locked="0"/>
    </xf>
    <xf numFmtId="169" fontId="22" fillId="26" borderId="58" xfId="0" applyNumberFormat="1" applyFont="1" applyFill="1" applyBorder="1" applyAlignment="1" applyProtection="1">
      <alignment horizontal="center" vertical="center"/>
      <protection locked="0"/>
    </xf>
    <xf numFmtId="169" fontId="22" fillId="26" borderId="59" xfId="0" applyNumberFormat="1" applyFont="1" applyFill="1" applyBorder="1" applyAlignment="1" applyProtection="1">
      <alignment horizontal="center" vertical="center"/>
      <protection locked="0"/>
    </xf>
    <xf numFmtId="0" fontId="6" fillId="23" borderId="48" xfId="0" applyFont="1" applyFill="1" applyBorder="1" applyAlignment="1" applyProtection="1">
      <alignment horizontal="center" vertical="center"/>
      <protection locked="0"/>
    </xf>
    <xf numFmtId="0" fontId="6" fillId="23" borderId="49" xfId="0" applyFont="1" applyFill="1" applyBorder="1" applyAlignment="1" applyProtection="1">
      <alignment horizontal="center" vertical="center"/>
      <protection locked="0"/>
    </xf>
    <xf numFmtId="0" fontId="6" fillId="27" borderId="58" xfId="0" applyFont="1" applyFill="1" applyBorder="1" applyAlignment="1" applyProtection="1">
      <alignment horizontal="center" vertical="center"/>
      <protection locked="0"/>
    </xf>
    <xf numFmtId="0" fontId="6" fillId="27" borderId="59" xfId="0" applyFont="1" applyFill="1" applyBorder="1" applyAlignment="1" applyProtection="1">
      <alignment horizontal="center" vertical="center"/>
      <protection locked="0"/>
    </xf>
    <xf numFmtId="172" fontId="6" fillId="19" borderId="28" xfId="0" applyNumberFormat="1" applyFont="1" applyFill="1" applyBorder="1" applyAlignment="1" applyProtection="1">
      <alignment horizontal="center" vertical="center"/>
      <protection locked="0"/>
    </xf>
    <xf numFmtId="172" fontId="6" fillId="19" borderId="29" xfId="0" applyNumberFormat="1" applyFont="1" applyFill="1" applyBorder="1" applyAlignment="1" applyProtection="1">
      <alignment horizontal="center" vertical="center"/>
      <protection locked="0"/>
    </xf>
    <xf numFmtId="169" fontId="22" fillId="19" borderId="55" xfId="0" applyNumberFormat="1" applyFont="1" applyFill="1" applyBorder="1" applyAlignment="1" applyProtection="1">
      <alignment horizontal="center" vertical="center"/>
      <protection locked="0"/>
    </xf>
    <xf numFmtId="169" fontId="22" fillId="19" borderId="56" xfId="0" applyNumberFormat="1" applyFont="1" applyFill="1" applyBorder="1" applyAlignment="1" applyProtection="1">
      <alignment horizontal="center" vertical="center"/>
      <protection locked="0"/>
    </xf>
    <xf numFmtId="172" fontId="6" fillId="19" borderId="35" xfId="0" applyNumberFormat="1" applyFont="1" applyFill="1" applyBorder="1" applyAlignment="1" applyProtection="1">
      <alignment horizontal="center" vertical="center"/>
      <protection locked="0"/>
    </xf>
    <xf numFmtId="172" fontId="6" fillId="19" borderId="36" xfId="0" applyNumberFormat="1" applyFont="1" applyFill="1" applyBorder="1" applyAlignment="1" applyProtection="1">
      <alignment horizontal="center" vertical="center"/>
      <protection locked="0"/>
    </xf>
    <xf numFmtId="169" fontId="22" fillId="19" borderId="58" xfId="0" applyNumberFormat="1" applyFont="1" applyFill="1" applyBorder="1" applyAlignment="1" applyProtection="1">
      <alignment horizontal="center" vertical="center"/>
      <protection locked="0"/>
    </xf>
    <xf numFmtId="169" fontId="22" fillId="19" borderId="59" xfId="0" applyNumberFormat="1" applyFont="1" applyFill="1" applyBorder="1" applyAlignment="1" applyProtection="1">
      <alignment horizontal="center" vertical="center"/>
      <protection locked="0"/>
    </xf>
    <xf numFmtId="172" fontId="6" fillId="19" borderId="61" xfId="0" applyNumberFormat="1" applyFont="1" applyFill="1" applyBorder="1" applyAlignment="1" applyProtection="1">
      <alignment horizontal="center" vertical="center"/>
      <protection locked="0"/>
    </xf>
    <xf numFmtId="172" fontId="6" fillId="19" borderId="62" xfId="0" applyNumberFormat="1" applyFont="1" applyFill="1" applyBorder="1" applyAlignment="1" applyProtection="1">
      <alignment horizontal="center" vertical="center"/>
      <protection locked="0"/>
    </xf>
    <xf numFmtId="175" fontId="25" fillId="0" borderId="0" xfId="0" applyNumberFormat="1" applyFont="1"/>
    <xf numFmtId="0" fontId="0" fillId="0" borderId="0" xfId="0" applyFill="1"/>
    <xf numFmtId="0" fontId="0" fillId="0" borderId="0" xfId="0" applyFill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8" fontId="6" fillId="3" borderId="9" xfId="0" applyNumberFormat="1" applyFont="1" applyFill="1" applyBorder="1" applyAlignment="1">
      <alignment horizontal="center" vertical="center"/>
    </xf>
    <xf numFmtId="168" fontId="6" fillId="3" borderId="10" xfId="0" applyNumberFormat="1" applyFont="1" applyFill="1" applyBorder="1" applyAlignment="1">
      <alignment horizontal="center" vertical="center"/>
    </xf>
    <xf numFmtId="168" fontId="6" fillId="3" borderId="11" xfId="0" applyNumberFormat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168" fontId="6" fillId="3" borderId="9" xfId="0" applyNumberFormat="1" applyFont="1" applyFill="1" applyBorder="1" applyAlignment="1">
      <alignment horizontal="right" vertical="center"/>
    </xf>
    <xf numFmtId="168" fontId="6" fillId="3" borderId="10" xfId="0" applyNumberFormat="1" applyFont="1" applyFill="1" applyBorder="1" applyAlignment="1">
      <alignment horizontal="right" vertical="center"/>
    </xf>
    <xf numFmtId="169" fontId="6" fillId="3" borderId="10" xfId="0" applyNumberFormat="1" applyFont="1" applyFill="1" applyBorder="1" applyAlignment="1">
      <alignment horizontal="left" vertical="center" indent="1"/>
    </xf>
    <xf numFmtId="169" fontId="6" fillId="3" borderId="11" xfId="0" applyNumberFormat="1" applyFont="1" applyFill="1" applyBorder="1" applyAlignment="1">
      <alignment horizontal="left" vertical="center" indent="1"/>
    </xf>
    <xf numFmtId="0" fontId="6" fillId="12" borderId="9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6" fillId="12" borderId="11" xfId="0" applyFon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/>
    </xf>
    <xf numFmtId="0" fontId="7" fillId="13" borderId="4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13" borderId="3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13" fillId="14" borderId="12" xfId="0" applyFont="1" applyFill="1" applyBorder="1" applyAlignment="1">
      <alignment horizontal="center" vertical="center"/>
    </xf>
    <xf numFmtId="0" fontId="13" fillId="14" borderId="13" xfId="0" applyFont="1" applyFill="1" applyBorder="1" applyAlignment="1">
      <alignment horizontal="center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12" xfId="0" applyFont="1" applyFill="1" applyBorder="1" applyAlignment="1">
      <alignment horizontal="center"/>
    </xf>
    <xf numFmtId="0" fontId="13" fillId="14" borderId="13" xfId="0" applyFont="1" applyFill="1" applyBorder="1" applyAlignment="1">
      <alignment horizontal="center"/>
    </xf>
    <xf numFmtId="0" fontId="13" fillId="14" borderId="14" xfId="0" applyFont="1" applyFill="1" applyBorder="1" applyAlignment="1">
      <alignment horizontal="center"/>
    </xf>
    <xf numFmtId="0" fontId="6" fillId="17" borderId="19" xfId="0" applyFont="1" applyFill="1" applyBorder="1" applyAlignment="1">
      <alignment horizontal="center" vertical="center"/>
    </xf>
    <xf numFmtId="0" fontId="6" fillId="17" borderId="18" xfId="0" applyFont="1" applyFill="1" applyBorder="1" applyAlignment="1">
      <alignment horizontal="center" vertical="center"/>
    </xf>
    <xf numFmtId="0" fontId="6" fillId="17" borderId="17" xfId="0" applyFont="1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6" fillId="16" borderId="19" xfId="0" applyFont="1" applyFill="1" applyBorder="1" applyAlignment="1">
      <alignment horizontal="center" vertical="center"/>
    </xf>
    <xf numFmtId="0" fontId="6" fillId="16" borderId="18" xfId="0" applyFont="1" applyFill="1" applyBorder="1" applyAlignment="1">
      <alignment horizontal="center" vertical="center"/>
    </xf>
    <xf numFmtId="0" fontId="6" fillId="16" borderId="17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center" vertical="center"/>
    </xf>
    <xf numFmtId="0" fontId="5" fillId="15" borderId="19" xfId="0" applyFont="1" applyFill="1" applyBorder="1" applyAlignment="1">
      <alignment horizontal="center" vertical="center"/>
    </xf>
    <xf numFmtId="0" fontId="5" fillId="15" borderId="18" xfId="0" applyFont="1" applyFill="1" applyBorder="1" applyAlignment="1">
      <alignment horizontal="center" vertical="center"/>
    </xf>
    <xf numFmtId="0" fontId="5" fillId="15" borderId="17" xfId="0" applyFont="1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170" fontId="6" fillId="14" borderId="9" xfId="0" applyNumberFormat="1" applyFont="1" applyFill="1" applyBorder="1" applyAlignment="1">
      <alignment horizontal="right" vertical="center"/>
    </xf>
    <xf numFmtId="170" fontId="6" fillId="14" borderId="10" xfId="0" applyNumberFormat="1" applyFont="1" applyFill="1" applyBorder="1" applyAlignment="1">
      <alignment horizontal="right" vertical="center"/>
    </xf>
    <xf numFmtId="169" fontId="6" fillId="14" borderId="10" xfId="0" applyNumberFormat="1" applyFont="1" applyFill="1" applyBorder="1" applyAlignment="1">
      <alignment horizontal="left" vertical="center"/>
    </xf>
    <xf numFmtId="169" fontId="6" fillId="14" borderId="11" xfId="0" applyNumberFormat="1" applyFont="1" applyFill="1" applyBorder="1" applyAlignment="1">
      <alignment horizontal="left" vertical="center"/>
    </xf>
    <xf numFmtId="0" fontId="8" fillId="14" borderId="0" xfId="0" applyFont="1" applyFill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171" fontId="6" fillId="14" borderId="9" xfId="0" applyNumberFormat="1" applyFont="1" applyFill="1" applyBorder="1" applyAlignment="1">
      <alignment horizontal="center" vertical="center"/>
    </xf>
    <xf numFmtId="171" fontId="6" fillId="14" borderId="10" xfId="0" applyNumberFormat="1" applyFont="1" applyFill="1" applyBorder="1" applyAlignment="1">
      <alignment horizontal="center" vertical="center"/>
    </xf>
    <xf numFmtId="171" fontId="6" fillId="14" borderId="11" xfId="0" applyNumberFormat="1" applyFont="1" applyFill="1" applyBorder="1" applyAlignment="1">
      <alignment horizontal="center" vertical="center"/>
    </xf>
    <xf numFmtId="171" fontId="0" fillId="14" borderId="9" xfId="0" applyNumberFormat="1" applyFill="1" applyBorder="1" applyAlignment="1">
      <alignment horizontal="right" vertical="center"/>
    </xf>
    <xf numFmtId="171" fontId="0" fillId="14" borderId="10" xfId="0" applyNumberFormat="1" applyFill="1" applyBorder="1" applyAlignment="1">
      <alignment horizontal="right" vertical="center"/>
    </xf>
    <xf numFmtId="171" fontId="6" fillId="14" borderId="9" xfId="0" applyNumberFormat="1" applyFont="1" applyFill="1" applyBorder="1" applyAlignment="1">
      <alignment horizontal="right" vertical="center"/>
    </xf>
    <xf numFmtId="171" fontId="6" fillId="14" borderId="10" xfId="0" applyNumberFormat="1" applyFont="1" applyFill="1" applyBorder="1" applyAlignment="1">
      <alignment horizontal="right" vertical="center"/>
    </xf>
    <xf numFmtId="0" fontId="0" fillId="19" borderId="7" xfId="0" applyFill="1" applyBorder="1" applyAlignment="1">
      <alignment horizontal="center"/>
    </xf>
    <xf numFmtId="172" fontId="6" fillId="19" borderId="9" xfId="0" applyNumberFormat="1" applyFont="1" applyFill="1" applyBorder="1" applyAlignment="1">
      <alignment horizontal="right" vertical="center"/>
    </xf>
    <xf numFmtId="172" fontId="6" fillId="19" borderId="10" xfId="0" applyNumberFormat="1" applyFont="1" applyFill="1" applyBorder="1" applyAlignment="1">
      <alignment horizontal="right" vertical="center"/>
    </xf>
    <xf numFmtId="169" fontId="6" fillId="19" borderId="10" xfId="0" applyNumberFormat="1" applyFont="1" applyFill="1" applyBorder="1" applyAlignment="1">
      <alignment horizontal="left" vertical="center"/>
    </xf>
    <xf numFmtId="169" fontId="6" fillId="19" borderId="11" xfId="0" applyNumberFormat="1" applyFont="1" applyFill="1" applyBorder="1" applyAlignment="1">
      <alignment horizontal="left" vertical="center"/>
    </xf>
    <xf numFmtId="0" fontId="0" fillId="20" borderId="4" xfId="0" applyFill="1" applyBorder="1" applyAlignment="1">
      <alignment horizontal="center" vertical="center"/>
    </xf>
    <xf numFmtId="0" fontId="0" fillId="20" borderId="5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172" fontId="6" fillId="19" borderId="9" xfId="0" applyNumberFormat="1" applyFont="1" applyFill="1" applyBorder="1" applyAlignment="1">
      <alignment horizontal="center" vertical="center"/>
    </xf>
    <xf numFmtId="172" fontId="6" fillId="19" borderId="10" xfId="0" applyNumberFormat="1" applyFont="1" applyFill="1" applyBorder="1" applyAlignment="1">
      <alignment horizontal="center" vertical="center"/>
    </xf>
    <xf numFmtId="172" fontId="6" fillId="19" borderId="11" xfId="0" applyNumberFormat="1" applyFont="1" applyFill="1" applyBorder="1" applyAlignment="1">
      <alignment horizontal="center" vertical="center"/>
    </xf>
    <xf numFmtId="0" fontId="0" fillId="21" borderId="7" xfId="0" applyFill="1" applyBorder="1" applyAlignment="1">
      <alignment horizontal="center"/>
    </xf>
    <xf numFmtId="0" fontId="0" fillId="24" borderId="4" xfId="0" applyFill="1" applyBorder="1" applyAlignment="1">
      <alignment horizontal="center" vertical="center"/>
    </xf>
    <xf numFmtId="0" fontId="0" fillId="24" borderId="5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0" fontId="0" fillId="23" borderId="4" xfId="0" applyFill="1" applyBorder="1" applyAlignment="1">
      <alignment horizontal="center" vertical="center"/>
    </xf>
    <xf numFmtId="0" fontId="0" fillId="23" borderId="5" xfId="0" applyFill="1" applyBorder="1" applyAlignment="1">
      <alignment horizontal="center" vertical="center"/>
    </xf>
    <xf numFmtId="0" fontId="0" fillId="23" borderId="3" xfId="0" applyFill="1" applyBorder="1" applyAlignment="1">
      <alignment horizontal="center" vertical="center"/>
    </xf>
    <xf numFmtId="0" fontId="6" fillId="23" borderId="9" xfId="0" applyFont="1" applyFill="1" applyBorder="1" applyAlignment="1">
      <alignment horizontal="center" vertical="center"/>
    </xf>
    <xf numFmtId="0" fontId="6" fillId="23" borderId="10" xfId="0" applyFont="1" applyFill="1" applyBorder="1" applyAlignment="1">
      <alignment horizontal="center" vertical="center"/>
    </xf>
    <xf numFmtId="0" fontId="6" fillId="23" borderId="11" xfId="0" applyFont="1" applyFill="1" applyBorder="1" applyAlignment="1">
      <alignment horizontal="center" vertical="center"/>
    </xf>
    <xf numFmtId="0" fontId="7" fillId="22" borderId="4" xfId="0" applyFont="1" applyFill="1" applyBorder="1" applyAlignment="1">
      <alignment horizontal="center" vertical="center"/>
    </xf>
    <xf numFmtId="0" fontId="7" fillId="22" borderId="5" xfId="0" applyFont="1" applyFill="1" applyBorder="1" applyAlignment="1">
      <alignment horizontal="center" vertical="center"/>
    </xf>
    <xf numFmtId="0" fontId="7" fillId="22" borderId="3" xfId="0" applyFont="1" applyFill="1" applyBorder="1" applyAlignment="1">
      <alignment horizontal="center" vertical="center"/>
    </xf>
    <xf numFmtId="168" fontId="6" fillId="21" borderId="9" xfId="0" applyNumberFormat="1" applyFont="1" applyFill="1" applyBorder="1" applyAlignment="1">
      <alignment horizontal="center"/>
    </xf>
    <xf numFmtId="168" fontId="6" fillId="21" borderId="10" xfId="0" applyNumberFormat="1" applyFont="1" applyFill="1" applyBorder="1" applyAlignment="1">
      <alignment horizontal="center"/>
    </xf>
    <xf numFmtId="168" fontId="6" fillId="21" borderId="11" xfId="0" applyNumberFormat="1" applyFont="1" applyFill="1" applyBorder="1" applyAlignment="1">
      <alignment horizontal="center"/>
    </xf>
    <xf numFmtId="0" fontId="5" fillId="22" borderId="9" xfId="0" applyFont="1" applyFill="1" applyBorder="1" applyAlignment="1">
      <alignment horizontal="center" vertical="center"/>
    </xf>
    <xf numFmtId="0" fontId="5" fillId="22" borderId="10" xfId="0" applyFont="1" applyFill="1" applyBorder="1" applyAlignment="1">
      <alignment horizontal="center" vertical="center"/>
    </xf>
    <xf numFmtId="0" fontId="5" fillId="22" borderId="11" xfId="0" applyFont="1" applyFill="1" applyBorder="1" applyAlignment="1">
      <alignment horizontal="center" vertical="center"/>
    </xf>
    <xf numFmtId="169" fontId="6" fillId="21" borderId="10" xfId="0" applyNumberFormat="1" applyFont="1" applyFill="1" applyBorder="1" applyAlignment="1">
      <alignment horizontal="left" vertical="center"/>
    </xf>
    <xf numFmtId="169" fontId="6" fillId="21" borderId="11" xfId="0" applyNumberFormat="1" applyFont="1" applyFill="1" applyBorder="1" applyAlignment="1">
      <alignment horizontal="left" vertical="center"/>
    </xf>
    <xf numFmtId="0" fontId="8" fillId="21" borderId="0" xfId="0" applyFont="1" applyFill="1" applyAlignment="1">
      <alignment horizontal="center" vertical="center"/>
    </xf>
    <xf numFmtId="0" fontId="0" fillId="21" borderId="0" xfId="0" applyFill="1" applyAlignment="1">
      <alignment horizontal="center"/>
    </xf>
    <xf numFmtId="173" fontId="6" fillId="21" borderId="9" xfId="0" applyNumberFormat="1" applyFont="1" applyFill="1" applyBorder="1" applyAlignment="1">
      <alignment horizontal="center" vertical="center"/>
    </xf>
    <xf numFmtId="173" fontId="6" fillId="21" borderId="10" xfId="0" applyNumberFormat="1" applyFont="1" applyFill="1" applyBorder="1" applyAlignment="1">
      <alignment horizontal="center" vertical="center"/>
    </xf>
    <xf numFmtId="173" fontId="6" fillId="21" borderId="11" xfId="0" applyNumberFormat="1" applyFont="1" applyFill="1" applyBorder="1" applyAlignment="1">
      <alignment horizontal="center" vertical="center"/>
    </xf>
    <xf numFmtId="173" fontId="6" fillId="21" borderId="9" xfId="0" applyNumberFormat="1" applyFont="1" applyFill="1" applyBorder="1" applyAlignment="1">
      <alignment horizontal="right" vertical="center"/>
    </xf>
    <xf numFmtId="173" fontId="6" fillId="21" borderId="10" xfId="0" applyNumberFormat="1" applyFont="1" applyFill="1" applyBorder="1" applyAlignment="1">
      <alignment horizontal="right" vertical="center"/>
    </xf>
    <xf numFmtId="0" fontId="19" fillId="25" borderId="0" xfId="0" applyNumberFormat="1" applyFont="1" applyFill="1" applyAlignment="1">
      <alignment horizontal="center" vertical="center"/>
    </xf>
    <xf numFmtId="0" fontId="20" fillId="25" borderId="0" xfId="0" applyFont="1" applyFill="1" applyAlignment="1">
      <alignment horizontal="right" vertical="center"/>
    </xf>
    <xf numFmtId="0" fontId="20" fillId="25" borderId="0" xfId="0" applyFont="1" applyFill="1" applyAlignment="1">
      <alignment horizontal="left" vertical="center"/>
    </xf>
    <xf numFmtId="176" fontId="29" fillId="25" borderId="0" xfId="0" applyNumberFormat="1" applyFont="1" applyFill="1" applyAlignment="1">
      <alignment horizontal="center" vertical="center"/>
    </xf>
    <xf numFmtId="176" fontId="6" fillId="25" borderId="0" xfId="0" applyNumberFormat="1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30" fillId="29" borderId="0" xfId="0" applyFont="1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19" borderId="0" xfId="0" applyFill="1" applyBorder="1" applyAlignment="1">
      <alignment horizontal="center" vertical="center"/>
    </xf>
    <xf numFmtId="0" fontId="30" fillId="10" borderId="0" xfId="0" applyFont="1" applyFill="1" applyBorder="1" applyAlignment="1">
      <alignment horizontal="center" vertical="center"/>
    </xf>
    <xf numFmtId="0" fontId="30" fillId="29" borderId="0" xfId="0" applyFont="1" applyFill="1" applyBorder="1" applyAlignment="1">
      <alignment horizontal="center" vertical="center"/>
    </xf>
    <xf numFmtId="0" fontId="30" fillId="19" borderId="0" xfId="0" applyFont="1" applyFill="1" applyBorder="1" applyAlignment="1">
      <alignment horizontal="center" vertical="center"/>
    </xf>
    <xf numFmtId="0" fontId="30" fillId="21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0" fontId="0" fillId="10" borderId="0" xfId="0" applyFill="1" applyAlignment="1">
      <alignment horizontal="center"/>
    </xf>
    <xf numFmtId="0" fontId="30" fillId="29" borderId="0" xfId="0" applyFont="1" applyFill="1" applyAlignment="1">
      <alignment horizontal="center"/>
    </xf>
    <xf numFmtId="0" fontId="30" fillId="19" borderId="0" xfId="0" applyFont="1" applyFill="1" applyBorder="1" applyAlignment="1">
      <alignment horizontal="center"/>
    </xf>
    <xf numFmtId="0" fontId="30" fillId="21" borderId="0" xfId="0" applyFont="1" applyFill="1" applyBorder="1" applyAlignment="1">
      <alignment horizontal="center"/>
    </xf>
    <xf numFmtId="0" fontId="0" fillId="10" borderId="0" xfId="0" applyFill="1"/>
    <xf numFmtId="0" fontId="30" fillId="29" borderId="0" xfId="0" applyFont="1" applyFill="1"/>
    <xf numFmtId="0" fontId="30" fillId="19" borderId="0" xfId="0" applyFont="1" applyFill="1" applyBorder="1"/>
    <xf numFmtId="0" fontId="30" fillId="21" borderId="0" xfId="0" applyFont="1" applyFill="1" applyBorder="1"/>
    <xf numFmtId="0" fontId="30" fillId="0" borderId="0" xfId="0" applyFont="1" applyFill="1" applyBorder="1"/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/>
    </xf>
    <xf numFmtId="0" fontId="30" fillId="29" borderId="0" xfId="0" applyFont="1" applyFill="1" applyBorder="1"/>
    <xf numFmtId="0" fontId="30" fillId="0" borderId="0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50">
    <dxf>
      <fill>
        <patternFill>
          <bgColor rgb="FF92D050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64" formatCode="ddd\ dd\ mmm\ yyyy\ hh:mm"/>
    </dxf>
    <dxf>
      <numFmt numFmtId="164" formatCode="ddd\ dd\ mmm\ yyyy\ hh:mm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#,##0.0_ ;\-#,##0.0\ 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65" formatCode="#,##0.0_ ;\-#,##0.0\ "/>
    </dxf>
    <dxf>
      <numFmt numFmtId="165" formatCode="#,##0.0_ ;\-#,##0.0\ 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#,##0.0_ ;\-#,##0.0\ 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5" formatCode="[hh]&quot;h&quot;"/>
    </dxf>
    <dxf>
      <font>
        <i/>
      </font>
      <numFmt numFmtId="19" formatCode="dd/mm/yyyy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i/>
      </font>
      <numFmt numFmtId="27" formatCode="dd/mm/yyyy\ hh:mm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317500</xdr:colOff>
      <xdr:row>5</xdr:row>
      <xdr:rowOff>76200</xdr:rowOff>
    </xdr:from>
    <xdr:to>
      <xdr:col>9</xdr:col>
      <xdr:colOff>425450</xdr:colOff>
      <xdr:row>7</xdr:row>
      <xdr:rowOff>57150</xdr:rowOff>
    </xdr:to>
    <xdr:sp macro="" textlink="">
      <xdr:nvSpPr>
        <xdr:cNvPr id="2" name="ZoneTexte 1"/>
        <xdr:cNvSpPr txBox="1"/>
      </xdr:nvSpPr>
      <xdr:spPr>
        <a:xfrm>
          <a:off x="4343400" y="996950"/>
          <a:ext cx="467995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heure été =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dernier dimanche d'octobre au dernier dimanche de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mars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62.400069675925" createdVersion="5" refreshedVersion="5" minRefreshableVersion="3" recordCount="1">
  <cacheSource type="worksheet">
    <worksheetSource name="Tbdd"/>
  </cacheSource>
  <cacheFields count="40">
    <cacheField name="Date" numFmtId="14">
      <sharedItems containsNonDate="0" containsString="0" containsBlank="1"/>
    </cacheField>
    <cacheField name="Time" numFmtId="20">
      <sharedItems containsNonDate="0" containsString="0" containsBlank="1"/>
    </cacheField>
    <cacheField name="Temp Out" numFmtId="0">
      <sharedItems containsNonDate="0" containsString="0" containsBlank="1"/>
    </cacheField>
    <cacheField name="Hi Temp" numFmtId="0">
      <sharedItems containsNonDate="0" containsString="0" containsBlank="1"/>
    </cacheField>
    <cacheField name="Low Temp" numFmtId="0">
      <sharedItems containsNonDate="0" containsString="0" containsBlank="1"/>
    </cacheField>
    <cacheField name="Out Hum" numFmtId="0">
      <sharedItems containsNonDate="0" containsString="0" containsBlank="1"/>
    </cacheField>
    <cacheField name="Dew Pt." numFmtId="0">
      <sharedItems containsNonDate="0" containsString="0" containsBlank="1"/>
    </cacheField>
    <cacheField name="Wind Speed" numFmtId="0">
      <sharedItems containsNonDate="0" containsString="0" containsBlank="1"/>
    </cacheField>
    <cacheField name="Wind Dir" numFmtId="0">
      <sharedItems containsNonDate="0" containsBlank="1" count="18">
        <m/>
        <s v="SE" u="1"/>
        <s v="S" u="1"/>
        <s v="NNW" u="1"/>
        <s v="E" u="1"/>
        <s v="SSE" u="1"/>
        <s v="NW" u="1"/>
        <s v="ESE" u="1"/>
        <s v="SW" u="1"/>
        <s v="WSW" u="1"/>
        <s v="NNE" u="1"/>
        <s v="W" u="1"/>
        <s v="---" u="1"/>
        <s v="ENE" u="1"/>
        <s v="SSW" u="1"/>
        <s v="WNW" u="1"/>
        <s v="NE" u="1"/>
        <s v="N" u="1"/>
      </sharedItems>
    </cacheField>
    <cacheField name="Wind Run" numFmtId="0">
      <sharedItems containsNonDate="0" containsString="0" containsBlank="1"/>
    </cacheField>
    <cacheField name="Hi Speed" numFmtId="0">
      <sharedItems containsNonDate="0" containsString="0" containsBlank="1"/>
    </cacheField>
    <cacheField name="Hi Dir" numFmtId="0">
      <sharedItems containsNonDate="0" containsString="0" containsBlank="1"/>
    </cacheField>
    <cacheField name="Wind Chill" numFmtId="0">
      <sharedItems containsNonDate="0" containsString="0" containsBlank="1"/>
    </cacheField>
    <cacheField name="Heat Index" numFmtId="0">
      <sharedItems containsNonDate="0" containsString="0" containsBlank="1"/>
    </cacheField>
    <cacheField name="THW Index" numFmtId="0">
      <sharedItems containsNonDate="0" containsString="0" containsBlank="1"/>
    </cacheField>
    <cacheField name="THSW Index" numFmtId="0">
      <sharedItems containsNonDate="0" containsString="0" containsBlank="1"/>
    </cacheField>
    <cacheField name="Bar  " numFmtId="0">
      <sharedItems containsNonDate="0" containsString="0" containsBlank="1"/>
    </cacheField>
    <cacheField name="Rain" numFmtId="0">
      <sharedItems containsNonDate="0" containsString="0" containsBlank="1"/>
    </cacheField>
    <cacheField name="Rain Rate" numFmtId="0">
      <sharedItems containsNonDate="0" containsString="0" containsBlank="1"/>
    </cacheField>
    <cacheField name="UV  Index" numFmtId="0">
      <sharedItems containsNonDate="0" containsString="0" containsBlank="1"/>
    </cacheField>
    <cacheField name="UV  Dose" numFmtId="0">
      <sharedItems containsNonDate="0" containsString="0" containsBlank="1"/>
    </cacheField>
    <cacheField name="Hi  UV " numFmtId="0">
      <sharedItems containsNonDate="0" containsString="0" containsBlank="1"/>
    </cacheField>
    <cacheField name="Heat D-D " numFmtId="0">
      <sharedItems containsNonDate="0" containsString="0" containsBlank="1"/>
    </cacheField>
    <cacheField name="Cool D-D " numFmtId="0">
      <sharedItems containsNonDate="0" containsString="0" containsBlank="1"/>
    </cacheField>
    <cacheField name="In  Temp" numFmtId="0">
      <sharedItems containsNonDate="0" containsString="0" containsBlank="1"/>
    </cacheField>
    <cacheField name="In Hum" numFmtId="0">
      <sharedItems containsNonDate="0" containsString="0" containsBlank="1"/>
    </cacheField>
    <cacheField name="In  Dew" numFmtId="0">
      <sharedItems containsNonDate="0" containsString="0" containsBlank="1"/>
    </cacheField>
    <cacheField name="In  Heat" numFmtId="0">
      <sharedItems containsNonDate="0" containsString="0" containsBlank="1"/>
    </cacheField>
    <cacheField name="In  EMC" numFmtId="0">
      <sharedItems containsNonDate="0" containsString="0" containsBlank="1"/>
    </cacheField>
    <cacheField name="In Air Density" numFmtId="0">
      <sharedItems containsNonDate="0" containsString="0" containsBlank="1"/>
    </cacheField>
    <cacheField name="ET" numFmtId="0">
      <sharedItems containsNonDate="0" containsString="0" containsBlank="1"/>
    </cacheField>
    <cacheField name="Wind Samp" numFmtId="0">
      <sharedItems containsNonDate="0" containsString="0" containsBlank="1"/>
    </cacheField>
    <cacheField name="Wind Tx " numFmtId="0">
      <sharedItems containsNonDate="0" containsString="0" containsBlank="1"/>
    </cacheField>
    <cacheField name="ISS  Recept" numFmtId="0">
      <sharedItems containsNonDate="0" containsString="0" containsBlank="1"/>
    </cacheField>
    <cacheField name="Arc. Int." numFmtId="0">
      <sharedItems containsNonDate="0" containsString="0" containsBlank="1"/>
    </cacheField>
    <cacheField name="UTC" numFmtId="22">
      <sharedItems containsNonDate="0" containsString="0" containsBlank="1"/>
    </cacheField>
    <cacheField name="Date0" numFmtId="14">
      <sharedItems containsNonDate="0" containsDate="1" containsString="0" containsBlank="1" minDate="2016-12-31T00:00:00" maxDate="2020-12-05T00:00:00" count="7873">
        <m/>
        <d v="2017-05-01T00:30:00" u="1"/>
        <d v="2017-05-06T00:10:00" u="1"/>
        <d v="2017-05-01T01:30:00" u="1"/>
        <d v="2017-05-06T01:10:00" u="1"/>
        <d v="2017-05-01T02:30:00" u="1"/>
        <d v="2017-05-06T02:10:00" u="1"/>
        <d v="2017-05-01T03:30:00" u="1"/>
        <d v="2017-05-06T03:10:00" u="1"/>
        <d v="2017-05-01T04:30:00" u="1"/>
        <d v="2017-05-06T04:10:00" u="1"/>
        <d v="2017-05-01T05:30:00" u="1"/>
        <d v="2017-05-06T05:10:00" u="1"/>
        <d v="2017-09-19T00:00:00" u="1"/>
        <d v="2017-05-01T06:30:00" u="1"/>
        <d v="2017-05-06T06:10:00" u="1"/>
        <d v="2017-05-01T07:30:00" u="1"/>
        <d v="2017-05-06T07:10:00" u="1"/>
        <d v="2017-05-01T08:30:00" u="1"/>
        <d v="2017-05-06T08:10:00" u="1"/>
        <d v="2017-05-01T09:30:00" u="1"/>
        <d v="2017-05-06T09:10:00" u="1"/>
        <d v="2017-05-01T10:30:00" u="1"/>
        <d v="2017-05-06T10:10:00" u="1"/>
        <d v="2017-05-30T00:00:00" u="1"/>
        <d v="2017-05-01T11:30:00" u="1"/>
        <d v="2017-05-06T11:10:00" u="1"/>
        <d v="2017-05-01T12:30:00" u="1"/>
        <d v="2017-05-06T12:10:00" u="1"/>
        <d v="2017-05-01T13:30:00" u="1"/>
        <d v="2017-05-06T13:10:00" u="1"/>
        <d v="2017-05-01T14:30:00" u="1"/>
        <d v="2017-05-06T14:10:00" u="1"/>
        <d v="2017-05-01T15:30:00" u="1"/>
        <d v="2017-05-06T15:10:00" u="1"/>
        <d v="2017-05-01T16:30:00" u="1"/>
        <d v="2017-05-06T16:10:00" u="1"/>
        <d v="2017-05-01T17:30:00" u="1"/>
        <d v="2017-05-06T17:10:00" u="1"/>
        <d v="2017-05-01T18:30:00" u="1"/>
        <d v="2017-05-06T18:10:00" u="1"/>
        <d v="2017-05-01T19:30:00" u="1"/>
        <d v="2017-05-06T19:10:00" u="1"/>
        <d v="2017-05-01T20:30:00" u="1"/>
        <d v="2017-05-06T20:10:00" u="1"/>
        <d v="2017-05-01T21:30:00" u="1"/>
        <d v="2017-05-06T21:10:00" u="1"/>
        <d v="2017-05-01T22:30:00" u="1"/>
        <d v="2017-05-06T22:10:00" u="1"/>
        <d v="2017-05-01T23:30:00" u="1"/>
        <d v="2017-05-06T23:10:00" u="1"/>
        <d v="2017-06-01T00:30:00" u="1"/>
        <d v="2017-06-06T00:10:00" u="1"/>
        <d v="2017-06-01T01:30:00" u="1"/>
        <d v="2017-06-06T01:10:00" u="1"/>
        <d v="2017-06-01T02:30:00" u="1"/>
        <d v="2017-06-06T02:10:00" u="1"/>
        <d v="2017-06-01T03:30:00" u="1"/>
        <d v="2017-06-06T03:10:00" u="1"/>
        <d v="2017-06-01T04:30:00" u="1"/>
        <d v="2017-06-06T04:10:00" u="1"/>
        <d v="2017-06-01T05:30:00" u="1"/>
        <d v="2017-06-06T05:10:00" u="1"/>
        <d v="2017-06-01T06:30:00" u="1"/>
        <d v="2017-06-06T06:10:00" u="1"/>
        <d v="2017-06-01T07:30:00" u="1"/>
        <d v="2017-06-06T07:10:00" u="1"/>
        <d v="2017-06-01T08:30:00" u="1"/>
        <d v="2017-06-06T08:10:00" u="1"/>
        <d v="2017-06-01T09:30:00" u="1"/>
        <d v="2017-06-06T09:10:00" u="1"/>
        <d v="2017-06-01T10:30:00" u="1"/>
        <d v="2017-06-06T10:10:00" u="1"/>
        <d v="2017-06-30T00:00:00" u="1"/>
        <d v="2017-06-01T11:30:00" u="1"/>
        <d v="2017-06-06T11:10:00" u="1"/>
        <d v="2017-06-01T12:30:00" u="1"/>
        <d v="2017-06-06T12:10:00" u="1"/>
        <d v="2017-06-01T13:30:00" u="1"/>
        <d v="2017-06-06T13:10:00" u="1"/>
        <d v="2020-06-30T00:00:00" u="1"/>
        <d v="2017-06-01T14:30:00" u="1"/>
        <d v="2017-06-06T14:10:00" u="1"/>
        <d v="2017-06-01T15:30:00" u="1"/>
        <d v="2017-06-06T15:10:00" u="1"/>
        <d v="2017-06-01T16:30:00" u="1"/>
        <d v="2017-06-06T16:10:00" u="1"/>
        <d v="2017-06-01T17:30:00" u="1"/>
        <d v="2017-06-06T17:10:00" u="1"/>
        <d v="2017-06-01T18:30:00" u="1"/>
        <d v="2017-06-06T18:10:00" u="1"/>
        <d v="2017-06-01T19:30:00" u="1"/>
        <d v="2017-06-06T19:10:00" u="1"/>
        <d v="2017-06-01T20:30:00" u="1"/>
        <d v="2017-06-06T20:10:00" u="1"/>
        <d v="2017-06-01T21:30:00" u="1"/>
        <d v="2017-06-06T21:10:00" u="1"/>
        <d v="2017-06-01T22:30:00" u="1"/>
        <d v="2017-06-06T22:10:00" u="1"/>
        <d v="2017-06-01T23:30:00" u="1"/>
        <d v="2017-06-06T23:10:00" u="1"/>
        <d v="2017-07-01T00:30:00" u="1"/>
        <d v="2017-07-06T00:10:00" u="1"/>
        <d v="2017-07-01T01:30:00" u="1"/>
        <d v="2017-07-06T01:10:00" u="1"/>
        <d v="2017-07-01T02:30:00" u="1"/>
        <d v="2017-07-06T02:10:00" u="1"/>
        <d v="2017-07-01T03:30:00" u="1"/>
        <d v="2017-07-06T03:10:00" u="1"/>
        <d v="2017-07-01T04:30:00" u="1"/>
        <d v="2017-07-06T04:10:00" u="1"/>
        <d v="2017-07-01T05:30:00" u="1"/>
        <d v="2017-07-06T05:10:00" u="1"/>
        <d v="2017-07-01T06:30:00" u="1"/>
        <d v="2017-07-06T06:10:00" u="1"/>
        <d v="2017-07-01T07:30:00" u="1"/>
        <d v="2017-07-06T07:10:00" u="1"/>
        <d v="2017-07-01T08:30:00" u="1"/>
        <d v="2017-07-06T08:10:00" u="1"/>
        <d v="2017-07-01T09:30:00" u="1"/>
        <d v="2017-07-06T09:10:00" u="1"/>
        <d v="2017-07-01T10:30:00" u="1"/>
        <d v="2017-07-06T10:10:00" u="1"/>
        <d v="2017-07-30T00:00:00" u="1"/>
        <d v="2017-07-01T11:30:00" u="1"/>
        <d v="2017-07-06T11:10:00" u="1"/>
        <d v="2017-07-01T12:30:00" u="1"/>
        <d v="2017-07-06T12:10:00" u="1"/>
        <d v="2017-07-01T13:30:00" u="1"/>
        <d v="2017-07-06T13:10:00" u="1"/>
        <d v="2017-07-01T14:30:00" u="1"/>
        <d v="2017-07-06T14:10:00" u="1"/>
        <d v="2017-07-01T15:30:00" u="1"/>
        <d v="2017-07-06T15:10:00" u="1"/>
        <d v="2017-07-01T16:30:00" u="1"/>
        <d v="2017-07-06T16:10:00" u="1"/>
        <d v="2017-07-01T17:30:00" u="1"/>
        <d v="2017-07-06T17:10:00" u="1"/>
        <d v="2017-07-01T18:30:00" u="1"/>
        <d v="2017-07-06T18:10:00" u="1"/>
        <d v="2017-07-01T19:30:00" u="1"/>
        <d v="2017-07-06T19:10:00" u="1"/>
        <d v="2017-07-01T20:30:00" u="1"/>
        <d v="2017-07-06T20:10:00" u="1"/>
        <d v="2017-07-01T21:30:00" u="1"/>
        <d v="2017-07-06T21:10:00" u="1"/>
        <d v="2017-07-01T22:30:00" u="1"/>
        <d v="2017-07-06T22:10:00" u="1"/>
        <d v="2017-07-01T23:30:00" u="1"/>
        <d v="2017-07-06T23:10:00" u="1"/>
        <d v="2017-08-01T00:30:00" u="1"/>
        <d v="2017-08-06T00:10:00" u="1"/>
        <d v="2017-08-01T01:30:00" u="1"/>
        <d v="2017-08-06T01:10:00" u="1"/>
        <d v="2017-08-01T02:30:00" u="1"/>
        <d v="2017-08-06T02:10:00" u="1"/>
        <d v="2017-08-01T03:30:00" u="1"/>
        <d v="2017-08-06T03:10:00" u="1"/>
        <d v="2017-08-01T04:30:00" u="1"/>
        <d v="2017-08-06T04:10:00" u="1"/>
        <d v="2017-08-01T05:30:00" u="1"/>
        <d v="2017-08-06T05:10:00" u="1"/>
        <d v="2017-12-19T00:00:00" u="1"/>
        <d v="2017-08-01T06:30:00" u="1"/>
        <d v="2017-08-06T06:10:00" u="1"/>
        <d v="2017-08-01T07:30:00" u="1"/>
        <d v="2017-08-06T07:10:00" u="1"/>
        <d v="2017-08-01T08:30:00" u="1"/>
        <d v="2017-08-06T08:10:00" u="1"/>
        <d v="2017-08-01T09:30:00" u="1"/>
        <d v="2017-08-06T09:10:00" u="1"/>
        <d v="2017-08-01T10:30:00" u="1"/>
        <d v="2017-08-06T10:10:00" u="1"/>
        <d v="2017-08-30T00:00:00" u="1"/>
        <d v="2017-08-01T11:30:00" u="1"/>
        <d v="2017-08-06T11:10:00" u="1"/>
        <d v="2017-08-01T12:30:00" u="1"/>
        <d v="2017-08-06T12:10:00" u="1"/>
        <d v="2017-08-01T13:30:00" u="1"/>
        <d v="2017-08-06T13:10:00" u="1"/>
        <d v="2017-08-01T14:30:00" u="1"/>
        <d v="2017-08-06T14:10:00" u="1"/>
        <d v="2017-08-01T15:30:00" u="1"/>
        <d v="2017-08-06T15:10:00" u="1"/>
        <d v="2017-08-01T16:30:00" u="1"/>
        <d v="2017-08-06T16:10:00" u="1"/>
        <d v="2017-08-01T17:30:00" u="1"/>
        <d v="2017-08-06T17:10:00" u="1"/>
        <d v="2017-08-01T18:30:00" u="1"/>
        <d v="2017-08-06T18:10:00" u="1"/>
        <d v="2017-08-01T19:30:00" u="1"/>
        <d v="2017-08-06T19:10:00" u="1"/>
        <d v="2017-08-01T20:30:00" u="1"/>
        <d v="2017-08-06T20:10:00" u="1"/>
        <d v="2017-08-01T21:30:00" u="1"/>
        <d v="2017-08-06T21:10:00" u="1"/>
        <d v="2017-08-01T22:30:00" u="1"/>
        <d v="2017-08-06T22:10:00" u="1"/>
        <d v="2017-08-01T23:30:00" u="1"/>
        <d v="2017-08-06T23:10:00" u="1"/>
        <d v="2017-01-04T00:20:00" u="1"/>
        <d v="2017-01-09T00:00:00" u="1"/>
        <d v="2017-09-01T00:30:00" u="1"/>
        <d v="2017-09-06T00:10:00" u="1"/>
        <d v="2017-01-04T01:20:00" u="1"/>
        <d v="2017-01-09T01:00:00" u="1"/>
        <d v="2017-09-01T01:30:00" u="1"/>
        <d v="2017-09-06T01:10:00" u="1"/>
        <d v="2017-01-04T02:20:00" u="1"/>
        <d v="2017-01-09T02:00:00" u="1"/>
        <d v="2017-09-01T02:30:00" u="1"/>
        <d v="2017-09-06T02:10:00" u="1"/>
        <d v="2017-01-04T03:20:00" u="1"/>
        <d v="2017-01-09T03:00:00" u="1"/>
        <d v="2017-09-01T03:30:00" u="1"/>
        <d v="2017-09-06T03:10:00" u="1"/>
        <d v="2020-01-09T00:00:00" u="1"/>
        <d v="2017-01-04T04:20:00" u="1"/>
        <d v="2017-01-09T04:00:00" u="1"/>
        <d v="2017-09-01T04:30:00" u="1"/>
        <d v="2017-09-06T04:10:00" u="1"/>
        <d v="2017-01-04T05:20:00" u="1"/>
        <d v="2017-01-09T05:00:00" u="1"/>
        <d v="2017-09-01T05:30:00" u="1"/>
        <d v="2017-09-06T05:10:00" u="1"/>
        <d v="2017-01-04T06:20:00" u="1"/>
        <d v="2017-01-09T06:00:00" u="1"/>
        <d v="2017-09-01T06:30:00" u="1"/>
        <d v="2017-09-06T06:10:00" u="1"/>
        <d v="2017-01-04T07:20:00" u="1"/>
        <d v="2017-01-09T07:00:00" u="1"/>
        <d v="2017-09-01T07:30:00" u="1"/>
        <d v="2017-09-06T07:10:00" u="1"/>
        <d v="2017-01-04T08:20:00" u="1"/>
        <d v="2017-01-09T08:00:00" u="1"/>
        <d v="2017-09-01T08:30:00" u="1"/>
        <d v="2017-09-06T08:10:00" u="1"/>
        <d v="2017-01-04T09:20:00" u="1"/>
        <d v="2017-01-09T09:00:00" u="1"/>
        <d v="2017-09-01T09:30:00" u="1"/>
        <d v="2017-09-06T09:10:00" u="1"/>
        <d v="2017-01-04T10:20:00" u="1"/>
        <d v="2017-01-09T10:00:00" u="1"/>
        <d v="2017-09-01T10:30:00" u="1"/>
        <d v="2017-09-06T10:10:00" u="1"/>
        <d v="2017-09-30T00:00:00" u="1"/>
        <d v="2017-01-04T11:20:00" u="1"/>
        <d v="2017-01-09T11:00:00" u="1"/>
        <d v="2017-09-01T11:30:00" u="1"/>
        <d v="2017-09-06T11:10:00" u="1"/>
        <d v="2017-01-04T12:20:00" u="1"/>
        <d v="2017-01-09T12:00:00" u="1"/>
        <d v="2017-09-01T12:30:00" u="1"/>
        <d v="2017-09-06T12:10:00" u="1"/>
        <d v="2017-01-04T13:20:00" u="1"/>
        <d v="2017-01-09T13:00:00" u="1"/>
        <d v="2017-09-01T13:30:00" u="1"/>
        <d v="2017-09-06T13:10:00" u="1"/>
        <d v="2020-09-30T00:00:00" u="1"/>
        <d v="2017-01-04T14:20:00" u="1"/>
        <d v="2017-01-09T14:00:00" u="1"/>
        <d v="2017-09-01T14:30:00" u="1"/>
        <d v="2017-09-06T14:10:00" u="1"/>
        <d v="2017-01-04T15:20:00" u="1"/>
        <d v="2017-01-09T15:00:00" u="1"/>
        <d v="2017-09-01T15:30:00" u="1"/>
        <d v="2017-09-06T15:10:00" u="1"/>
        <d v="2017-01-04T16:20:00" u="1"/>
        <d v="2017-01-09T16:00:00" u="1"/>
        <d v="2017-09-01T16:30:00" u="1"/>
        <d v="2017-09-06T16:10:00" u="1"/>
        <d v="2017-01-04T17:20:00" u="1"/>
        <d v="2017-01-09T17:00:00" u="1"/>
        <d v="2017-09-01T17:30:00" u="1"/>
        <d v="2017-09-06T17:10:00" u="1"/>
        <d v="2017-01-04T18:20:00" u="1"/>
        <d v="2017-01-09T18:00:00" u="1"/>
        <d v="2017-09-01T18:30:00" u="1"/>
        <d v="2017-09-06T18:10:00" u="1"/>
        <d v="2017-01-04T19:20:00" u="1"/>
        <d v="2017-01-09T19:00:00" u="1"/>
        <d v="2017-09-01T19:30:00" u="1"/>
        <d v="2017-09-06T19:10:00" u="1"/>
        <d v="2017-01-04T20:20:00" u="1"/>
        <d v="2017-01-09T20:00:00" u="1"/>
        <d v="2017-09-01T20:30:00" u="1"/>
        <d v="2017-09-06T20:10:00" u="1"/>
        <d v="2017-01-04T21:20:00" u="1"/>
        <d v="2017-01-09T21:00:00" u="1"/>
        <d v="2017-09-01T21:30:00" u="1"/>
        <d v="2017-09-06T21:10:00" u="1"/>
        <d v="2017-01-04T22:20:00" u="1"/>
        <d v="2017-01-09T22:00:00" u="1"/>
        <d v="2017-09-01T22:30:00" u="1"/>
        <d v="2017-09-06T22:10:00" u="1"/>
        <d v="2017-01-04T23:20:00" u="1"/>
        <d v="2017-01-09T23:00:00" u="1"/>
        <d v="2017-09-01T23:30:00" u="1"/>
        <d v="2017-09-06T23:10:00" u="1"/>
        <d v="2017-02-04T00:20:00" u="1"/>
        <d v="2017-02-09T00:00:00" u="1"/>
        <d v="2017-10-01T00:30:00" u="1"/>
        <d v="2017-10-06T00:10:00" u="1"/>
        <d v="2017-02-04T01:20:00" u="1"/>
        <d v="2017-02-09T01:00:00" u="1"/>
        <d v="2017-10-01T01:30:00" u="1"/>
        <d v="2017-10-06T01:10:00" u="1"/>
        <d v="2017-02-04T02:20:00" u="1"/>
        <d v="2017-02-09T02:00:00" u="1"/>
        <d v="2017-10-01T02:30:00" u="1"/>
        <d v="2017-10-06T02:10:00" u="1"/>
        <d v="2017-02-04T03:20:00" u="1"/>
        <d v="2017-02-09T03:00:00" u="1"/>
        <d v="2017-10-01T03:30:00" u="1"/>
        <d v="2017-10-06T03:10:00" u="1"/>
        <d v="2020-02-09T00:00:00" u="1"/>
        <d v="2017-02-04T04:20:00" u="1"/>
        <d v="2017-02-09T04:00:00" u="1"/>
        <d v="2017-10-01T04:30:00" u="1"/>
        <d v="2017-10-06T04:10:00" u="1"/>
        <d v="2017-02-04T05:20:00" u="1"/>
        <d v="2017-02-09T05:00:00" u="1"/>
        <d v="2017-10-01T05:30:00" u="1"/>
        <d v="2017-10-06T05:10:00" u="1"/>
        <d v="2017-02-04T06:20:00" u="1"/>
        <d v="2017-02-09T06:00:00" u="1"/>
        <d v="2017-10-01T06:30:00" u="1"/>
        <d v="2017-10-06T06:10:00" u="1"/>
        <d v="2017-02-04T07:20:00" u="1"/>
        <d v="2017-02-09T07:00:00" u="1"/>
        <d v="2017-10-01T07:30:00" u="1"/>
        <d v="2017-10-06T07:10:00" u="1"/>
        <d v="2017-02-04T08:20:00" u="1"/>
        <d v="2017-02-09T08:00:00" u="1"/>
        <d v="2017-10-01T08:30:00" u="1"/>
        <d v="2017-10-06T08:10:00" u="1"/>
        <d v="2017-02-04T09:20:00" u="1"/>
        <d v="2017-02-09T09:00:00" u="1"/>
        <d v="2017-10-01T09:30:00" u="1"/>
        <d v="2017-10-06T09:10:00" u="1"/>
        <d v="2017-02-04T10:20:00" u="1"/>
        <d v="2017-02-09T10:00:00" u="1"/>
        <d v="2017-10-01T10:30:00" u="1"/>
        <d v="2017-10-06T10:10:00" u="1"/>
        <d v="2017-10-30T00:00:00" u="1"/>
        <d v="2017-02-04T11:20:00" u="1"/>
        <d v="2017-02-09T11:00:00" u="1"/>
        <d v="2017-10-01T11:30:00" u="1"/>
        <d v="2017-10-06T11:10:00" u="1"/>
        <d v="2017-02-04T12:20:00" u="1"/>
        <d v="2017-02-09T12:00:00" u="1"/>
        <d v="2017-10-01T12:30:00" u="1"/>
        <d v="2017-10-06T12:10:00" u="1"/>
        <d v="2017-02-04T13:20:00" u="1"/>
        <d v="2017-02-09T13:00:00" u="1"/>
        <d v="2017-10-01T13:30:00" u="1"/>
        <d v="2017-10-06T13:10:00" u="1"/>
        <d v="2017-02-04T14:20:00" u="1"/>
        <d v="2017-02-09T14:00:00" u="1"/>
        <d v="2017-10-01T14:30:00" u="1"/>
        <d v="2017-10-06T14:10:00" u="1"/>
        <d v="2017-02-04T15:20:00" u="1"/>
        <d v="2017-02-09T15:00:00" u="1"/>
        <d v="2017-10-01T15:30:00" u="1"/>
        <d v="2017-10-06T15:10:00" u="1"/>
        <d v="2017-02-04T16:20:00" u="1"/>
        <d v="2017-02-09T16:00:00" u="1"/>
        <d v="2017-10-01T16:30:00" u="1"/>
        <d v="2017-10-06T16:10:00" u="1"/>
        <d v="2017-02-04T17:20:00" u="1"/>
        <d v="2017-02-09T17:00:00" u="1"/>
        <d v="2017-10-01T17:30:00" u="1"/>
        <d v="2017-10-06T17:10:00" u="1"/>
        <d v="2017-02-04T18:20:00" u="1"/>
        <d v="2017-02-09T18:00:00" u="1"/>
        <d v="2017-10-01T18:30:00" u="1"/>
        <d v="2017-10-06T18:10:00" u="1"/>
        <d v="2017-02-04T19:20:00" u="1"/>
        <d v="2017-02-09T19:00:00" u="1"/>
        <d v="2017-10-01T19:30:00" u="1"/>
        <d v="2017-10-06T19:10:00" u="1"/>
        <d v="2017-02-04T20:20:00" u="1"/>
        <d v="2017-02-09T20:00:00" u="1"/>
        <d v="2017-10-01T20:30:00" u="1"/>
        <d v="2017-10-06T20:10:00" u="1"/>
        <d v="2017-02-04T21:20:00" u="1"/>
        <d v="2017-02-09T21:00:00" u="1"/>
        <d v="2017-10-01T21:30:00" u="1"/>
        <d v="2017-10-06T21:10:00" u="1"/>
        <d v="2017-02-04T22:20:00" u="1"/>
        <d v="2017-02-09T22:00:00" u="1"/>
        <d v="2017-10-01T22:30:00" u="1"/>
        <d v="2017-10-06T22:10:00" u="1"/>
        <d v="2017-02-04T23:20:00" u="1"/>
        <d v="2017-02-09T23:00:00" u="1"/>
        <d v="2017-10-01T23:30:00" u="1"/>
        <d v="2017-10-06T23:10:00" u="1"/>
        <d v="2017-03-04T00:20:00" u="1"/>
        <d v="2017-03-09T00:00:00" u="1"/>
        <d v="2017-11-01T00:30:00" u="1"/>
        <d v="2017-11-06T00:10:00" u="1"/>
        <d v="2017-03-04T01:20:00" u="1"/>
        <d v="2017-03-09T01:00:00" u="1"/>
        <d v="2017-11-01T01:30:00" u="1"/>
        <d v="2017-11-06T01:10:00" u="1"/>
        <d v="2017-03-04T02:20:00" u="1"/>
        <d v="2017-03-09T02:00:00" u="1"/>
        <d v="2017-11-01T02:30:00" u="1"/>
        <d v="2017-11-06T02:10:00" u="1"/>
        <d v="2017-03-04T03:20:00" u="1"/>
        <d v="2017-03-09T03:00:00" u="1"/>
        <d v="2017-11-01T03:30:00" u="1"/>
        <d v="2017-11-06T03:10:00" u="1"/>
        <d v="2020-03-09T00:00:00" u="1"/>
        <d v="2017-03-04T04:20:00" u="1"/>
        <d v="2017-03-09T04:00:00" u="1"/>
        <d v="2017-11-01T04:30:00" u="1"/>
        <d v="2017-11-06T04:10:00" u="1"/>
        <d v="2017-03-04T05:20:00" u="1"/>
        <d v="2017-03-09T05:00:00" u="1"/>
        <d v="2017-11-01T05:30:00" u="1"/>
        <d v="2017-11-06T05:10:00" u="1"/>
        <d v="2017-03-04T06:20:00" u="1"/>
        <d v="2017-03-09T06:00:00" u="1"/>
        <d v="2017-11-01T06:30:00" u="1"/>
        <d v="2017-11-06T06:10:00" u="1"/>
        <d v="2017-03-04T07:20:00" u="1"/>
        <d v="2017-03-09T07:00:00" u="1"/>
        <d v="2017-11-01T07:30:00" u="1"/>
        <d v="2017-11-06T07:10:00" u="1"/>
        <d v="2017-03-04T08:20:00" u="1"/>
        <d v="2017-03-09T08:00:00" u="1"/>
        <d v="2017-11-01T08:30:00" u="1"/>
        <d v="2017-11-06T08:10:00" u="1"/>
        <d v="2017-03-04T09:20:00" u="1"/>
        <d v="2017-03-09T09:00:00" u="1"/>
        <d v="2017-11-01T09:30:00" u="1"/>
        <d v="2017-11-06T09:10:00" u="1"/>
        <d v="2017-03-04T10:20:00" u="1"/>
        <d v="2017-03-09T10:00:00" u="1"/>
        <d v="2017-11-01T10:30:00" u="1"/>
        <d v="2017-11-06T10:10:00" u="1"/>
        <d v="2017-11-30T00:00:00" u="1"/>
        <d v="2017-03-04T11:20:00" u="1"/>
        <d v="2017-03-09T11:00:00" u="1"/>
        <d v="2017-11-01T11:30:00" u="1"/>
        <d v="2017-11-06T11:10:00" u="1"/>
        <d v="2017-03-04T12:20:00" u="1"/>
        <d v="2017-03-09T12:00:00" u="1"/>
        <d v="2017-11-01T12:30:00" u="1"/>
        <d v="2017-11-06T12:10:00" u="1"/>
        <d v="2017-03-04T13:20:00" u="1"/>
        <d v="2017-03-09T13:00:00" u="1"/>
        <d v="2017-11-01T13:30:00" u="1"/>
        <d v="2017-11-06T13:10:00" u="1"/>
        <d v="2020-11-30T00:00:00" u="1"/>
        <d v="2017-03-04T14:20:00" u="1"/>
        <d v="2017-03-09T14:00:00" u="1"/>
        <d v="2017-11-01T14:30:00" u="1"/>
        <d v="2017-11-06T14:10:00" u="1"/>
        <d v="2017-03-04T15:20:00" u="1"/>
        <d v="2017-03-09T15:00:00" u="1"/>
        <d v="2017-11-01T15:30:00" u="1"/>
        <d v="2017-11-06T15:10:00" u="1"/>
        <d v="2017-03-04T16:20:00" u="1"/>
        <d v="2017-03-09T16:00:00" u="1"/>
        <d v="2017-11-01T16:30:00" u="1"/>
        <d v="2017-11-06T16:10:00" u="1"/>
        <d v="2017-03-04T17:20:00" u="1"/>
        <d v="2017-03-09T17:00:00" u="1"/>
        <d v="2017-11-01T17:30:00" u="1"/>
        <d v="2017-11-06T17:10:00" u="1"/>
        <d v="2017-03-04T18:20:00" u="1"/>
        <d v="2017-03-09T18:00:00" u="1"/>
        <d v="2017-11-01T18:30:00" u="1"/>
        <d v="2017-11-06T18:10:00" u="1"/>
        <d v="2017-03-04T19:20:00" u="1"/>
        <d v="2017-03-09T19:00:00" u="1"/>
        <d v="2017-11-01T19:30:00" u="1"/>
        <d v="2017-11-06T19:10:00" u="1"/>
        <d v="2017-03-04T20:20:00" u="1"/>
        <d v="2017-03-09T20:00:00" u="1"/>
        <d v="2017-11-01T20:30:00" u="1"/>
        <d v="2017-11-06T20:10:00" u="1"/>
        <d v="2017-03-04T21:20:00" u="1"/>
        <d v="2017-03-09T21:00:00" u="1"/>
        <d v="2017-11-01T21:30:00" u="1"/>
        <d v="2017-11-06T21:10:00" u="1"/>
        <d v="2017-03-04T22:20:00" u="1"/>
        <d v="2017-03-09T22:00:00" u="1"/>
        <d v="2017-11-01T22:30:00" u="1"/>
        <d v="2017-11-06T22:10:00" u="1"/>
        <d v="2017-03-04T23:20:00" u="1"/>
        <d v="2017-03-09T23:00:00" u="1"/>
        <d v="2017-11-01T23:30:00" u="1"/>
        <d v="2017-11-06T23:10:00" u="1"/>
        <d v="2017-04-04T00:20:00" u="1"/>
        <d v="2017-04-09T00:00:00" u="1"/>
        <d v="2017-12-01T00:30:00" u="1"/>
        <d v="2017-12-06T00:10:00" u="1"/>
        <d v="2017-04-04T01:20:00" u="1"/>
        <d v="2017-04-09T01:00:00" u="1"/>
        <d v="2017-12-01T01:30:00" u="1"/>
        <d v="2017-12-06T01:10:00" u="1"/>
        <d v="2017-04-04T02:20:00" u="1"/>
        <d v="2017-04-09T02:00:00" u="1"/>
        <d v="2017-12-01T02:30:00" u="1"/>
        <d v="2017-12-06T02:10:00" u="1"/>
        <d v="2017-04-04T03:20:00" u="1"/>
        <d v="2017-04-09T03:00:00" u="1"/>
        <d v="2017-12-01T03:30:00" u="1"/>
        <d v="2017-12-06T03:10:00" u="1"/>
        <d v="2020-04-09T00:00:00" u="1"/>
        <d v="2017-04-04T04:20:00" u="1"/>
        <d v="2017-04-09T04:00:00" u="1"/>
        <d v="2017-12-01T04:30:00" u="1"/>
        <d v="2017-12-06T04:10:00" u="1"/>
        <d v="2017-04-04T05:20:00" u="1"/>
        <d v="2017-04-09T05:00:00" u="1"/>
        <d v="2017-12-01T05:30:00" u="1"/>
        <d v="2017-12-06T05:10:00" u="1"/>
        <d v="2017-04-04T06:20:00" u="1"/>
        <d v="2017-04-09T06:00:00" u="1"/>
        <d v="2017-12-01T06:30:00" u="1"/>
        <d v="2017-12-06T06:10:00" u="1"/>
        <d v="2017-04-04T07:20:00" u="1"/>
        <d v="2017-04-09T07:00:00" u="1"/>
        <d v="2017-12-01T07:30:00" u="1"/>
        <d v="2017-12-06T07:10:00" u="1"/>
        <d v="2017-04-04T08:20:00" u="1"/>
        <d v="2017-04-09T08:00:00" u="1"/>
        <d v="2017-12-01T08:30:00" u="1"/>
        <d v="2017-12-06T08:10:00" u="1"/>
        <d v="2017-04-04T09:20:00" u="1"/>
        <d v="2017-04-09T09:00:00" u="1"/>
        <d v="2017-12-01T09:30:00" u="1"/>
        <d v="2017-12-06T09:10:00" u="1"/>
        <d v="2017-04-04T10:20:00" u="1"/>
        <d v="2017-04-09T10:00:00" u="1"/>
        <d v="2017-12-01T10:30:00" u="1"/>
        <d v="2017-12-06T10:10:00" u="1"/>
        <d v="2017-12-30T00:00:00" u="1"/>
        <d v="2017-04-04T11:20:00" u="1"/>
        <d v="2017-04-09T11:00:00" u="1"/>
        <d v="2017-12-01T11:30:00" u="1"/>
        <d v="2017-12-06T11:10:00" u="1"/>
        <d v="2017-04-04T12:20:00" u="1"/>
        <d v="2017-04-09T12:00:00" u="1"/>
        <d v="2017-12-01T12:30:00" u="1"/>
        <d v="2017-12-06T12:10:00" u="1"/>
        <d v="2017-04-04T13:20:00" u="1"/>
        <d v="2017-04-09T13:00:00" u="1"/>
        <d v="2017-12-01T13:30:00" u="1"/>
        <d v="2017-12-06T13:10:00" u="1"/>
        <d v="2017-04-04T14:20:00" u="1"/>
        <d v="2017-04-09T14:00:00" u="1"/>
        <d v="2017-12-01T14:30:00" u="1"/>
        <d v="2017-12-06T14:10:00" u="1"/>
        <d v="2017-04-04T15:20:00" u="1"/>
        <d v="2017-04-09T15:00:00" u="1"/>
        <d v="2017-12-01T15:30:00" u="1"/>
        <d v="2017-12-06T15:10:00" u="1"/>
        <d v="2017-04-04T16:20:00" u="1"/>
        <d v="2017-04-09T16:00:00" u="1"/>
        <d v="2017-12-01T16:30:00" u="1"/>
        <d v="2017-12-06T16:10:00" u="1"/>
        <d v="2017-04-04T17:20:00" u="1"/>
        <d v="2017-04-09T17:00:00" u="1"/>
        <d v="2017-12-01T17:30:00" u="1"/>
        <d v="2017-12-06T17:10:00" u="1"/>
        <d v="2017-04-04T18:20:00" u="1"/>
        <d v="2017-04-09T18:00:00" u="1"/>
        <d v="2017-12-01T18:30:00" u="1"/>
        <d v="2017-12-06T18:10:00" u="1"/>
        <d v="2017-04-04T19:20:00" u="1"/>
        <d v="2017-04-09T19:00:00" u="1"/>
        <d v="2017-12-01T19:30:00" u="1"/>
        <d v="2017-12-06T19:10:00" u="1"/>
        <d v="2017-04-04T20:20:00" u="1"/>
        <d v="2017-04-09T20:00:00" u="1"/>
        <d v="2017-12-01T20:30:00" u="1"/>
        <d v="2017-12-06T20:10:00" u="1"/>
        <d v="2017-04-04T21:20:00" u="1"/>
        <d v="2017-04-09T21:00:00" u="1"/>
        <d v="2017-12-01T21:30:00" u="1"/>
        <d v="2017-12-06T21:10:00" u="1"/>
        <d v="2017-04-04T22:20:00" u="1"/>
        <d v="2017-04-09T22:00:00" u="1"/>
        <d v="2017-12-01T22:30:00" u="1"/>
        <d v="2017-12-06T22:10:00" u="1"/>
        <d v="2017-04-04T23:20:00" u="1"/>
        <d v="2017-04-09T23:00:00" u="1"/>
        <d v="2017-12-01T23:30:00" u="1"/>
        <d v="2017-12-06T23:10:00" u="1"/>
        <d v="2017-05-04T00:20:00" u="1"/>
        <d v="2017-05-09T00:00:00" u="1"/>
        <d v="2017-05-04T01:20:00" u="1"/>
        <d v="2017-05-09T01:00:00" u="1"/>
        <d v="2017-05-04T02:20:00" u="1"/>
        <d v="2017-05-09T02:00:00" u="1"/>
        <d v="2017-05-04T03:20:00" u="1"/>
        <d v="2017-05-09T03:00:00" u="1"/>
        <d v="2017-05-04T04:20:00" u="1"/>
        <d v="2017-05-09T04:00:00" u="1"/>
        <d v="2017-01-20T00:00:00" u="1"/>
        <d v="2017-05-04T05:20:00" u="1"/>
        <d v="2017-05-09T05:00:00" u="1"/>
        <d v="2017-05-04T06:20:00" u="1"/>
        <d v="2017-05-09T06:00:00" u="1"/>
        <d v="2017-05-04T07:20:00" u="1"/>
        <d v="2017-05-09T07:00:00" u="1"/>
        <d v="2017-05-04T08:20:00" u="1"/>
        <d v="2017-05-09T08:00:00" u="1"/>
        <d v="2020-01-20T00:00:00" u="1"/>
        <d v="2017-05-04T09:20:00" u="1"/>
        <d v="2017-05-09T09:00:00" u="1"/>
        <d v="2017-05-04T10:20:00" u="1"/>
        <d v="2017-05-09T10:00:00" u="1"/>
        <d v="2017-05-04T11:20:00" u="1"/>
        <d v="2017-05-09T11:00:00" u="1"/>
        <d v="2017-05-04T12:20:00" u="1"/>
        <d v="2017-05-09T12:00:00" u="1"/>
        <d v="2017-05-04T13:20:00" u="1"/>
        <d v="2017-05-09T13:00:00" u="1"/>
        <d v="2017-05-04T14:20:00" u="1"/>
        <d v="2017-05-09T14:00:00" u="1"/>
        <d v="2017-05-04T15:20:00" u="1"/>
        <d v="2017-05-09T15:00:00" u="1"/>
        <d v="2017-05-04T16:20:00" u="1"/>
        <d v="2017-05-09T16:00:00" u="1"/>
        <d v="2017-05-04T17:20:00" u="1"/>
        <d v="2017-05-09T17:00:00" u="1"/>
        <d v="2017-05-04T18:20:00" u="1"/>
        <d v="2017-05-09T18:00:00" u="1"/>
        <d v="2017-05-04T19:20:00" u="1"/>
        <d v="2017-05-09T19:00:00" u="1"/>
        <d v="2017-05-04T20:20:00" u="1"/>
        <d v="2017-05-09T20:00:00" u="1"/>
        <d v="2017-05-04T21:20:00" u="1"/>
        <d v="2017-05-09T21:00:00" u="1"/>
        <d v="2017-05-04T22:20:00" u="1"/>
        <d v="2017-05-09T22:00:00" u="1"/>
        <d v="2017-05-04T23:20:00" u="1"/>
        <d v="2017-05-09T23:00:00" u="1"/>
        <d v="2017-06-04T00:20:00" u="1"/>
        <d v="2017-06-09T00:00:00" u="1"/>
        <d v="2017-06-04T01:20:00" u="1"/>
        <d v="2017-06-09T01:00:00" u="1"/>
        <d v="2017-06-04T02:20:00" u="1"/>
        <d v="2017-06-09T02:00:00" u="1"/>
        <d v="2017-06-04T03:20:00" u="1"/>
        <d v="2017-06-09T03:00:00" u="1"/>
        <d v="2017-06-04T04:20:00" u="1"/>
        <d v="2017-06-09T04:00:00" u="1"/>
        <d v="2017-02-20T00:00:00" u="1"/>
        <d v="2017-06-04T05:20:00" u="1"/>
        <d v="2017-06-09T05:00:00" u="1"/>
        <d v="2017-06-04T06:20:00" u="1"/>
        <d v="2017-06-09T06:00:00" u="1"/>
        <d v="2017-06-04T07:20:00" u="1"/>
        <d v="2017-06-09T07:00:00" u="1"/>
        <d v="2017-06-04T08:20:00" u="1"/>
        <d v="2017-06-09T08:00:00" u="1"/>
        <d v="2020-02-20T00:00:00" u="1"/>
        <d v="2017-06-04T09:20:00" u="1"/>
        <d v="2017-06-09T09:00:00" u="1"/>
        <d v="2017-06-04T10:20:00" u="1"/>
        <d v="2017-06-09T10:00:00" u="1"/>
        <d v="2017-06-04T11:20:00" u="1"/>
        <d v="2017-06-09T11:00:00" u="1"/>
        <d v="2017-06-04T12:20:00" u="1"/>
        <d v="2017-06-09T12:00:00" u="1"/>
        <d v="2017-06-04T13:20:00" u="1"/>
        <d v="2017-06-09T13:00:00" u="1"/>
        <d v="2017-06-04T14:20:00" u="1"/>
        <d v="2017-06-09T14:00:00" u="1"/>
        <d v="2017-06-04T15:20:00" u="1"/>
        <d v="2017-06-09T15:00:00" u="1"/>
        <d v="2017-06-04T16:20:00" u="1"/>
        <d v="2017-06-09T16:00:00" u="1"/>
        <d v="2017-06-04T17:20:00" u="1"/>
        <d v="2017-06-09T17:00:00" u="1"/>
        <d v="2017-06-04T18:20:00" u="1"/>
        <d v="2017-06-09T18:00:00" u="1"/>
        <d v="2017-06-04T19:20:00" u="1"/>
        <d v="2017-06-09T19:00:00" u="1"/>
        <d v="2017-06-04T20:20:00" u="1"/>
        <d v="2017-06-09T20:00:00" u="1"/>
        <d v="2017-06-04T21:20:00" u="1"/>
        <d v="2017-06-09T21:00:00" u="1"/>
        <d v="2017-06-04T22:20:00" u="1"/>
        <d v="2017-06-09T22:00:00" u="1"/>
        <d v="2017-06-04T23:20:00" u="1"/>
        <d v="2017-06-09T23:00:00" u="1"/>
        <d v="2017-07-04T00:20:00" u="1"/>
        <d v="2017-07-09T00:00:00" u="1"/>
        <d v="2017-07-04T01:20:00" u="1"/>
        <d v="2017-07-09T01:00:00" u="1"/>
        <d v="2017-07-04T02:20:00" u="1"/>
        <d v="2017-07-09T02:00:00" u="1"/>
        <d v="2017-07-04T03:20:00" u="1"/>
        <d v="2017-07-09T03:00:00" u="1"/>
        <d v="2017-07-04T04:20:00" u="1"/>
        <d v="2017-07-09T04:00:00" u="1"/>
        <d v="2017-03-20T00:00:00" u="1"/>
        <d v="2017-07-04T05:20:00" u="1"/>
        <d v="2017-07-09T05:00:00" u="1"/>
        <d v="2017-07-04T06:20:00" u="1"/>
        <d v="2017-07-09T06:00:00" u="1"/>
        <d v="2017-07-04T07:20:00" u="1"/>
        <d v="2017-07-09T07:00:00" u="1"/>
        <d v="2017-07-04T08:20:00" u="1"/>
        <d v="2017-07-09T08:00:00" u="1"/>
        <d v="2020-03-20T00:00:00" u="1"/>
        <d v="2017-07-04T09:20:00" u="1"/>
        <d v="2017-07-09T09:00:00" u="1"/>
        <d v="2017-07-04T10:20:00" u="1"/>
        <d v="2017-07-09T10:00:00" u="1"/>
        <d v="2017-07-04T11:20:00" u="1"/>
        <d v="2017-07-09T11:00:00" u="1"/>
        <d v="2017-07-04T12:20:00" u="1"/>
        <d v="2017-07-09T12:00:00" u="1"/>
        <d v="2017-07-04T13:20:00" u="1"/>
        <d v="2017-07-09T13:00:00" u="1"/>
        <d v="2017-07-04T14:20:00" u="1"/>
        <d v="2017-07-09T14:00:00" u="1"/>
        <d v="2017-07-04T15:20:00" u="1"/>
        <d v="2017-07-09T15:00:00" u="1"/>
        <d v="2017-07-04T16:20:00" u="1"/>
        <d v="2017-07-09T16:00:00" u="1"/>
        <d v="2017-07-04T17:20:00" u="1"/>
        <d v="2017-07-09T17:00:00" u="1"/>
        <d v="2017-07-04T18:20:00" u="1"/>
        <d v="2017-07-09T18:00:00" u="1"/>
        <d v="2017-07-04T19:20:00" u="1"/>
        <d v="2017-07-09T19:00:00" u="1"/>
        <d v="2017-07-04T20:20:00" u="1"/>
        <d v="2017-07-09T20:00:00" u="1"/>
        <d v="2017-07-04T21:20:00" u="1"/>
        <d v="2017-07-09T21:00:00" u="1"/>
        <d v="2017-07-04T22:20:00" u="1"/>
        <d v="2017-07-09T22:00:00" u="1"/>
        <d v="2017-07-04T23:20:00" u="1"/>
        <d v="2017-07-09T23:00:00" u="1"/>
        <d v="2017-08-04T00:20:00" u="1"/>
        <d v="2017-08-09T00:00:00" u="1"/>
        <d v="2017-08-04T01:20:00" u="1"/>
        <d v="2017-08-09T01:00:00" u="1"/>
        <d v="2017-08-04T02:20:00" u="1"/>
        <d v="2017-08-09T02:00:00" u="1"/>
        <d v="2017-08-04T03:20:00" u="1"/>
        <d v="2017-08-09T03:00:00" u="1"/>
        <d v="2017-08-04T04:20:00" u="1"/>
        <d v="2017-08-09T04:00:00" u="1"/>
        <d v="2017-04-20T00:00:00" u="1"/>
        <d v="2017-08-04T05:20:00" u="1"/>
        <d v="2017-08-09T05:00:00" u="1"/>
        <d v="2017-08-04T06:20:00" u="1"/>
        <d v="2017-08-09T06:00:00" u="1"/>
        <d v="2017-08-04T07:20:00" u="1"/>
        <d v="2017-08-09T07:00:00" u="1"/>
        <d v="2017-08-04T08:20:00" u="1"/>
        <d v="2017-08-09T08:00:00" u="1"/>
        <d v="2020-04-20T00:00:00" u="1"/>
        <d v="2017-08-04T09:20:00" u="1"/>
        <d v="2017-08-09T09:00:00" u="1"/>
        <d v="2017-08-04T10:20:00" u="1"/>
        <d v="2017-08-09T10:00:00" u="1"/>
        <d v="2017-08-04T11:20:00" u="1"/>
        <d v="2017-08-09T11:00:00" u="1"/>
        <d v="2017-08-04T12:20:00" u="1"/>
        <d v="2017-08-09T12:00:00" u="1"/>
        <d v="2017-08-04T13:20:00" u="1"/>
        <d v="2017-08-09T13:00:00" u="1"/>
        <d v="2017-08-04T14:20:00" u="1"/>
        <d v="2017-08-09T14:00:00" u="1"/>
        <d v="2017-08-04T15:20:00" u="1"/>
        <d v="2017-08-09T15:00:00" u="1"/>
        <d v="2017-08-04T16:20:00" u="1"/>
        <d v="2017-08-09T16:00:00" u="1"/>
        <d v="2017-08-04T17:20:00" u="1"/>
        <d v="2017-08-09T17:00:00" u="1"/>
        <d v="2017-08-04T18:20:00" u="1"/>
        <d v="2017-08-09T18:00:00" u="1"/>
        <d v="2017-08-04T19:20:00" u="1"/>
        <d v="2017-08-09T19:00:00" u="1"/>
        <d v="2017-08-04T20:20:00" u="1"/>
        <d v="2017-08-09T20:00:00" u="1"/>
        <d v="2017-08-04T21:20:00" u="1"/>
        <d v="2017-08-09T21:00:00" u="1"/>
        <d v="2017-08-04T22:20:00" u="1"/>
        <d v="2017-08-09T22:00:00" u="1"/>
        <d v="2017-08-04T23:20:00" u="1"/>
        <d v="2017-08-09T23:00:00" u="1"/>
        <d v="2017-01-02T00:30:00" u="1"/>
        <d v="2017-01-07T00:10:00" u="1"/>
        <d v="2017-09-04T00:20:00" u="1"/>
        <d v="2017-09-09T00:00:00" u="1"/>
        <d v="2017-01-02T01:30:00" u="1"/>
        <d v="2017-01-07T01:10:00" u="1"/>
        <d v="2017-09-04T01:20:00" u="1"/>
        <d v="2017-09-09T01:00:00" u="1"/>
        <d v="2017-01-02T02:30:00" u="1"/>
        <d v="2017-01-07T02:10:00" u="1"/>
        <d v="2017-09-04T02:20:00" u="1"/>
        <d v="2017-09-09T02:00:00" u="1"/>
        <d v="2017-01-02T03:30:00" u="1"/>
        <d v="2017-01-07T03:10:00" u="1"/>
        <d v="2017-09-04T03:20:00" u="1"/>
        <d v="2017-09-09T03:00:00" u="1"/>
        <d v="2017-01-02T04:30:00" u="1"/>
        <d v="2017-01-07T04:10:00" u="1"/>
        <d v="2017-09-04T04:20:00" u="1"/>
        <d v="2017-09-09T04:00:00" u="1"/>
        <d v="2017-01-02T05:30:00" u="1"/>
        <d v="2017-01-07T05:10:00" u="1"/>
        <d v="2017-05-20T00:00:00" u="1"/>
        <d v="2017-09-04T05:20:00" u="1"/>
        <d v="2017-09-09T05:00:00" u="1"/>
        <d v="2017-01-02T06:30:00" u="1"/>
        <d v="2017-01-07T06:10:00" u="1"/>
        <d v="2017-09-04T06:20:00" u="1"/>
        <d v="2017-09-09T06:00:00" u="1"/>
        <d v="2017-01-02T07:30:00" u="1"/>
        <d v="2017-01-07T07:10:00" u="1"/>
        <d v="2017-09-04T07:20:00" u="1"/>
        <d v="2017-09-09T07:00:00" u="1"/>
        <d v="2017-01-02T08:30:00" u="1"/>
        <d v="2017-01-07T08:10:00" u="1"/>
        <d v="2017-09-04T08:20:00" u="1"/>
        <d v="2017-09-09T08:00:00" u="1"/>
        <d v="2017-01-02T09:30:00" u="1"/>
        <d v="2017-01-07T09:10:00" u="1"/>
        <d v="2017-09-04T09:20:00" u="1"/>
        <d v="2017-09-09T09:00:00" u="1"/>
        <d v="2017-01-02T10:30:00" u="1"/>
        <d v="2017-01-07T10:10:00" u="1"/>
        <d v="2017-01-31T00:00:00" u="1"/>
        <d v="2017-09-04T10:20:00" u="1"/>
        <d v="2017-09-09T10:00:00" u="1"/>
        <d v="2017-01-02T11:30:00" u="1"/>
        <d v="2017-01-07T11:10:00" u="1"/>
        <d v="2017-09-04T11:20:00" u="1"/>
        <d v="2017-09-09T11:00:00" u="1"/>
        <d v="2017-01-02T12:30:00" u="1"/>
        <d v="2017-01-07T12:10:00" u="1"/>
        <d v="2017-09-04T12:20:00" u="1"/>
        <d v="2017-09-09T12:00:00" u="1"/>
        <d v="2017-01-02T13:30:00" u="1"/>
        <d v="2017-01-07T13:10:00" u="1"/>
        <d v="2017-09-04T13:20:00" u="1"/>
        <d v="2017-09-09T13:00:00" u="1"/>
        <d v="2020-01-31T00:00:00" u="1"/>
        <d v="2017-01-02T14:30:00" u="1"/>
        <d v="2017-01-07T14:10:00" u="1"/>
        <d v="2017-09-04T14:20:00" u="1"/>
        <d v="2017-09-09T14:00:00" u="1"/>
        <d v="2017-01-02T15:30:00" u="1"/>
        <d v="2017-01-07T15:10:00" u="1"/>
        <d v="2017-09-04T15:20:00" u="1"/>
        <d v="2017-09-09T15:00:00" u="1"/>
        <d v="2017-01-02T16:30:00" u="1"/>
        <d v="2017-01-07T16:10:00" u="1"/>
        <d v="2017-09-04T16:20:00" u="1"/>
        <d v="2017-09-09T16:00:00" u="1"/>
        <d v="2017-01-02T17:30:00" u="1"/>
        <d v="2017-01-07T17:10:00" u="1"/>
        <d v="2017-09-04T17:20:00" u="1"/>
        <d v="2017-09-09T17:00:00" u="1"/>
        <d v="2017-01-02T18:30:00" u="1"/>
        <d v="2017-01-07T18:10:00" u="1"/>
        <d v="2017-09-04T18:20:00" u="1"/>
        <d v="2017-09-09T18:00:00" u="1"/>
        <d v="2017-01-02T19:30:00" u="1"/>
        <d v="2017-01-07T19:10:00" u="1"/>
        <d v="2017-09-04T19:20:00" u="1"/>
        <d v="2017-09-09T19:00:00" u="1"/>
        <d v="2017-01-02T20:30:00" u="1"/>
        <d v="2017-01-07T20:10:00" u="1"/>
        <d v="2017-09-04T20:20:00" u="1"/>
        <d v="2017-09-09T20:00:00" u="1"/>
        <d v="2017-01-02T21:30:00" u="1"/>
        <d v="2017-01-07T21:10:00" u="1"/>
        <d v="2017-09-04T21:20:00" u="1"/>
        <d v="2017-09-09T21:00:00" u="1"/>
        <d v="2017-01-02T22:30:00" u="1"/>
        <d v="2017-01-07T22:10:00" u="1"/>
        <d v="2017-09-04T22:20:00" u="1"/>
        <d v="2017-09-09T22:00:00" u="1"/>
        <d v="2017-01-02T23:30:00" u="1"/>
        <d v="2017-01-07T23:10:00" u="1"/>
        <d v="2017-09-04T23:20:00" u="1"/>
        <d v="2017-09-09T23:00:00" u="1"/>
        <d v="2017-02-02T00:30:00" u="1"/>
        <d v="2017-02-07T00:10:00" u="1"/>
        <d v="2017-10-04T00:20:00" u="1"/>
        <d v="2017-10-09T00:00:00" u="1"/>
        <d v="2017-02-02T01:30:00" u="1"/>
        <d v="2017-02-07T01:10:00" u="1"/>
        <d v="2017-10-04T01:20:00" u="1"/>
        <d v="2017-10-09T01:00:00" u="1"/>
        <d v="2017-02-02T02:30:00" u="1"/>
        <d v="2017-02-07T02:10:00" u="1"/>
        <d v="2017-10-04T02:20:00" u="1"/>
        <d v="2017-10-09T02:00:00" u="1"/>
        <d v="2017-02-02T03:30:00" u="1"/>
        <d v="2017-02-07T03:10:00" u="1"/>
        <d v="2017-10-04T03:20:00" u="1"/>
        <d v="2017-10-09T03:00:00" u="1"/>
        <d v="2017-02-02T04:30:00" u="1"/>
        <d v="2017-02-07T04:10:00" u="1"/>
        <d v="2017-10-04T04:20:00" u="1"/>
        <d v="2017-10-09T04:00:00" u="1"/>
        <d v="2017-02-02T05:30:00" u="1"/>
        <d v="2017-02-07T05:10:00" u="1"/>
        <d v="2017-06-20T00:00:00" u="1"/>
        <d v="2017-10-04T05:20:00" u="1"/>
        <d v="2017-10-09T05:00:00" u="1"/>
        <d v="2017-02-02T06:30:00" u="1"/>
        <d v="2017-02-07T06:10:00" u="1"/>
        <d v="2017-10-04T06:20:00" u="1"/>
        <d v="2017-10-09T06:00:00" u="1"/>
        <d v="2017-02-02T07:30:00" u="1"/>
        <d v="2017-02-07T07:10:00" u="1"/>
        <d v="2017-10-04T07:20:00" u="1"/>
        <d v="2017-10-09T07:00:00" u="1"/>
        <d v="2017-02-02T08:30:00" u="1"/>
        <d v="2017-02-07T08:10:00" u="1"/>
        <d v="2017-10-04T08:20:00" u="1"/>
        <d v="2017-10-09T08:00:00" u="1"/>
        <d v="2017-02-02T09:30:00" u="1"/>
        <d v="2017-02-07T09:10:00" u="1"/>
        <d v="2017-10-04T09:20:00" u="1"/>
        <d v="2017-10-09T09:00:00" u="1"/>
        <d v="2017-02-02T10:30:00" u="1"/>
        <d v="2017-02-07T10:10:00" u="1"/>
        <d v="2017-10-04T10:20:00" u="1"/>
        <d v="2017-10-09T10:00:00" u="1"/>
        <d v="2017-02-02T11:30:00" u="1"/>
        <d v="2017-02-07T11:10:00" u="1"/>
        <d v="2017-10-04T11:20:00" u="1"/>
        <d v="2017-10-09T11:00:00" u="1"/>
        <d v="2017-02-02T12:30:00" u="1"/>
        <d v="2017-02-07T12:10:00" u="1"/>
        <d v="2017-10-04T12:20:00" u="1"/>
        <d v="2017-10-09T12:00:00" u="1"/>
        <d v="2017-02-02T13:30:00" u="1"/>
        <d v="2017-02-07T13:10:00" u="1"/>
        <d v="2017-10-04T13:20:00" u="1"/>
        <d v="2017-10-09T13:00:00" u="1"/>
        <d v="2017-02-02T14:30:00" u="1"/>
        <d v="2017-02-07T14:10:00" u="1"/>
        <d v="2017-10-04T14:20:00" u="1"/>
        <d v="2017-10-09T14:00:00" u="1"/>
        <d v="2017-02-02T15:30:00" u="1"/>
        <d v="2017-02-07T15:10:00" u="1"/>
        <d v="2017-10-04T15:20:00" u="1"/>
        <d v="2017-10-09T15:00:00" u="1"/>
        <d v="2017-02-02T16:30:00" u="1"/>
        <d v="2017-02-07T16:10:00" u="1"/>
        <d v="2017-10-04T16:20:00" u="1"/>
        <d v="2017-10-09T16:00:00" u="1"/>
        <d v="2017-02-02T17:30:00" u="1"/>
        <d v="2017-02-07T17:10:00" u="1"/>
        <d v="2017-10-04T17:20:00" u="1"/>
        <d v="2017-10-09T17:00:00" u="1"/>
        <d v="2017-02-02T18:30:00" u="1"/>
        <d v="2017-02-07T18:10:00" u="1"/>
        <d v="2017-10-04T18:20:00" u="1"/>
        <d v="2017-10-09T18:00:00" u="1"/>
        <d v="2017-02-02T19:30:00" u="1"/>
        <d v="2017-02-07T19:10:00" u="1"/>
        <d v="2017-10-04T19:20:00" u="1"/>
        <d v="2017-10-09T19:00:00" u="1"/>
        <d v="2017-02-02T20:30:00" u="1"/>
        <d v="2017-02-07T20:10:00" u="1"/>
        <d v="2017-10-04T20:20:00" u="1"/>
        <d v="2017-10-09T20:00:00" u="1"/>
        <d v="2017-02-02T21:30:00" u="1"/>
        <d v="2017-02-07T21:10:00" u="1"/>
        <d v="2017-10-04T21:20:00" u="1"/>
        <d v="2017-10-09T21:00:00" u="1"/>
        <d v="2017-02-02T22:30:00" u="1"/>
        <d v="2017-02-07T22:10:00" u="1"/>
        <d v="2017-10-04T22:20:00" u="1"/>
        <d v="2017-10-09T22:00:00" u="1"/>
        <d v="2017-02-02T23:30:00" u="1"/>
        <d v="2017-02-07T23:10:00" u="1"/>
        <d v="2017-10-04T23:20:00" u="1"/>
        <d v="2017-10-09T23:00:00" u="1"/>
        <d v="2017-03-02T00:30:00" u="1"/>
        <d v="2017-03-07T00:10:00" u="1"/>
        <d v="2017-11-04T00:20:00" u="1"/>
        <d v="2017-11-09T00:00:00" u="1"/>
        <d v="2017-03-02T01:30:00" u="1"/>
        <d v="2017-03-07T01:10:00" u="1"/>
        <d v="2017-11-04T01:20:00" u="1"/>
        <d v="2017-11-09T01:00:00" u="1"/>
        <d v="2017-03-02T02:30:00" u="1"/>
        <d v="2017-03-07T02:10:00" u="1"/>
        <d v="2017-11-04T02:20:00" u="1"/>
        <d v="2017-11-09T02:00:00" u="1"/>
        <d v="2017-03-02T03:30:00" u="1"/>
        <d v="2017-03-07T03:10:00" u="1"/>
        <d v="2017-11-04T03:20:00" u="1"/>
        <d v="2017-11-09T03:00:00" u="1"/>
        <d v="2017-03-02T04:30:00" u="1"/>
        <d v="2017-03-07T04:10:00" u="1"/>
        <d v="2017-11-04T04:20:00" u="1"/>
        <d v="2017-11-09T04:00:00" u="1"/>
        <d v="2017-03-02T05:30:00" u="1"/>
        <d v="2017-03-07T05:10:00" u="1"/>
        <d v="2017-07-20T00:00:00" u="1"/>
        <d v="2017-11-04T05:20:00" u="1"/>
        <d v="2017-11-09T05:00:00" u="1"/>
        <d v="2017-03-02T06:30:00" u="1"/>
        <d v="2017-03-07T06:10:00" u="1"/>
        <d v="2017-11-04T06:20:00" u="1"/>
        <d v="2017-11-09T06:00:00" u="1"/>
        <d v="2017-03-02T07:30:00" u="1"/>
        <d v="2017-03-07T07:10:00" u="1"/>
        <d v="2017-11-04T07:20:00" u="1"/>
        <d v="2017-11-09T07:00:00" u="1"/>
        <d v="2017-03-02T08:30:00" u="1"/>
        <d v="2017-03-07T08:10:00" u="1"/>
        <d v="2017-11-04T08:20:00" u="1"/>
        <d v="2017-11-09T08:00:00" u="1"/>
        <d v="2017-03-02T09:30:00" u="1"/>
        <d v="2017-03-07T09:10:00" u="1"/>
        <d v="2017-11-04T09:20:00" u="1"/>
        <d v="2017-11-09T09:00:00" u="1"/>
        <d v="2017-03-02T10:30:00" u="1"/>
        <d v="2017-03-07T10:10:00" u="1"/>
        <d v="2017-03-31T00:00:00" u="1"/>
        <d v="2017-11-04T10:20:00" u="1"/>
        <d v="2017-11-09T10:00:00" u="1"/>
        <d v="2017-03-02T11:30:00" u="1"/>
        <d v="2017-03-07T11:10:00" u="1"/>
        <d v="2017-11-04T11:20:00" u="1"/>
        <d v="2017-11-09T11:00:00" u="1"/>
        <d v="2017-03-02T12:30:00" u="1"/>
        <d v="2017-03-07T12:10:00" u="1"/>
        <d v="2017-11-04T12:20:00" u="1"/>
        <d v="2017-11-09T12:00:00" u="1"/>
        <d v="2017-03-02T13:30:00" u="1"/>
        <d v="2017-03-07T13:10:00" u="1"/>
        <d v="2017-11-04T13:20:00" u="1"/>
        <d v="2017-11-09T13:00:00" u="1"/>
        <d v="2020-03-31T00:00:00" u="1"/>
        <d v="2017-03-02T14:30:00" u="1"/>
        <d v="2017-03-07T14:10:00" u="1"/>
        <d v="2017-11-04T14:20:00" u="1"/>
        <d v="2017-11-09T14:00:00" u="1"/>
        <d v="2017-03-02T15:30:00" u="1"/>
        <d v="2017-03-07T15:10:00" u="1"/>
        <d v="2017-11-04T15:20:00" u="1"/>
        <d v="2017-11-09T15:00:00" u="1"/>
        <d v="2017-03-02T16:30:00" u="1"/>
        <d v="2017-03-07T16:10:00" u="1"/>
        <d v="2017-11-04T16:20:00" u="1"/>
        <d v="2017-11-09T16:00:00" u="1"/>
        <d v="2017-03-02T17:30:00" u="1"/>
        <d v="2017-03-07T17:10:00" u="1"/>
        <d v="2017-11-04T17:20:00" u="1"/>
        <d v="2017-11-09T17:00:00" u="1"/>
        <d v="2017-03-02T18:30:00" u="1"/>
        <d v="2017-03-07T18:10:00" u="1"/>
        <d v="2017-11-04T18:20:00" u="1"/>
        <d v="2017-11-09T18:00:00" u="1"/>
        <d v="2017-03-02T19:30:00" u="1"/>
        <d v="2017-03-07T19:10:00" u="1"/>
        <d v="2017-11-04T19:20:00" u="1"/>
        <d v="2017-11-09T19:00:00" u="1"/>
        <d v="2017-03-02T20:30:00" u="1"/>
        <d v="2017-03-07T20:10:00" u="1"/>
        <d v="2017-11-04T20:20:00" u="1"/>
        <d v="2017-11-09T20:00:00" u="1"/>
        <d v="2017-03-02T21:30:00" u="1"/>
        <d v="2017-03-07T21:10:00" u="1"/>
        <d v="2017-11-04T21:20:00" u="1"/>
        <d v="2017-11-09T21:00:00" u="1"/>
        <d v="2017-03-02T22:30:00" u="1"/>
        <d v="2017-03-07T22:10:00" u="1"/>
        <d v="2017-11-04T22:20:00" u="1"/>
        <d v="2017-11-09T22:00:00" u="1"/>
        <d v="2017-03-02T23:30:00" u="1"/>
        <d v="2017-03-07T23:10:00" u="1"/>
        <d v="2017-11-04T23:20:00" u="1"/>
        <d v="2017-11-09T23:00:00" u="1"/>
        <d v="2017-04-02T00:30:00" u="1"/>
        <d v="2017-04-07T00:10:00" u="1"/>
        <d v="2017-12-04T00:20:00" u="1"/>
        <d v="2017-12-09T00:00:00" u="1"/>
        <d v="2017-04-02T01:30:00" u="1"/>
        <d v="2017-04-07T01:10:00" u="1"/>
        <d v="2017-12-04T01:20:00" u="1"/>
        <d v="2017-12-09T01:00:00" u="1"/>
        <d v="2017-04-02T02:30:00" u="1"/>
        <d v="2017-04-07T02:10:00" u="1"/>
        <d v="2017-12-04T02:20:00" u="1"/>
        <d v="2017-12-09T02:00:00" u="1"/>
        <d v="2017-04-02T03:30:00" u="1"/>
        <d v="2017-04-07T03:10:00" u="1"/>
        <d v="2017-12-04T03:20:00" u="1"/>
        <d v="2017-12-09T03:00:00" u="1"/>
        <d v="2017-04-02T04:30:00" u="1"/>
        <d v="2017-04-07T04:10:00" u="1"/>
        <d v="2017-12-04T04:20:00" u="1"/>
        <d v="2017-12-09T04:00:00" u="1"/>
        <d v="2017-04-02T05:30:00" u="1"/>
        <d v="2017-04-07T05:10:00" u="1"/>
        <d v="2017-08-20T00:00:00" u="1"/>
        <d v="2017-12-04T05:20:00" u="1"/>
        <d v="2017-12-09T05:00:00" u="1"/>
        <d v="2017-04-02T06:30:00" u="1"/>
        <d v="2017-04-07T06:10:00" u="1"/>
        <d v="2017-12-04T06:20:00" u="1"/>
        <d v="2017-12-09T06:00:00" u="1"/>
        <d v="2017-04-02T07:30:00" u="1"/>
        <d v="2017-04-07T07:10:00" u="1"/>
        <d v="2017-12-04T07:20:00" u="1"/>
        <d v="2017-12-09T07:00:00" u="1"/>
        <d v="2017-04-02T08:30:00" u="1"/>
        <d v="2017-04-07T08:10:00" u="1"/>
        <d v="2017-12-04T08:20:00" u="1"/>
        <d v="2017-12-09T08:00:00" u="1"/>
        <d v="2017-04-02T09:30:00" u="1"/>
        <d v="2017-04-07T09:10:00" u="1"/>
        <d v="2017-12-04T09:20:00" u="1"/>
        <d v="2017-12-09T09:00:00" u="1"/>
        <d v="2017-04-02T10:30:00" u="1"/>
        <d v="2017-04-07T10:10:00" u="1"/>
        <d v="2017-12-04T10:20:00" u="1"/>
        <d v="2017-12-09T10:00:00" u="1"/>
        <d v="2017-04-02T11:30:00" u="1"/>
        <d v="2017-04-07T11:10:00" u="1"/>
        <d v="2017-12-04T11:20:00" u="1"/>
        <d v="2017-12-09T11:00:00" u="1"/>
        <d v="2017-04-02T12:30:00" u="1"/>
        <d v="2017-04-07T12:10:00" u="1"/>
        <d v="2017-12-04T12:20:00" u="1"/>
        <d v="2017-12-09T12:00:00" u="1"/>
        <d v="2017-04-02T13:30:00" u="1"/>
        <d v="2017-04-07T13:10:00" u="1"/>
        <d v="2017-12-04T13:20:00" u="1"/>
        <d v="2017-12-09T13:00:00" u="1"/>
        <d v="2017-04-02T14:30:00" u="1"/>
        <d v="2017-04-07T14:10:00" u="1"/>
        <d v="2017-12-04T14:20:00" u="1"/>
        <d v="2017-12-09T14:00:00" u="1"/>
        <d v="2017-04-02T15:30:00" u="1"/>
        <d v="2017-04-07T15:10:00" u="1"/>
        <d v="2017-12-04T15:20:00" u="1"/>
        <d v="2017-12-09T15:00:00" u="1"/>
        <d v="2017-04-02T16:30:00" u="1"/>
        <d v="2017-04-07T16:10:00" u="1"/>
        <d v="2017-12-04T16:20:00" u="1"/>
        <d v="2017-12-09T16:00:00" u="1"/>
        <d v="2017-04-02T17:30:00" u="1"/>
        <d v="2017-04-07T17:10:00" u="1"/>
        <d v="2017-12-04T17:20:00" u="1"/>
        <d v="2017-12-09T17:00:00" u="1"/>
        <d v="2017-04-02T18:30:00" u="1"/>
        <d v="2017-04-07T18:10:00" u="1"/>
        <d v="2017-12-04T18:20:00" u="1"/>
        <d v="2017-12-09T18:00:00" u="1"/>
        <d v="2017-04-02T19:30:00" u="1"/>
        <d v="2017-04-07T19:10:00" u="1"/>
        <d v="2017-12-04T19:20:00" u="1"/>
        <d v="2017-12-09T19:00:00" u="1"/>
        <d v="2017-04-02T20:30:00" u="1"/>
        <d v="2017-04-07T20:10:00" u="1"/>
        <d v="2017-12-04T20:20:00" u="1"/>
        <d v="2017-12-09T20:00:00" u="1"/>
        <d v="2017-04-02T21:30:00" u="1"/>
        <d v="2017-04-07T21:10:00" u="1"/>
        <d v="2017-12-04T21:20:00" u="1"/>
        <d v="2017-12-09T21:00:00" u="1"/>
        <d v="2017-04-02T22:30:00" u="1"/>
        <d v="2017-04-07T22:10:00" u="1"/>
        <d v="2017-09-20T00:00:00" u="1"/>
        <d v="2017-05-31T00:00:00" u="1"/>
        <d v="2020-05-31T00:00:00" u="1"/>
        <d v="2017-06-02T00:30:00" u="1"/>
        <d v="2017-06-07T00:10:00" u="1"/>
        <d v="2017-06-02T01:30:00" u="1"/>
        <d v="2017-06-07T01:10:00" u="1"/>
        <d v="2017-06-02T02:30:00" u="1"/>
        <d v="2017-06-07T02:10:00" u="1"/>
        <d v="2017-06-02T03:30:00" u="1"/>
        <d v="2017-06-07T03:10:00" u="1"/>
        <d v="2017-06-02T04:30:00" u="1"/>
        <d v="2017-06-07T04:10:00" u="1"/>
        <d v="2017-06-02T05:30:00" u="1"/>
        <d v="2017-06-07T05:10:00" u="1"/>
        <d v="2017-10-20T00:00:00" u="1"/>
        <d v="2017-06-02T06:30:00" u="1"/>
        <d v="2017-06-07T06:10:00" u="1"/>
        <d v="2017-06-02T07:30:00" u="1"/>
        <d v="2017-06-07T07:10:00" u="1"/>
        <d v="2017-06-02T08:30:00" u="1"/>
        <d v="2017-06-07T08:10:00" u="1"/>
        <d v="2017-06-02T09:30:00" u="1"/>
        <d v="2017-06-07T09:10:00" u="1"/>
        <d v="2017-06-02T10:30:00" u="1"/>
        <d v="2017-06-07T10:10:00" u="1"/>
        <d v="2017-06-02T11:30:00" u="1"/>
        <d v="2017-06-07T11:10:00" u="1"/>
        <d v="2017-06-02T12:30:00" u="1"/>
        <d v="2017-06-07T12:10:00" u="1"/>
        <d v="2017-06-02T13:30:00" u="1"/>
        <d v="2017-06-07T13:10:00" u="1"/>
        <d v="2017-06-02T14:30:00" u="1"/>
        <d v="2017-06-07T14:10:00" u="1"/>
        <d v="2017-06-02T15:30:00" u="1"/>
        <d v="2017-06-07T15:10:00" u="1"/>
        <d v="2017-06-02T16:30:00" u="1"/>
        <d v="2017-06-07T16:10:00" u="1"/>
        <d v="2017-06-02T17:30:00" u="1"/>
        <d v="2017-06-07T17:10:00" u="1"/>
        <d v="2017-06-02T18:30:00" u="1"/>
        <d v="2017-06-07T18:10:00" u="1"/>
        <d v="2017-06-02T19:30:00" u="1"/>
        <d v="2017-06-07T19:10:00" u="1"/>
        <d v="2017-06-02T20:30:00" u="1"/>
        <d v="2017-06-07T20:10:00" u="1"/>
        <d v="2017-06-02T21:30:00" u="1"/>
        <d v="2017-06-07T21:10:00" u="1"/>
        <d v="2017-06-02T22:30:00" u="1"/>
        <d v="2017-06-07T22:10:00" u="1"/>
        <d v="2017-06-02T23:30:00" u="1"/>
        <d v="2017-06-07T23:10:00" u="1"/>
        <d v="2017-07-02T00:30:00" u="1"/>
        <d v="2017-07-07T00:10:00" u="1"/>
        <d v="2017-07-02T01:30:00" u="1"/>
        <d v="2017-07-07T01:10:00" u="1"/>
        <d v="2017-07-02T02:30:00" u="1"/>
        <d v="2017-07-07T02:10:00" u="1"/>
        <d v="2017-07-02T03:30:00" u="1"/>
        <d v="2017-07-07T03:10:00" u="1"/>
        <d v="2017-07-02T04:30:00" u="1"/>
        <d v="2017-07-07T04:10:00" u="1"/>
        <d v="2017-07-02T05:30:00" u="1"/>
        <d v="2017-07-07T05:10:00" u="1"/>
        <d v="2017-11-20T00:00:00" u="1"/>
        <d v="2017-07-02T06:30:00" u="1"/>
        <d v="2017-07-07T06:10:00" u="1"/>
        <d v="2017-07-02T07:30:00" u="1"/>
        <d v="2017-07-07T07:10:00" u="1"/>
        <d v="2017-07-02T08:30:00" u="1"/>
        <d v="2017-07-07T08:10:00" u="1"/>
        <d v="2017-07-02T09:30:00" u="1"/>
        <d v="2017-07-07T09:10:00" u="1"/>
        <d v="2017-07-02T10:30:00" u="1"/>
        <d v="2017-07-07T10:10:00" u="1"/>
        <d v="2017-07-31T00:00:00" u="1"/>
        <d v="2017-07-02T11:30:00" u="1"/>
        <d v="2017-07-07T11:10:00" u="1"/>
        <d v="2017-07-02T12:30:00" u="1"/>
        <d v="2017-07-07T12:10:00" u="1"/>
        <d v="2017-07-02T13:30:00" u="1"/>
        <d v="2017-07-07T13:10:00" u="1"/>
        <d v="2017-07-02T14:30:00" u="1"/>
        <d v="2017-07-07T14:10:00" u="1"/>
        <d v="2017-07-02T15:30:00" u="1"/>
        <d v="2017-07-07T15:10:00" u="1"/>
        <d v="2017-07-02T16:30:00" u="1"/>
        <d v="2017-07-07T16:10:00" u="1"/>
        <d v="2017-07-02T17:30:00" u="1"/>
        <d v="2017-07-07T17:10:00" u="1"/>
        <d v="2017-07-02T18:30:00" u="1"/>
        <d v="2017-07-07T18:10:00" u="1"/>
        <d v="2017-07-02T19:30:00" u="1"/>
        <d v="2017-07-07T19:10:00" u="1"/>
        <d v="2017-07-02T20:30:00" u="1"/>
        <d v="2017-07-07T20:10:00" u="1"/>
        <d v="2017-07-02T21:30:00" u="1"/>
        <d v="2017-07-07T21:10:00" u="1"/>
        <d v="2017-07-02T22:30:00" u="1"/>
        <d v="2017-07-07T22:10:00" u="1"/>
        <d v="2017-07-02T23:30:00" u="1"/>
        <d v="2017-07-07T23:10:00" u="1"/>
        <d v="2017-08-02T00:30:00" u="1"/>
        <d v="2017-08-07T00:10:00" u="1"/>
        <d v="2017-08-02T01:30:00" u="1"/>
        <d v="2017-08-07T01:10:00" u="1"/>
        <d v="2017-08-02T02:30:00" u="1"/>
        <d v="2017-08-07T02:10:00" u="1"/>
        <d v="2017-08-02T03:30:00" u="1"/>
        <d v="2017-08-07T03:10:00" u="1"/>
        <d v="2017-08-02T04:30:00" u="1"/>
        <d v="2017-08-07T04:10:00" u="1"/>
        <d v="2017-08-02T05:30:00" u="1"/>
        <d v="2017-08-07T05:10:00" u="1"/>
        <d v="2017-12-20T00:00:00" u="1"/>
        <d v="2017-08-02T06:30:00" u="1"/>
        <d v="2017-08-07T06:10:00" u="1"/>
        <d v="2017-08-02T07:30:00" u="1"/>
        <d v="2017-08-07T07:10:00" u="1"/>
        <d v="2017-08-02T08:30:00" u="1"/>
        <d v="2017-08-07T08:10:00" u="1"/>
        <d v="2017-08-02T09:30:00" u="1"/>
        <d v="2017-08-07T09:10:00" u="1"/>
        <d v="2017-08-02T10:30:00" u="1"/>
        <d v="2017-08-07T10:10:00" u="1"/>
        <d v="2017-08-02T11:30:00" u="1"/>
        <d v="2017-08-07T11:10:00" u="1"/>
        <d v="2017-08-02T12:30:00" u="1"/>
        <d v="2017-08-07T12:10:00" u="1"/>
        <d v="2017-08-02T13:30:00" u="1"/>
        <d v="2017-08-07T13:10:00" u="1"/>
        <d v="2017-08-02T14:30:00" u="1"/>
        <d v="2017-08-07T14:10:00" u="1"/>
        <d v="2017-08-02T15:30:00" u="1"/>
        <d v="2017-08-07T15:10:00" u="1"/>
        <d v="2017-08-02T16:30:00" u="1"/>
        <d v="2017-08-07T16:10:00" u="1"/>
        <d v="2017-08-02T17:30:00" u="1"/>
        <d v="2017-08-07T17:10:00" u="1"/>
        <d v="2017-08-02T18:30:00" u="1"/>
        <d v="2017-08-07T18:10:00" u="1"/>
        <d v="2017-08-02T19:30:00" u="1"/>
        <d v="2017-08-07T19:10:00" u="1"/>
        <d v="2017-08-02T20:30:00" u="1"/>
        <d v="2017-08-07T20:10:00" u="1"/>
        <d v="2017-08-02T21:30:00" u="1"/>
        <d v="2017-08-07T21:10:00" u="1"/>
        <d v="2017-08-02T22:30:00" u="1"/>
        <d v="2017-08-07T22:10:00" u="1"/>
        <d v="2017-08-02T23:30:00" u="1"/>
        <d v="2017-08-07T23:10:00" u="1"/>
        <d v="2017-01-05T00:20:00" u="1"/>
        <d v="2017-01-10T00:00:00" u="1"/>
        <d v="2017-09-02T00:30:00" u="1"/>
        <d v="2017-09-07T00:10:00" u="1"/>
        <d v="2017-01-05T01:20:00" u="1"/>
        <d v="2017-01-10T01:00:00" u="1"/>
        <d v="2017-09-02T01:30:00" u="1"/>
        <d v="2017-09-07T01:10:00" u="1"/>
        <d v="2017-01-05T02:20:00" u="1"/>
        <d v="2017-01-10T02:00:00" u="1"/>
        <d v="2017-09-02T02:30:00" u="1"/>
        <d v="2017-09-07T02:10:00" u="1"/>
        <d v="2017-01-05T03:20:00" u="1"/>
        <d v="2017-01-10T03:00:00" u="1"/>
        <d v="2017-09-02T03:30:00" u="1"/>
        <d v="2017-09-07T03:10:00" u="1"/>
        <d v="2020-01-10T00:00:00" u="1"/>
        <d v="2017-01-05T04:20:00" u="1"/>
        <d v="2017-01-10T04:00:00" u="1"/>
        <d v="2017-09-02T04:30:00" u="1"/>
        <d v="2017-09-07T04:10:00" u="1"/>
        <d v="2017-01-05T05:20:00" u="1"/>
        <d v="2017-01-10T05:00:00" u="1"/>
        <d v="2017-09-02T05:30:00" u="1"/>
        <d v="2017-09-07T05:10:00" u="1"/>
        <d v="2017-01-05T06:20:00" u="1"/>
        <d v="2017-01-10T06:00:00" u="1"/>
        <d v="2017-09-02T06:30:00" u="1"/>
        <d v="2017-09-07T06:10:00" u="1"/>
        <d v="2017-01-05T07:20:00" u="1"/>
        <d v="2017-01-10T07:00:00" u="1"/>
        <d v="2017-09-02T07:30:00" u="1"/>
        <d v="2017-09-07T07:10:00" u="1"/>
        <d v="2017-01-05T08:20:00" u="1"/>
        <d v="2017-01-10T08:00:00" u="1"/>
        <d v="2017-09-02T08:30:00" u="1"/>
        <d v="2017-09-07T08:10:00" u="1"/>
        <d v="2017-01-05T09:20:00" u="1"/>
        <d v="2017-01-10T09:00:00" u="1"/>
        <d v="2017-09-02T09:30:00" u="1"/>
        <d v="2017-09-07T09:10:00" u="1"/>
        <d v="2017-01-05T10:20:00" u="1"/>
        <d v="2017-01-10T10:00:00" u="1"/>
        <d v="2017-09-02T10:30:00" u="1"/>
        <d v="2017-09-07T10:10:00" u="1"/>
        <d v="2017-01-05T11:20:00" u="1"/>
        <d v="2017-01-10T11:00:00" u="1"/>
        <d v="2017-09-02T11:30:00" u="1"/>
        <d v="2017-09-07T11:10:00" u="1"/>
        <d v="2017-01-05T12:20:00" u="1"/>
        <d v="2017-01-10T12:00:00" u="1"/>
        <d v="2017-09-02T12:30:00" u="1"/>
        <d v="2017-09-07T12:10:00" u="1"/>
        <d v="2017-01-05T13:20:00" u="1"/>
        <d v="2017-01-10T13:00:00" u="1"/>
        <d v="2017-09-02T13:30:00" u="1"/>
        <d v="2017-09-07T13:10:00" u="1"/>
        <d v="2017-01-05T14:20:00" u="1"/>
        <d v="2017-01-10T14:00:00" u="1"/>
        <d v="2017-09-02T14:30:00" u="1"/>
        <d v="2017-09-07T14:10:00" u="1"/>
        <d v="2017-01-05T15:20:00" u="1"/>
        <d v="2017-01-10T15:00:00" u="1"/>
        <d v="2017-09-02T15:30:00" u="1"/>
        <d v="2017-09-07T15:10:00" u="1"/>
        <d v="2017-01-05T16:20:00" u="1"/>
        <d v="2017-01-10T16:00:00" u="1"/>
        <d v="2017-09-02T16:30:00" u="1"/>
        <d v="2017-09-07T16:10:00" u="1"/>
        <d v="2017-01-05T17:20:00" u="1"/>
        <d v="2017-01-10T17:00:00" u="1"/>
        <d v="2017-09-02T17:30:00" u="1"/>
        <d v="2017-09-07T17:10:00" u="1"/>
        <d v="2017-01-05T18:20:00" u="1"/>
        <d v="2017-01-10T18:00:00" u="1"/>
        <d v="2017-09-02T18:30:00" u="1"/>
        <d v="2017-09-07T18:10:00" u="1"/>
        <d v="2017-01-05T19:20:00" u="1"/>
        <d v="2017-01-10T19:00:00" u="1"/>
        <d v="2017-09-02T19:30:00" u="1"/>
        <d v="2017-09-07T19:10:00" u="1"/>
        <d v="2017-01-05T20:20:00" u="1"/>
        <d v="2017-01-10T20:00:00" u="1"/>
        <d v="2017-09-02T20:30:00" u="1"/>
        <d v="2017-09-07T20:10:00" u="1"/>
        <d v="2017-01-05T21:20:00" u="1"/>
        <d v="2017-01-10T21:00:00" u="1"/>
        <d v="2017-09-02T21:30:00" u="1"/>
        <d v="2017-09-07T21:10:00" u="1"/>
        <d v="2017-01-05T22:20:00" u="1"/>
        <d v="2017-01-10T22:00:00" u="1"/>
        <d v="2017-09-02T22:30:00" u="1"/>
        <d v="2017-09-07T22:10:00" u="1"/>
        <d v="2017-01-05T23:20:00" u="1"/>
        <d v="2017-01-10T23:00:00" u="1"/>
        <d v="2017-09-02T23:30:00" u="1"/>
        <d v="2017-09-07T23:10:00" u="1"/>
        <d v="2017-02-05T00:20:00" u="1"/>
        <d v="2017-02-10T00:00:00" u="1"/>
        <d v="2017-10-02T00:30:00" u="1"/>
        <d v="2017-10-07T00:10:00" u="1"/>
        <d v="2017-02-05T01:20:00" u="1"/>
        <d v="2017-02-10T01:00:00" u="1"/>
        <d v="2017-10-02T01:30:00" u="1"/>
        <d v="2017-10-07T01:10:00" u="1"/>
        <d v="2017-02-05T02:20:00" u="1"/>
        <d v="2017-02-10T02:00:00" u="1"/>
        <d v="2017-10-02T02:30:00" u="1"/>
        <d v="2017-10-07T02:10:00" u="1"/>
        <d v="2017-02-05T03:20:00" u="1"/>
        <d v="2017-02-10T03:00:00" u="1"/>
        <d v="2017-10-02T03:30:00" u="1"/>
        <d v="2017-10-07T03:10:00" u="1"/>
        <d v="2020-02-10T00:00:00" u="1"/>
        <d v="2017-02-05T04:20:00" u="1"/>
        <d v="2017-02-10T04:00:00" u="1"/>
        <d v="2017-10-02T04:30:00" u="1"/>
        <d v="2017-10-07T04:10:00" u="1"/>
        <d v="2017-02-05T05:20:00" u="1"/>
        <d v="2017-02-10T05:00:00" u="1"/>
        <d v="2017-10-02T05:30:00" u="1"/>
        <d v="2017-10-07T05:10:00" u="1"/>
        <d v="2017-02-05T06:20:00" u="1"/>
        <d v="2017-02-10T06:00:00" u="1"/>
        <d v="2017-10-02T06:30:00" u="1"/>
        <d v="2017-10-07T06:10:00" u="1"/>
        <d v="2017-02-05T07:20:00" u="1"/>
        <d v="2017-02-10T07:00:00" u="1"/>
        <d v="2017-10-02T07:30:00" u="1"/>
        <d v="2017-10-07T07:10:00" u="1"/>
        <d v="2017-02-05T08:20:00" u="1"/>
        <d v="2017-02-10T08:00:00" u="1"/>
        <d v="2017-10-02T08:30:00" u="1"/>
        <d v="2017-10-07T08:10:00" u="1"/>
        <d v="2017-02-05T09:20:00" u="1"/>
        <d v="2017-02-10T09:00:00" u="1"/>
        <d v="2017-10-02T09:30:00" u="1"/>
        <d v="2017-10-07T09:10:00" u="1"/>
        <d v="2017-02-05T10:20:00" u="1"/>
        <d v="2017-02-10T10:00:00" u="1"/>
        <d v="2017-10-02T10:30:00" u="1"/>
        <d v="2017-10-07T10:10:00" u="1"/>
        <d v="2017-10-31T00:00:00" u="1"/>
        <d v="2017-02-05T11:20:00" u="1"/>
        <d v="2017-02-10T11:00:00" u="1"/>
        <d v="2017-10-02T11:30:00" u="1"/>
        <d v="2017-10-07T11:10:00" u="1"/>
        <d v="2017-02-05T12:20:00" u="1"/>
        <d v="2017-02-10T12:00:00" u="1"/>
        <d v="2017-10-02T12:30:00" u="1"/>
        <d v="2017-10-07T12:10:00" u="1"/>
        <d v="2017-02-05T13:20:00" u="1"/>
        <d v="2017-02-10T13:00:00" u="1"/>
        <d v="2017-10-02T13:30:00" u="1"/>
        <d v="2017-10-07T13:10:00" u="1"/>
        <d v="2020-10-31T00:00:00" u="1"/>
        <d v="2017-02-05T14:20:00" u="1"/>
        <d v="2017-02-10T14:00:00" u="1"/>
        <d v="2017-10-02T14:30:00" u="1"/>
        <d v="2017-10-07T14:10:00" u="1"/>
        <d v="2017-02-05T15:20:00" u="1"/>
        <d v="2017-02-10T15:00:00" u="1"/>
        <d v="2017-10-02T15:30:00" u="1"/>
        <d v="2017-10-07T15:10:00" u="1"/>
        <d v="2017-02-05T16:20:00" u="1"/>
        <d v="2017-02-10T16:00:00" u="1"/>
        <d v="2017-10-02T16:30:00" u="1"/>
        <d v="2017-10-07T16:10:00" u="1"/>
        <d v="2017-02-05T17:20:00" u="1"/>
        <d v="2017-02-10T17:00:00" u="1"/>
        <d v="2017-10-02T17:30:00" u="1"/>
        <d v="2017-10-07T17:10:00" u="1"/>
        <d v="2017-02-05T18:20:00" u="1"/>
        <d v="2017-02-10T18:00:00" u="1"/>
        <d v="2017-10-02T18:30:00" u="1"/>
        <d v="2017-10-07T18:10:00" u="1"/>
        <d v="2017-02-05T19:20:00" u="1"/>
        <d v="2017-02-10T19:00:00" u="1"/>
        <d v="2017-10-02T19:30:00" u="1"/>
        <d v="2017-10-07T19:10:00" u="1"/>
        <d v="2017-02-05T20:20:00" u="1"/>
        <d v="2017-02-10T20:00:00" u="1"/>
        <d v="2017-10-02T20:30:00" u="1"/>
        <d v="2017-10-07T20:10:00" u="1"/>
        <d v="2017-02-05T21:20:00" u="1"/>
        <d v="2017-02-10T21:00:00" u="1"/>
        <d v="2017-10-02T21:30:00" u="1"/>
        <d v="2017-10-07T21:10:00" u="1"/>
        <d v="2017-02-05T22:20:00" u="1"/>
        <d v="2017-02-10T22:00:00" u="1"/>
        <d v="2017-10-02T22:30:00" u="1"/>
        <d v="2017-10-07T22:10:00" u="1"/>
        <d v="2017-02-05T23:20:00" u="1"/>
        <d v="2017-02-10T23:00:00" u="1"/>
        <d v="2017-10-02T23:30:00" u="1"/>
        <d v="2017-10-07T23:10:00" u="1"/>
        <d v="2017-03-05T00:20:00" u="1"/>
        <d v="2017-03-10T00:00:00" u="1"/>
        <d v="2017-11-02T00:30:00" u="1"/>
        <d v="2017-11-07T00:10:00" u="1"/>
        <d v="2017-03-05T01:20:00" u="1"/>
        <d v="2017-03-10T01:00:00" u="1"/>
        <d v="2017-11-02T01:30:00" u="1"/>
        <d v="2017-11-07T01:10:00" u="1"/>
        <d v="2017-03-05T02:20:00" u="1"/>
        <d v="2017-03-10T02:00:00" u="1"/>
        <d v="2017-11-02T02:30:00" u="1"/>
        <d v="2017-11-07T02:10:00" u="1"/>
        <d v="2017-03-05T03:20:00" u="1"/>
        <d v="2017-03-10T03:00:00" u="1"/>
        <d v="2017-11-02T03:30:00" u="1"/>
        <d v="2017-11-07T03:10:00" u="1"/>
        <d v="2020-03-10T00:00:00" u="1"/>
        <d v="2017-03-05T04:20:00" u="1"/>
        <d v="2017-03-10T04:00:00" u="1"/>
        <d v="2017-11-02T04:30:00" u="1"/>
        <d v="2017-11-07T04:10:00" u="1"/>
        <d v="2017-03-05T05:20:00" u="1"/>
        <d v="2017-03-10T05:00:00" u="1"/>
        <d v="2017-11-02T05:30:00" u="1"/>
        <d v="2017-11-07T05:10:00" u="1"/>
        <d v="2017-03-05T06:20:00" u="1"/>
        <d v="2017-03-10T06:00:00" u="1"/>
        <d v="2017-11-02T06:30:00" u="1"/>
        <d v="2017-11-07T06:10:00" u="1"/>
        <d v="2017-03-05T07:20:00" u="1"/>
        <d v="2017-03-10T07:00:00" u="1"/>
        <d v="2017-11-02T07:30:00" u="1"/>
        <d v="2017-11-07T07:10:00" u="1"/>
        <d v="2017-03-05T08:20:00" u="1"/>
        <d v="2017-03-10T08:00:00" u="1"/>
        <d v="2017-11-02T08:30:00" u="1"/>
        <d v="2017-11-07T08:10:00" u="1"/>
        <d v="2017-03-05T09:20:00" u="1"/>
        <d v="2017-03-10T09:00:00" u="1"/>
        <d v="2017-11-02T09:30:00" u="1"/>
        <d v="2017-11-07T09:10:00" u="1"/>
        <d v="2017-03-05T10:20:00" u="1"/>
        <d v="2017-03-10T10:00:00" u="1"/>
        <d v="2017-11-02T10:30:00" u="1"/>
        <d v="2017-11-07T10:10:00" u="1"/>
        <d v="2017-03-05T11:20:00" u="1"/>
        <d v="2017-03-10T11:00:00" u="1"/>
        <d v="2017-11-02T11:30:00" u="1"/>
        <d v="2017-11-07T11:10:00" u="1"/>
        <d v="2017-03-05T12:20:00" u="1"/>
        <d v="2017-03-10T12:00:00" u="1"/>
        <d v="2017-11-02T12:30:00" u="1"/>
        <d v="2017-11-07T12:10:00" u="1"/>
        <d v="2017-03-05T13:20:00" u="1"/>
        <d v="2017-03-10T13:00:00" u="1"/>
        <d v="2017-11-02T13:30:00" u="1"/>
        <d v="2017-11-07T13:10:00" u="1"/>
        <d v="2017-03-05T14:20:00" u="1"/>
        <d v="2017-03-10T14:00:00" u="1"/>
        <d v="2017-11-02T14:30:00" u="1"/>
        <d v="2017-11-07T14:10:00" u="1"/>
        <d v="2017-03-05T15:20:00" u="1"/>
        <d v="2017-03-10T15:00:00" u="1"/>
        <d v="2017-11-02T15:30:00" u="1"/>
        <d v="2017-11-07T15:10:00" u="1"/>
        <d v="2017-03-05T16:20:00" u="1"/>
        <d v="2017-03-10T16:00:00" u="1"/>
        <d v="2017-11-02T16:30:00" u="1"/>
        <d v="2017-11-07T16:10:00" u="1"/>
        <d v="2017-03-05T17:20:00" u="1"/>
        <d v="2017-03-10T17:00:00" u="1"/>
        <d v="2017-11-02T17:30:00" u="1"/>
        <d v="2017-11-07T17:10:00" u="1"/>
        <d v="2017-03-05T18:20:00" u="1"/>
        <d v="2017-03-10T18:00:00" u="1"/>
        <d v="2017-11-02T18:30:00" u="1"/>
        <d v="2017-11-07T18:10:00" u="1"/>
        <d v="2017-03-05T19:20:00" u="1"/>
        <d v="2017-03-10T19:00:00" u="1"/>
        <d v="2017-11-02T19:30:00" u="1"/>
        <d v="2017-11-07T19:10:00" u="1"/>
        <d v="2017-03-05T20:20:00" u="1"/>
        <d v="2017-03-10T20:00:00" u="1"/>
        <d v="2017-11-02T20:30:00" u="1"/>
        <d v="2017-11-07T20:10:00" u="1"/>
        <d v="2017-03-05T21:20:00" u="1"/>
        <d v="2017-03-10T21:00:00" u="1"/>
        <d v="2017-11-02T21:30:00" u="1"/>
        <d v="2017-11-07T21:10:00" u="1"/>
        <d v="2017-03-05T22:20:00" u="1"/>
        <d v="2017-03-10T22:00:00" u="1"/>
        <d v="2017-11-02T22:30:00" u="1"/>
        <d v="2017-11-07T22:10:00" u="1"/>
        <d v="2017-03-05T23:20:00" u="1"/>
        <d v="2017-03-10T23:00:00" u="1"/>
        <d v="2017-11-02T23:30:00" u="1"/>
        <d v="2017-11-07T23:10:00" u="1"/>
        <d v="2017-04-05T00:20:00" u="1"/>
        <d v="2017-04-10T00:00:00" u="1"/>
        <d v="2017-12-02T00:30:00" u="1"/>
        <d v="2017-12-07T00:10:00" u="1"/>
        <d v="2017-04-05T01:20:00" u="1"/>
        <d v="2017-04-10T01:00:00" u="1"/>
        <d v="2017-12-02T01:30:00" u="1"/>
        <d v="2017-12-07T01:10:00" u="1"/>
        <d v="2017-04-05T02:20:00" u="1"/>
        <d v="2017-04-10T02:00:00" u="1"/>
        <d v="2017-12-02T02:30:00" u="1"/>
        <d v="2017-12-07T02:10:00" u="1"/>
        <d v="2017-04-05T03:20:00" u="1"/>
        <d v="2017-04-10T03:00:00" u="1"/>
        <d v="2017-12-02T03:30:00" u="1"/>
        <d v="2017-12-07T03:10:00" u="1"/>
        <d v="2020-04-10T00:00:00" u="1"/>
        <d v="2017-04-05T04:20:00" u="1"/>
        <d v="2017-04-10T04:00:00" u="1"/>
        <d v="2017-12-02T04:30:00" u="1"/>
        <d v="2017-12-07T04:10:00" u="1"/>
        <d v="2017-04-05T05:20:00" u="1"/>
        <d v="2017-04-10T05:00:00" u="1"/>
        <d v="2017-12-02T05:30:00" u="1"/>
        <d v="2017-12-07T05:10:00" u="1"/>
        <d v="2017-04-05T06:20:00" u="1"/>
        <d v="2017-04-10T06:00:00" u="1"/>
        <d v="2017-12-02T06:30:00" u="1"/>
        <d v="2017-12-07T06:10:00" u="1"/>
        <d v="2017-04-05T07:20:00" u="1"/>
        <d v="2017-04-10T07:00:00" u="1"/>
        <d v="2017-12-02T07:30:00" u="1"/>
        <d v="2017-12-07T07:10:00" u="1"/>
        <d v="2017-04-05T08:20:00" u="1"/>
        <d v="2017-04-10T08:00:00" u="1"/>
        <d v="2017-12-02T08:30:00" u="1"/>
        <d v="2017-12-07T08:10:00" u="1"/>
        <d v="2016-12-31T00:00:00" u="1"/>
        <d v="2017-04-05T09:20:00" u="1"/>
        <d v="2017-04-10T09:00:00" u="1"/>
        <d v="2017-12-02T09:30:00" u="1"/>
        <d v="2017-12-07T09:10:00" u="1"/>
        <d v="2017-04-05T10:20:00" u="1"/>
        <d v="2017-04-10T10:00:00" u="1"/>
        <d v="2017-12-02T10:30:00" u="1"/>
        <d v="2017-12-07T10:10:00" u="1"/>
        <d v="2017-12-31T00:00:00" u="1"/>
        <d v="2017-04-05T11:20:00" u="1"/>
        <d v="2017-04-10T11:00:00" u="1"/>
        <d v="2017-12-02T11:30:00" u="1"/>
        <d v="2017-12-07T11:10:00" u="1"/>
        <d v="2017-04-05T12:20:00" u="1"/>
        <d v="2017-04-10T12:00:00" u="1"/>
        <d v="2017-12-02T12:30:00" u="1"/>
        <d v="2017-12-07T12:10:00" u="1"/>
        <d v="2019-12-31T00:00:00" u="1"/>
        <d v="2017-04-05T13:20:00" u="1"/>
        <d v="2017-04-10T13:00:00" u="1"/>
        <d v="2017-12-02T13:30:00" u="1"/>
        <d v="2017-12-07T13:10:00" u="1"/>
        <d v="2017-04-05T14:20:00" u="1"/>
        <d v="2017-04-10T14:00:00" u="1"/>
        <d v="2017-12-02T14:30:00" u="1"/>
        <d v="2017-12-07T14:10:00" u="1"/>
        <d v="2017-04-05T15:20:00" u="1"/>
        <d v="2017-04-10T15:00:00" u="1"/>
        <d v="2017-12-02T15:30:00" u="1"/>
        <d v="2017-12-07T15:10:00" u="1"/>
        <d v="2017-04-05T16:20:00" u="1"/>
        <d v="2017-04-10T16:00:00" u="1"/>
        <d v="2017-12-02T16:30:00" u="1"/>
        <d v="2017-12-07T16:10:00" u="1"/>
        <d v="2017-04-05T17:20:00" u="1"/>
        <d v="2017-04-10T17:00:00" u="1"/>
        <d v="2017-12-02T17:30:00" u="1"/>
        <d v="2017-12-07T17:10:00" u="1"/>
        <d v="2017-04-05T18:20:00" u="1"/>
        <d v="2017-04-10T18:00:00" u="1"/>
        <d v="2017-12-02T18:30:00" u="1"/>
        <d v="2017-12-07T18:10:00" u="1"/>
        <d v="2017-04-05T19:20:00" u="1"/>
        <d v="2017-04-10T19:00:00" u="1"/>
        <d v="2017-12-02T19:30:00" u="1"/>
        <d v="2017-12-07T19:10:00" u="1"/>
        <d v="2017-04-05T20:20:00" u="1"/>
        <d v="2017-04-10T20:00:00" u="1"/>
        <d v="2017-12-02T20:30:00" u="1"/>
        <d v="2017-12-07T20:10:00" u="1"/>
        <d v="2017-04-05T21:20:00" u="1"/>
        <d v="2017-04-10T21:00:00" u="1"/>
        <d v="2017-12-02T21:30:00" u="1"/>
        <d v="2017-12-07T21:10:00" u="1"/>
        <d v="2017-04-05T22:20:00" u="1"/>
        <d v="2017-04-10T22:00:00" u="1"/>
        <d v="2017-12-02T22:30:00" u="1"/>
        <d v="2017-12-07T22:10:00" u="1"/>
        <d v="2017-04-05T23:20:00" u="1"/>
        <d v="2017-04-10T23:00:00" u="1"/>
        <d v="2017-12-02T23:30:00" u="1"/>
        <d v="2017-12-07T23:10:00" u="1"/>
        <d v="2017-05-05T00:20:00" u="1"/>
        <d v="2017-05-10T00:00:00" u="1"/>
        <d v="2017-05-05T01:20:00" u="1"/>
        <d v="2017-05-10T01:00:00" u="1"/>
        <d v="2017-05-05T02:20:00" u="1"/>
        <d v="2017-05-10T02:00:00" u="1"/>
        <d v="2017-05-05T03:20:00" u="1"/>
        <d v="2017-05-10T03:00:00" u="1"/>
        <d v="2017-05-05T04:20:00" u="1"/>
        <d v="2017-05-10T04:00:00" u="1"/>
        <d v="2017-01-21T00:00:00" u="1"/>
        <d v="2017-05-05T05:20:00" u="1"/>
        <d v="2017-05-10T05:00:00" u="1"/>
        <d v="2017-05-05T06:20:00" u="1"/>
        <d v="2017-05-10T06:00:00" u="1"/>
        <d v="2017-05-05T07:20:00" u="1"/>
        <d v="2017-05-10T07:00:00" u="1"/>
        <d v="2017-05-05T08:20:00" u="1"/>
        <d v="2017-05-10T08:00:00" u="1"/>
        <d v="2020-01-21T00:00:00" u="1"/>
        <d v="2017-05-05T09:20:00" u="1"/>
        <d v="2017-05-10T09:00:00" u="1"/>
        <d v="2017-05-05T10:20:00" u="1"/>
        <d v="2017-05-10T10:00:00" u="1"/>
        <d v="2017-05-05T11:20:00" u="1"/>
        <d v="2017-05-10T11:00:00" u="1"/>
        <d v="2017-05-05T12:20:00" u="1"/>
        <d v="2017-05-10T12:00:00" u="1"/>
        <d v="2017-05-05T13:20:00" u="1"/>
        <d v="2017-05-10T13:00:00" u="1"/>
        <d v="2017-05-05T14:20:00" u="1"/>
        <d v="2017-05-10T14:00:00" u="1"/>
        <d v="2017-05-05T15:20:00" u="1"/>
        <d v="2017-05-10T15:00:00" u="1"/>
        <d v="2017-05-05T16:20:00" u="1"/>
        <d v="2017-05-10T16:00:00" u="1"/>
        <d v="2017-05-05T17:20:00" u="1"/>
        <d v="2017-05-10T17:00:00" u="1"/>
        <d v="2017-05-05T18:20:00" u="1"/>
        <d v="2017-05-10T18:00:00" u="1"/>
        <d v="2017-05-05T19:20:00" u="1"/>
        <d v="2017-05-10T19:00:00" u="1"/>
        <d v="2017-05-05T20:20:00" u="1"/>
        <d v="2017-05-10T20:00:00" u="1"/>
        <d v="2017-05-05T21:20:00" u="1"/>
        <d v="2017-05-10T21:00:00" u="1"/>
        <d v="2017-05-05T22:20:00" u="1"/>
        <d v="2017-05-10T22:00:00" u="1"/>
        <d v="2017-05-05T23:20:00" u="1"/>
        <d v="2017-05-10T23:00:00" u="1"/>
        <d v="2017-06-05T00:20:00" u="1"/>
        <d v="2017-06-10T00:00:00" u="1"/>
        <d v="2017-06-05T01:20:00" u="1"/>
        <d v="2017-06-10T01:00:00" u="1"/>
        <d v="2017-06-05T02:20:00" u="1"/>
        <d v="2017-06-10T02:00:00" u="1"/>
        <d v="2017-06-05T03:20:00" u="1"/>
        <d v="2017-06-10T03:00:00" u="1"/>
        <d v="2017-06-05T04:20:00" u="1"/>
        <d v="2017-06-10T04:00:00" u="1"/>
        <d v="2017-02-21T00:00:00" u="1"/>
        <d v="2017-06-05T05:20:00" u="1"/>
        <d v="2017-06-10T05:00:00" u="1"/>
        <d v="2017-06-05T06:20:00" u="1"/>
        <d v="2017-06-10T06:00:00" u="1"/>
        <d v="2017-06-05T07:20:00" u="1"/>
        <d v="2017-06-10T07:00:00" u="1"/>
        <d v="2017-06-05T08:20:00" u="1"/>
        <d v="2017-06-10T08:00:00" u="1"/>
        <d v="2020-02-21T00:00:00" u="1"/>
        <d v="2017-06-05T09:20:00" u="1"/>
        <d v="2017-06-10T09:00:00" u="1"/>
        <d v="2017-06-05T10:20:00" u="1"/>
        <d v="2017-06-10T10:00:00" u="1"/>
        <d v="2017-06-05T11:20:00" u="1"/>
        <d v="2017-06-10T11:00:00" u="1"/>
        <d v="2017-06-05T12:20:00" u="1"/>
        <d v="2017-06-10T12:00:00" u="1"/>
        <d v="2017-06-05T13:20:00" u="1"/>
        <d v="2017-06-10T13:00:00" u="1"/>
        <d v="2017-06-05T14:20:00" u="1"/>
        <d v="2017-06-10T14:00:00" u="1"/>
        <d v="2017-06-05T15:20:00" u="1"/>
        <d v="2017-06-10T15:00:00" u="1"/>
        <d v="2017-06-05T16:20:00" u="1"/>
        <d v="2017-06-10T16:00:00" u="1"/>
        <d v="2017-06-05T17:20:00" u="1"/>
        <d v="2017-06-10T17:00:00" u="1"/>
        <d v="2017-06-05T18:20:00" u="1"/>
        <d v="2017-06-10T18:00:00" u="1"/>
        <d v="2017-06-05T19:20:00" u="1"/>
        <d v="2017-06-10T19:00:00" u="1"/>
        <d v="2017-06-05T20:20:00" u="1"/>
        <d v="2017-06-10T20:00:00" u="1"/>
        <d v="2017-06-05T21:20:00" u="1"/>
        <d v="2017-06-10T21:00:00" u="1"/>
        <d v="2017-06-05T22:20:00" u="1"/>
        <d v="2017-06-10T22:00:00" u="1"/>
        <d v="2017-06-05T23:20:00" u="1"/>
        <d v="2017-06-10T23:00:00" u="1"/>
        <d v="2017-07-05T00:20:00" u="1"/>
        <d v="2017-07-10T00:00:00" u="1"/>
        <d v="2017-07-05T01:20:00" u="1"/>
        <d v="2017-07-10T01:00:00" u="1"/>
        <d v="2017-07-05T02:20:00" u="1"/>
        <d v="2017-07-10T02:00:00" u="1"/>
        <d v="2017-07-05T03:20:00" u="1"/>
        <d v="2017-07-10T03:00:00" u="1"/>
        <d v="2017-07-05T04:20:00" u="1"/>
        <d v="2017-07-10T04:00:00" u="1"/>
        <d v="2017-03-21T00:00:00" u="1"/>
        <d v="2017-07-05T05:20:00" u="1"/>
        <d v="2017-07-10T05:00:00" u="1"/>
        <d v="2017-07-05T06:20:00" u="1"/>
        <d v="2017-07-10T06:00:00" u="1"/>
        <d v="2017-07-05T07:20:00" u="1"/>
        <d v="2017-07-10T07:00:00" u="1"/>
        <d v="2017-07-05T08:20:00" u="1"/>
        <d v="2017-07-10T08:00:00" u="1"/>
        <d v="2020-03-21T00:00:00" u="1"/>
        <d v="2017-07-05T09:20:00" u="1"/>
        <d v="2017-07-10T09:00:00" u="1"/>
        <d v="2017-07-05T10:20:00" u="1"/>
        <d v="2017-07-10T10:00:00" u="1"/>
        <d v="2017-07-05T11:20:00" u="1"/>
        <d v="2017-07-10T11:00:00" u="1"/>
        <d v="2017-07-05T12:20:00" u="1"/>
        <d v="2017-07-10T12:00:00" u="1"/>
        <d v="2017-07-05T13:20:00" u="1"/>
        <d v="2017-07-10T13:00:00" u="1"/>
        <d v="2017-07-05T14:20:00" u="1"/>
        <d v="2017-07-10T14:00:00" u="1"/>
        <d v="2017-07-05T15:20:00" u="1"/>
        <d v="2017-07-10T15:00:00" u="1"/>
        <d v="2017-07-05T16:20:00" u="1"/>
        <d v="2017-07-10T16:00:00" u="1"/>
        <d v="2017-07-05T17:20:00" u="1"/>
        <d v="2017-07-10T17:00:00" u="1"/>
        <d v="2017-07-05T18:20:00" u="1"/>
        <d v="2017-07-10T18:00:00" u="1"/>
        <d v="2017-07-05T19:20:00" u="1"/>
        <d v="2017-07-10T19:00:00" u="1"/>
        <d v="2017-07-05T20:20:00" u="1"/>
        <d v="2017-07-10T20:00:00" u="1"/>
        <d v="2017-07-05T21:20:00" u="1"/>
        <d v="2017-07-10T21:00:00" u="1"/>
        <d v="2017-07-05T22:20:00" u="1"/>
        <d v="2017-07-10T22:00:00" u="1"/>
        <d v="2017-07-05T23:20:00" u="1"/>
        <d v="2017-07-10T23:00:00" u="1"/>
        <d v="2017-08-05T00:20:00" u="1"/>
        <d v="2017-08-10T00:00:00" u="1"/>
        <d v="2017-08-05T01:20:00" u="1"/>
        <d v="2017-08-10T01:00:00" u="1"/>
        <d v="2017-08-05T02:20:00" u="1"/>
        <d v="2017-08-10T02:00:00" u="1"/>
        <d v="2017-08-05T03:20:00" u="1"/>
        <d v="2017-08-10T03:00:00" u="1"/>
        <d v="2017-08-05T04:20:00" u="1"/>
        <d v="2017-08-10T04:00:00" u="1"/>
        <d v="2017-04-21T00:00:00" u="1"/>
        <d v="2017-08-05T05:20:00" u="1"/>
        <d v="2017-08-10T05:00:00" u="1"/>
        <d v="2017-08-05T06:20:00" u="1"/>
        <d v="2017-08-10T06:00:00" u="1"/>
        <d v="2017-08-05T07:20:00" u="1"/>
        <d v="2017-08-10T07:00:00" u="1"/>
        <d v="2017-08-05T08:20:00" u="1"/>
        <d v="2017-08-10T08:00:00" u="1"/>
        <d v="2020-04-21T00:00:00" u="1"/>
        <d v="2017-08-05T09:20:00" u="1"/>
        <d v="2017-08-10T09:00:00" u="1"/>
        <d v="2017-08-05T10:20:00" u="1"/>
        <d v="2017-08-10T10:00:00" u="1"/>
        <d v="2017-08-05T11:20:00" u="1"/>
        <d v="2017-08-10T11:00:00" u="1"/>
        <d v="2017-08-05T12:20:00" u="1"/>
        <d v="2017-08-10T12:00:00" u="1"/>
        <d v="2017-08-05T13:20:00" u="1"/>
        <d v="2017-08-10T13:00:00" u="1"/>
        <d v="2017-08-05T14:20:00" u="1"/>
        <d v="2017-08-10T14:00:00" u="1"/>
        <d v="2017-08-05T15:20:00" u="1"/>
        <d v="2017-08-10T15:00:00" u="1"/>
        <d v="2017-08-05T16:20:00" u="1"/>
        <d v="2017-08-10T16:00:00" u="1"/>
        <d v="2017-08-05T17:20:00" u="1"/>
        <d v="2017-08-10T17:00:00" u="1"/>
        <d v="2017-08-05T18:20:00" u="1"/>
        <d v="2017-08-10T18:00:00" u="1"/>
        <d v="2017-08-05T19:20:00" u="1"/>
        <d v="2017-08-10T19:00:00" u="1"/>
        <d v="2017-08-05T20:20:00" u="1"/>
        <d v="2017-08-10T20:00:00" u="1"/>
        <d v="2017-08-05T21:20:00" u="1"/>
        <d v="2017-08-10T21:00:00" u="1"/>
        <d v="2017-08-05T22:20:00" u="1"/>
        <d v="2017-08-10T22:00:00" u="1"/>
        <d v="2017-08-05T23:20:00" u="1"/>
        <d v="2017-08-10T23:00:00" u="1"/>
        <d v="2017-01-03T00:30:00" u="1"/>
        <d v="2017-01-08T00:10:00" u="1"/>
        <d v="2017-09-05T00:20:00" u="1"/>
        <d v="2017-09-10T00:00:00" u="1"/>
        <d v="2017-01-03T01:30:00" u="1"/>
        <d v="2017-01-08T01:10:00" u="1"/>
        <d v="2017-09-05T01:20:00" u="1"/>
        <d v="2017-09-10T01:00:00" u="1"/>
        <d v="2017-01-03T02:30:00" u="1"/>
        <d v="2017-01-08T02:10:00" u="1"/>
        <d v="2017-09-05T02:20:00" u="1"/>
        <d v="2017-09-10T02:00:00" u="1"/>
        <d v="2017-01-03T03:30:00" u="1"/>
        <d v="2017-01-08T03:10:00" u="1"/>
        <d v="2017-09-05T03:20:00" u="1"/>
        <d v="2017-09-10T03:00:00" u="1"/>
        <d v="2017-01-03T04:30:00" u="1"/>
        <d v="2017-01-08T04:10:00" u="1"/>
        <d v="2017-09-05T04:20:00" u="1"/>
        <d v="2017-09-10T04:00:00" u="1"/>
        <d v="2017-01-03T05:30:00" u="1"/>
        <d v="2017-01-08T05:10:00" u="1"/>
        <d v="2017-05-21T00:00:00" u="1"/>
        <d v="2017-09-05T05:20:00" u="1"/>
        <d v="2017-09-10T05:00:00" u="1"/>
        <d v="2017-01-03T06:30:00" u="1"/>
        <d v="2017-01-08T06:10:00" u="1"/>
        <d v="2017-09-05T06:20:00" u="1"/>
        <d v="2017-09-10T06:00:00" u="1"/>
        <d v="2017-01-03T07:30:00" u="1"/>
        <d v="2017-01-08T07:10:00" u="1"/>
        <d v="2017-09-05T07:20:00" u="1"/>
        <d v="2017-09-10T07:00:00" u="1"/>
        <d v="2017-01-03T08:30:00" u="1"/>
        <d v="2017-01-08T08:10:00" u="1"/>
        <d v="2017-09-05T08:20:00" u="1"/>
        <d v="2017-09-10T08:00:00" u="1"/>
        <d v="2017-01-03T09:30:00" u="1"/>
        <d v="2017-01-08T09:10:00" u="1"/>
        <d v="2017-09-05T09:20:00" u="1"/>
        <d v="2017-09-10T09:00:00" u="1"/>
        <d v="2017-01-03T10:30:00" u="1"/>
        <d v="2017-01-08T10:10:00" u="1"/>
        <d v="2017-09-05T10:20:00" u="1"/>
        <d v="2017-09-10T10:00:00" u="1"/>
        <d v="2017-01-03T11:30:00" u="1"/>
        <d v="2017-01-08T11:10:00" u="1"/>
        <d v="2017-09-05T11:20:00" u="1"/>
        <d v="2017-09-10T11:00:00" u="1"/>
        <d v="2017-01-03T12:30:00" u="1"/>
        <d v="2017-01-08T12:10:00" u="1"/>
        <d v="2017-09-05T12:20:00" u="1"/>
        <d v="2017-09-10T12:00:00" u="1"/>
        <d v="2017-01-03T13:30:00" u="1"/>
        <d v="2017-01-08T13:10:00" u="1"/>
        <d v="2017-09-05T13:20:00" u="1"/>
        <d v="2017-09-10T13:00:00" u="1"/>
        <d v="2017-01-03T14:30:00" u="1"/>
        <d v="2017-01-08T14:10:00" u="1"/>
        <d v="2017-09-05T14:20:00" u="1"/>
        <d v="2017-09-10T14:00:00" u="1"/>
        <d v="2017-01-03T15:30:00" u="1"/>
        <d v="2017-01-08T15:10:00" u="1"/>
        <d v="2017-09-05T15:20:00" u="1"/>
        <d v="2017-09-10T15:00:00" u="1"/>
        <d v="2017-01-03T16:30:00" u="1"/>
        <d v="2017-01-08T16:10:00" u="1"/>
        <d v="2017-09-05T16:20:00" u="1"/>
        <d v="2017-09-10T16:00:00" u="1"/>
        <d v="2017-01-03T17:30:00" u="1"/>
        <d v="2017-01-08T17:10:00" u="1"/>
        <d v="2017-09-05T17:20:00" u="1"/>
        <d v="2017-09-10T17:00:00" u="1"/>
        <d v="2017-01-03T18:30:00" u="1"/>
        <d v="2017-01-08T18:10:00" u="1"/>
        <d v="2017-09-05T18:20:00" u="1"/>
        <d v="2017-09-10T18:00:00" u="1"/>
        <d v="2017-01-03T19:30:00" u="1"/>
        <d v="2017-01-08T19:10:00" u="1"/>
        <d v="2017-09-05T19:20:00" u="1"/>
        <d v="2017-09-10T19:00:00" u="1"/>
        <d v="2017-01-03T20:30:00" u="1"/>
        <d v="2017-01-08T20:10:00" u="1"/>
        <d v="2017-09-05T20:20:00" u="1"/>
        <d v="2017-09-10T20:00:00" u="1"/>
        <d v="2017-01-03T21:30:00" u="1"/>
        <d v="2017-01-08T21:10:00" u="1"/>
        <d v="2017-09-05T21:20:00" u="1"/>
        <d v="2017-09-10T21:00:00" u="1"/>
        <d v="2017-01-03T22:30:00" u="1"/>
        <d v="2017-01-08T22:10:00" u="1"/>
        <d v="2017-09-05T22:20:00" u="1"/>
        <d v="2017-09-10T22:00:00" u="1"/>
        <d v="2017-01-03T23:30:00" u="1"/>
        <d v="2017-01-08T23:10:00" u="1"/>
        <d v="2017-09-05T23:20:00" u="1"/>
        <d v="2017-09-10T23:00:00" u="1"/>
        <d v="2017-02-03T00:30:00" u="1"/>
        <d v="2017-02-08T00:10:00" u="1"/>
        <d v="2017-10-05T00:20:00" u="1"/>
        <d v="2017-10-10T00:00:00" u="1"/>
        <d v="2017-02-03T01:30:00" u="1"/>
        <d v="2017-02-08T01:10:00" u="1"/>
        <d v="2017-10-05T01:20:00" u="1"/>
        <d v="2017-10-10T01:00:00" u="1"/>
        <d v="2017-02-03T02:30:00" u="1"/>
        <d v="2017-02-08T02:10:00" u="1"/>
        <d v="2017-10-05T02:20:00" u="1"/>
        <d v="2017-10-10T02:00:00" u="1"/>
        <d v="2017-02-03T03:30:00" u="1"/>
        <d v="2017-02-08T03:10:00" u="1"/>
        <d v="2017-10-05T03:20:00" u="1"/>
        <d v="2017-10-10T03:00:00" u="1"/>
        <d v="2017-02-03T04:30:00" u="1"/>
        <d v="2017-02-08T04:10:00" u="1"/>
        <d v="2017-10-05T04:20:00" u="1"/>
        <d v="2017-10-10T04:00:00" u="1"/>
        <d v="2017-02-03T05:30:00" u="1"/>
        <d v="2017-02-08T05:10:00" u="1"/>
        <d v="2017-06-21T00:00:00" u="1"/>
        <d v="2017-10-05T05:20:00" u="1"/>
        <d v="2017-10-10T05:00:00" u="1"/>
        <d v="2017-02-03T06:30:00" u="1"/>
        <d v="2017-02-08T06:10:00" u="1"/>
        <d v="2017-10-05T06:20:00" u="1"/>
        <d v="2017-10-10T06:00:00" u="1"/>
        <d v="2017-02-03T07:30:00" u="1"/>
        <d v="2017-02-08T07:10:00" u="1"/>
        <d v="2017-10-05T07:20:00" u="1"/>
        <d v="2017-10-10T07:00:00" u="1"/>
        <d v="2017-02-03T08:30:00" u="1"/>
        <d v="2017-02-08T08:10:00" u="1"/>
        <d v="2017-10-05T08:20:00" u="1"/>
        <d v="2017-10-10T08:00:00" u="1"/>
        <d v="2017-02-03T09:30:00" u="1"/>
        <d v="2017-02-08T09:10:00" u="1"/>
        <d v="2017-10-05T09:20:00" u="1"/>
        <d v="2017-10-10T09:00:00" u="1"/>
        <d v="2017-02-03T10:30:00" u="1"/>
        <d v="2017-02-08T10:10:00" u="1"/>
        <d v="2017-10-05T10:20:00" u="1"/>
        <d v="2017-10-10T10:00:00" u="1"/>
        <d v="2017-02-03T11:30:00" u="1"/>
        <d v="2017-02-08T11:10:00" u="1"/>
        <d v="2017-10-05T11:20:00" u="1"/>
        <d v="2017-10-10T11:00:00" u="1"/>
        <d v="2017-02-03T12:30:00" u="1"/>
        <d v="2017-02-08T12:10:00" u="1"/>
        <d v="2017-10-05T12:20:00" u="1"/>
        <d v="2017-10-10T12:00:00" u="1"/>
        <d v="2017-02-03T13:30:00" u="1"/>
        <d v="2017-02-08T13:10:00" u="1"/>
        <d v="2017-10-05T13:20:00" u="1"/>
        <d v="2017-10-10T13:00:00" u="1"/>
        <d v="2017-02-03T14:30:00" u="1"/>
        <d v="2017-02-08T14:10:00" u="1"/>
        <d v="2017-10-05T14:20:00" u="1"/>
        <d v="2017-10-10T14:00:00" u="1"/>
        <d v="2017-02-03T15:30:00" u="1"/>
        <d v="2017-02-08T15:10:00" u="1"/>
        <d v="2017-10-05T15:20:00" u="1"/>
        <d v="2017-10-10T15:00:00" u="1"/>
        <d v="2017-02-03T16:30:00" u="1"/>
        <d v="2017-02-08T16:10:00" u="1"/>
        <d v="2017-10-05T16:20:00" u="1"/>
        <d v="2017-10-10T16:00:00" u="1"/>
        <d v="2017-02-03T17:30:00" u="1"/>
        <d v="2017-02-08T17:10:00" u="1"/>
        <d v="2017-10-05T17:20:00" u="1"/>
        <d v="2017-10-10T17:00:00" u="1"/>
        <d v="2017-02-03T18:30:00" u="1"/>
        <d v="2017-02-08T18:10:00" u="1"/>
        <d v="2017-10-05T18:20:00" u="1"/>
        <d v="2017-10-10T18:00:00" u="1"/>
        <d v="2017-02-03T19:30:00" u="1"/>
        <d v="2017-02-08T19:10:00" u="1"/>
        <d v="2017-10-05T19:20:00" u="1"/>
        <d v="2017-10-10T19:00:00" u="1"/>
        <d v="2017-02-03T20:30:00" u="1"/>
        <d v="2017-02-08T20:10:00" u="1"/>
        <d v="2017-10-05T20:20:00" u="1"/>
        <d v="2017-10-10T20:00:00" u="1"/>
        <d v="2017-02-03T21:30:00" u="1"/>
        <d v="2017-02-08T21:10:00" u="1"/>
        <d v="2017-10-05T21:20:00" u="1"/>
        <d v="2017-10-10T21:00:00" u="1"/>
        <d v="2017-02-03T22:30:00" u="1"/>
        <d v="2017-02-08T22:10:00" u="1"/>
        <d v="2017-10-05T22:20:00" u="1"/>
        <d v="2017-10-10T22:00:00" u="1"/>
        <d v="2017-02-03T23:30:00" u="1"/>
        <d v="2017-02-08T23:10:00" u="1"/>
        <d v="2017-10-05T23:20:00" u="1"/>
        <d v="2017-10-10T23:00:00" u="1"/>
        <d v="2017-03-03T00:30:00" u="1"/>
        <d v="2017-03-08T00:10:00" u="1"/>
        <d v="2017-11-05T00:20:00" u="1"/>
        <d v="2017-11-10T00:00:00" u="1"/>
        <d v="2017-03-03T01:30:00" u="1"/>
        <d v="2017-03-08T01:10:00" u="1"/>
        <d v="2017-11-05T01:20:00" u="1"/>
        <d v="2017-11-10T01:00:00" u="1"/>
        <d v="2017-03-03T02:30:00" u="1"/>
        <d v="2017-03-08T02:10:00" u="1"/>
        <d v="2017-11-05T02:20:00" u="1"/>
        <d v="2017-11-10T02:00:00" u="1"/>
        <d v="2017-03-03T03:30:00" u="1"/>
        <d v="2017-03-08T03:10:00" u="1"/>
        <d v="2017-11-05T03:20:00" u="1"/>
        <d v="2017-11-10T03:00:00" u="1"/>
        <d v="2017-03-03T04:30:00" u="1"/>
        <d v="2017-03-08T04:10:00" u="1"/>
        <d v="2017-11-05T04:20:00" u="1"/>
        <d v="2017-11-10T04:00:00" u="1"/>
        <d v="2017-03-03T05:30:00" u="1"/>
        <d v="2017-03-08T05:10:00" u="1"/>
        <d v="2017-07-21T00:00:00" u="1"/>
        <d v="2017-11-05T05:20:00" u="1"/>
        <d v="2017-11-10T05:00:00" u="1"/>
        <d v="2017-03-03T06:30:00" u="1"/>
        <d v="2017-03-08T06:10:00" u="1"/>
        <d v="2017-11-05T06:20:00" u="1"/>
        <d v="2017-11-10T06:00:00" u="1"/>
        <d v="2017-03-03T07:30:00" u="1"/>
        <d v="2017-03-08T07:10:00" u="1"/>
        <d v="2017-11-05T07:20:00" u="1"/>
        <d v="2017-11-10T07:00:00" u="1"/>
        <d v="2017-03-03T08:30:00" u="1"/>
        <d v="2017-03-08T08:10:00" u="1"/>
        <d v="2017-11-05T08:20:00" u="1"/>
        <d v="2017-11-10T08:00:00" u="1"/>
        <d v="2017-03-03T09:30:00" u="1"/>
        <d v="2017-03-08T09:10:00" u="1"/>
        <d v="2017-11-05T09:20:00" u="1"/>
        <d v="2017-11-10T09:00:00" u="1"/>
        <d v="2017-03-03T10:30:00" u="1"/>
        <d v="2017-03-08T10:10:00" u="1"/>
        <d v="2017-11-05T10:20:00" u="1"/>
        <d v="2017-11-10T10:00:00" u="1"/>
        <d v="2017-03-03T11:30:00" u="1"/>
        <d v="2017-03-08T11:10:00" u="1"/>
        <d v="2017-11-05T11:20:00" u="1"/>
        <d v="2017-11-10T11:00:00" u="1"/>
        <d v="2017-03-03T12:30:00" u="1"/>
        <d v="2017-03-08T12:10:00" u="1"/>
        <d v="2017-11-05T12:20:00" u="1"/>
        <d v="2017-11-10T12:00:00" u="1"/>
        <d v="2017-03-03T13:30:00" u="1"/>
        <d v="2017-03-08T13:10:00" u="1"/>
        <d v="2017-11-05T13:20:00" u="1"/>
        <d v="2017-11-10T13:00:00" u="1"/>
        <d v="2017-03-03T14:30:00" u="1"/>
        <d v="2017-03-08T14:10:00" u="1"/>
        <d v="2017-11-05T14:20:00" u="1"/>
        <d v="2017-11-10T14:00:00" u="1"/>
        <d v="2017-03-03T15:30:00" u="1"/>
        <d v="2017-03-08T15:10:00" u="1"/>
        <d v="2017-11-05T15:20:00" u="1"/>
        <d v="2017-11-10T15:00:00" u="1"/>
        <d v="2017-03-03T16:30:00" u="1"/>
        <d v="2017-03-08T16:10:00" u="1"/>
        <d v="2017-11-05T16:20:00" u="1"/>
        <d v="2017-11-10T16:00:00" u="1"/>
        <d v="2017-03-03T17:30:00" u="1"/>
        <d v="2017-03-08T17:10:00" u="1"/>
        <d v="2017-11-05T17:20:00" u="1"/>
        <d v="2017-11-10T17:00:00" u="1"/>
        <d v="2017-03-03T18:30:00" u="1"/>
        <d v="2017-03-08T18:10:00" u="1"/>
        <d v="2017-11-05T18:20:00" u="1"/>
        <d v="2017-11-10T18:00:00" u="1"/>
        <d v="2017-03-03T19:30:00" u="1"/>
        <d v="2017-03-08T19:10:00" u="1"/>
        <d v="2017-11-05T19:20:00" u="1"/>
        <d v="2017-11-10T19:00:00" u="1"/>
        <d v="2017-03-03T20:30:00" u="1"/>
        <d v="2017-03-08T20:10:00" u="1"/>
        <d v="2017-11-05T20:20:00" u="1"/>
        <d v="2017-11-10T20:00:00" u="1"/>
        <d v="2017-03-03T21:30:00" u="1"/>
        <d v="2017-03-08T21:10:00" u="1"/>
        <d v="2017-11-05T21:20:00" u="1"/>
        <d v="2017-11-10T21:00:00" u="1"/>
        <d v="2017-03-03T22:30:00" u="1"/>
        <d v="2017-03-08T22:10:00" u="1"/>
        <d v="2017-11-05T22:20:00" u="1"/>
        <d v="2017-11-10T22:00:00" u="1"/>
        <d v="2017-03-03T23:30:00" u="1"/>
        <d v="2017-03-08T23:10:00" u="1"/>
        <d v="2017-11-05T23:20:00" u="1"/>
        <d v="2017-11-10T23:00:00" u="1"/>
        <d v="2017-04-03T00:30:00" u="1"/>
        <d v="2017-04-08T00:10:00" u="1"/>
        <d v="2017-12-05T00:20:00" u="1"/>
        <d v="2017-12-10T00:00:00" u="1"/>
        <d v="2017-04-03T01:30:00" u="1"/>
        <d v="2017-04-08T01:10:00" u="1"/>
        <d v="2017-12-05T01:20:00" u="1"/>
        <d v="2017-12-10T01:00:00" u="1"/>
        <d v="2017-04-03T02:30:00" u="1"/>
        <d v="2017-04-08T02:10:00" u="1"/>
        <d v="2017-12-05T02:20:00" u="1"/>
        <d v="2017-12-10T02:00:00" u="1"/>
        <d v="2017-04-03T03:30:00" u="1"/>
        <d v="2017-04-08T03:10:00" u="1"/>
        <d v="2017-12-05T03:20:00" u="1"/>
        <d v="2017-12-10T03:00:00" u="1"/>
        <d v="2017-04-03T04:30:00" u="1"/>
        <d v="2017-04-08T04:10:00" u="1"/>
        <d v="2017-12-05T04:20:00" u="1"/>
        <d v="2017-12-10T04:00:00" u="1"/>
        <d v="2017-04-03T05:30:00" u="1"/>
        <d v="2017-04-08T05:10:00" u="1"/>
        <d v="2017-08-21T00:00:00" u="1"/>
        <d v="2017-12-05T05:20:00" u="1"/>
        <d v="2017-12-10T05:00:00" u="1"/>
        <d v="2017-04-03T06:30:00" u="1"/>
        <d v="2017-04-08T06:10:00" u="1"/>
        <d v="2017-12-05T06:20:00" u="1"/>
        <d v="2017-12-10T06:00:00" u="1"/>
        <d v="2017-04-03T07:30:00" u="1"/>
        <d v="2017-04-08T07:10:00" u="1"/>
        <d v="2017-12-05T07:20:00" u="1"/>
        <d v="2017-12-10T07:00:00" u="1"/>
        <d v="2017-04-03T08:30:00" u="1"/>
        <d v="2017-04-08T08:10:00" u="1"/>
        <d v="2017-12-05T08:20:00" u="1"/>
        <d v="2017-12-10T08:00:00" u="1"/>
        <d v="2017-04-03T09:30:00" u="1"/>
        <d v="2017-04-08T09:10:00" u="1"/>
        <d v="2017-12-05T09:20:00" u="1"/>
        <d v="2017-12-10T09:00:00" u="1"/>
        <d v="2017-04-03T10:30:00" u="1"/>
        <d v="2017-04-08T10:10:00" u="1"/>
        <d v="2017-12-05T10:20:00" u="1"/>
        <d v="2017-12-10T10:00:00" u="1"/>
        <d v="2017-04-03T11:30:00" u="1"/>
        <d v="2017-04-08T11:10:00" u="1"/>
        <d v="2017-12-05T11:20:00" u="1"/>
        <d v="2017-12-10T11:00:00" u="1"/>
        <d v="2017-04-03T12:30:00" u="1"/>
        <d v="2017-04-08T12:10:00" u="1"/>
        <d v="2017-12-05T12:20:00" u="1"/>
        <d v="2017-12-10T12:00:00" u="1"/>
        <d v="2017-04-03T13:30:00" u="1"/>
        <d v="2017-04-08T13:10:00" u="1"/>
        <d v="2017-12-05T13:20:00" u="1"/>
        <d v="2017-12-10T13:00:00" u="1"/>
        <d v="2017-04-03T14:30:00" u="1"/>
        <d v="2017-04-08T14:10:00" u="1"/>
        <d v="2017-12-05T14:20:00" u="1"/>
        <d v="2017-12-10T14:00:00" u="1"/>
        <d v="2017-04-03T15:30:00" u="1"/>
        <d v="2017-04-08T15:10:00" u="1"/>
        <d v="2017-12-05T15:20:00" u="1"/>
        <d v="2017-12-10T15:00:00" u="1"/>
        <d v="2017-04-03T16:30:00" u="1"/>
        <d v="2017-04-08T16:10:00" u="1"/>
        <d v="2017-12-05T16:20:00" u="1"/>
        <d v="2017-12-10T16:00:00" u="1"/>
        <d v="2017-04-03T17:30:00" u="1"/>
        <d v="2017-04-08T17:10:00" u="1"/>
        <d v="2017-12-05T17:20:00" u="1"/>
        <d v="2017-12-10T17:00:00" u="1"/>
        <d v="2017-04-03T18:30:00" u="1"/>
        <d v="2017-04-08T18:10:00" u="1"/>
        <d v="2017-12-05T18:20:00" u="1"/>
        <d v="2017-12-10T18:00:00" u="1"/>
        <d v="2017-04-03T19:30:00" u="1"/>
        <d v="2017-04-08T19:10:00" u="1"/>
        <d v="2017-12-05T19:20:00" u="1"/>
        <d v="2017-12-10T19:00:00" u="1"/>
        <d v="2017-04-03T20:30:00" u="1"/>
        <d v="2017-04-08T20:10:00" u="1"/>
        <d v="2017-12-05T20:20:00" u="1"/>
        <d v="2017-12-10T20:00:00" u="1"/>
        <d v="2017-04-03T21:30:00" u="1"/>
        <d v="2017-04-08T21:10:00" u="1"/>
        <d v="2017-12-05T21:20:00" u="1"/>
        <d v="2017-12-10T21:00:00" u="1"/>
        <d v="2017-04-03T22:30:00" u="1"/>
        <d v="2017-04-08T22:10:00" u="1"/>
        <d v="2017-12-05T22:20:00" u="1"/>
        <d v="2017-12-10T22:00:00" u="1"/>
        <d v="2017-04-03T23:30:00" u="1"/>
        <d v="2017-04-08T23:10:00" u="1"/>
        <d v="2017-12-05T23:20:00" u="1"/>
        <d v="2017-12-10T23:00:00" u="1"/>
        <d v="2017-05-03T00:30:00" u="1"/>
        <d v="2017-05-08T00:10:00" u="1"/>
        <d v="2017-05-03T01:30:00" u="1"/>
        <d v="2017-05-08T01:10:00" u="1"/>
        <d v="2017-05-03T02:30:00" u="1"/>
        <d v="2017-05-08T02:10:00" u="1"/>
        <d v="2017-05-03T03:30:00" u="1"/>
        <d v="2017-05-08T03:10:00" u="1"/>
        <d v="2017-05-03T04:30:00" u="1"/>
        <d v="2017-05-08T04:10:00" u="1"/>
        <d v="2017-05-03T05:30:00" u="1"/>
        <d v="2017-05-08T05:10:00" u="1"/>
        <d v="2017-09-21T00:00:00" u="1"/>
        <d v="2017-05-03T06:30:00" u="1"/>
        <d v="2017-05-08T06:10:00" u="1"/>
        <d v="2017-05-03T07:30:00" u="1"/>
        <d v="2017-05-08T07:10:00" u="1"/>
        <d v="2017-05-03T08:30:00" u="1"/>
        <d v="2017-05-08T08:10:00" u="1"/>
        <d v="2017-05-03T09:30:00" u="1"/>
        <d v="2017-05-08T09:10:00" u="1"/>
        <d v="2017-05-03T10:30:00" u="1"/>
        <d v="2017-05-08T10:10:00" u="1"/>
        <d v="2017-05-03T11:30:00" u="1"/>
        <d v="2017-05-08T11:10:00" u="1"/>
        <d v="2017-05-03T12:30:00" u="1"/>
        <d v="2017-05-08T12:10:00" u="1"/>
        <d v="2017-05-03T13:30:00" u="1"/>
        <d v="2017-05-08T13:10:00" u="1"/>
        <d v="2017-05-03T14:30:00" u="1"/>
        <d v="2017-05-08T14:10:00" u="1"/>
        <d v="2017-05-03T15:30:00" u="1"/>
        <d v="2017-05-08T15:10:00" u="1"/>
        <d v="2017-05-03T16:30:00" u="1"/>
        <d v="2017-05-08T16:10:00" u="1"/>
        <d v="2017-05-03T17:30:00" u="1"/>
        <d v="2017-05-08T17:10:00" u="1"/>
        <d v="2017-05-03T18:30:00" u="1"/>
        <d v="2017-05-08T18:10:00" u="1"/>
        <d v="2017-05-03T19:30:00" u="1"/>
        <d v="2017-05-08T19:10:00" u="1"/>
        <d v="2017-05-03T20:30:00" u="1"/>
        <d v="2017-05-08T20:10:00" u="1"/>
        <d v="2017-05-03T21:30:00" u="1"/>
        <d v="2017-05-08T21:10:00" u="1"/>
        <d v="2017-05-03T22:30:00" u="1"/>
        <d v="2017-05-08T22:10:00" u="1"/>
        <d v="2017-05-03T23:30:00" u="1"/>
        <d v="2017-05-08T23:10:00" u="1"/>
        <d v="2017-06-03T00:30:00" u="1"/>
        <d v="2017-06-08T00:10:00" u="1"/>
        <d v="2017-06-03T01:30:00" u="1"/>
        <d v="2017-06-08T01:10:00" u="1"/>
        <d v="2017-06-03T02:30:00" u="1"/>
        <d v="2017-06-08T02:10:00" u="1"/>
        <d v="2017-06-03T03:30:00" u="1"/>
        <d v="2017-06-08T03:10:00" u="1"/>
        <d v="2017-06-03T04:30:00" u="1"/>
        <d v="2017-06-08T04:10:00" u="1"/>
        <d v="2017-06-03T05:30:00" u="1"/>
        <d v="2017-06-08T05:10:00" u="1"/>
        <d v="2017-06-03T06:30:00" u="1"/>
        <d v="2017-06-08T06:10:00" u="1"/>
        <d v="2017-06-03T07:30:00" u="1"/>
        <d v="2017-06-08T07:10:00" u="1"/>
        <d v="2017-06-03T08:30:00" u="1"/>
        <d v="2017-06-08T08:10:00" u="1"/>
        <d v="2017-06-03T09:30:00" u="1"/>
        <d v="2017-06-08T09:10:00" u="1"/>
        <d v="2017-06-03T10:30:00" u="1"/>
        <d v="2017-06-08T10:10:00" u="1"/>
        <d v="2017-06-03T11:30:00" u="1"/>
        <d v="2017-06-08T11:10:00" u="1"/>
        <d v="2017-06-03T12:30:00" u="1"/>
        <d v="2017-06-08T12:10:00" u="1"/>
        <d v="2017-06-03T13:30:00" u="1"/>
        <d v="2017-06-08T13:10:00" u="1"/>
        <d v="2017-06-03T14:30:00" u="1"/>
        <d v="2017-06-08T14:10:00" u="1"/>
        <d v="2017-06-03T15:30:00" u="1"/>
        <d v="2017-06-08T15:10:00" u="1"/>
        <d v="2017-06-03T16:30:00" u="1"/>
        <d v="2017-06-08T16:10:00" u="1"/>
        <d v="2017-06-03T17:30:00" u="1"/>
        <d v="2017-06-08T17:10:00" u="1"/>
        <d v="2017-06-03T18:30:00" u="1"/>
        <d v="2017-06-08T18:10:00" u="1"/>
        <d v="2017-06-03T19:30:00" u="1"/>
        <d v="2017-06-08T19:10:00" u="1"/>
        <d v="2017-06-03T20:30:00" u="1"/>
        <d v="2017-06-08T20:10:00" u="1"/>
        <d v="2017-06-03T21:30:00" u="1"/>
        <d v="2017-06-08T21:10:00" u="1"/>
        <d v="2017-06-03T22:30:00" u="1"/>
        <d v="2017-06-08T22:10:00" u="1"/>
        <d v="2017-06-03T23:30:00" u="1"/>
        <d v="2017-06-08T23:10:00" u="1"/>
        <d v="2017-07-03T00:30:00" u="1"/>
        <d v="2017-07-08T00:10:00" u="1"/>
        <d v="2017-07-03T01:30:00" u="1"/>
        <d v="2017-07-08T01:10:00" u="1"/>
        <d v="2017-07-03T02:30:00" u="1"/>
        <d v="2017-07-08T02:10:00" u="1"/>
        <d v="2017-07-03T03:30:00" u="1"/>
        <d v="2017-07-08T03:10:00" u="1"/>
        <d v="2017-07-03T04:30:00" u="1"/>
        <d v="2017-07-08T04:10:00" u="1"/>
        <d v="2017-07-03T05:30:00" u="1"/>
        <d v="2017-07-08T05:10:00" u="1"/>
        <d v="2017-11-21T00:00:00" u="1"/>
        <d v="2017-07-03T06:30:00" u="1"/>
        <d v="2017-07-08T06:10:00" u="1"/>
        <d v="2017-07-03T07:30:00" u="1"/>
        <d v="2017-07-08T07:10:00" u="1"/>
        <d v="2017-07-03T08:30:00" u="1"/>
        <d v="2017-07-08T08:10:00" u="1"/>
        <d v="2017-07-03T09:30:00" u="1"/>
        <d v="2017-07-08T09:10:00" u="1"/>
        <d v="2017-07-03T10:30:00" u="1"/>
        <d v="2017-07-08T10:10:00" u="1"/>
        <d v="2017-07-03T11:30:00" u="1"/>
        <d v="2017-07-08T11:10:00" u="1"/>
        <d v="2017-07-03T12:30:00" u="1"/>
        <d v="2017-07-08T12:10:00" u="1"/>
        <d v="2017-07-03T13:30:00" u="1"/>
        <d v="2017-07-08T13:10:00" u="1"/>
        <d v="2017-07-03T14:30:00" u="1"/>
        <d v="2017-07-08T14:10:00" u="1"/>
        <d v="2017-07-03T15:30:00" u="1"/>
        <d v="2017-07-08T15:10:00" u="1"/>
        <d v="2017-07-03T16:30:00" u="1"/>
        <d v="2017-07-08T16:10:00" u="1"/>
        <d v="2017-07-03T17:30:00" u="1"/>
        <d v="2017-07-08T17:10:00" u="1"/>
        <d v="2017-07-03T18:30:00" u="1"/>
        <d v="2017-07-08T18:10:00" u="1"/>
        <d v="2017-07-03T19:30:00" u="1"/>
        <d v="2017-07-08T19:10:00" u="1"/>
        <d v="2017-07-03T20:30:00" u="1"/>
        <d v="2017-07-08T20:10:00" u="1"/>
        <d v="2017-07-03T21:30:00" u="1"/>
        <d v="2017-07-08T21:10:00" u="1"/>
        <d v="2017-07-03T22:30:00" u="1"/>
        <d v="2017-07-08T22:10:00" u="1"/>
        <d v="2017-07-03T23:30:00" u="1"/>
        <d v="2017-07-08T23:10:00" u="1"/>
        <d v="2017-08-03T00:30:00" u="1"/>
        <d v="2017-08-08T00:10:00" u="1"/>
        <d v="2017-08-03T01:30:00" u="1"/>
        <d v="2017-08-08T01:10:00" u="1"/>
        <d v="2017-08-03T02:30:00" u="1"/>
        <d v="2017-08-08T02:10:00" u="1"/>
        <d v="2017-08-03T03:30:00" u="1"/>
        <d v="2017-08-08T03:10:00" u="1"/>
        <d v="2017-08-03T04:30:00" u="1"/>
        <d v="2017-08-08T04:10:00" u="1"/>
        <d v="2017-08-03T05:30:00" u="1"/>
        <d v="2017-08-08T05:10:00" u="1"/>
        <d v="2017-12-21T00:00:00" u="1"/>
        <d v="2017-08-03T06:30:00" u="1"/>
        <d v="2017-08-08T06:10:00" u="1"/>
        <d v="2017-08-03T07:30:00" u="1"/>
        <d v="2017-08-08T07:10:00" u="1"/>
        <d v="2017-08-03T08:30:00" u="1"/>
        <d v="2017-08-08T08:10:00" u="1"/>
        <d v="2017-08-03T09:30:00" u="1"/>
        <d v="2017-08-08T09:10:00" u="1"/>
        <d v="2017-08-03T10:30:00" u="1"/>
        <d v="2017-08-08T10:10:00" u="1"/>
        <d v="2017-08-03T11:30:00" u="1"/>
        <d v="2017-08-08T11:10:00" u="1"/>
        <d v="2017-08-03T12:30:00" u="1"/>
        <d v="2017-08-08T12:10:00" u="1"/>
        <d v="2017-08-03T13:30:00" u="1"/>
        <d v="2017-08-08T13:10:00" u="1"/>
        <d v="2017-08-03T14:30:00" u="1"/>
        <d v="2017-08-08T14:10:00" u="1"/>
        <d v="2017-08-03T15:30:00" u="1"/>
        <d v="2017-08-08T15:10:00" u="1"/>
        <d v="2017-08-03T16:30:00" u="1"/>
        <d v="2017-08-08T16:10:00" u="1"/>
        <d v="2017-08-03T17:30:00" u="1"/>
        <d v="2017-08-08T17:10:00" u="1"/>
        <d v="2017-08-03T18:30:00" u="1"/>
        <d v="2017-08-08T18:10:00" u="1"/>
        <d v="2017-08-03T19:30:00" u="1"/>
        <d v="2017-08-08T19:10:00" u="1"/>
        <d v="2017-08-03T20:30:00" u="1"/>
        <d v="2017-08-08T20:10:00" u="1"/>
        <d v="2017-08-03T21:30:00" u="1"/>
        <d v="2017-08-08T21:10:00" u="1"/>
        <d v="2017-08-03T22:30:00" u="1"/>
        <d v="2017-08-08T22:10:00" u="1"/>
        <d v="2017-08-03T23:30:00" u="1"/>
        <d v="2017-08-08T23:10:00" u="1"/>
        <d v="2017-01-01T00:40:00" u="1"/>
        <d v="2017-01-06T00:20:00" u="1"/>
        <d v="2017-01-11T00:00:00" u="1"/>
        <d v="2017-09-03T00:30:00" u="1"/>
        <d v="2017-09-08T00:10:00" u="1"/>
        <d v="2017-01-01T01:40:00" u="1"/>
        <d v="2017-01-06T01:20:00" u="1"/>
        <d v="2017-01-11T01:00:00" u="1"/>
        <d v="2017-09-03T01:30:00" u="1"/>
        <d v="2017-09-08T01:10:00" u="1"/>
        <d v="2017-01-01T02:40:00" u="1"/>
        <d v="2017-01-06T02:20:00" u="1"/>
        <d v="2017-01-11T02:00:00" u="1"/>
        <d v="2017-09-03T02:30:00" u="1"/>
        <d v="2017-09-08T02:10:00" u="1"/>
        <d v="2017-01-01T03:40:00" u="1"/>
        <d v="2017-01-06T03:20:00" u="1"/>
        <d v="2017-01-11T03:00:00" u="1"/>
        <d v="2017-09-03T03:30:00" u="1"/>
        <d v="2017-09-08T03:10:00" u="1"/>
        <d v="2020-01-11T00:00:00" u="1"/>
        <d v="2017-01-01T04:40:00" u="1"/>
        <d v="2017-01-06T04:20:00" u="1"/>
        <d v="2017-01-11T04:00:00" u="1"/>
        <d v="2017-09-03T04:30:00" u="1"/>
        <d v="2017-09-08T04:10:00" u="1"/>
        <d v="2017-01-01T05:40:00" u="1"/>
        <d v="2017-01-06T05:20:00" u="1"/>
        <d v="2017-01-11T05:00:00" u="1"/>
        <d v="2017-09-03T05:30:00" u="1"/>
        <d v="2017-09-08T05:10:00" u="1"/>
        <d v="2017-01-01T06:40:00" u="1"/>
        <d v="2017-01-06T06:20:00" u="1"/>
        <d v="2017-01-11T06:00:00" u="1"/>
        <d v="2017-09-03T06:30:00" u="1"/>
        <d v="2017-09-08T06:10:00" u="1"/>
        <d v="2017-01-01T07:40:00" u="1"/>
        <d v="2017-01-06T07:20:00" u="1"/>
        <d v="2017-01-11T07:00:00" u="1"/>
        <d v="2017-09-03T07:30:00" u="1"/>
        <d v="2017-09-08T07:10:00" u="1"/>
        <d v="2017-01-01T08:40:00" u="1"/>
        <d v="2017-01-06T08:20:00" u="1"/>
        <d v="2017-01-11T08:00:00" u="1"/>
        <d v="2017-09-03T08:30:00" u="1"/>
        <d v="2017-09-08T08:10:00" u="1"/>
        <d v="2017-01-01T09:40:00" u="1"/>
        <d v="2017-01-06T09:20:00" u="1"/>
        <d v="2017-01-11T09:00:00" u="1"/>
        <d v="2017-09-03T09:30:00" u="1"/>
        <d v="2017-09-08T09:10:00" u="1"/>
        <d v="2017-01-01T10:40:00" u="1"/>
        <d v="2017-01-06T10:20:00" u="1"/>
        <d v="2017-01-11T10:00:00" u="1"/>
        <d v="2017-09-03T10:30:00" u="1"/>
        <d v="2017-09-08T10:10:00" u="1"/>
        <d v="2017-01-01T11:40:00" u="1"/>
        <d v="2017-01-06T11:20:00" u="1"/>
        <d v="2017-01-11T11:00:00" u="1"/>
        <d v="2017-09-03T11:30:00" u="1"/>
        <d v="2017-09-08T11:10:00" u="1"/>
        <d v="2017-01-01T12:40:00" u="1"/>
        <d v="2017-01-06T12:20:00" u="1"/>
        <d v="2017-01-11T12:00:00" u="1"/>
        <d v="2017-09-03T12:30:00" u="1"/>
        <d v="2017-09-08T12:10:00" u="1"/>
        <d v="2017-01-01T13:40:00" u="1"/>
        <d v="2017-01-06T13:20:00" u="1"/>
        <d v="2017-01-11T13:00:00" u="1"/>
        <d v="2017-09-03T13:30:00" u="1"/>
        <d v="2017-09-08T13:10:00" u="1"/>
        <d v="2017-01-01T14:40:00" u="1"/>
        <d v="2017-01-06T14:20:00" u="1"/>
        <d v="2017-01-11T14:00:00" u="1"/>
        <d v="2017-09-03T14:30:00" u="1"/>
        <d v="2017-09-08T14:10:00" u="1"/>
        <d v="2017-01-01T15:40:00" u="1"/>
        <d v="2017-01-06T15:20:00" u="1"/>
        <d v="2017-01-11T15:00:00" u="1"/>
        <d v="2017-09-03T15:30:00" u="1"/>
        <d v="2017-09-08T15:10:00" u="1"/>
        <d v="2017-01-01T16:40:00" u="1"/>
        <d v="2017-01-06T16:20:00" u="1"/>
        <d v="2017-01-11T16:00:00" u="1"/>
        <d v="2017-09-03T16:30:00" u="1"/>
        <d v="2017-09-08T16:10:00" u="1"/>
        <d v="2017-01-01T17:40:00" u="1"/>
        <d v="2017-01-06T17:20:00" u="1"/>
        <d v="2017-01-11T17:00:00" u="1"/>
        <d v="2017-09-03T17:30:00" u="1"/>
        <d v="2017-09-08T17:10:00" u="1"/>
        <d v="2017-01-01T18:40:00" u="1"/>
        <d v="2017-01-06T18:20:00" u="1"/>
        <d v="2017-01-11T18:00:00" u="1"/>
        <d v="2017-09-03T18:30:00" u="1"/>
        <d v="2017-09-08T18:10:00" u="1"/>
        <d v="2017-01-01T19:40:00" u="1"/>
        <d v="2017-01-06T19:20:00" u="1"/>
        <d v="2017-01-11T19:00:00" u="1"/>
        <d v="2017-09-03T19:30:00" u="1"/>
        <d v="2017-09-08T19:10:00" u="1"/>
        <d v="2017-01-01T20:40:00" u="1"/>
        <d v="2017-01-06T20:20:00" u="1"/>
        <d v="2017-01-11T20:00:00" u="1"/>
        <d v="2017-09-03T20:30:00" u="1"/>
        <d v="2017-09-08T20:10:00" u="1"/>
        <d v="2017-01-01T21:40:00" u="1"/>
        <d v="2017-01-06T21:20:00" u="1"/>
        <d v="2017-01-11T21:00:00" u="1"/>
        <d v="2017-09-03T21:30:00" u="1"/>
        <d v="2017-09-08T21:10:00" u="1"/>
        <d v="2017-01-01T22:40:00" u="1"/>
        <d v="2017-01-06T22:20:00" u="1"/>
        <d v="2017-01-11T22:00:00" u="1"/>
        <d v="2017-09-03T22:30:00" u="1"/>
        <d v="2017-09-08T22:10:00" u="1"/>
        <d v="2017-01-01T23:40:00" u="1"/>
        <d v="2017-01-06T23:20:00" u="1"/>
        <d v="2017-01-11T23:00:00" u="1"/>
        <d v="2017-09-03T23:30:00" u="1"/>
        <d v="2017-09-08T23:10:00" u="1"/>
        <d v="2017-02-01T00:40:00" u="1"/>
        <d v="2017-02-06T00:20:00" u="1"/>
        <d v="2017-02-11T00:00:00" u="1"/>
        <d v="2017-10-03T00:30:00" u="1"/>
        <d v="2017-10-08T00:10:00" u="1"/>
        <d v="2017-02-01T01:40:00" u="1"/>
        <d v="2017-02-06T01:20:00" u="1"/>
        <d v="2017-02-11T01:00:00" u="1"/>
        <d v="2017-10-03T01:30:00" u="1"/>
        <d v="2017-10-08T01:10:00" u="1"/>
        <d v="2017-02-01T02:40:00" u="1"/>
        <d v="2017-02-06T02:20:00" u="1"/>
        <d v="2017-02-11T02:00:00" u="1"/>
        <d v="2017-10-03T02:30:00" u="1"/>
        <d v="2017-10-08T02:10:00" u="1"/>
        <d v="2017-02-01T03:40:00" u="1"/>
        <d v="2017-02-06T03:20:00" u="1"/>
        <d v="2017-02-11T03:00:00" u="1"/>
        <d v="2017-10-03T03:30:00" u="1"/>
        <d v="2017-10-08T03:10:00" u="1"/>
        <d v="2020-02-11T00:00:00" u="1"/>
        <d v="2017-02-01T04:40:00" u="1"/>
        <d v="2017-02-06T04:20:00" u="1"/>
        <d v="2017-02-11T04:00:00" u="1"/>
        <d v="2017-10-03T04:30:00" u="1"/>
        <d v="2017-10-08T04:10:00" u="1"/>
        <d v="2017-02-01T05:40:00" u="1"/>
        <d v="2017-02-06T05:20:00" u="1"/>
        <d v="2017-02-11T05:00:00" u="1"/>
        <d v="2017-10-03T05:30:00" u="1"/>
        <d v="2017-10-08T05:10:00" u="1"/>
        <d v="2017-02-01T06:40:00" u="1"/>
        <d v="2017-02-06T06:20:00" u="1"/>
        <d v="2017-02-11T06:00:00" u="1"/>
        <d v="2017-10-03T06:30:00" u="1"/>
        <d v="2017-10-08T06:10:00" u="1"/>
        <d v="2017-02-01T07:40:00" u="1"/>
        <d v="2017-02-06T07:20:00" u="1"/>
        <d v="2017-02-11T07:00:00" u="1"/>
        <d v="2017-10-03T07:30:00" u="1"/>
        <d v="2017-10-08T07:10:00" u="1"/>
        <d v="2017-02-01T08:40:00" u="1"/>
        <d v="2017-02-06T08:20:00" u="1"/>
        <d v="2017-02-11T08:00:00" u="1"/>
        <d v="2017-10-03T08:30:00" u="1"/>
        <d v="2017-10-08T08:10:00" u="1"/>
        <d v="2017-02-01T09:40:00" u="1"/>
        <d v="2017-02-06T09:20:00" u="1"/>
        <d v="2017-02-11T09:00:00" u="1"/>
        <d v="2017-10-03T09:30:00" u="1"/>
        <d v="2017-10-08T09:10:00" u="1"/>
        <d v="2017-02-01T10:40:00" u="1"/>
        <d v="2017-02-06T10:20:00" u="1"/>
        <d v="2017-02-11T10:00:00" u="1"/>
        <d v="2017-10-03T10:30:00" u="1"/>
        <d v="2017-10-08T10:10:00" u="1"/>
        <d v="2017-02-01T11:40:00" u="1"/>
        <d v="2017-02-06T11:20:00" u="1"/>
        <d v="2017-02-11T11:00:00" u="1"/>
        <d v="2017-10-03T11:30:00" u="1"/>
        <d v="2017-10-08T11:10:00" u="1"/>
        <d v="2017-02-01T12:40:00" u="1"/>
        <d v="2017-02-06T12:20:00" u="1"/>
        <d v="2017-02-11T12:00:00" u="1"/>
        <d v="2017-10-03T12:30:00" u="1"/>
        <d v="2017-10-08T12:10:00" u="1"/>
        <d v="2017-02-01T13:40:00" u="1"/>
        <d v="2017-02-06T13:20:00" u="1"/>
        <d v="2017-02-11T13:00:00" u="1"/>
        <d v="2017-10-03T13:30:00" u="1"/>
        <d v="2017-10-08T13:10:00" u="1"/>
        <d v="2017-02-01T14:40:00" u="1"/>
        <d v="2017-02-06T14:20:00" u="1"/>
        <d v="2017-02-11T14:00:00" u="1"/>
        <d v="2017-10-03T14:30:00" u="1"/>
        <d v="2017-10-08T14:10:00" u="1"/>
        <d v="2017-02-01T15:40:00" u="1"/>
        <d v="2017-02-06T15:20:00" u="1"/>
        <d v="2017-02-11T15:00:00" u="1"/>
        <d v="2017-10-03T15:30:00" u="1"/>
        <d v="2017-10-08T15:10:00" u="1"/>
        <d v="2017-02-01T16:40:00" u="1"/>
        <d v="2017-02-06T16:20:00" u="1"/>
        <d v="2017-02-11T16:00:00" u="1"/>
        <d v="2017-10-03T16:30:00" u="1"/>
        <d v="2017-10-08T16:10:00" u="1"/>
        <d v="2017-02-01T17:40:00" u="1"/>
        <d v="2017-02-06T17:20:00" u="1"/>
        <d v="2017-02-11T17:00:00" u="1"/>
        <d v="2017-10-03T17:30:00" u="1"/>
        <d v="2017-10-08T17:10:00" u="1"/>
        <d v="2017-02-01T18:40:00" u="1"/>
        <d v="2017-02-06T18:20:00" u="1"/>
        <d v="2017-02-11T18:00:00" u="1"/>
        <d v="2017-10-03T18:30:00" u="1"/>
        <d v="2017-10-08T18:10:00" u="1"/>
        <d v="2017-02-01T19:40:00" u="1"/>
        <d v="2017-02-06T19:20:00" u="1"/>
        <d v="2017-02-11T19:00:00" u="1"/>
        <d v="2017-10-03T19:30:00" u="1"/>
        <d v="2017-10-08T19:10:00" u="1"/>
        <d v="2017-02-01T20:40:00" u="1"/>
        <d v="2017-02-06T20:20:00" u="1"/>
        <d v="2017-02-11T20:00:00" u="1"/>
        <d v="2017-10-03T20:30:00" u="1"/>
        <d v="2017-10-08T20:10:00" u="1"/>
        <d v="2017-02-01T21:40:00" u="1"/>
        <d v="2017-02-06T21:20:00" u="1"/>
        <d v="2017-02-11T21:00:00" u="1"/>
        <d v="2017-10-03T21:30:00" u="1"/>
        <d v="2017-10-08T21:10:00" u="1"/>
        <d v="2017-02-01T22:40:00" u="1"/>
        <d v="2017-02-06T22:20:00" u="1"/>
        <d v="2017-02-11T22:00:00" u="1"/>
        <d v="2017-10-03T22:30:00" u="1"/>
        <d v="2017-10-08T22:10:00" u="1"/>
        <d v="2017-02-01T23:40:00" u="1"/>
        <d v="2017-02-06T23:20:00" u="1"/>
        <d v="2017-02-11T23:00:00" u="1"/>
        <d v="2017-10-03T23:30:00" u="1"/>
        <d v="2017-10-08T23:10:00" u="1"/>
        <d v="2017-03-01T00:40:00" u="1"/>
        <d v="2017-03-06T00:20:00" u="1"/>
        <d v="2017-03-11T00:00:00" u="1"/>
        <d v="2017-11-03T00:30:00" u="1"/>
        <d v="2017-11-08T00:10:00" u="1"/>
        <d v="2017-03-01T01:40:00" u="1"/>
        <d v="2017-03-06T01:20:00" u="1"/>
        <d v="2017-03-11T01:00:00" u="1"/>
        <d v="2017-11-03T01:30:00" u="1"/>
        <d v="2017-11-08T01:10:00" u="1"/>
        <d v="2017-03-01T02:40:00" u="1"/>
        <d v="2017-03-06T02:20:00" u="1"/>
        <d v="2017-03-11T02:00:00" u="1"/>
        <d v="2017-11-03T02:30:00" u="1"/>
        <d v="2017-11-08T02:10:00" u="1"/>
        <d v="2017-03-01T03:40:00" u="1"/>
        <d v="2017-03-06T03:20:00" u="1"/>
        <d v="2017-03-11T03:00:00" u="1"/>
        <d v="2017-11-03T03:30:00" u="1"/>
        <d v="2017-11-08T03:10:00" u="1"/>
        <d v="2020-03-11T00:00:00" u="1"/>
        <d v="2017-03-01T04:40:00" u="1"/>
        <d v="2017-03-06T04:20:00" u="1"/>
        <d v="2017-03-11T04:00:00" u="1"/>
        <d v="2017-11-03T04:30:00" u="1"/>
        <d v="2017-11-08T04:10:00" u="1"/>
        <d v="2017-03-01T05:40:00" u="1"/>
        <d v="2017-03-06T05:20:00" u="1"/>
        <d v="2017-03-11T05:00:00" u="1"/>
        <d v="2017-11-03T05:30:00" u="1"/>
        <d v="2017-11-08T05:10:00" u="1"/>
        <d v="2017-03-01T06:40:00" u="1"/>
        <d v="2017-03-06T06:20:00" u="1"/>
        <d v="2017-03-11T06:00:00" u="1"/>
        <d v="2017-11-03T06:30:00" u="1"/>
        <d v="2017-11-08T06:10:00" u="1"/>
        <d v="2017-03-01T07:40:00" u="1"/>
        <d v="2017-03-06T07:20:00" u="1"/>
        <d v="2017-03-11T07:00:00" u="1"/>
        <d v="2017-11-03T07:30:00" u="1"/>
        <d v="2017-11-08T07:10:00" u="1"/>
        <d v="2017-03-01T08:40:00" u="1"/>
        <d v="2017-03-06T08:20:00" u="1"/>
        <d v="2017-03-11T08:00:00" u="1"/>
        <d v="2017-11-03T08:30:00" u="1"/>
        <d v="2017-11-08T08:10:00" u="1"/>
        <d v="2017-03-01T09:40:00" u="1"/>
        <d v="2017-03-06T09:20:00" u="1"/>
        <d v="2017-03-11T09:00:00" u="1"/>
        <d v="2017-11-03T09:30:00" u="1"/>
        <d v="2017-11-08T09:10:00" u="1"/>
        <d v="2017-03-01T10:40:00" u="1"/>
        <d v="2017-03-06T10:20:00" u="1"/>
        <d v="2017-03-11T10:00:00" u="1"/>
        <d v="2017-11-03T10:30:00" u="1"/>
        <d v="2017-11-08T10:10:00" u="1"/>
        <d v="2017-03-01T11:40:00" u="1"/>
        <d v="2017-03-06T11:20:00" u="1"/>
        <d v="2017-03-11T11:00:00" u="1"/>
        <d v="2017-11-03T11:30:00" u="1"/>
        <d v="2017-11-08T11:10:00" u="1"/>
        <d v="2017-03-01T12:40:00" u="1"/>
        <d v="2017-03-06T12:20:00" u="1"/>
        <d v="2017-03-11T12:00:00" u="1"/>
        <d v="2017-11-03T12:30:00" u="1"/>
        <d v="2017-11-08T12:10:00" u="1"/>
        <d v="2017-03-01T13:40:00" u="1"/>
        <d v="2017-03-06T13:20:00" u="1"/>
        <d v="2017-03-11T13:00:00" u="1"/>
        <d v="2017-11-03T13:30:00" u="1"/>
        <d v="2017-11-08T13:10:00" u="1"/>
        <d v="2017-03-01T14:40:00" u="1"/>
        <d v="2017-03-06T14:20:00" u="1"/>
        <d v="2017-03-11T14:00:00" u="1"/>
        <d v="2017-11-03T14:30:00" u="1"/>
        <d v="2017-11-08T14:10:00" u="1"/>
        <d v="2017-03-01T15:40:00" u="1"/>
        <d v="2017-03-06T15:20:00" u="1"/>
        <d v="2017-03-11T15:00:00" u="1"/>
        <d v="2017-11-03T15:30:00" u="1"/>
        <d v="2017-11-08T15:10:00" u="1"/>
        <d v="2017-03-01T16:40:00" u="1"/>
        <d v="2017-03-06T16:20:00" u="1"/>
        <d v="2017-03-11T16:00:00" u="1"/>
        <d v="2017-11-03T16:30:00" u="1"/>
        <d v="2017-11-08T16:10:00" u="1"/>
        <d v="2017-03-01T17:40:00" u="1"/>
        <d v="2017-03-06T17:20:00" u="1"/>
        <d v="2017-03-11T17:00:00" u="1"/>
        <d v="2017-11-03T17:30:00" u="1"/>
        <d v="2017-11-08T17:10:00" u="1"/>
        <d v="2017-03-01T18:40:00" u="1"/>
        <d v="2017-03-06T18:20:00" u="1"/>
        <d v="2017-03-11T18:00:00" u="1"/>
        <d v="2017-11-03T18:30:00" u="1"/>
        <d v="2017-11-08T18:10:00" u="1"/>
        <d v="2017-03-01T19:40:00" u="1"/>
        <d v="2017-03-06T19:20:00" u="1"/>
        <d v="2017-03-11T19:00:00" u="1"/>
        <d v="2017-11-03T19:30:00" u="1"/>
        <d v="2017-11-08T19:10:00" u="1"/>
        <d v="2017-03-01T20:40:00" u="1"/>
        <d v="2017-03-06T20:20:00" u="1"/>
        <d v="2017-03-11T20:00:00" u="1"/>
        <d v="2017-11-03T20:30:00" u="1"/>
        <d v="2017-11-08T20:10:00" u="1"/>
        <d v="2017-03-01T21:40:00" u="1"/>
        <d v="2017-03-06T21:20:00" u="1"/>
        <d v="2017-03-11T21:00:00" u="1"/>
        <d v="2017-11-03T21:30:00" u="1"/>
        <d v="2017-11-08T21:10:00" u="1"/>
        <d v="2017-03-01T22:40:00" u="1"/>
        <d v="2017-03-06T22:20:00" u="1"/>
        <d v="2017-03-11T22:00:00" u="1"/>
        <d v="2017-11-03T22:30:00" u="1"/>
        <d v="2017-11-08T22:10:00" u="1"/>
        <d v="2017-03-01T23:40:00" u="1"/>
        <d v="2017-03-06T23:20:00" u="1"/>
        <d v="2017-03-11T23:00:00" u="1"/>
        <d v="2017-11-03T23:30:00" u="1"/>
        <d v="2017-11-08T23:10:00" u="1"/>
        <d v="2017-04-01T00:40:00" u="1"/>
        <d v="2017-04-06T00:20:00" u="1"/>
        <d v="2017-04-11T00:00:00" u="1"/>
        <d v="2017-12-03T00:30:00" u="1"/>
        <d v="2017-12-08T00:10:00" u="1"/>
        <d v="2017-04-01T01:40:00" u="1"/>
        <d v="2017-04-06T01:20:00" u="1"/>
        <d v="2017-04-11T01:00:00" u="1"/>
        <d v="2017-12-03T01:30:00" u="1"/>
        <d v="2017-12-08T01:10:00" u="1"/>
        <d v="2017-04-01T02:40:00" u="1"/>
        <d v="2017-04-06T02:20:00" u="1"/>
        <d v="2017-04-11T02:00:00" u="1"/>
        <d v="2017-12-03T02:30:00" u="1"/>
        <d v="2017-12-08T02:10:00" u="1"/>
        <d v="2017-04-01T03:40:00" u="1"/>
        <d v="2017-04-06T03:20:00" u="1"/>
        <d v="2017-04-11T03:00:00" u="1"/>
        <d v="2017-12-03T03:30:00" u="1"/>
        <d v="2017-12-08T03:10:00" u="1"/>
        <d v="2020-04-11T00:00:00" u="1"/>
        <d v="2017-04-01T04:40:00" u="1"/>
        <d v="2017-04-06T04:20:00" u="1"/>
        <d v="2017-04-11T04:00:00" u="1"/>
        <d v="2017-12-03T04:30:00" u="1"/>
        <d v="2017-12-08T04:10:00" u="1"/>
        <d v="2017-04-01T05:40:00" u="1"/>
        <d v="2017-04-06T05:20:00" u="1"/>
        <d v="2017-04-11T05:00:00" u="1"/>
        <d v="2017-12-03T05:30:00" u="1"/>
        <d v="2017-12-08T05:10:00" u="1"/>
        <d v="2017-04-01T06:40:00" u="1"/>
        <d v="2017-04-06T06:20:00" u="1"/>
        <d v="2017-04-11T06:00:00" u="1"/>
        <d v="2017-12-03T06:30:00" u="1"/>
        <d v="2017-12-08T06:10:00" u="1"/>
        <d v="2017-04-01T07:40:00" u="1"/>
        <d v="2017-04-06T07:20:00" u="1"/>
        <d v="2017-04-11T07:00:00" u="1"/>
        <d v="2017-12-03T07:30:00" u="1"/>
        <d v="2017-12-08T07:10:00" u="1"/>
        <d v="2017-04-01T08:40:00" u="1"/>
        <d v="2017-04-06T08:20:00" u="1"/>
        <d v="2017-04-11T08:00:00" u="1"/>
        <d v="2017-12-03T08:30:00" u="1"/>
        <d v="2017-12-08T08:10:00" u="1"/>
        <d v="2017-04-01T09:40:00" u="1"/>
        <d v="2017-04-06T09:20:00" u="1"/>
        <d v="2017-04-11T09:00:00" u="1"/>
        <d v="2017-12-03T09:30:00" u="1"/>
        <d v="2017-12-08T09:10:00" u="1"/>
        <d v="2017-04-01T10:40:00" u="1"/>
        <d v="2017-04-06T10:20:00" u="1"/>
        <d v="2017-04-11T10:00:00" u="1"/>
        <d v="2017-12-03T10:30:00" u="1"/>
        <d v="2017-12-08T10:10:00" u="1"/>
        <d v="2017-04-01T11:40:00" u="1"/>
        <d v="2017-04-06T11:20:00" u="1"/>
        <d v="2017-04-11T11:00:00" u="1"/>
        <d v="2017-12-03T11:30:00" u="1"/>
        <d v="2017-12-08T11:10:00" u="1"/>
        <d v="2017-04-01T12:40:00" u="1"/>
        <d v="2017-04-06T12:20:00" u="1"/>
        <d v="2017-04-11T12:00:00" u="1"/>
        <d v="2017-12-03T12:30:00" u="1"/>
        <d v="2017-12-08T12:10:00" u="1"/>
        <d v="2017-04-01T13:40:00" u="1"/>
        <d v="2017-04-06T13:20:00" u="1"/>
        <d v="2017-04-11T13:00:00" u="1"/>
        <d v="2017-12-03T13:30:00" u="1"/>
        <d v="2017-12-08T13:10:00" u="1"/>
        <d v="2017-04-01T14:40:00" u="1"/>
        <d v="2017-04-06T14:20:00" u="1"/>
        <d v="2017-04-11T14:00:00" u="1"/>
        <d v="2017-12-03T14:30:00" u="1"/>
        <d v="2017-12-08T14:10:00" u="1"/>
        <d v="2017-04-01T15:40:00" u="1"/>
        <d v="2017-04-06T15:20:00" u="1"/>
        <d v="2017-04-11T15:00:00" u="1"/>
        <d v="2017-12-03T15:30:00" u="1"/>
        <d v="2017-12-08T15:10:00" u="1"/>
        <d v="2017-04-01T16:40:00" u="1"/>
        <d v="2017-04-06T16:20:00" u="1"/>
        <d v="2017-04-11T16:00:00" u="1"/>
        <d v="2017-12-03T16:30:00" u="1"/>
        <d v="2017-12-08T16:10:00" u="1"/>
        <d v="2017-04-01T17:40:00" u="1"/>
        <d v="2017-04-06T17:20:00" u="1"/>
        <d v="2017-04-11T17:00:00" u="1"/>
        <d v="2017-12-03T17:30:00" u="1"/>
        <d v="2017-12-08T17:10:00" u="1"/>
        <d v="2017-04-01T18:40:00" u="1"/>
        <d v="2017-04-06T18:20:00" u="1"/>
        <d v="2017-04-11T18:00:00" u="1"/>
        <d v="2017-12-03T18:30:00" u="1"/>
        <d v="2017-12-08T18:10:00" u="1"/>
        <d v="2017-04-01T19:40:00" u="1"/>
        <d v="2017-04-06T19:20:00" u="1"/>
        <d v="2017-04-11T19:00:00" u="1"/>
        <d v="2017-12-03T19:30:00" u="1"/>
        <d v="2017-12-08T19:10:00" u="1"/>
        <d v="2017-04-01T20:40:00" u="1"/>
        <d v="2017-04-06T20:20:00" u="1"/>
        <d v="2017-05-11T00:00:00" u="1"/>
        <d v="2017-01-22T00:00:00" u="1"/>
        <d v="2020-01-22T00:00:00" u="1"/>
        <d v="2017-06-11T00:00:00" u="1"/>
        <d v="2017-02-22T00:00:00" u="1"/>
        <d v="2020-02-22T00:00:00" u="1"/>
        <d v="2017-07-11T00:00:00" u="1"/>
        <d v="2017-03-22T00:00:00" u="1"/>
        <d v="2020-03-22T00:00:00" u="1"/>
        <d v="2017-08-11T00:00:00" u="1"/>
        <d v="2017-04-22T00:00:00" u="1"/>
        <d v="2020-04-22T00:00:00" u="1"/>
        <d v="2017-09-11T00:00:00" u="1"/>
        <d v="2017-05-22T00:00:00" u="1"/>
        <d v="2017-10-11T00:00:00" u="1"/>
        <d v="2017-06-22T00:00:00" u="1"/>
        <d v="2017-11-11T00:00:00" u="1"/>
        <d v="2017-07-22T00:00:00" u="1"/>
        <d v="2017-08-22T00:00:00" u="1"/>
        <d v="2017-01-01T00:00:00" u="1"/>
        <d v="2017-01-01T01:00:00" u="1"/>
        <d v="2017-01-01T02:00:00" u="1"/>
        <d v="2017-01-01T03:00:00" u="1"/>
        <d v="2020-01-01T00:00:00" u="1"/>
        <d v="2017-01-01T04:00:00" u="1"/>
        <d v="2017-01-01T05:00:00" u="1"/>
        <d v="2017-01-01T06:00:00" u="1"/>
        <d v="2017-01-01T07:00:00" u="1"/>
        <d v="2017-01-01T08:00:00" u="1"/>
        <d v="2017-01-01T09:00:00" u="1"/>
        <d v="2017-01-01T10:00:00" u="1"/>
        <d v="2017-09-22T00:00:00" u="1"/>
        <d v="2017-01-01T11:00:00" u="1"/>
        <d v="2017-01-01T12:00:00" u="1"/>
        <d v="2017-01-01T13:00:00" u="1"/>
        <d v="2017-01-01T14:00:00" u="1"/>
        <d v="2017-01-01T15:00:00" u="1"/>
        <d v="2017-01-01T16:00:00" u="1"/>
        <d v="2017-01-01T17:00:00" u="1"/>
        <d v="2017-01-01T18:00:00" u="1"/>
        <d v="2017-01-01T19:00:00" u="1"/>
        <d v="2017-01-01T20:00:00" u="1"/>
        <d v="2017-01-01T21:00:00" u="1"/>
        <d v="2017-01-01T22:00:00" u="1"/>
        <d v="2017-01-01T23:00:00" u="1"/>
        <d v="2017-02-01T00:00:00" u="1"/>
        <d v="2017-02-01T01:00:00" u="1"/>
        <d v="2017-02-01T02:00:00" u="1"/>
        <d v="2017-02-01T03:00:00" u="1"/>
        <d v="2020-02-01T00:00:00" u="1"/>
        <d v="2017-02-01T04:00:00" u="1"/>
        <d v="2017-02-01T05:00:00" u="1"/>
        <d v="2017-02-01T06:00:00" u="1"/>
        <d v="2017-02-01T07:00:00" u="1"/>
        <d v="2017-02-01T08:00:00" u="1"/>
        <d v="2017-02-01T09:00:00" u="1"/>
        <d v="2017-02-01T10:00:00" u="1"/>
        <d v="2017-10-22T00:00:00" u="1"/>
        <d v="2017-02-01T11:00:00" u="1"/>
        <d v="2017-02-01T12:00:00" u="1"/>
        <d v="2017-02-01T13:00:00" u="1"/>
        <d v="2017-02-01T14:00:00" u="1"/>
        <d v="2017-02-01T15:00:00" u="1"/>
        <d v="2017-02-01T16:00:00" u="1"/>
        <d v="2017-02-01T17:00:00" u="1"/>
        <d v="2017-02-01T18:00:00" u="1"/>
        <d v="2017-02-01T19:00:00" u="1"/>
        <d v="2017-02-01T20:00:00" u="1"/>
        <d v="2017-02-01T21:00:00" u="1"/>
        <d v="2017-02-01T22:00:00" u="1"/>
        <d v="2017-02-01T23:00:00" u="1"/>
        <d v="2017-03-01T00:00:00" u="1"/>
        <d v="2017-03-01T01:00:00" u="1"/>
        <d v="2017-03-01T02:00:00" u="1"/>
        <d v="2017-03-01T03:00:00" u="1"/>
        <d v="2020-03-01T00:00:00" u="1"/>
        <d v="2017-03-01T04:00:00" u="1"/>
        <d v="2017-03-01T05:00:00" u="1"/>
        <d v="2017-03-01T06:00:00" u="1"/>
        <d v="2017-03-01T07:00:00" u="1"/>
        <d v="2017-03-01T08:00:00" u="1"/>
        <d v="2017-03-01T09:00:00" u="1"/>
        <d v="2017-03-01T10:00:00" u="1"/>
        <d v="2017-11-22T00:00:00" u="1"/>
        <d v="2017-03-01T11:00:00" u="1"/>
        <d v="2017-03-01T12:00:00" u="1"/>
        <d v="2017-03-01T13:00:00" u="1"/>
        <d v="2017-03-01T14:00:00" u="1"/>
        <d v="2017-03-01T15:00:00" u="1"/>
        <d v="2017-03-01T16:00:00" u="1"/>
        <d v="2017-03-01T17:00:00" u="1"/>
        <d v="2017-03-01T18:00:00" u="1"/>
        <d v="2017-03-01T19:00:00" u="1"/>
        <d v="2017-03-01T20:00:00" u="1"/>
        <d v="2017-03-01T21:00:00" u="1"/>
        <d v="2017-03-01T22:00:00" u="1"/>
        <d v="2017-03-01T23:00:00" u="1"/>
        <d v="2017-04-01T00:00:00" u="1"/>
        <d v="2017-04-01T01:00:00" u="1"/>
        <d v="2017-04-01T02:00:00" u="1"/>
        <d v="2017-04-01T03:00:00" u="1"/>
        <d v="2020-04-01T00:00:00" u="1"/>
        <d v="2017-04-01T04:00:00" u="1"/>
        <d v="2017-04-01T05:00:00" u="1"/>
        <d v="2017-04-01T06:00:00" u="1"/>
        <d v="2017-04-01T07:00:00" u="1"/>
        <d v="2017-04-01T08:00:00" u="1"/>
        <d v="2017-04-01T09:00:00" u="1"/>
        <d v="2017-04-01T10:00:00" u="1"/>
        <d v="2017-12-22T00:00:00" u="1"/>
        <d v="2017-04-01T11:00:00" u="1"/>
        <d v="2017-04-01T12:00:00" u="1"/>
        <d v="2017-04-01T13:00:00" u="1"/>
        <d v="2017-04-01T14:00:00" u="1"/>
        <d v="2017-04-01T15:00:00" u="1"/>
        <d v="2017-04-01T16:00:00" u="1"/>
        <d v="2017-04-01T17:00:00" u="1"/>
        <d v="2017-04-01T18:00:00" u="1"/>
        <d v="2017-04-01T19:00:00" u="1"/>
        <d v="2017-04-01T20:00:00" u="1"/>
        <d v="2017-04-01T21:00:00" u="1"/>
        <d v="2017-04-01T22:00:00" u="1"/>
        <d v="2017-04-01T23:00:00" u="1"/>
        <d v="2017-05-01T00:00:00" u="1"/>
        <d v="2017-05-01T01:00:00" u="1"/>
        <d v="2017-05-01T02:00:00" u="1"/>
        <d v="2017-05-01T03:00:00" u="1"/>
        <d v="2020-05-01T00:00:00" u="1"/>
        <d v="2017-05-01T04:00:00" u="1"/>
        <d v="2017-01-12T00:00:00" u="1"/>
        <d v="2017-05-01T05:00:00" u="1"/>
        <d v="2017-05-01T06:00:00" u="1"/>
        <d v="2017-05-01T07:00:00" u="1"/>
        <d v="2017-05-01T08:00:00" u="1"/>
        <d v="2020-01-12T00:00:00" u="1"/>
        <d v="2017-05-01T09:00:00" u="1"/>
        <d v="2017-05-01T10:00:00" u="1"/>
        <d v="2017-05-01T11:00:00" u="1"/>
        <d v="2017-05-01T12:00:00" u="1"/>
        <d v="2017-05-01T13:00:00" u="1"/>
        <d v="2017-05-01T14:00:00" u="1"/>
        <d v="2017-05-01T15:00:00" u="1"/>
        <d v="2017-05-01T16:00:00" u="1"/>
        <d v="2017-05-01T17:00:00" u="1"/>
        <d v="2017-05-01T18:00:00" u="1"/>
        <d v="2017-05-01T19:00:00" u="1"/>
        <d v="2017-05-01T20:00:00" u="1"/>
        <d v="2017-05-01T21:00:00" u="1"/>
        <d v="2017-05-01T22:00:00" u="1"/>
        <d v="2017-05-01T23:00:00" u="1"/>
        <d v="2017-06-01T00:00:00" u="1"/>
        <d v="2017-06-01T01:00:00" u="1"/>
        <d v="2017-06-01T02:00:00" u="1"/>
        <d v="2017-06-01T03:00:00" u="1"/>
        <d v="2020-06-01T00:00:00" u="1"/>
        <d v="2017-06-01T04:00:00" u="1"/>
        <d v="2017-02-12T00:00:00" u="1"/>
        <d v="2017-06-01T05:00:00" u="1"/>
        <d v="2017-06-01T06:00:00" u="1"/>
        <d v="2017-06-01T07:00:00" u="1"/>
        <d v="2017-06-01T08:00:00" u="1"/>
        <d v="2020-02-12T00:00:00" u="1"/>
        <d v="2017-06-01T09:00:00" u="1"/>
        <d v="2017-06-01T10:00:00" u="1"/>
        <d v="2017-06-01T11:00:00" u="1"/>
        <d v="2017-06-01T12:00:00" u="1"/>
        <d v="2017-06-01T13:00:00" u="1"/>
        <d v="2017-06-01T14:00:00" u="1"/>
        <d v="2017-06-01T15:00:00" u="1"/>
        <d v="2017-06-01T16:00:00" u="1"/>
        <d v="2017-06-01T17:00:00" u="1"/>
        <d v="2017-06-01T18:00:00" u="1"/>
        <d v="2017-06-01T19:00:00" u="1"/>
        <d v="2017-06-01T20:00:00" u="1"/>
        <d v="2017-06-01T21:00:00" u="1"/>
        <d v="2017-06-01T22:00:00" u="1"/>
        <d v="2017-06-01T23:00:00" u="1"/>
        <d v="2017-07-01T00:00:00" u="1"/>
        <d v="2017-07-01T01:00:00" u="1"/>
        <d v="2017-07-01T02:00:00" u="1"/>
        <d v="2017-07-01T03:00:00" u="1"/>
        <d v="2020-07-01T00:00:00" u="1"/>
        <d v="2017-07-01T04:00:00" u="1"/>
        <d v="2017-03-12T00:00:00" u="1"/>
        <d v="2017-07-01T05:00:00" u="1"/>
        <d v="2017-07-01T06:00:00" u="1"/>
        <d v="2017-07-01T07:00:00" u="1"/>
        <d v="2017-07-01T08:00:00" u="1"/>
        <d v="2020-03-12T00:00:00" u="1"/>
        <d v="2017-07-01T09:00:00" u="1"/>
        <d v="2017-07-01T10:00:00" u="1"/>
        <d v="2017-07-01T11:00:00" u="1"/>
        <d v="2017-07-01T12:00:00" u="1"/>
        <d v="2017-07-01T13:00:00" u="1"/>
        <d v="2017-07-01T14:00:00" u="1"/>
        <d v="2017-07-01T15:00:00" u="1"/>
        <d v="2017-07-01T16:00:00" u="1"/>
        <d v="2017-07-01T17:00:00" u="1"/>
        <d v="2017-07-01T18:00:00" u="1"/>
        <d v="2017-07-01T19:00:00" u="1"/>
        <d v="2017-07-01T20:00:00" u="1"/>
        <d v="2017-07-01T21:00:00" u="1"/>
        <d v="2017-07-01T22:00:00" u="1"/>
        <d v="2017-07-01T23:00:00" u="1"/>
        <d v="2017-08-01T00:00:00" u="1"/>
        <d v="2017-08-01T01:00:00" u="1"/>
        <d v="2017-08-01T02:00:00" u="1"/>
        <d v="2017-08-01T03:00:00" u="1"/>
        <d v="2020-08-01T00:00:00" u="1"/>
        <d v="2017-08-01T04:00:00" u="1"/>
        <d v="2017-04-12T00:00:00" u="1"/>
        <d v="2017-08-01T05:00:00" u="1"/>
        <d v="2017-08-01T06:00:00" u="1"/>
        <d v="2017-08-01T07:00:00" u="1"/>
        <d v="2017-08-01T08:00:00" u="1"/>
        <d v="2020-04-12T00:00:00" u="1"/>
        <d v="2017-08-01T09:00:00" u="1"/>
        <d v="2017-08-01T10:00:00" u="1"/>
        <d v="2017-08-01T11:00:00" u="1"/>
        <d v="2017-08-01T12:00:00" u="1"/>
        <d v="2017-08-01T13:00:00" u="1"/>
        <d v="2017-08-01T14:00:00" u="1"/>
        <d v="2017-08-01T15:00:00" u="1"/>
        <d v="2017-08-01T16:00:00" u="1"/>
        <d v="2017-08-01T17:00:00" u="1"/>
        <d v="2017-08-01T18:00:00" u="1"/>
        <d v="2017-08-01T19:00:00" u="1"/>
        <d v="2017-08-01T20:00:00" u="1"/>
        <d v="2017-08-01T21:00:00" u="1"/>
        <d v="2017-08-01T22:00:00" u="1"/>
        <d v="2017-08-01T23:00:00" u="1"/>
        <d v="2017-09-01T00:00:00" u="1"/>
        <d v="2017-09-01T01:00:00" u="1"/>
        <d v="2017-09-01T02:00:00" u="1"/>
        <d v="2017-09-01T03:00:00" u="1"/>
        <d v="2020-09-01T00:00:00" u="1"/>
        <d v="2017-09-01T04:00:00" u="1"/>
        <d v="2017-05-12T00:00:00" u="1"/>
        <d v="2017-09-01T05:00:00" u="1"/>
        <d v="2017-09-01T06:00:00" u="1"/>
        <d v="2017-09-01T07:00:00" u="1"/>
        <d v="2017-09-01T08:00:00" u="1"/>
        <d v="2017-09-01T09:00:00" u="1"/>
        <d v="2017-01-23T00:00:00" u="1"/>
        <d v="2017-09-01T10:00:00" u="1"/>
        <d v="2017-09-01T11:00:00" u="1"/>
        <d v="2017-09-01T12:00:00" u="1"/>
        <d v="2017-09-01T13:00:00" u="1"/>
        <d v="2020-01-23T00:00:00" u="1"/>
        <d v="2017-09-01T14:00:00" u="1"/>
        <d v="2017-09-01T15:00:00" u="1"/>
        <d v="2017-09-01T16:00:00" u="1"/>
        <d v="2017-09-01T17:00:00" u="1"/>
        <d v="2017-09-01T18:00:00" u="1"/>
        <d v="2017-09-01T19:00:00" u="1"/>
        <d v="2017-09-01T20:00:00" u="1"/>
        <d v="2017-09-01T21:00:00" u="1"/>
        <d v="2017-09-01T22:00:00" u="1"/>
        <d v="2017-09-01T23:00:00" u="1"/>
        <d v="2017-10-01T00:00:00" u="1"/>
        <d v="2017-10-01T01:00:00" u="1"/>
        <d v="2017-10-01T02:00:00" u="1"/>
        <d v="2017-10-01T03:00:00" u="1"/>
        <d v="2020-10-01T00:00:00" u="1"/>
        <d v="2017-10-01T04:00:00" u="1"/>
        <d v="2017-06-12T00:00:00" u="1"/>
        <d v="2017-10-01T05:00:00" u="1"/>
        <d v="2017-10-01T06:00:00" u="1"/>
        <d v="2017-10-01T07:00:00" u="1"/>
        <d v="2017-10-01T08:00:00" u="1"/>
        <d v="2017-10-01T09:00:00" u="1"/>
        <d v="2017-02-23T00:00:00" u="1"/>
        <d v="2017-10-01T10:00:00" u="1"/>
        <d v="2017-10-01T11:00:00" u="1"/>
        <d v="2017-10-01T12:00:00" u="1"/>
        <d v="2017-10-01T13:00:00" u="1"/>
        <d v="2020-02-23T00:00:00" u="1"/>
        <d v="2017-10-01T14:00:00" u="1"/>
        <d v="2017-10-01T15:00:00" u="1"/>
        <d v="2017-10-01T16:00:00" u="1"/>
        <d v="2017-10-01T17:00:00" u="1"/>
        <d v="2017-10-01T18:00:00" u="1"/>
        <d v="2017-10-01T19:00:00" u="1"/>
        <d v="2017-10-01T20:00:00" u="1"/>
        <d v="2017-10-01T21:00:00" u="1"/>
        <d v="2017-10-01T22:00:00" u="1"/>
        <d v="2017-10-01T23:00:00" u="1"/>
        <d v="2017-11-01T00:00:00" u="1"/>
        <d v="2017-11-01T01:00:00" u="1"/>
        <d v="2017-11-01T02:00:00" u="1"/>
        <d v="2017-11-01T03:00:00" u="1"/>
        <d v="2020-11-01T00:00:00" u="1"/>
        <d v="2017-11-01T04:00:00" u="1"/>
        <d v="2017-07-12T00:00:00" u="1"/>
        <d v="2017-11-01T05:00:00" u="1"/>
        <d v="2017-11-01T06:00:00" u="1"/>
        <d v="2017-11-01T07:00:00" u="1"/>
        <d v="2017-11-01T08:00:00" u="1"/>
        <d v="2017-11-01T09:00:00" u="1"/>
        <d v="2017-03-23T00:00:00" u="1"/>
        <d v="2017-11-01T10:00:00" u="1"/>
        <d v="2017-11-01T11:00:00" u="1"/>
        <d v="2017-11-01T12:00:00" u="1"/>
        <d v="2017-11-01T13:00:00" u="1"/>
        <d v="2020-03-23T00:00:00" u="1"/>
        <d v="2017-11-01T14:00:00" u="1"/>
        <d v="2017-11-01T15:00:00" u="1"/>
        <d v="2017-11-01T16:00:00" u="1"/>
        <d v="2017-11-01T17:00:00" u="1"/>
        <d v="2017-11-01T18:00:00" u="1"/>
        <d v="2017-11-01T19:00:00" u="1"/>
        <d v="2017-11-01T20:00:00" u="1"/>
        <d v="2017-11-01T21:00:00" u="1"/>
        <d v="2017-11-01T22:00:00" u="1"/>
        <d v="2017-11-01T23:00:00" u="1"/>
        <d v="2017-12-01T00:00:00" u="1"/>
        <d v="2017-12-01T01:00:00" u="1"/>
        <d v="2017-12-01T02:00:00" u="1"/>
        <d v="2017-12-01T03:00:00" u="1"/>
        <d v="2020-12-01T00:00:00" u="1"/>
        <d v="2017-12-01T04:00:00" u="1"/>
        <d v="2017-08-12T00:00:00" u="1"/>
        <d v="2017-12-01T05:00:00" u="1"/>
        <d v="2017-12-01T06:00:00" u="1"/>
        <d v="2017-12-01T07:00:00" u="1"/>
        <d v="2017-12-01T08:00:00" u="1"/>
        <d v="2017-12-01T09:00:00" u="1"/>
        <d v="2017-04-23T00:00:00" u="1"/>
        <d v="2017-12-01T10:00:00" u="1"/>
        <d v="2017-12-01T11:00:00" u="1"/>
        <d v="2017-12-01T12:00:00" u="1"/>
        <d v="2017-12-01T13:00:00" u="1"/>
        <d v="2020-04-23T00:00:00" u="1"/>
        <d v="2017-12-01T14:00:00" u="1"/>
        <d v="2017-12-01T15:00:00" u="1"/>
        <d v="2017-12-01T16:00:00" u="1"/>
        <d v="2017-12-01T17:00:00" u="1"/>
        <d v="2017-12-01T18:00:00" u="1"/>
        <d v="2017-12-01T19:00:00" u="1"/>
        <d v="2017-12-01T20:00:00" u="1"/>
        <d v="2017-12-01T21:00:00" u="1"/>
        <d v="2017-12-01T22:00:00" u="1"/>
        <d v="2017-12-01T23:00:00" u="1"/>
        <d v="2017-09-12T00:00:00" u="1"/>
        <d v="2017-05-23T00:00:00" u="1"/>
        <d v="2017-10-12T00:00:00" u="1"/>
        <d v="2017-06-23T00:00:00" u="1"/>
        <d v="2017-11-12T00:00:00" u="1"/>
        <d v="2017-07-23T00:00:00" u="1"/>
        <d v="2017-12-12T00:00:00" u="1"/>
        <d v="2017-08-23T00:00:00" u="1"/>
        <d v="2017-01-02T00:00:00" u="1"/>
        <d v="2017-01-02T01:00:00" u="1"/>
        <d v="2017-01-02T02:00:00" u="1"/>
        <d v="2017-01-02T03:00:00" u="1"/>
        <d v="2020-01-02T00:00:00" u="1"/>
        <d v="2017-01-02T04:00:00" u="1"/>
        <d v="2017-01-02T05:00:00" u="1"/>
        <d v="2017-01-02T06:00:00" u="1"/>
        <d v="2017-01-02T07:00:00" u="1"/>
        <d v="2017-01-02T08:00:00" u="1"/>
        <d v="2017-01-02T09:00:00" u="1"/>
        <d v="2017-01-02T10:00:00" u="1"/>
        <d v="2017-01-02T11:00:00" u="1"/>
        <d v="2017-01-02T12:00:00" u="1"/>
        <d v="2017-01-02T13:00:00" u="1"/>
        <d v="2017-01-02T14:00:00" u="1"/>
        <d v="2017-01-02T15:00:00" u="1"/>
        <d v="2017-01-02T16:00:00" u="1"/>
        <d v="2017-01-02T17:00:00" u="1"/>
        <d v="2017-01-02T18:00:00" u="1"/>
        <d v="2017-01-02T19:00:00" u="1"/>
        <d v="2017-01-02T20:00:00" u="1"/>
        <d v="2017-01-02T21:00:00" u="1"/>
        <d v="2017-01-02T22:00:00" u="1"/>
        <d v="2017-01-02T23:00:00" u="1"/>
        <d v="2017-02-02T00:00:00" u="1"/>
        <d v="2017-02-02T01:00:00" u="1"/>
        <d v="2017-02-02T02:00:00" u="1"/>
        <d v="2017-02-02T03:00:00" u="1"/>
        <d v="2020-02-02T00:00:00" u="1"/>
        <d v="2017-02-02T04:00:00" u="1"/>
        <d v="2017-02-02T05:00:00" u="1"/>
        <d v="2017-02-02T06:00:00" u="1"/>
        <d v="2017-02-02T07:00:00" u="1"/>
        <d v="2017-02-02T08:00:00" u="1"/>
        <d v="2017-02-02T09:00:00" u="1"/>
        <d v="2017-02-02T10:00:00" u="1"/>
        <d v="2017-02-02T11:00:00" u="1"/>
        <d v="2017-02-02T12:00:00" u="1"/>
        <d v="2017-02-02T13:00:00" u="1"/>
        <d v="2017-02-02T14:00:00" u="1"/>
        <d v="2017-02-02T15:00:00" u="1"/>
        <d v="2017-02-02T16:00:00" u="1"/>
        <d v="2017-02-02T17:00:00" u="1"/>
        <d v="2017-02-02T18:00:00" u="1"/>
        <d v="2017-02-02T19:00:00" u="1"/>
        <d v="2017-02-02T20:00:00" u="1"/>
        <d v="2017-02-02T21:00:00" u="1"/>
        <d v="2017-02-02T22:00:00" u="1"/>
        <d v="2017-02-02T23:00:00" u="1"/>
        <d v="2017-03-02T00:00:00" u="1"/>
        <d v="2017-03-02T01:00:00" u="1"/>
        <d v="2017-03-02T02:00:00" u="1"/>
        <d v="2017-03-02T03:00:00" u="1"/>
        <d v="2020-03-02T00:00:00" u="1"/>
        <d v="2017-03-02T04:00:00" u="1"/>
        <d v="2017-03-02T05:00:00" u="1"/>
        <d v="2017-03-02T06:00:00" u="1"/>
        <d v="2017-03-02T07:00:00" u="1"/>
        <d v="2017-03-02T08:00:00" u="1"/>
        <d v="2017-03-02T09:00:00" u="1"/>
        <d v="2017-03-02T10:00:00" u="1"/>
        <d v="2017-11-23T00:00:00" u="1"/>
        <d v="2017-03-02T11:00:00" u="1"/>
        <d v="2017-03-02T12:00:00" u="1"/>
        <d v="2017-03-02T13:00:00" u="1"/>
        <d v="2017-03-02T14:00:00" u="1"/>
        <d v="2017-03-02T15:00:00" u="1"/>
        <d v="2017-03-02T16:00:00" u="1"/>
        <d v="2017-03-02T17:00:00" u="1"/>
        <d v="2017-03-02T18:00:00" u="1"/>
        <d v="2017-03-02T19:00:00" u="1"/>
        <d v="2017-03-02T20:00:00" u="1"/>
        <d v="2017-03-02T21:00:00" u="1"/>
        <d v="2017-03-02T22:00:00" u="1"/>
        <d v="2017-03-02T23:00:00" u="1"/>
        <d v="2017-04-02T00:00:00" u="1"/>
        <d v="2017-04-02T01:00:00" u="1"/>
        <d v="2017-04-02T02:00:00" u="1"/>
        <d v="2017-04-02T03:00:00" u="1"/>
        <d v="2020-04-02T00:00:00" u="1"/>
        <d v="2017-04-02T04:00:00" u="1"/>
        <d v="2017-04-02T05:00:00" u="1"/>
        <d v="2017-04-02T06:00:00" u="1"/>
        <d v="2017-04-02T07:00:00" u="1"/>
        <d v="2017-04-02T08:00:00" u="1"/>
        <d v="2017-04-02T09:00:00" u="1"/>
        <d v="2017-04-02T10:00:00" u="1"/>
        <d v="2017-12-23T00:00:00" u="1"/>
        <d v="2017-04-02T11:00:00" u="1"/>
        <d v="2017-04-02T12:00:00" u="1"/>
        <d v="2017-04-02T13:00:00" u="1"/>
        <d v="2017-04-02T14:00:00" u="1"/>
        <d v="2017-04-02T15:00:00" u="1"/>
        <d v="2017-04-02T16:00:00" u="1"/>
        <d v="2017-04-02T17:00:00" u="1"/>
        <d v="2017-04-02T18:00:00" u="1"/>
        <d v="2017-04-02T19:00:00" u="1"/>
        <d v="2017-04-02T20:00:00" u="1"/>
        <d v="2017-04-02T21:00:00" u="1"/>
        <d v="2017-04-02T22:00:00" u="1"/>
        <d v="2017-04-02T23:00:00" u="1"/>
        <d v="2017-05-02T00:00:00" u="1"/>
        <d v="2017-05-02T01:00:00" u="1"/>
        <d v="2017-05-02T02:00:00" u="1"/>
        <d v="2017-05-02T03:00:00" u="1"/>
        <d v="2020-05-02T00:00:00" u="1"/>
        <d v="2017-05-02T04:00:00" u="1"/>
        <d v="2017-01-13T00:00:00" u="1"/>
        <d v="2017-05-02T05:00:00" u="1"/>
        <d v="2017-05-02T06:00:00" u="1"/>
        <d v="2017-05-02T07:00:00" u="1"/>
        <d v="2017-05-02T08:00:00" u="1"/>
        <d v="2020-01-13T00:00:00" u="1"/>
        <d v="2017-05-02T09:00:00" u="1"/>
        <d v="2017-05-02T10:00:00" u="1"/>
        <d v="2017-05-02T11:00:00" u="1"/>
        <d v="2017-05-02T12:00:00" u="1"/>
        <d v="2017-05-02T13:00:00" u="1"/>
        <d v="2017-05-02T14:00:00" u="1"/>
        <d v="2017-05-02T15:00:00" u="1"/>
        <d v="2017-05-02T16:00:00" u="1"/>
        <d v="2017-05-02T17:00:00" u="1"/>
        <d v="2017-05-02T18:00:00" u="1"/>
        <d v="2017-05-02T19:00:00" u="1"/>
        <d v="2017-05-02T20:00:00" u="1"/>
        <d v="2017-05-02T21:00:00" u="1"/>
        <d v="2017-05-02T22:00:00" u="1"/>
        <d v="2017-05-02T23:00:00" u="1"/>
        <d v="2017-06-02T00:00:00" u="1"/>
        <d v="2017-06-02T01:00:00" u="1"/>
        <d v="2017-06-02T02:00:00" u="1"/>
        <d v="2017-06-02T03:00:00" u="1"/>
        <d v="2020-06-02T00:00:00" u="1"/>
        <d v="2017-06-02T04:00:00" u="1"/>
        <d v="2017-02-13T00:00:00" u="1"/>
        <d v="2017-06-02T05:00:00" u="1"/>
        <d v="2017-06-02T06:00:00" u="1"/>
        <d v="2017-06-02T07:00:00" u="1"/>
        <d v="2017-06-02T08:00:00" u="1"/>
        <d v="2020-02-13T00:00:00" u="1"/>
        <d v="2017-06-02T09:00:00" u="1"/>
        <d v="2017-06-02T10:00:00" u="1"/>
        <d v="2017-06-02T11:00:00" u="1"/>
        <d v="2017-06-02T12:00:00" u="1"/>
        <d v="2017-06-02T13:00:00" u="1"/>
        <d v="2017-06-02T14:00:00" u="1"/>
        <d v="2017-06-02T15:00:00" u="1"/>
        <d v="2017-06-02T16:00:00" u="1"/>
        <d v="2017-06-02T17:00:00" u="1"/>
        <d v="2017-06-02T18:00:00" u="1"/>
        <d v="2017-06-02T19:00:00" u="1"/>
        <d v="2017-06-02T20:00:00" u="1"/>
        <d v="2017-06-02T21:00:00" u="1"/>
        <d v="2017-06-02T22:00:00" u="1"/>
        <d v="2017-06-02T23:00:00" u="1"/>
        <d v="2017-07-02T00:00:00" u="1"/>
        <d v="2017-07-02T01:00:00" u="1"/>
        <d v="2017-07-02T02:00:00" u="1"/>
        <d v="2017-07-02T03:00:00" u="1"/>
        <d v="2020-07-02T00:00:00" u="1"/>
        <d v="2017-07-02T04:00:00" u="1"/>
        <d v="2017-03-13T00:00:00" u="1"/>
        <d v="2017-07-02T05:00:00" u="1"/>
        <d v="2017-07-02T06:00:00" u="1"/>
        <d v="2017-07-02T07:00:00" u="1"/>
        <d v="2017-07-02T08:00:00" u="1"/>
        <d v="2020-03-13T00:00:00" u="1"/>
        <d v="2017-07-02T09:00:00" u="1"/>
        <d v="2017-07-02T10:00:00" u="1"/>
        <d v="2017-07-02T11:00:00" u="1"/>
        <d v="2017-07-02T12:00:00" u="1"/>
        <d v="2017-07-02T13:00:00" u="1"/>
        <d v="2017-07-02T14:00:00" u="1"/>
        <d v="2017-07-02T15:00:00" u="1"/>
        <d v="2017-07-02T16:00:00" u="1"/>
        <d v="2017-07-02T17:00:00" u="1"/>
        <d v="2017-07-02T18:00:00" u="1"/>
        <d v="2017-07-02T19:00:00" u="1"/>
        <d v="2017-07-02T20:00:00" u="1"/>
        <d v="2017-07-02T21:00:00" u="1"/>
        <d v="2017-07-02T22:00:00" u="1"/>
        <d v="2017-07-02T23:00:00" u="1"/>
        <d v="2017-08-02T00:00:00" u="1"/>
        <d v="2017-08-02T01:00:00" u="1"/>
        <d v="2017-08-02T02:00:00" u="1"/>
        <d v="2017-08-02T03:00:00" u="1"/>
        <d v="2020-08-02T00:00:00" u="1"/>
        <d v="2017-08-02T04:00:00" u="1"/>
        <d v="2017-04-13T00:00:00" u="1"/>
        <d v="2017-08-02T05:00:00" u="1"/>
        <d v="2017-08-02T06:00:00" u="1"/>
        <d v="2017-08-02T07:00:00" u="1"/>
        <d v="2017-08-02T08:00:00" u="1"/>
        <d v="2020-04-13T00:00:00" u="1"/>
        <d v="2017-08-02T09:00:00" u="1"/>
        <d v="2017-08-02T10:00:00" u="1"/>
        <d v="2017-08-02T11:00:00" u="1"/>
        <d v="2017-08-02T12:00:00" u="1"/>
        <d v="2017-08-02T13:00:00" u="1"/>
        <d v="2017-08-02T14:00:00" u="1"/>
        <d v="2017-08-02T15:00:00" u="1"/>
        <d v="2017-08-02T16:00:00" u="1"/>
        <d v="2017-08-02T17:00:00" u="1"/>
        <d v="2017-08-02T18:00:00" u="1"/>
        <d v="2017-08-02T19:00:00" u="1"/>
        <d v="2017-08-02T20:00:00" u="1"/>
        <d v="2017-08-02T21:00:00" u="1"/>
        <d v="2017-08-02T22:00:00" u="1"/>
        <d v="2017-08-02T23:00:00" u="1"/>
        <d v="2017-09-02T00:00:00" u="1"/>
        <d v="2017-09-02T01:00:00" u="1"/>
        <d v="2017-09-02T02:00:00" u="1"/>
        <d v="2017-09-02T03:00:00" u="1"/>
        <d v="2020-09-02T00:00:00" u="1"/>
        <d v="2017-09-02T04:00:00" u="1"/>
        <d v="2017-05-13T00:00:00" u="1"/>
        <d v="2017-09-02T05:00:00" u="1"/>
        <d v="2017-09-02T06:00:00" u="1"/>
        <d v="2017-09-02T07:00:00" u="1"/>
        <d v="2017-09-02T08:00:00" u="1"/>
        <d v="2017-09-02T09:00:00" u="1"/>
        <d v="2017-01-24T00:00:00" u="1"/>
        <d v="2017-09-02T10:00:00" u="1"/>
        <d v="2017-09-02T11:00:00" u="1"/>
        <d v="2017-09-02T12:00:00" u="1"/>
        <d v="2017-09-02T13:00:00" u="1"/>
        <d v="2020-01-24T00:00:00" u="1"/>
        <d v="2017-09-02T14:00:00" u="1"/>
        <d v="2017-09-02T15:00:00" u="1"/>
        <d v="2017-09-02T16:00:00" u="1"/>
        <d v="2017-09-02T17:00:00" u="1"/>
        <d v="2017-09-02T18:00:00" u="1"/>
        <d v="2017-09-02T19:00:00" u="1"/>
        <d v="2017-09-02T20:00:00" u="1"/>
        <d v="2017-09-02T21:00:00" u="1"/>
        <d v="2017-09-02T22:00:00" u="1"/>
        <d v="2017-09-02T23:00:00" u="1"/>
        <d v="2017-10-02T00:00:00" u="1"/>
        <d v="2017-10-02T01:00:00" u="1"/>
        <d v="2017-10-02T02:00:00" u="1"/>
        <d v="2017-10-02T03:00:00" u="1"/>
        <d v="2020-10-02T00:00:00" u="1"/>
        <d v="2017-10-02T04:00:00" u="1"/>
        <d v="2017-06-13T00:00:00" u="1"/>
        <d v="2017-10-02T05:00:00" u="1"/>
        <d v="2017-10-02T06:00:00" u="1"/>
        <d v="2017-10-02T07:00:00" u="1"/>
        <d v="2017-10-02T08:00:00" u="1"/>
        <d v="2017-10-02T09:00:00" u="1"/>
        <d v="2017-02-24T00:00:00" u="1"/>
        <d v="2017-10-02T10:00:00" u="1"/>
        <d v="2017-10-02T11:00:00" u="1"/>
        <d v="2017-10-02T12:00:00" u="1"/>
        <d v="2017-10-02T13:00:00" u="1"/>
        <d v="2020-02-24T00:00:00" u="1"/>
        <d v="2017-10-02T14:00:00" u="1"/>
        <d v="2017-10-02T15:00:00" u="1"/>
        <d v="2017-10-02T16:00:00" u="1"/>
        <d v="2017-10-02T17:00:00" u="1"/>
        <d v="2017-10-02T18:00:00" u="1"/>
        <d v="2017-10-02T19:00:00" u="1"/>
        <d v="2017-10-02T20:00:00" u="1"/>
        <d v="2017-10-02T21:00:00" u="1"/>
        <d v="2017-10-02T22:00:00" u="1"/>
        <d v="2017-10-02T23:00:00" u="1"/>
        <d v="2017-11-02T00:00:00" u="1"/>
        <d v="2017-11-02T01:00:00" u="1"/>
        <d v="2017-11-02T02:00:00" u="1"/>
        <d v="2017-11-02T03:00:00" u="1"/>
        <d v="2020-11-02T00:00:00" u="1"/>
        <d v="2017-11-02T04:00:00" u="1"/>
        <d v="2017-07-13T00:00:00" u="1"/>
        <d v="2017-11-02T05:00:00" u="1"/>
        <d v="2017-11-02T06:00:00" u="1"/>
        <d v="2017-11-02T07:00:00" u="1"/>
        <d v="2017-11-02T08:00:00" u="1"/>
        <d v="2017-11-02T09:00:00" u="1"/>
        <d v="2017-03-24T00:00:00" u="1"/>
        <d v="2017-11-02T10:00:00" u="1"/>
        <d v="2017-11-02T11:00:00" u="1"/>
        <d v="2017-11-02T12:00:00" u="1"/>
        <d v="2017-11-02T13:00:00" u="1"/>
        <d v="2020-03-24T00:00:00" u="1"/>
        <d v="2017-11-02T14:00:00" u="1"/>
        <d v="2017-11-02T15:00:00" u="1"/>
        <d v="2017-11-02T16:00:00" u="1"/>
        <d v="2017-11-02T17:00:00" u="1"/>
        <d v="2017-11-02T18:00:00" u="1"/>
        <d v="2017-11-02T19:00:00" u="1"/>
        <d v="2017-11-02T20:00:00" u="1"/>
        <d v="2017-11-02T21:00:00" u="1"/>
        <d v="2017-11-02T22:00:00" u="1"/>
        <d v="2017-11-02T23:00:00" u="1"/>
        <d v="2017-12-02T00:00:00" u="1"/>
        <d v="2017-12-02T01:00:00" u="1"/>
        <d v="2017-12-02T02:00:00" u="1"/>
        <d v="2017-12-02T03:00:00" u="1"/>
        <d v="2020-12-02T00:00:00" u="1"/>
        <d v="2017-12-02T04:00:00" u="1"/>
        <d v="2017-08-13T00:00:00" u="1"/>
        <d v="2017-12-02T05:00:00" u="1"/>
        <d v="2017-12-02T06:00:00" u="1"/>
        <d v="2017-12-02T07:00:00" u="1"/>
        <d v="2017-12-02T08:00:00" u="1"/>
        <d v="2017-12-02T09:00:00" u="1"/>
        <d v="2017-04-24T00:00:00" u="1"/>
        <d v="2017-12-02T10:00:00" u="1"/>
        <d v="2017-12-02T11:00:00" u="1"/>
        <d v="2017-12-02T12:00:00" u="1"/>
        <d v="2017-12-02T13:00:00" u="1"/>
        <d v="2020-04-24T00:00:00" u="1"/>
        <d v="2017-12-02T14:00:00" u="1"/>
        <d v="2017-12-02T15:00:00" u="1"/>
        <d v="2017-12-02T16:00:00" u="1"/>
        <d v="2017-12-02T17:00:00" u="1"/>
        <d v="2017-12-02T18:00:00" u="1"/>
        <d v="2017-12-02T19:00:00" u="1"/>
        <d v="2017-12-02T20:00:00" u="1"/>
        <d v="2017-12-02T21:00:00" u="1"/>
        <d v="2017-12-02T22:00:00" u="1"/>
        <d v="2017-12-02T23:00:00" u="1"/>
        <d v="2017-09-13T00:00:00" u="1"/>
        <d v="2017-05-24T00:00:00" u="1"/>
        <d v="2017-10-13T00:00:00" u="1"/>
        <d v="2017-06-24T00:00:00" u="1"/>
        <d v="2017-11-13T00:00:00" u="1"/>
        <d v="2017-07-24T00:00:00" u="1"/>
        <d v="2017-08-24T00:00:00" u="1"/>
        <d v="2017-01-03T00:00:00" u="1"/>
        <d v="2017-01-03T01:00:00" u="1"/>
        <d v="2017-01-03T02:00:00" u="1"/>
        <d v="2017-01-03T03:00:00" u="1"/>
        <d v="2020-01-03T00:00:00" u="1"/>
        <d v="2017-01-03T04:00:00" u="1"/>
        <d v="2017-01-03T05:00:00" u="1"/>
        <d v="2017-01-03T06:00:00" u="1"/>
        <d v="2017-01-03T07:00:00" u="1"/>
        <d v="2017-01-03T08:00:00" u="1"/>
        <d v="2017-01-03T09:00:00" u="1"/>
        <d v="2017-01-03T10:00:00" u="1"/>
        <d v="2017-09-24T00:00:00" u="1"/>
        <d v="2017-01-03T11:00:00" u="1"/>
        <d v="2017-01-03T12:00:00" u="1"/>
        <d v="2017-01-03T13:00:00" u="1"/>
        <d v="2017-01-03T14:00:00" u="1"/>
        <d v="2017-01-03T15:00:00" u="1"/>
        <d v="2017-01-03T16:00:00" u="1"/>
        <d v="2017-01-03T17:00:00" u="1"/>
        <d v="2017-01-03T18:00:00" u="1"/>
        <d v="2017-01-03T19:00:00" u="1"/>
        <d v="2017-01-03T20:00:00" u="1"/>
        <d v="2017-01-03T21:00:00" u="1"/>
        <d v="2017-01-03T22:00:00" u="1"/>
        <d v="2017-01-03T23:00:00" u="1"/>
        <d v="2017-02-03T00:00:00" u="1"/>
        <d v="2017-02-03T01:00:00" u="1"/>
        <d v="2017-02-03T02:00:00" u="1"/>
        <d v="2017-02-03T03:00:00" u="1"/>
        <d v="2020-02-03T00:00:00" u="1"/>
        <d v="2017-02-03T04:00:00" u="1"/>
        <d v="2017-02-03T05:00:00" u="1"/>
        <d v="2017-02-03T06:00:00" u="1"/>
        <d v="2017-02-03T07:00:00" u="1"/>
        <d v="2017-02-03T08:00:00" u="1"/>
        <d v="2017-02-03T09:00:00" u="1"/>
        <d v="2017-02-03T10:00:00" u="1"/>
        <d v="2017-10-24T00:00:00" u="1"/>
        <d v="2017-02-03T11:00:00" u="1"/>
        <d v="2017-02-03T12:00:00" u="1"/>
        <d v="2017-02-03T13:00:00" u="1"/>
        <d v="2017-02-03T14:00:00" u="1"/>
        <d v="2017-02-03T15:00:00" u="1"/>
        <d v="2017-02-03T16:00:00" u="1"/>
        <d v="2017-02-03T17:00:00" u="1"/>
        <d v="2017-02-03T18:00:00" u="1"/>
        <d v="2017-02-03T19:00:00" u="1"/>
        <d v="2017-02-03T20:00:00" u="1"/>
        <d v="2017-02-03T21:00:00" u="1"/>
        <d v="2017-02-03T22:00:00" u="1"/>
        <d v="2017-02-03T23:00:00" u="1"/>
        <d v="2017-03-03T00:00:00" u="1"/>
        <d v="2017-03-03T01:00:00" u="1"/>
        <d v="2017-03-03T02:00:00" u="1"/>
        <d v="2017-03-03T03:00:00" u="1"/>
        <d v="2020-03-03T00:00:00" u="1"/>
        <d v="2017-03-03T04:00:00" u="1"/>
        <d v="2017-03-03T05:00:00" u="1"/>
        <d v="2017-03-03T06:00:00" u="1"/>
        <d v="2017-03-03T07:00:00" u="1"/>
        <d v="2017-03-03T08:00:00" u="1"/>
        <d v="2017-03-03T09:00:00" u="1"/>
        <d v="2017-03-03T10:00:00" u="1"/>
        <d v="2017-11-24T00:00:00" u="1"/>
        <d v="2017-03-03T11:00:00" u="1"/>
        <d v="2017-03-03T12:00:00" u="1"/>
        <d v="2017-03-03T13:00:00" u="1"/>
        <d v="2017-03-03T14:00:00" u="1"/>
        <d v="2017-03-03T15:00:00" u="1"/>
        <d v="2017-03-03T16:00:00" u="1"/>
        <d v="2017-03-03T17:00:00" u="1"/>
        <d v="2017-03-03T18:00:00" u="1"/>
        <d v="2017-03-03T19:00:00" u="1"/>
        <d v="2017-03-03T20:00:00" u="1"/>
        <d v="2017-03-03T21:00:00" u="1"/>
        <d v="2017-03-03T22:00:00" u="1"/>
        <d v="2017-03-03T23:00:00" u="1"/>
        <d v="2017-04-03T00:00:00" u="1"/>
        <d v="2017-04-03T01:00:00" u="1"/>
        <d v="2017-04-03T02:00:00" u="1"/>
        <d v="2017-04-03T03:00:00" u="1"/>
        <d v="2020-04-03T00:00:00" u="1"/>
        <d v="2017-04-03T04:00:00" u="1"/>
        <d v="2017-04-03T05:00:00" u="1"/>
        <d v="2017-04-03T06:00:00" u="1"/>
        <d v="2017-04-03T07:00:00" u="1"/>
        <d v="2017-04-03T08:00:00" u="1"/>
        <d v="2017-04-03T09:00:00" u="1"/>
        <d v="2017-04-03T10:00:00" u="1"/>
        <d v="2017-12-24T00:00:00" u="1"/>
        <d v="2017-04-03T11:00:00" u="1"/>
        <d v="2017-04-03T12:00:00" u="1"/>
        <d v="2017-04-03T13:00:00" u="1"/>
        <d v="2017-04-03T14:00:00" u="1"/>
        <d v="2017-04-03T15:00:00" u="1"/>
        <d v="2017-04-03T16:00:00" u="1"/>
        <d v="2017-04-03T17:00:00" u="1"/>
        <d v="2017-04-03T18:00:00" u="1"/>
        <d v="2017-04-03T19:00:00" u="1"/>
        <d v="2017-04-03T20:00:00" u="1"/>
        <d v="2017-04-03T21:00:00" u="1"/>
        <d v="2017-04-03T22:00:00" u="1"/>
        <d v="2017-04-03T23:00:00" u="1"/>
        <d v="2017-05-03T00:00:00" u="1"/>
        <d v="2017-05-03T01:00:00" u="1"/>
        <d v="2017-05-03T02:00:00" u="1"/>
        <d v="2017-05-03T03:00:00" u="1"/>
        <d v="2020-05-03T00:00:00" u="1"/>
        <d v="2017-05-03T04:00:00" u="1"/>
        <d v="2017-01-14T00:00:00" u="1"/>
        <d v="2017-05-03T05:00:00" u="1"/>
        <d v="2017-05-03T06:00:00" u="1"/>
        <d v="2017-05-03T07:00:00" u="1"/>
        <d v="2017-05-03T08:00:00" u="1"/>
        <d v="2020-01-14T00:00:00" u="1"/>
        <d v="2017-05-03T09:00:00" u="1"/>
        <d v="2017-05-03T10:00:00" u="1"/>
        <d v="2017-05-03T11:00:00" u="1"/>
        <d v="2017-05-03T12:00:00" u="1"/>
        <d v="2017-05-03T13:00:00" u="1"/>
        <d v="2017-05-03T14:00:00" u="1"/>
        <d v="2017-05-03T15:00:00" u="1"/>
        <d v="2017-05-03T16:00:00" u="1"/>
        <d v="2017-05-03T17:00:00" u="1"/>
        <d v="2017-05-03T18:00:00" u="1"/>
        <d v="2017-05-03T19:00:00" u="1"/>
        <d v="2017-05-03T20:00:00" u="1"/>
        <d v="2017-05-03T21:00:00" u="1"/>
        <d v="2017-05-03T22:00:00" u="1"/>
        <d v="2017-05-03T23:00:00" u="1"/>
        <d v="2017-06-03T00:00:00" u="1"/>
        <d v="2017-06-03T01:00:00" u="1"/>
        <d v="2017-06-03T02:00:00" u="1"/>
        <d v="2017-06-03T03:00:00" u="1"/>
        <d v="2020-06-03T00:00:00" u="1"/>
        <d v="2017-06-03T04:00:00" u="1"/>
        <d v="2017-02-14T00:00:00" u="1"/>
        <d v="2017-06-03T05:00:00" u="1"/>
        <d v="2017-06-03T06:00:00" u="1"/>
        <d v="2017-06-03T07:00:00" u="1"/>
        <d v="2017-06-03T08:00:00" u="1"/>
        <d v="2020-02-14T00:00:00" u="1"/>
        <d v="2017-06-03T09:00:00" u="1"/>
        <d v="2017-06-03T10:00:00" u="1"/>
        <d v="2017-06-03T11:00:00" u="1"/>
        <d v="2017-06-03T12:00:00" u="1"/>
        <d v="2017-06-03T13:00:00" u="1"/>
        <d v="2017-06-03T14:00:00" u="1"/>
        <d v="2017-06-03T15:00:00" u="1"/>
        <d v="2017-06-03T16:00:00" u="1"/>
        <d v="2017-06-03T17:00:00" u="1"/>
        <d v="2017-06-03T18:00:00" u="1"/>
        <d v="2017-06-03T19:00:00" u="1"/>
        <d v="2017-06-03T20:00:00" u="1"/>
        <d v="2017-06-03T21:00:00" u="1"/>
        <d v="2017-06-03T22:00:00" u="1"/>
        <d v="2017-06-03T23:00:00" u="1"/>
        <d v="2017-07-03T00:00:00" u="1"/>
        <d v="2017-07-03T01:00:00" u="1"/>
        <d v="2017-07-03T02:00:00" u="1"/>
        <d v="2017-07-03T03:00:00" u="1"/>
        <d v="2020-07-03T00:00:00" u="1"/>
        <d v="2017-07-03T04:00:00" u="1"/>
        <d v="2017-03-14T00:00:00" u="1"/>
        <d v="2017-07-03T05:00:00" u="1"/>
        <d v="2017-07-03T06:00:00" u="1"/>
        <d v="2017-07-03T07:00:00" u="1"/>
        <d v="2017-07-03T08:00:00" u="1"/>
        <d v="2020-03-14T00:00:00" u="1"/>
        <d v="2017-07-03T09:00:00" u="1"/>
        <d v="2017-07-03T10:00:00" u="1"/>
        <d v="2017-07-03T11:00:00" u="1"/>
        <d v="2017-07-03T12:00:00" u="1"/>
        <d v="2017-07-03T13:00:00" u="1"/>
        <d v="2017-07-03T14:00:00" u="1"/>
        <d v="2017-07-03T15:00:00" u="1"/>
        <d v="2017-07-03T16:00:00" u="1"/>
        <d v="2017-07-03T17:00:00" u="1"/>
        <d v="2017-07-03T18:00:00" u="1"/>
        <d v="2017-07-03T19:00:00" u="1"/>
        <d v="2017-07-03T20:00:00" u="1"/>
        <d v="2017-07-03T21:00:00" u="1"/>
        <d v="2017-07-03T22:00:00" u="1"/>
        <d v="2017-07-03T23:00:00" u="1"/>
        <d v="2017-08-03T00:00:00" u="1"/>
        <d v="2017-08-03T01:00:00" u="1"/>
        <d v="2017-08-03T02:00:00" u="1"/>
        <d v="2017-08-03T03:00:00" u="1"/>
        <d v="2020-08-03T00:00:00" u="1"/>
        <d v="2017-08-03T04:00:00" u="1"/>
        <d v="2017-04-14T00:00:00" u="1"/>
        <d v="2017-08-03T05:00:00" u="1"/>
        <d v="2017-08-03T06:00:00" u="1"/>
        <d v="2017-08-03T07:00:00" u="1"/>
        <d v="2017-08-03T08:00:00" u="1"/>
        <d v="2020-04-14T00:00:00" u="1"/>
        <d v="2017-08-03T09:00:00" u="1"/>
        <d v="2017-08-03T10:00:00" u="1"/>
        <d v="2017-08-03T11:00:00" u="1"/>
        <d v="2017-08-03T12:00:00" u="1"/>
        <d v="2017-08-03T13:00:00" u="1"/>
        <d v="2017-08-03T14:00:00" u="1"/>
        <d v="2017-08-03T15:00:00" u="1"/>
        <d v="2017-08-03T16:00:00" u="1"/>
        <d v="2017-08-03T17:00:00" u="1"/>
        <d v="2017-08-03T18:00:00" u="1"/>
        <d v="2017-08-03T19:00:00" u="1"/>
        <d v="2017-08-03T20:00:00" u="1"/>
        <d v="2017-08-03T21:00:00" u="1"/>
        <d v="2017-08-03T22:00:00" u="1"/>
        <d v="2017-08-03T23:00:00" u="1"/>
        <d v="2017-01-01T00:10:00" u="1"/>
        <d v="2017-09-03T00:00:00" u="1"/>
        <d v="2017-01-01T01:10:00" u="1"/>
        <d v="2017-09-03T01:00:00" u="1"/>
        <d v="2017-01-01T02:10:00" u="1"/>
        <d v="2017-09-03T02:00:00" u="1"/>
        <d v="2017-01-01T03:10:00" u="1"/>
        <d v="2017-09-03T03:00:00" u="1"/>
        <d v="2020-09-03T00:00:00" u="1"/>
        <d v="2017-01-01T04:10:00" u="1"/>
        <d v="2017-09-03T04:00:00" u="1"/>
        <d v="2017-01-01T05:10:00" u="1"/>
        <d v="2017-05-14T00:00:00" u="1"/>
        <d v="2017-09-03T05:00:00" u="1"/>
        <d v="2017-01-01T06:10:00" u="1"/>
        <d v="2017-09-03T06:00:00" u="1"/>
        <d v="2017-01-01T07:10:00" u="1"/>
        <d v="2017-09-03T07:00:00" u="1"/>
        <d v="2017-01-01T08:10:00" u="1"/>
        <d v="2017-09-03T08:00:00" u="1"/>
        <d v="2017-01-01T09:10:00" u="1"/>
        <d v="2017-09-03T09:00:00" u="1"/>
        <d v="2017-01-01T10:10:00" u="1"/>
        <d v="2017-01-25T00:00:00" u="1"/>
        <d v="2017-09-03T10:00:00" u="1"/>
        <d v="2017-01-01T11:10:00" u="1"/>
        <d v="2017-09-03T11:00:00" u="1"/>
        <d v="2017-01-01T12:10:00" u="1"/>
        <d v="2017-09-03T12:00:00" u="1"/>
        <d v="2017-01-01T13:10:00" u="1"/>
        <d v="2017-09-03T13:00:00" u="1"/>
        <d v="2020-01-25T00:00:00" u="1"/>
        <d v="2017-01-01T14:10:00" u="1"/>
        <d v="2017-09-03T14:00:00" u="1"/>
        <d v="2017-01-01T15:10:00" u="1"/>
        <d v="2017-09-03T15:00:00" u="1"/>
        <d v="2017-01-01T16:10:00" u="1"/>
        <d v="2017-09-03T16:00:00" u="1"/>
        <d v="2017-01-01T17:10:00" u="1"/>
        <d v="2017-09-03T17:00:00" u="1"/>
        <d v="2017-01-01T18:10:00" u="1"/>
        <d v="2017-09-03T18:00:00" u="1"/>
        <d v="2017-01-01T19:10:00" u="1"/>
        <d v="2017-09-03T19:00:00" u="1"/>
        <d v="2017-01-01T20:10:00" u="1"/>
        <d v="2017-09-03T20:00:00" u="1"/>
        <d v="2017-01-01T21:10:00" u="1"/>
        <d v="2017-09-03T21:00:00" u="1"/>
        <d v="2017-01-01T22:10:00" u="1"/>
        <d v="2017-09-03T22:00:00" u="1"/>
        <d v="2017-01-01T23:10:00" u="1"/>
        <d v="2017-09-03T23:00:00" u="1"/>
        <d v="2017-02-01T00:10:00" u="1"/>
        <d v="2017-10-03T00:00:00" u="1"/>
        <d v="2017-02-01T01:10:00" u="1"/>
        <d v="2017-10-03T01:00:00" u="1"/>
        <d v="2017-02-01T02:10:00" u="1"/>
        <d v="2017-10-03T02:00:00" u="1"/>
        <d v="2017-02-01T03:10:00" u="1"/>
        <d v="2017-10-03T03:00:00" u="1"/>
        <d v="2020-10-03T00:00:00" u="1"/>
        <d v="2017-02-01T04:10:00" u="1"/>
        <d v="2017-10-03T04:00:00" u="1"/>
        <d v="2017-02-01T05:10:00" u="1"/>
        <d v="2017-06-14T00:00:00" u="1"/>
        <d v="2017-10-03T05:00:00" u="1"/>
        <d v="2017-02-01T06:10:00" u="1"/>
        <d v="2017-10-03T06:00:00" u="1"/>
        <d v="2017-02-01T07:10:00" u="1"/>
        <d v="2017-10-03T07:00:00" u="1"/>
        <d v="2017-02-01T08:10:00" u="1"/>
        <d v="2017-10-03T08:00:00" u="1"/>
        <d v="2017-02-01T09:10:00" u="1"/>
        <d v="2017-10-03T09:00:00" u="1"/>
        <d v="2017-02-01T10:10:00" u="1"/>
        <d v="2017-02-25T00:00:00" u="1"/>
        <d v="2017-10-03T10:00:00" u="1"/>
        <d v="2017-02-01T11:10:00" u="1"/>
        <d v="2017-10-03T11:00:00" u="1"/>
        <d v="2017-02-01T12:10:00" u="1"/>
        <d v="2017-10-03T12:00:00" u="1"/>
        <d v="2017-02-01T13:10:00" u="1"/>
        <d v="2017-10-03T13:00:00" u="1"/>
        <d v="2020-02-25T00:00:00" u="1"/>
        <d v="2017-02-01T14:10:00" u="1"/>
        <d v="2017-10-03T14:00:00" u="1"/>
        <d v="2017-02-01T15:10:00" u="1"/>
        <d v="2017-10-03T15:00:00" u="1"/>
        <d v="2017-02-01T16:10:00" u="1"/>
        <d v="2017-10-03T16:00:00" u="1"/>
        <d v="2017-02-01T17:10:00" u="1"/>
        <d v="2017-10-03T17:00:00" u="1"/>
        <d v="2017-02-01T18:10:00" u="1"/>
        <d v="2017-10-03T18:00:00" u="1"/>
        <d v="2017-02-01T19:10:00" u="1"/>
        <d v="2017-10-03T19:00:00" u="1"/>
        <d v="2017-02-01T20:10:00" u="1"/>
        <d v="2017-10-03T20:00:00" u="1"/>
        <d v="2017-02-01T21:10:00" u="1"/>
        <d v="2017-10-03T21:00:00" u="1"/>
        <d v="2017-02-01T22:10:00" u="1"/>
        <d v="2017-10-03T22:00:00" u="1"/>
        <d v="2017-02-01T23:10:00" u="1"/>
        <d v="2017-10-03T23:00:00" u="1"/>
        <d v="2017-03-01T00:10:00" u="1"/>
        <d v="2017-11-03T00:00:00" u="1"/>
        <d v="2017-03-01T01:10:00" u="1"/>
        <d v="2017-11-03T01:00:00" u="1"/>
        <d v="2017-03-01T02:10:00" u="1"/>
        <d v="2017-11-03T02:00:00" u="1"/>
        <d v="2017-03-01T03:10:00" u="1"/>
        <d v="2017-11-03T03:00:00" u="1"/>
        <d v="2020-11-03T00:00:00" u="1"/>
        <d v="2017-03-01T04:10:00" u="1"/>
        <d v="2017-11-03T04:00:00" u="1"/>
        <d v="2017-03-01T05:10:00" u="1"/>
        <d v="2017-07-14T00:00:00" u="1"/>
        <d v="2017-11-03T05:00:00" u="1"/>
        <d v="2017-03-01T06:10:00" u="1"/>
        <d v="2017-11-03T06:00:00" u="1"/>
        <d v="2017-03-01T07:10:00" u="1"/>
        <d v="2017-11-03T07:00:00" u="1"/>
        <d v="2017-03-01T08:10:00" u="1"/>
        <d v="2017-11-03T08:00:00" u="1"/>
        <d v="2017-03-01T09:10:00" u="1"/>
        <d v="2017-11-03T09:00:00" u="1"/>
        <d v="2017-03-01T10:10:00" u="1"/>
        <d v="2017-03-25T00:00:00" u="1"/>
        <d v="2017-11-03T10:00:00" u="1"/>
        <d v="2017-03-01T11:10:00" u="1"/>
        <d v="2017-11-03T11:00:00" u="1"/>
        <d v="2017-03-01T12:10:00" u="1"/>
        <d v="2017-11-03T12:00:00" u="1"/>
        <d v="2017-03-01T13:10:00" u="1"/>
        <d v="2017-11-03T13:00:00" u="1"/>
        <d v="2020-03-25T00:00:00" u="1"/>
        <d v="2017-03-01T14:10:00" u="1"/>
        <d v="2017-11-03T14:00:00" u="1"/>
        <d v="2017-03-01T15:10:00" u="1"/>
        <d v="2017-11-03T15:00:00" u="1"/>
        <d v="2017-03-01T16:10:00" u="1"/>
        <d v="2017-11-03T16:00:00" u="1"/>
        <d v="2017-03-01T17:10:00" u="1"/>
        <d v="2017-11-03T17:00:00" u="1"/>
        <d v="2017-03-01T18:10:00" u="1"/>
        <d v="2017-11-03T18:00:00" u="1"/>
        <d v="2017-03-01T19:10:00" u="1"/>
        <d v="2017-11-03T19:00:00" u="1"/>
        <d v="2017-03-01T20:10:00" u="1"/>
        <d v="2017-11-03T20:00:00" u="1"/>
        <d v="2017-03-01T21:10:00" u="1"/>
        <d v="2017-11-03T21:00:00" u="1"/>
        <d v="2017-03-01T22:10:00" u="1"/>
        <d v="2017-11-03T22:00:00" u="1"/>
        <d v="2017-03-01T23:10:00" u="1"/>
        <d v="2017-11-03T23:00:00" u="1"/>
        <d v="2017-04-01T00:10:00" u="1"/>
        <d v="2017-12-03T00:00:00" u="1"/>
        <d v="2017-04-01T01:10:00" u="1"/>
        <d v="2017-12-03T01:00:00" u="1"/>
        <d v="2017-04-01T02:10:00" u="1"/>
        <d v="2017-12-03T02:00:00" u="1"/>
        <d v="2017-04-01T03:10:00" u="1"/>
        <d v="2017-12-03T03:00:00" u="1"/>
        <d v="2020-12-03T00:00:00" u="1"/>
        <d v="2017-04-01T04:10:00" u="1"/>
        <d v="2017-12-03T04:00:00" u="1"/>
        <d v="2017-04-01T05:10:00" u="1"/>
        <d v="2017-08-14T00:00:00" u="1"/>
        <d v="2017-12-03T05:00:00" u="1"/>
        <d v="2017-04-01T06:10:00" u="1"/>
        <d v="2017-12-03T06:00:00" u="1"/>
        <d v="2017-04-01T07:10:00" u="1"/>
        <d v="2017-12-03T07:00:00" u="1"/>
        <d v="2017-04-01T08:10:00" u="1"/>
        <d v="2017-12-03T08:00:00" u="1"/>
        <d v="2017-04-01T09:10:00" u="1"/>
        <d v="2017-12-03T09:00:00" u="1"/>
        <d v="2017-04-01T10:10:00" u="1"/>
        <d v="2017-04-25T00:00:00" u="1"/>
        <d v="2017-12-03T10:00:00" u="1"/>
        <d v="2017-04-01T11:10:00" u="1"/>
        <d v="2017-12-03T11:00:00" u="1"/>
        <d v="2017-04-01T12:10:00" u="1"/>
        <d v="2017-12-03T12:00:00" u="1"/>
        <d v="2017-04-01T13:10:00" u="1"/>
        <d v="2017-12-03T13:00:00" u="1"/>
        <d v="2020-04-25T00:00:00" u="1"/>
        <d v="2017-04-01T14:10:00" u="1"/>
        <d v="2017-12-03T14:00:00" u="1"/>
        <d v="2017-04-01T15:10:00" u="1"/>
        <d v="2017-12-03T15:00:00" u="1"/>
        <d v="2017-04-01T16:10:00" u="1"/>
        <d v="2017-12-03T16:00:00" u="1"/>
        <d v="2017-04-01T17:10:00" u="1"/>
        <d v="2017-12-03T17:00:00" u="1"/>
        <d v="2017-04-01T18:10:00" u="1"/>
        <d v="2017-12-03T18:00:00" u="1"/>
        <d v="2017-04-01T19:10:00" u="1"/>
        <d v="2017-12-03T19:00:00" u="1"/>
        <d v="2017-04-01T20:10:00" u="1"/>
        <d v="2017-12-03T20:00:00" u="1"/>
        <d v="2017-04-01T21:10:00" u="1"/>
        <d v="2017-12-03T21:00:00" u="1"/>
        <d v="2017-04-01T22:10:00" u="1"/>
        <d v="2017-12-03T22:00:00" u="1"/>
        <d v="2017-04-01T23:10:00" u="1"/>
        <d v="2017-12-03T23:00:00" u="1"/>
        <d v="2017-05-01T00:10:00" u="1"/>
        <d v="2017-05-01T01:10:00" u="1"/>
        <d v="2017-05-01T02:10:00" u="1"/>
        <d v="2017-05-01T03:10:00" u="1"/>
        <d v="2017-05-01T04:10:00" u="1"/>
        <d v="2017-05-01T05:10:00" u="1"/>
        <d v="2017-09-14T00:00:00" u="1"/>
        <d v="2017-05-01T06:10:00" u="1"/>
        <d v="2017-05-01T07:10:00" u="1"/>
        <d v="2017-05-01T08:10:00" u="1"/>
        <d v="2017-05-01T09:10:00" u="1"/>
        <d v="2017-05-01T10:10:00" u="1"/>
        <d v="2017-05-25T00:00:00" u="1"/>
        <d v="2017-05-01T11:10:00" u="1"/>
        <d v="2017-05-01T12:10:00" u="1"/>
        <d v="2017-05-01T13:10:00" u="1"/>
        <d v="2017-05-01T14:10:00" u="1"/>
        <d v="2017-05-01T15:10:00" u="1"/>
        <d v="2017-05-01T16:10:00" u="1"/>
        <d v="2017-05-01T17:10:00" u="1"/>
        <d v="2017-05-01T18:10:00" u="1"/>
        <d v="2017-05-01T19:10:00" u="1"/>
        <d v="2017-05-01T20:10:00" u="1"/>
        <d v="2017-05-01T21:10:00" u="1"/>
        <d v="2017-05-01T22:10:00" u="1"/>
        <d v="2017-05-01T23:10:00" u="1"/>
        <d v="2017-10-14T00:00:00" u="1"/>
        <d v="2017-06-25T00:00:00" u="1"/>
        <d v="2017-07-01T02:10:00" u="1"/>
        <d v="2017-07-01T03:10:00" u="1"/>
        <d v="2017-07-01T04:10:00" u="1"/>
        <d v="2017-07-01T05:10:00" u="1"/>
        <d v="2017-11-14T00:00:00" u="1"/>
        <d v="2017-07-01T06:10:00" u="1"/>
        <d v="2017-07-01T07:10:00" u="1"/>
        <d v="2017-07-01T08:10:00" u="1"/>
        <d v="2017-07-01T09:10:00" u="1"/>
        <d v="2017-07-01T10:10:00" u="1"/>
        <d v="2017-07-25T00:00:00" u="1"/>
        <d v="2017-07-01T11:10:00" u="1"/>
        <d v="2017-07-01T12:10:00" u="1"/>
        <d v="2017-07-01T13:10:00" u="1"/>
        <d v="2017-07-01T14:10:00" u="1"/>
        <d v="2017-07-01T15:10:00" u="1"/>
        <d v="2017-07-01T16:10:00" u="1"/>
        <d v="2017-07-01T17:10:00" u="1"/>
        <d v="2017-07-01T18:10:00" u="1"/>
        <d v="2017-07-01T19:10:00" u="1"/>
        <d v="2017-07-01T20:10:00" u="1"/>
        <d v="2017-07-01T21:10:00" u="1"/>
        <d v="2017-07-01T22:10:00" u="1"/>
        <d v="2017-07-01T23:10:00" u="1"/>
        <d v="2017-08-01T00:10:00" u="1"/>
        <d v="2017-08-01T01:10:00" u="1"/>
        <d v="2017-08-01T02:10:00" u="1"/>
        <d v="2017-08-01T03:10:00" u="1"/>
        <d v="2017-08-01T04:10:00" u="1"/>
        <d v="2017-08-01T05:10:00" u="1"/>
        <d v="2017-12-14T00:00:00" u="1"/>
        <d v="2017-08-01T06:10:00" u="1"/>
        <d v="2017-08-01T07:10:00" u="1"/>
        <d v="2017-08-01T08:10:00" u="1"/>
        <d v="2017-08-01T09:10:00" u="1"/>
        <d v="2017-08-01T10:10:00" u="1"/>
        <d v="2017-08-25T00:00:00" u="1"/>
        <d v="2017-08-01T11:10:00" u="1"/>
        <d v="2017-08-01T12:10:00" u="1"/>
        <d v="2017-08-01T13:10:00" u="1"/>
        <d v="2017-08-01T14:10:00" u="1"/>
        <d v="2017-08-01T15:10:00" u="1"/>
        <d v="2017-08-01T16:10:00" u="1"/>
        <d v="2017-08-01T17:10:00" u="1"/>
        <d v="2017-08-01T18:10:00" u="1"/>
        <d v="2017-08-01T19:10:00" u="1"/>
        <d v="2017-08-01T20:10:00" u="1"/>
        <d v="2017-08-01T21:10:00" u="1"/>
        <d v="2017-08-01T22:10:00" u="1"/>
        <d v="2017-08-01T23:10:00" u="1"/>
        <d v="2017-01-04T00:00:00" u="1"/>
        <d v="2017-09-01T00:10:00" u="1"/>
        <d v="2017-01-04T01:00:00" u="1"/>
        <d v="2017-09-01T01:10:00" u="1"/>
        <d v="2017-01-04T02:00:00" u="1"/>
        <d v="2017-09-01T02:10:00" u="1"/>
        <d v="2017-01-04T03:00:00" u="1"/>
        <d v="2017-09-01T03:10:00" u="1"/>
        <d v="2020-01-04T00:00:00" u="1"/>
        <d v="2017-01-04T04:00:00" u="1"/>
        <d v="2017-09-01T04:10:00" u="1"/>
        <d v="2017-01-04T05:00:00" u="1"/>
        <d v="2017-09-01T05:10:00" u="1"/>
        <d v="2017-01-04T06:00:00" u="1"/>
        <d v="2017-09-01T06:10:00" u="1"/>
        <d v="2017-01-04T07:00:00" u="1"/>
        <d v="2017-09-01T07:10:00" u="1"/>
        <d v="2017-01-04T08:00:00" u="1"/>
        <d v="2017-09-01T08:10:00" u="1"/>
        <d v="2017-01-04T09:00:00" u="1"/>
        <d v="2017-09-01T09:10:00" u="1"/>
        <d v="2017-01-04T10:00:00" u="1"/>
        <d v="2017-09-01T10:10:00" u="1"/>
        <d v="2017-01-04T11:00:00" u="1"/>
        <d v="2017-09-01T11:10:00" u="1"/>
        <d v="2017-01-04T12:00:00" u="1"/>
        <d v="2017-09-01T12:10:00" u="1"/>
        <d v="2017-01-04T13:00:00" u="1"/>
        <d v="2017-09-01T13:10:00" u="1"/>
        <d v="2017-01-04T14:00:00" u="1"/>
        <d v="2017-09-01T14:10:00" u="1"/>
        <d v="2017-01-04T15:00:00" u="1"/>
        <d v="2017-09-01T15:10:00" u="1"/>
        <d v="2017-01-04T16:00:00" u="1"/>
        <d v="2017-09-01T16:10:00" u="1"/>
        <d v="2017-01-04T17:00:00" u="1"/>
        <d v="2017-09-01T17:10:00" u="1"/>
        <d v="2017-01-04T18:00:00" u="1"/>
        <d v="2017-09-01T18:10:00" u="1"/>
        <d v="2017-01-04T19:00:00" u="1"/>
        <d v="2017-09-01T19:10:00" u="1"/>
        <d v="2017-01-04T20:00:00" u="1"/>
        <d v="2017-09-01T20:10:00" u="1"/>
        <d v="2017-01-04T21:00:00" u="1"/>
        <d v="2017-09-01T21:10:00" u="1"/>
        <d v="2017-01-04T22:00:00" u="1"/>
        <d v="2017-09-01T22:10:00" u="1"/>
        <d v="2017-01-04T23:00:00" u="1"/>
        <d v="2017-09-01T23:10:00" u="1"/>
        <d v="2017-02-04T00:00:00" u="1"/>
        <d v="2017-10-01T00:10:00" u="1"/>
        <d v="2017-02-04T01:00:00" u="1"/>
        <d v="2017-10-01T01:10:00" u="1"/>
        <d v="2017-02-04T02:00:00" u="1"/>
        <d v="2017-10-01T02:10:00" u="1"/>
        <d v="2017-02-04T03:00:00" u="1"/>
        <d v="2017-10-01T03:10:00" u="1"/>
        <d v="2020-02-04T00:00:00" u="1"/>
        <d v="2017-02-04T04:00:00" u="1"/>
        <d v="2017-10-01T04:10:00" u="1"/>
        <d v="2017-02-04T05:00:00" u="1"/>
        <d v="2017-10-01T05:10:00" u="1"/>
        <d v="2017-02-04T06:00:00" u="1"/>
        <d v="2017-10-01T06:10:00" u="1"/>
        <d v="2017-02-04T07:00:00" u="1"/>
        <d v="2017-10-01T07:10:00" u="1"/>
        <d v="2017-02-04T08:00:00" u="1"/>
        <d v="2017-10-01T08:10:00" u="1"/>
        <d v="2017-02-04T09:00:00" u="1"/>
        <d v="2017-10-01T09:10:00" u="1"/>
        <d v="2017-02-04T10:00:00" u="1"/>
        <d v="2017-10-01T10:10:00" u="1"/>
        <d v="2017-10-25T00:00:00" u="1"/>
        <d v="2017-02-04T11:00:00" u="1"/>
        <d v="2017-10-01T11:10:00" u="1"/>
        <d v="2017-02-04T12:00:00" u="1"/>
        <d v="2017-10-01T12:10:00" u="1"/>
        <d v="2017-02-04T13:00:00" u="1"/>
        <d v="2017-10-01T13:10:00" u="1"/>
        <d v="2017-02-04T14:00:00" u="1"/>
        <d v="2017-10-01T14:10:00" u="1"/>
        <d v="2017-02-04T15:00:00" u="1"/>
        <d v="2017-10-01T15:10:00" u="1"/>
        <d v="2017-02-04T16:00:00" u="1"/>
        <d v="2017-10-01T16:10:00" u="1"/>
        <d v="2017-02-04T17:00:00" u="1"/>
        <d v="2017-10-01T17:10:00" u="1"/>
        <d v="2017-02-04T18:00:00" u="1"/>
        <d v="2017-10-01T18:10:00" u="1"/>
        <d v="2017-02-04T19:00:00" u="1"/>
        <d v="2017-10-01T19:10:00" u="1"/>
        <d v="2017-02-04T20:00:00" u="1"/>
        <d v="2017-10-01T20:10:00" u="1"/>
        <d v="2017-02-04T21:00:00" u="1"/>
        <d v="2017-10-01T21:10:00" u="1"/>
        <d v="2017-02-04T22:00:00" u="1"/>
        <d v="2017-10-01T22:10:00" u="1"/>
        <d v="2017-02-04T23:00:00" u="1"/>
        <d v="2017-10-01T23:10:00" u="1"/>
        <d v="2017-03-04T00:00:00" u="1"/>
        <d v="2017-11-01T00:10:00" u="1"/>
        <d v="2017-03-04T01:00:00" u="1"/>
        <d v="2017-11-01T01:10:00" u="1"/>
        <d v="2017-03-04T02:00:00" u="1"/>
        <d v="2017-11-01T02:10:00" u="1"/>
        <d v="2017-03-04T03:00:00" u="1"/>
        <d v="2017-11-01T03:10:00" u="1"/>
        <d v="2020-03-04T00:00:00" u="1"/>
        <d v="2017-03-04T04:00:00" u="1"/>
        <d v="2017-11-01T04:10:00" u="1"/>
        <d v="2017-03-04T05:00:00" u="1"/>
        <d v="2017-11-01T05:10:00" u="1"/>
        <d v="2017-03-04T06:00:00" u="1"/>
        <d v="2017-11-01T06:10:00" u="1"/>
        <d v="2017-03-04T07:00:00" u="1"/>
        <d v="2017-11-01T07:10:00" u="1"/>
        <d v="2017-03-04T08:00:00" u="1"/>
        <d v="2017-11-01T08:10:00" u="1"/>
        <d v="2017-03-04T09:00:00" u="1"/>
        <d v="2017-11-01T09:10:00" u="1"/>
        <d v="2017-03-04T10:00:00" u="1"/>
        <d v="2017-11-01T10:10:00" u="1"/>
        <d v="2017-11-25T00:00:00" u="1"/>
        <d v="2017-03-04T11:00:00" u="1"/>
        <d v="2017-11-01T11:10:00" u="1"/>
        <d v="2017-03-04T12:00:00" u="1"/>
        <d v="2017-11-01T12:10:00" u="1"/>
        <d v="2017-03-04T13:00:00" u="1"/>
        <d v="2017-11-01T13:10:00" u="1"/>
        <d v="2017-03-04T14:00:00" u="1"/>
        <d v="2017-11-01T14:10:00" u="1"/>
        <d v="2017-03-04T15:00:00" u="1"/>
        <d v="2017-11-01T15:10:00" u="1"/>
        <d v="2017-03-04T16:00:00" u="1"/>
        <d v="2017-11-01T16:10:00" u="1"/>
        <d v="2017-03-04T17:00:00" u="1"/>
        <d v="2017-11-01T17:10:00" u="1"/>
        <d v="2017-03-04T18:00:00" u="1"/>
        <d v="2017-11-01T18:10:00" u="1"/>
        <d v="2017-03-04T19:00:00" u="1"/>
        <d v="2017-11-01T19:10:00" u="1"/>
        <d v="2017-03-04T20:00:00" u="1"/>
        <d v="2017-11-01T20:10:00" u="1"/>
        <d v="2017-03-04T21:00:00" u="1"/>
        <d v="2017-11-01T21:10:00" u="1"/>
        <d v="2017-03-04T22:00:00" u="1"/>
        <d v="2017-11-01T22:10:00" u="1"/>
        <d v="2017-03-04T23:00:00" u="1"/>
        <d v="2017-11-01T23:10:00" u="1"/>
        <d v="2017-04-04T00:00:00" u="1"/>
        <d v="2017-12-01T00:10:00" u="1"/>
        <d v="2017-04-04T01:00:00" u="1"/>
        <d v="2017-12-01T01:10:00" u="1"/>
        <d v="2017-04-04T02:00:00" u="1"/>
        <d v="2017-12-01T02:10:00" u="1"/>
        <d v="2017-04-04T03:00:00" u="1"/>
        <d v="2017-12-01T03:10:00" u="1"/>
        <d v="2020-04-04T00:00:00" u="1"/>
        <d v="2017-04-04T04:00:00" u="1"/>
        <d v="2017-12-01T04:10:00" u="1"/>
        <d v="2017-04-04T05:00:00" u="1"/>
        <d v="2017-12-01T05:10:00" u="1"/>
        <d v="2017-04-04T06:00:00" u="1"/>
        <d v="2017-12-01T06:10:00" u="1"/>
        <d v="2017-04-04T07:00:00" u="1"/>
        <d v="2017-12-01T07:10:00" u="1"/>
        <d v="2017-04-04T08:00:00" u="1"/>
        <d v="2017-12-01T08:10:00" u="1"/>
        <d v="2017-04-04T09:00:00" u="1"/>
        <d v="2017-12-01T09:10:00" u="1"/>
        <d v="2017-04-04T10:00:00" u="1"/>
        <d v="2017-12-01T10:10:00" u="1"/>
        <d v="2017-12-25T00:00:00" u="1"/>
        <d v="2017-04-04T11:00:00" u="1"/>
        <d v="2017-12-01T11:10:00" u="1"/>
        <d v="2017-04-04T12:00:00" u="1"/>
        <d v="2017-12-01T12:10:00" u="1"/>
        <d v="2017-04-04T13:00:00" u="1"/>
        <d v="2017-12-01T13:10:00" u="1"/>
        <d v="2017-04-04T14:00:00" u="1"/>
        <d v="2017-12-01T14:10:00" u="1"/>
        <d v="2017-04-04T15:00:00" u="1"/>
        <d v="2017-12-01T15:10:00" u="1"/>
        <d v="2017-04-04T16:00:00" u="1"/>
        <d v="2017-12-01T16:10:00" u="1"/>
        <d v="2017-04-04T17:00:00" u="1"/>
        <d v="2017-12-01T17:10:00" u="1"/>
        <d v="2017-04-04T18:00:00" u="1"/>
        <d v="2017-12-01T18:10:00" u="1"/>
        <d v="2017-04-04T19:00:00" u="1"/>
        <d v="2017-12-01T19:10:00" u="1"/>
        <d v="2017-04-04T20:00:00" u="1"/>
        <d v="2017-12-01T20:10:00" u="1"/>
        <d v="2017-04-04T21:00:00" u="1"/>
        <d v="2017-12-01T21:10:00" u="1"/>
        <d v="2017-04-04T22:00:00" u="1"/>
        <d v="2017-12-01T22:10:00" u="1"/>
        <d v="2017-04-04T23:00:00" u="1"/>
        <d v="2017-12-01T23:10:00" u="1"/>
        <d v="2017-05-04T00:00:00" u="1"/>
        <d v="2017-05-04T01:00:00" u="1"/>
        <d v="2017-05-04T02:00:00" u="1"/>
        <d v="2017-05-04T03:00:00" u="1"/>
        <d v="2020-05-04T00:00:00" u="1"/>
        <d v="2017-05-04T04:00:00" u="1"/>
        <d v="2017-01-15T00:00:00" u="1"/>
        <d v="2017-05-04T05:00:00" u="1"/>
        <d v="2017-05-04T06:00:00" u="1"/>
        <d v="2017-05-04T07:00:00" u="1"/>
        <d v="2017-05-04T08:00:00" u="1"/>
        <d v="2020-01-15T00:00:00" u="1"/>
        <d v="2017-05-04T09:00:00" u="1"/>
        <d v="2017-05-04T10:00:00" u="1"/>
        <d v="2017-05-04T11:00:00" u="1"/>
        <d v="2017-05-04T12:00:00" u="1"/>
        <d v="2017-05-04T13:00:00" u="1"/>
        <d v="2017-05-04T14:00:00" u="1"/>
        <d v="2017-05-04T15:00:00" u="1"/>
        <d v="2017-05-04T16:00:00" u="1"/>
        <d v="2017-05-04T17:00:00" u="1"/>
        <d v="2017-05-04T18:00:00" u="1"/>
        <d v="2017-05-04T19:00:00" u="1"/>
        <d v="2017-05-04T20:00:00" u="1"/>
        <d v="2017-05-04T21:00:00" u="1"/>
        <d v="2017-05-04T22:00:00" u="1"/>
        <d v="2017-05-04T23:00:00" u="1"/>
        <d v="2017-06-04T00:00:00" u="1"/>
        <d v="2017-06-04T01:00:00" u="1"/>
        <d v="2017-06-04T02:00:00" u="1"/>
        <d v="2017-06-04T03:00:00" u="1"/>
        <d v="2020-06-04T00:00:00" u="1"/>
        <d v="2017-06-04T04:00:00" u="1"/>
        <d v="2017-02-15T00:00:00" u="1"/>
        <d v="2017-06-04T05:00:00" u="1"/>
        <d v="2017-06-04T06:00:00" u="1"/>
        <d v="2017-06-04T07:00:00" u="1"/>
        <d v="2017-06-04T08:00:00" u="1"/>
        <d v="2020-02-15T00:00:00" u="1"/>
        <d v="2017-06-04T09:00:00" u="1"/>
        <d v="2017-06-04T10:00:00" u="1"/>
        <d v="2017-06-04T11:00:00" u="1"/>
        <d v="2017-06-04T12:00:00" u="1"/>
        <d v="2017-06-04T13:00:00" u="1"/>
        <d v="2017-06-04T14:00:00" u="1"/>
        <d v="2017-06-04T15:00:00" u="1"/>
        <d v="2017-06-04T16:00:00" u="1"/>
        <d v="2017-06-04T17:00:00" u="1"/>
        <d v="2017-06-04T18:00:00" u="1"/>
        <d v="2017-06-04T19:00:00" u="1"/>
        <d v="2017-06-04T20:00:00" u="1"/>
        <d v="2017-06-04T21:00:00" u="1"/>
        <d v="2017-06-04T22:00:00" u="1"/>
        <d v="2017-06-04T23:00:00" u="1"/>
        <d v="2017-07-04T00:00:00" u="1"/>
        <d v="2017-07-04T01:00:00" u="1"/>
        <d v="2017-07-04T02:00:00" u="1"/>
        <d v="2017-07-04T03:00:00" u="1"/>
        <d v="2020-07-04T00:00:00" u="1"/>
        <d v="2017-07-04T04:00:00" u="1"/>
        <d v="2017-03-15T00:00:00" u="1"/>
        <d v="2017-07-04T05:00:00" u="1"/>
        <d v="2017-07-04T06:00:00" u="1"/>
        <d v="2017-07-04T07:00:00" u="1"/>
        <d v="2017-07-04T08:00:00" u="1"/>
        <d v="2020-03-15T00:00:00" u="1"/>
        <d v="2017-07-04T09:00:00" u="1"/>
        <d v="2017-07-04T10:00:00" u="1"/>
        <d v="2017-07-04T11:00:00" u="1"/>
        <d v="2017-07-04T12:00:00" u="1"/>
        <d v="2017-07-04T13:00:00" u="1"/>
        <d v="2017-07-04T14:00:00" u="1"/>
        <d v="2017-07-04T15:00:00" u="1"/>
        <d v="2017-07-04T16:00:00" u="1"/>
        <d v="2017-07-04T17:00:00" u="1"/>
        <d v="2017-07-04T18:00:00" u="1"/>
        <d v="2017-07-04T19:00:00" u="1"/>
        <d v="2017-07-04T20:00:00" u="1"/>
        <d v="2017-07-04T21:00:00" u="1"/>
        <d v="2017-07-04T22:00:00" u="1"/>
        <d v="2017-07-04T23:00:00" u="1"/>
        <d v="2017-08-04T00:00:00" u="1"/>
        <d v="2017-08-04T01:00:00" u="1"/>
        <d v="2017-08-04T02:00:00" u="1"/>
        <d v="2017-08-04T03:00:00" u="1"/>
        <d v="2020-08-04T00:00:00" u="1"/>
        <d v="2017-08-04T04:00:00" u="1"/>
        <d v="2017-04-15T00:00:00" u="1"/>
        <d v="2017-08-04T05:00:00" u="1"/>
        <d v="2017-08-04T06:00:00" u="1"/>
        <d v="2017-08-04T07:00:00" u="1"/>
        <d v="2017-08-04T08:00:00" u="1"/>
        <d v="2020-04-15T00:00:00" u="1"/>
        <d v="2017-08-04T09:00:00" u="1"/>
        <d v="2017-08-04T10:00:00" u="1"/>
        <d v="2017-08-04T11:00:00" u="1"/>
        <d v="2017-08-04T12:00:00" u="1"/>
        <d v="2017-08-04T13:00:00" u="1"/>
        <d v="2017-08-04T14:00:00" u="1"/>
        <d v="2017-08-04T15:00:00" u="1"/>
        <d v="2017-08-04T16:00:00" u="1"/>
        <d v="2017-08-04T17:00:00" u="1"/>
        <d v="2017-08-04T18:00:00" u="1"/>
        <d v="2017-08-04T19:00:00" u="1"/>
        <d v="2017-08-04T20:00:00" u="1"/>
        <d v="2017-08-04T21:00:00" u="1"/>
        <d v="2017-08-04T22:00:00" u="1"/>
        <d v="2017-08-04T23:00:00" u="1"/>
        <d v="2017-01-02T00:10:00" u="1"/>
        <d v="2017-09-04T00:00:00" u="1"/>
        <d v="2017-01-02T01:10:00" u="1"/>
        <d v="2017-09-04T01:00:00" u="1"/>
        <d v="2017-01-02T02:10:00" u="1"/>
        <d v="2017-09-04T02:00:00" u="1"/>
        <d v="2017-01-02T03:10:00" u="1"/>
        <d v="2017-09-04T03:00:00" u="1"/>
        <d v="2020-09-04T00:00:00" u="1"/>
        <d v="2017-01-02T04:10:00" u="1"/>
        <d v="2017-09-04T04:00:00" u="1"/>
        <d v="2017-01-02T05:10:00" u="1"/>
        <d v="2017-05-15T00:00:00" u="1"/>
        <d v="2017-09-04T05:00:00" u="1"/>
        <d v="2017-01-02T06:10:00" u="1"/>
        <d v="2017-09-04T06:00:00" u="1"/>
        <d v="2017-01-02T07:10:00" u="1"/>
        <d v="2017-09-04T07:00:00" u="1"/>
        <d v="2017-01-02T08:10:00" u="1"/>
        <d v="2017-09-04T08:00:00" u="1"/>
        <d v="2017-01-02T09:10:00" u="1"/>
        <d v="2017-09-04T09:00:00" u="1"/>
        <d v="2017-01-02T10:10:00" u="1"/>
        <d v="2017-01-26T00:00:00" u="1"/>
        <d v="2017-09-04T10:00:00" u="1"/>
        <d v="2017-01-02T11:10:00" u="1"/>
        <d v="2017-09-04T11:00:00" u="1"/>
        <d v="2017-01-02T12:10:00" u="1"/>
        <d v="2017-09-04T12:00:00" u="1"/>
        <d v="2017-01-02T13:10:00" u="1"/>
        <d v="2017-09-04T13:00:00" u="1"/>
        <d v="2020-01-26T00:00:00" u="1"/>
        <d v="2017-01-02T14:10:00" u="1"/>
        <d v="2017-09-04T14:00:00" u="1"/>
        <d v="2017-01-02T15:10:00" u="1"/>
        <d v="2017-09-04T15:00:00" u="1"/>
        <d v="2017-01-02T16:10:00" u="1"/>
        <d v="2017-09-04T16:00:00" u="1"/>
        <d v="2017-01-02T17:10:00" u="1"/>
        <d v="2017-09-04T17:00:00" u="1"/>
        <d v="2017-01-02T18:10:00" u="1"/>
        <d v="2017-09-04T18:00:00" u="1"/>
        <d v="2017-01-02T19:10:00" u="1"/>
        <d v="2017-09-04T19:00:00" u="1"/>
        <d v="2017-01-02T20:10:00" u="1"/>
        <d v="2017-09-04T20:00:00" u="1"/>
        <d v="2017-01-02T21:10:00" u="1"/>
        <d v="2017-09-04T21:00:00" u="1"/>
        <d v="2017-01-02T22:10:00" u="1"/>
        <d v="2017-09-04T22:00:00" u="1"/>
        <d v="2017-01-02T23:10:00" u="1"/>
        <d v="2017-09-04T23:00:00" u="1"/>
        <d v="2017-02-02T00:10:00" u="1"/>
        <d v="2017-10-04T00:00:00" u="1"/>
        <d v="2017-02-02T01:10:00" u="1"/>
        <d v="2017-10-04T01:00:00" u="1"/>
        <d v="2017-02-02T02:10:00" u="1"/>
        <d v="2017-10-04T02:00:00" u="1"/>
        <d v="2017-02-02T03:10:00" u="1"/>
        <d v="2017-10-04T03:00:00" u="1"/>
        <d v="2020-10-04T00:00:00" u="1"/>
        <d v="2017-02-02T04:10:00" u="1"/>
        <d v="2017-10-04T04:00:00" u="1"/>
        <d v="2017-02-02T05:10:00" u="1"/>
        <d v="2017-06-15T00:00:00" u="1"/>
        <d v="2017-10-04T05:00:00" u="1"/>
        <d v="2017-02-02T06:10:00" u="1"/>
        <d v="2017-10-04T06:00:00" u="1"/>
        <d v="2017-02-02T07:10:00" u="1"/>
        <d v="2017-10-04T07:00:00" u="1"/>
        <d v="2017-02-02T08:10:00" u="1"/>
        <d v="2017-10-04T08:00:00" u="1"/>
        <d v="2017-02-02T09:10:00" u="1"/>
        <d v="2017-10-04T09:00:00" u="1"/>
        <d v="2017-02-02T10:10:00" u="1"/>
        <d v="2017-02-26T00:00:00" u="1"/>
        <d v="2017-10-04T10:00:00" u="1"/>
        <d v="2017-02-02T11:10:00" u="1"/>
        <d v="2017-10-04T11:00:00" u="1"/>
        <d v="2017-02-02T12:10:00" u="1"/>
        <d v="2017-10-04T12:00:00" u="1"/>
        <d v="2017-02-02T13:10:00" u="1"/>
        <d v="2017-10-04T13:00:00" u="1"/>
        <d v="2020-02-26T00:00:00" u="1"/>
        <d v="2017-02-02T14:10:00" u="1"/>
        <d v="2017-10-04T14:00:00" u="1"/>
        <d v="2017-02-02T15:10:00" u="1"/>
        <d v="2017-10-04T15:00:00" u="1"/>
        <d v="2017-02-02T16:10:00" u="1"/>
        <d v="2017-10-04T16:00:00" u="1"/>
        <d v="2017-02-02T17:10:00" u="1"/>
        <d v="2017-10-04T17:00:00" u="1"/>
        <d v="2017-02-02T18:10:00" u="1"/>
        <d v="2017-10-04T18:00:00" u="1"/>
        <d v="2017-02-02T19:10:00" u="1"/>
        <d v="2017-10-04T19:00:00" u="1"/>
        <d v="2017-02-02T20:10:00" u="1"/>
        <d v="2017-10-04T20:00:00" u="1"/>
        <d v="2017-02-02T21:10:00" u="1"/>
        <d v="2017-10-04T21:00:00" u="1"/>
        <d v="2017-02-02T22:10:00" u="1"/>
        <d v="2017-10-04T22:00:00" u="1"/>
        <d v="2017-02-02T23:10:00" u="1"/>
        <d v="2017-10-04T23:00:00" u="1"/>
        <d v="2017-03-02T00:10:00" u="1"/>
        <d v="2017-11-04T00:00:00" u="1"/>
        <d v="2017-03-02T01:10:00" u="1"/>
        <d v="2017-11-04T01:00:00" u="1"/>
        <d v="2017-03-02T02:10:00" u="1"/>
        <d v="2017-11-04T02:00:00" u="1"/>
        <d v="2017-03-02T03:10:00" u="1"/>
        <d v="2017-11-04T03:00:00" u="1"/>
        <d v="2020-11-04T00:00:00" u="1"/>
        <d v="2017-03-02T04:10:00" u="1"/>
        <d v="2017-11-04T04:00:00" u="1"/>
        <d v="2017-03-02T05:10:00" u="1"/>
        <d v="2017-07-15T00:00:00" u="1"/>
        <d v="2017-11-04T05:00:00" u="1"/>
        <d v="2017-03-02T06:10:00" u="1"/>
        <d v="2017-11-04T06:00:00" u="1"/>
        <d v="2017-03-02T07:10:00" u="1"/>
        <d v="2017-11-04T07:00:00" u="1"/>
        <d v="2017-03-02T08:10:00" u="1"/>
        <d v="2017-11-04T08:00:00" u="1"/>
        <d v="2017-03-02T09:10:00" u="1"/>
        <d v="2017-11-04T09:00:00" u="1"/>
        <d v="2017-03-02T10:10:00" u="1"/>
        <d v="2017-03-26T00:00:00" u="1"/>
        <d v="2017-11-04T10:00:00" u="1"/>
        <d v="2017-03-02T11:10:00" u="1"/>
        <d v="2017-11-04T11:00:00" u="1"/>
        <d v="2017-03-02T12:10:00" u="1"/>
        <d v="2017-11-04T12:00:00" u="1"/>
        <d v="2017-03-02T13:10:00" u="1"/>
        <d v="2017-11-04T13:00:00" u="1"/>
        <d v="2020-03-26T00:00:00" u="1"/>
        <d v="2017-03-02T14:10:00" u="1"/>
        <d v="2017-11-04T14:00:00" u="1"/>
        <d v="2017-03-02T15:10:00" u="1"/>
        <d v="2017-11-04T15:00:00" u="1"/>
        <d v="2017-03-02T16:10:00" u="1"/>
        <d v="2017-11-04T16:00:00" u="1"/>
        <d v="2017-03-02T17:10:00" u="1"/>
        <d v="2017-11-04T17:00:00" u="1"/>
        <d v="2017-03-02T18:10:00" u="1"/>
        <d v="2017-11-04T18:00:00" u="1"/>
        <d v="2017-03-02T19:10:00" u="1"/>
        <d v="2017-11-04T19:00:00" u="1"/>
        <d v="2017-03-02T20:10:00" u="1"/>
        <d v="2017-11-04T20:00:00" u="1"/>
        <d v="2017-03-02T21:10:00" u="1"/>
        <d v="2017-11-04T21:00:00" u="1"/>
        <d v="2017-03-02T22:10:00" u="1"/>
        <d v="2017-11-04T22:00:00" u="1"/>
        <d v="2017-03-02T23:10:00" u="1"/>
        <d v="2017-11-04T23:00:00" u="1"/>
        <d v="2017-04-02T00:10:00" u="1"/>
        <d v="2017-12-04T00:00:00" u="1"/>
        <d v="2017-04-02T01:10:00" u="1"/>
        <d v="2017-12-04T01:00:00" u="1"/>
        <d v="2017-04-02T02:10:00" u="1"/>
        <d v="2017-12-04T02:00:00" u="1"/>
        <d v="2017-04-02T03:10:00" u="1"/>
        <d v="2017-12-04T03:00:00" u="1"/>
        <d v="2020-12-04T00:00:00" u="1"/>
        <d v="2017-04-02T04:10:00" u="1"/>
        <d v="2017-12-04T04:00:00" u="1"/>
        <d v="2017-04-02T05:10:00" u="1"/>
        <d v="2017-08-15T00:00:00" u="1"/>
        <d v="2017-12-04T05:00:00" u="1"/>
        <d v="2017-04-02T06:10:00" u="1"/>
        <d v="2017-12-04T06:00:00" u="1"/>
        <d v="2017-04-02T07:10:00" u="1"/>
        <d v="2017-12-04T07:00:00" u="1"/>
        <d v="2017-04-02T08:10:00" u="1"/>
        <d v="2017-12-04T08:00:00" u="1"/>
        <d v="2017-04-02T09:10:00" u="1"/>
        <d v="2017-12-04T09:00:00" u="1"/>
        <d v="2017-04-02T10:10:00" u="1"/>
        <d v="2017-04-26T00:00:00" u="1"/>
        <d v="2017-12-04T10:00:00" u="1"/>
        <d v="2017-04-02T11:10:00" u="1"/>
        <d v="2017-12-04T11:00:00" u="1"/>
        <d v="2017-04-02T12:10:00" u="1"/>
        <d v="2017-12-04T12:00:00" u="1"/>
        <d v="2017-04-02T13:10:00" u="1"/>
        <d v="2017-12-04T13:00:00" u="1"/>
        <d v="2020-04-26T00:00:00" u="1"/>
        <d v="2017-04-02T14:10:00" u="1"/>
        <d v="2017-12-04T14:00:00" u="1"/>
        <d v="2017-04-02T15:10:00" u="1"/>
        <d v="2017-12-04T15:00:00" u="1"/>
        <d v="2017-04-02T16:10:00" u="1"/>
        <d v="2017-12-04T16:00:00" u="1"/>
        <d v="2017-04-02T17:10:00" u="1"/>
        <d v="2017-12-04T17:00:00" u="1"/>
        <d v="2017-04-02T18:10:00" u="1"/>
        <d v="2017-12-04T18:00:00" u="1"/>
        <d v="2017-04-02T19:10:00" u="1"/>
        <d v="2017-12-04T19:00:00" u="1"/>
        <d v="2017-04-02T20:10:00" u="1"/>
        <d v="2017-12-04T20:00:00" u="1"/>
        <d v="2017-04-02T21:10:00" u="1"/>
        <d v="2017-12-04T21:00:00" u="1"/>
        <d v="2017-04-02T22:10:00" u="1"/>
        <d v="2017-12-04T22:00:00" u="1"/>
        <d v="2017-04-02T23:10:00" u="1"/>
        <d v="2017-12-04T23:00:00" u="1"/>
        <d v="2017-05-02T00:10:00" u="1"/>
        <d v="2017-05-02T01:10:00" u="1"/>
        <d v="2017-05-02T02:10:00" u="1"/>
        <d v="2017-05-02T03:10:00" u="1"/>
        <d v="2017-05-02T04:10:00" u="1"/>
        <d v="2017-05-02T05:10:00" u="1"/>
        <d v="2017-09-15T00:00:00" u="1"/>
        <d v="2017-05-02T06:10:00" u="1"/>
        <d v="2017-05-02T07:10:00" u="1"/>
        <d v="2017-05-02T08:10:00" u="1"/>
        <d v="2017-05-02T09:10:00" u="1"/>
        <d v="2017-05-02T10:10:00" u="1"/>
        <d v="2017-05-26T00:00:00" u="1"/>
        <d v="2017-05-02T11:10:00" u="1"/>
        <d v="2017-05-02T12:10:00" u="1"/>
        <d v="2017-05-02T13:10:00" u="1"/>
        <d v="2017-05-02T14:10:00" u="1"/>
        <d v="2017-05-02T15:10:00" u="1"/>
        <d v="2017-05-02T16:10:00" u="1"/>
        <d v="2017-05-02T17:10:00" u="1"/>
        <d v="2017-05-02T18:10:00" u="1"/>
        <d v="2017-05-02T19:10:00" u="1"/>
        <d v="2017-05-02T20:10:00" u="1"/>
        <d v="2017-05-02T21:10:00" u="1"/>
        <d v="2017-05-02T22:10:00" u="1"/>
        <d v="2017-05-02T23:10:00" u="1"/>
        <d v="2017-06-02T00:10:00" u="1"/>
        <d v="2017-06-02T01:10:00" u="1"/>
        <d v="2017-06-02T02:10:00" u="1"/>
        <d v="2017-06-02T03:10:00" u="1"/>
        <d v="2017-06-02T04:10:00" u="1"/>
        <d v="2017-06-02T05:10:00" u="1"/>
        <d v="2017-10-15T00:00:00" u="1"/>
        <d v="2017-06-02T06:10:00" u="1"/>
        <d v="2017-06-02T07:10:00" u="1"/>
        <d v="2017-06-02T08:10:00" u="1"/>
        <d v="2017-06-02T09:10:00" u="1"/>
        <d v="2017-06-02T10:10:00" u="1"/>
        <d v="2017-06-26T00:00:00" u="1"/>
        <d v="2017-06-02T11:10:00" u="1"/>
        <d v="2017-06-02T12:10:00" u="1"/>
        <d v="2017-06-02T13:10:00" u="1"/>
        <d v="2017-06-02T14:10:00" u="1"/>
        <d v="2017-06-02T15:10:00" u="1"/>
        <d v="2017-06-02T16:10:00" u="1"/>
        <d v="2017-06-02T17:10:00" u="1"/>
        <d v="2017-06-02T18:10:00" u="1"/>
        <d v="2017-06-02T19:10:00" u="1"/>
        <d v="2017-06-02T20:10:00" u="1"/>
        <d v="2017-06-02T21:10:00" u="1"/>
        <d v="2017-06-02T22:10:00" u="1"/>
        <d v="2017-06-02T23:10:00" u="1"/>
        <d v="2017-07-02T00:10:00" u="1"/>
        <d v="2017-07-02T01:10:00" u="1"/>
        <d v="2017-07-02T02:10:00" u="1"/>
        <d v="2017-07-02T03:10:00" u="1"/>
        <d v="2017-07-02T04:10:00" u="1"/>
        <d v="2017-07-02T05:10:00" u="1"/>
        <d v="2017-07-02T06:10:00" u="1"/>
        <d v="2017-07-02T07:10:00" u="1"/>
        <d v="2017-07-02T08:10:00" u="1"/>
        <d v="2017-07-02T09:10:00" u="1"/>
        <d v="2017-07-02T10:10:00" u="1"/>
        <d v="2017-07-26T00:00:00" u="1"/>
        <d v="2017-07-02T11:10:00" u="1"/>
        <d v="2017-07-02T12:10:00" u="1"/>
        <d v="2017-07-02T13:10:00" u="1"/>
        <d v="2017-07-02T14:10:00" u="1"/>
        <d v="2017-07-02T15:10:00" u="1"/>
        <d v="2017-07-02T16:10:00" u="1"/>
        <d v="2017-07-02T17:10:00" u="1"/>
        <d v="2017-07-02T18:10:00" u="1"/>
        <d v="2017-07-02T19:10:00" u="1"/>
        <d v="2017-07-02T20:10:00" u="1"/>
        <d v="2017-07-02T21:10:00" u="1"/>
        <d v="2017-07-02T22:10:00" u="1"/>
        <d v="2017-07-02T23:10:00" u="1"/>
        <d v="2017-08-02T00:10:00" u="1"/>
        <d v="2017-08-02T01:10:00" u="1"/>
        <d v="2017-08-02T02:10:00" u="1"/>
        <d v="2017-08-02T03:10:00" u="1"/>
        <d v="2017-08-02T04:10:00" u="1"/>
        <d v="2017-08-02T05:10:00" u="1"/>
        <d v="2017-08-02T06:10:00" u="1"/>
        <d v="2017-08-02T07:10:00" u="1"/>
        <d v="2017-08-02T08:10:00" u="1"/>
        <d v="2017-08-02T09:10:00" u="1"/>
        <d v="2017-08-02T10:10:00" u="1"/>
        <d v="2017-08-26T00:00:00" u="1"/>
        <d v="2017-08-02T11:10:00" u="1"/>
        <d v="2017-08-02T12:10:00" u="1"/>
        <d v="2017-08-02T13:10:00" u="1"/>
        <d v="2017-08-02T14:10:00" u="1"/>
        <d v="2017-08-02T15:10:00" u="1"/>
        <d v="2017-08-02T16:10:00" u="1"/>
        <d v="2017-08-02T17:10:00" u="1"/>
        <d v="2017-08-02T18:10:00" u="1"/>
        <d v="2017-08-02T19:10:00" u="1"/>
        <d v="2017-08-02T20:10:00" u="1"/>
        <d v="2017-08-02T21:10:00" u="1"/>
        <d v="2017-08-02T22:10:00" u="1"/>
        <d v="2017-08-02T23:10:00" u="1"/>
        <d v="2017-01-05T00:00:00" u="1"/>
        <d v="2017-09-02T00:10:00" u="1"/>
        <d v="2017-01-05T01:00:00" u="1"/>
        <d v="2017-09-02T01:10:00" u="1"/>
        <d v="2017-01-05T02:00:00" u="1"/>
        <d v="2017-09-02T02:10:00" u="1"/>
        <d v="2017-01-05T03:00:00" u="1"/>
        <d v="2017-09-02T03:10:00" u="1"/>
        <d v="2020-01-05T00:00:00" u="1"/>
        <d v="2017-01-05T04:00:00" u="1"/>
        <d v="2017-09-02T04:10:00" u="1"/>
        <d v="2017-01-05T05:00:00" u="1"/>
        <d v="2017-09-02T05:10:00" u="1"/>
        <d v="2017-01-05T06:00:00" u="1"/>
        <d v="2017-09-02T06:10:00" u="1"/>
        <d v="2017-01-05T07:00:00" u="1"/>
        <d v="2017-09-02T07:10:00" u="1"/>
        <d v="2017-01-05T08:00:00" u="1"/>
        <d v="2017-09-02T08:10:00" u="1"/>
        <d v="2017-01-05T09:00:00" u="1"/>
        <d v="2017-09-02T09:10:00" u="1"/>
        <d v="2017-01-05T10:00:00" u="1"/>
        <d v="2017-09-02T10:10:00" u="1"/>
        <d v="2017-09-26T00:00:00" u="1"/>
        <d v="2017-01-05T11:00:00" u="1"/>
        <d v="2017-09-02T11:10:00" u="1"/>
        <d v="2017-01-05T12:00:00" u="1"/>
        <d v="2017-09-02T12:10:00" u="1"/>
        <d v="2017-01-05T13:00:00" u="1"/>
        <d v="2017-09-02T13:10:00" u="1"/>
        <d v="2017-01-05T14:00:00" u="1"/>
        <d v="2017-09-02T14:10:00" u="1"/>
        <d v="2017-01-05T15:00:00" u="1"/>
        <d v="2017-09-02T15:10:00" u="1"/>
        <d v="2017-01-05T16:00:00" u="1"/>
        <d v="2017-09-02T16:10:00" u="1"/>
        <d v="2017-01-05T17:00:00" u="1"/>
        <d v="2017-09-02T17:10:00" u="1"/>
        <d v="2017-01-05T18:00:00" u="1"/>
        <d v="2017-09-02T18:10:00" u="1"/>
        <d v="2017-01-05T19:00:00" u="1"/>
        <d v="2017-09-02T19:10:00" u="1"/>
        <d v="2017-01-05T20:00:00" u="1"/>
        <d v="2017-09-02T20:10:00" u="1"/>
        <d v="2017-01-05T21:00:00" u="1"/>
        <d v="2017-09-02T21:10:00" u="1"/>
        <d v="2017-01-05T22:00:00" u="1"/>
        <d v="2017-09-02T22:10:00" u="1"/>
        <d v="2017-01-05T23:00:00" u="1"/>
        <d v="2017-09-02T23:10:00" u="1"/>
        <d v="2017-02-05T00:00:00" u="1"/>
        <d v="2017-10-02T00:10:00" u="1"/>
        <d v="2017-02-05T01:00:00" u="1"/>
        <d v="2017-10-02T01:10:00" u="1"/>
        <d v="2017-02-05T02:00:00" u="1"/>
        <d v="2017-10-02T02:10:00" u="1"/>
        <d v="2017-02-05T03:00:00" u="1"/>
        <d v="2017-10-02T03:10:00" u="1"/>
        <d v="2020-02-05T00:00:00" u="1"/>
        <d v="2017-02-05T04:00:00" u="1"/>
        <d v="2017-10-02T04:10:00" u="1"/>
        <d v="2017-02-05T05:00:00" u="1"/>
        <d v="2017-10-02T05:10:00" u="1"/>
        <d v="2017-02-05T06:00:00" u="1"/>
        <d v="2017-10-02T06:10:00" u="1"/>
        <d v="2017-02-05T07:00:00" u="1"/>
        <d v="2017-10-02T07:10:00" u="1"/>
        <d v="2017-02-05T08:00:00" u="1"/>
        <d v="2017-10-02T08:10:00" u="1"/>
        <d v="2017-02-05T09:00:00" u="1"/>
        <d v="2017-10-02T09:10:00" u="1"/>
        <d v="2017-02-05T10:00:00" u="1"/>
        <d v="2017-10-02T10:10:00" u="1"/>
        <d v="2017-10-26T00:00:00" u="1"/>
        <d v="2017-02-05T11:00:00" u="1"/>
        <d v="2017-10-02T11:10:00" u="1"/>
        <d v="2017-02-05T12:00:00" u="1"/>
        <d v="2017-10-02T12:10:00" u="1"/>
        <d v="2017-02-05T13:00:00" u="1"/>
        <d v="2017-10-02T13:10:00" u="1"/>
        <d v="2017-02-05T14:00:00" u="1"/>
        <d v="2017-10-02T14:10:00" u="1"/>
        <d v="2017-02-05T15:00:00" u="1"/>
        <d v="2017-10-02T15:10:00" u="1"/>
        <d v="2017-02-05T16:00:00" u="1"/>
        <d v="2017-10-02T16:10:00" u="1"/>
        <d v="2017-02-05T17:00:00" u="1"/>
        <d v="2017-10-02T17:10:00" u="1"/>
        <d v="2017-02-05T18:00:00" u="1"/>
        <d v="2017-10-02T18:10:00" u="1"/>
        <d v="2017-02-05T19:00:00" u="1"/>
        <d v="2017-10-02T19:10:00" u="1"/>
        <d v="2017-02-05T20:00:00" u="1"/>
        <d v="2017-10-02T20:10:00" u="1"/>
        <d v="2017-02-05T21:00:00" u="1"/>
        <d v="2017-10-02T21:10:00" u="1"/>
        <d v="2017-02-05T22:00:00" u="1"/>
        <d v="2017-10-02T22:10:00" u="1"/>
        <d v="2017-02-05T23:00:00" u="1"/>
        <d v="2017-10-02T23:10:00" u="1"/>
        <d v="2017-03-05T00:00:00" u="1"/>
        <d v="2017-11-02T00:10:00" u="1"/>
        <d v="2017-03-05T01:00:00" u="1"/>
        <d v="2017-11-02T01:10:00" u="1"/>
        <d v="2017-03-05T02:00:00" u="1"/>
        <d v="2017-11-02T02:10:00" u="1"/>
        <d v="2017-03-05T03:00:00" u="1"/>
        <d v="2017-11-02T03:10:00" u="1"/>
        <d v="2020-03-05T00:00:00" u="1"/>
        <d v="2017-03-05T04:00:00" u="1"/>
        <d v="2017-11-02T04:10:00" u="1"/>
        <d v="2017-03-05T05:00:00" u="1"/>
        <d v="2017-11-02T05:10:00" u="1"/>
        <d v="2017-03-05T06:00:00" u="1"/>
        <d v="2017-11-02T06:10:00" u="1"/>
        <d v="2017-03-05T07:00:00" u="1"/>
        <d v="2017-11-02T07:10:00" u="1"/>
        <d v="2017-03-05T08:00:00" u="1"/>
        <d v="2017-11-02T08:10:00" u="1"/>
        <d v="2017-03-05T09:00:00" u="1"/>
        <d v="2017-11-02T09:10:00" u="1"/>
        <d v="2017-03-05T10:00:00" u="1"/>
        <d v="2017-11-02T10:10:00" u="1"/>
        <d v="2017-11-26T00:00:00" u="1"/>
        <d v="2017-03-05T11:00:00" u="1"/>
        <d v="2017-11-02T11:10:00" u="1"/>
        <d v="2017-03-05T12:00:00" u="1"/>
        <d v="2017-11-02T12:10:00" u="1"/>
        <d v="2017-03-05T13:00:00" u="1"/>
        <d v="2017-11-02T13:10:00" u="1"/>
        <d v="2017-03-05T14:00:00" u="1"/>
        <d v="2017-11-02T14:10:00" u="1"/>
        <d v="2017-03-05T15:00:00" u="1"/>
        <d v="2017-11-02T15:10:00" u="1"/>
        <d v="2017-03-05T16:00:00" u="1"/>
        <d v="2017-11-02T16:10:00" u="1"/>
        <d v="2017-03-05T17:00:00" u="1"/>
        <d v="2017-11-02T17:10:00" u="1"/>
        <d v="2017-03-05T18:00:00" u="1"/>
        <d v="2017-11-02T18:10:00" u="1"/>
        <d v="2017-03-05T19:00:00" u="1"/>
        <d v="2017-11-02T19:10:00" u="1"/>
        <d v="2017-03-05T20:00:00" u="1"/>
        <d v="2017-11-02T20:10:00" u="1"/>
        <d v="2017-03-05T21:00:00" u="1"/>
        <d v="2017-11-02T21:10:00" u="1"/>
        <d v="2017-03-05T22:00:00" u="1"/>
        <d v="2017-11-02T22:10:00" u="1"/>
        <d v="2017-03-05T23:00:00" u="1"/>
        <d v="2017-11-02T23:10:00" u="1"/>
        <d v="2017-04-05T00:00:00" u="1"/>
        <d v="2017-12-02T00:10:00" u="1"/>
        <d v="2017-04-05T01:00:00" u="1"/>
        <d v="2017-12-02T01:10:00" u="1"/>
        <d v="2017-04-05T02:00:00" u="1"/>
        <d v="2017-12-02T02:10:00" u="1"/>
        <d v="2017-04-05T03:00:00" u="1"/>
        <d v="2017-12-02T03:10:00" u="1"/>
        <d v="2020-04-05T00:00:00" u="1"/>
        <d v="2017-04-05T04:00:00" u="1"/>
        <d v="2017-12-02T04:10:00" u="1"/>
        <d v="2017-04-05T05:00:00" u="1"/>
        <d v="2017-12-02T05:10:00" u="1"/>
        <d v="2017-04-05T06:00:00" u="1"/>
        <d v="2017-12-02T06:10:00" u="1"/>
        <d v="2017-04-05T07:00:00" u="1"/>
        <d v="2017-12-02T07:10:00" u="1"/>
        <d v="2017-04-05T08:00:00" u="1"/>
        <d v="2017-12-02T08:10:00" u="1"/>
        <d v="2017-04-05T09:00:00" u="1"/>
        <d v="2017-12-02T09:10:00" u="1"/>
        <d v="2017-04-05T10:00:00" u="1"/>
        <d v="2017-12-02T10:10:00" u="1"/>
        <d v="2017-12-26T00:00:00" u="1"/>
        <d v="2017-04-05T11:00:00" u="1"/>
        <d v="2017-12-02T11:10:00" u="1"/>
        <d v="2017-04-05T12:00:00" u="1"/>
        <d v="2017-12-02T12:10:00" u="1"/>
        <d v="2017-04-05T13:00:00" u="1"/>
        <d v="2017-12-02T13:10:00" u="1"/>
        <d v="2017-04-05T14:00:00" u="1"/>
        <d v="2017-12-02T14:10:00" u="1"/>
        <d v="2017-04-05T15:00:00" u="1"/>
        <d v="2017-12-02T15:10:00" u="1"/>
        <d v="2017-04-05T16:00:00" u="1"/>
        <d v="2017-12-02T16:10:00" u="1"/>
        <d v="2017-04-05T17:00:00" u="1"/>
        <d v="2017-12-02T17:10:00" u="1"/>
        <d v="2017-04-05T18:00:00" u="1"/>
        <d v="2017-12-02T18:10:00" u="1"/>
        <d v="2017-04-05T19:00:00" u="1"/>
        <d v="2017-12-02T19:10:00" u="1"/>
        <d v="2017-04-05T20:00:00" u="1"/>
        <d v="2017-12-02T20:10:00" u="1"/>
        <d v="2017-04-05T21:00:00" u="1"/>
        <d v="2017-12-02T21:10:00" u="1"/>
        <d v="2017-04-05T22:00:00" u="1"/>
        <d v="2017-12-02T22:10:00" u="1"/>
        <d v="2017-04-05T23:00:00" u="1"/>
        <d v="2017-12-02T23:10:00" u="1"/>
        <d v="2017-05-05T00:00:00" u="1"/>
        <d v="2017-05-05T01:00:00" u="1"/>
        <d v="2017-05-05T02:00:00" u="1"/>
        <d v="2017-05-05T03:00:00" u="1"/>
        <d v="2020-05-05T00:00:00" u="1"/>
        <d v="2017-05-05T04:00:00" u="1"/>
        <d v="2017-01-16T00:00:00" u="1"/>
        <d v="2017-05-05T05:00:00" u="1"/>
        <d v="2017-05-05T06:00:00" u="1"/>
        <d v="2017-05-05T07:00:00" u="1"/>
        <d v="2017-05-05T08:00:00" u="1"/>
        <d v="2020-01-16T00:00:00" u="1"/>
        <d v="2017-05-05T09:00:00" u="1"/>
        <d v="2017-05-05T10:00:00" u="1"/>
        <d v="2017-05-05T11:00:00" u="1"/>
        <d v="2017-05-05T12:00:00" u="1"/>
        <d v="2017-05-05T13:00:00" u="1"/>
        <d v="2017-05-05T14:00:00" u="1"/>
        <d v="2017-05-05T15:00:00" u="1"/>
        <d v="2017-05-05T16:00:00" u="1"/>
        <d v="2017-05-05T17:00:00" u="1"/>
        <d v="2017-05-05T18:00:00" u="1"/>
        <d v="2017-05-05T19:00:00" u="1"/>
        <d v="2017-05-05T20:00:00" u="1"/>
        <d v="2017-05-05T21:00:00" u="1"/>
        <d v="2017-05-05T22:00:00" u="1"/>
        <d v="2017-05-05T23:00:00" u="1"/>
        <d v="2017-06-05T00:00:00" u="1"/>
        <d v="2017-06-05T01:00:00" u="1"/>
        <d v="2017-06-05T02:00:00" u="1"/>
        <d v="2017-06-05T03:00:00" u="1"/>
        <d v="2020-06-05T00:00:00" u="1"/>
        <d v="2017-06-05T04:00:00" u="1"/>
        <d v="2017-02-16T00:00:00" u="1"/>
        <d v="2017-06-05T05:00:00" u="1"/>
        <d v="2017-06-05T06:00:00" u="1"/>
        <d v="2017-06-05T07:00:00" u="1"/>
        <d v="2017-06-05T08:00:00" u="1"/>
        <d v="2020-02-16T00:00:00" u="1"/>
        <d v="2017-06-05T09:00:00" u="1"/>
        <d v="2017-06-05T10:00:00" u="1"/>
        <d v="2017-06-05T11:00:00" u="1"/>
        <d v="2017-06-05T12:00:00" u="1"/>
        <d v="2017-06-05T13:00:00" u="1"/>
        <d v="2017-06-05T14:00:00" u="1"/>
        <d v="2017-06-05T15:00:00" u="1"/>
        <d v="2017-06-05T16:00:00" u="1"/>
        <d v="2017-06-05T17:00:00" u="1"/>
        <d v="2017-06-05T18:00:00" u="1"/>
        <d v="2017-06-05T19:00:00" u="1"/>
        <d v="2017-06-05T20:00:00" u="1"/>
        <d v="2017-06-05T21:00:00" u="1"/>
        <d v="2017-06-05T22:00:00" u="1"/>
        <d v="2017-06-05T23:00:00" u="1"/>
        <d v="2017-07-05T00:00:00" u="1"/>
        <d v="2017-07-05T01:00:00" u="1"/>
        <d v="2017-07-05T02:00:00" u="1"/>
        <d v="2017-07-05T03:00:00" u="1"/>
        <d v="2017-07-05T04:00:00" u="1"/>
        <d v="2017-03-16T00:00:00" u="1"/>
        <d v="2017-07-05T05:00:00" u="1"/>
        <d v="2017-07-05T06:00:00" u="1"/>
        <d v="2017-07-05T07:00:00" u="1"/>
        <d v="2017-07-05T08:00:00" u="1"/>
        <d v="2020-03-16T00:00:00" u="1"/>
        <d v="2017-07-05T09:00:00" u="1"/>
        <d v="2017-07-05T10:00:00" u="1"/>
        <d v="2017-07-05T11:00:00" u="1"/>
        <d v="2017-07-05T12:00:00" u="1"/>
        <d v="2017-07-05T13:00:00" u="1"/>
        <d v="2017-07-05T14:00:00" u="1"/>
        <d v="2017-07-05T15:00:00" u="1"/>
        <d v="2017-07-05T16:00:00" u="1"/>
        <d v="2017-07-05T17:00:00" u="1"/>
        <d v="2017-07-05T18:00:00" u="1"/>
        <d v="2017-07-05T19:00:00" u="1"/>
        <d v="2017-07-05T20:00:00" u="1"/>
        <d v="2017-07-05T21:00:00" u="1"/>
        <d v="2017-07-05T22:00:00" u="1"/>
        <d v="2017-07-05T23:00:00" u="1"/>
        <d v="2017-08-05T00:00:00" u="1"/>
        <d v="2017-08-05T01:00:00" u="1"/>
        <d v="2017-08-05T02:00:00" u="1"/>
        <d v="2017-08-05T03:00:00" u="1"/>
        <d v="2017-08-05T04:00:00" u="1"/>
        <d v="2017-04-16T00:00:00" u="1"/>
        <d v="2017-08-05T05:00:00" u="1"/>
        <d v="2017-08-05T06:00:00" u="1"/>
        <d v="2017-08-05T07:00:00" u="1"/>
        <d v="2017-08-05T08:00:00" u="1"/>
        <d v="2020-04-16T00:00:00" u="1"/>
        <d v="2017-08-05T09:00:00" u="1"/>
        <d v="2017-08-05T10:00:00" u="1"/>
        <d v="2017-08-05T11:00:00" u="1"/>
        <d v="2017-08-05T12:00:00" u="1"/>
        <d v="2017-08-05T13:00:00" u="1"/>
        <d v="2017-08-05T14:00:00" u="1"/>
        <d v="2017-08-05T15:00:00" u="1"/>
        <d v="2017-08-05T16:00:00" u="1"/>
        <d v="2017-08-05T17:00:00" u="1"/>
        <d v="2017-08-05T18:00:00" u="1"/>
        <d v="2017-08-05T19:00:00" u="1"/>
        <d v="2017-08-05T20:00:00" u="1"/>
        <d v="2017-08-05T21:00:00" u="1"/>
        <d v="2017-08-05T22:00:00" u="1"/>
        <d v="2017-08-05T23:00:00" u="1"/>
        <d v="2017-01-03T00:10:00" u="1"/>
        <d v="2017-09-05T00:00:00" u="1"/>
        <d v="2017-01-03T01:10:00" u="1"/>
        <d v="2017-09-05T01:00:00" u="1"/>
        <d v="2017-01-03T02:10:00" u="1"/>
        <d v="2017-09-05T02:00:00" u="1"/>
        <d v="2017-01-03T03:10:00" u="1"/>
        <d v="2017-09-05T03:00:00" u="1"/>
        <d v="2017-01-03T04:10:00" u="1"/>
        <d v="2017-09-05T04:00:00" u="1"/>
        <d v="2017-01-03T05:10:00" u="1"/>
        <d v="2017-05-16T00:00:00" u="1"/>
        <d v="2017-09-05T05:00:00" u="1"/>
        <d v="2017-01-03T06:10:00" u="1"/>
        <d v="2017-09-05T06:00:00" u="1"/>
        <d v="2017-01-03T07:10:00" u="1"/>
        <d v="2017-09-05T07:00:00" u="1"/>
        <d v="2017-01-03T08:10:00" u="1"/>
        <d v="2017-09-05T08:00:00" u="1"/>
        <d v="2017-01-03T09:10:00" u="1"/>
        <d v="2017-09-05T09:00:00" u="1"/>
        <d v="2017-01-03T10:10:00" u="1"/>
        <d v="2017-01-27T00:00:00" u="1"/>
        <d v="2017-09-05T10:00:00" u="1"/>
        <d v="2017-01-03T11:10:00" u="1"/>
        <d v="2017-09-05T11:00:00" u="1"/>
        <d v="2017-01-03T12:10:00" u="1"/>
        <d v="2017-09-05T12:00:00" u="1"/>
        <d v="2017-01-03T13:10:00" u="1"/>
        <d v="2017-09-05T13:00:00" u="1"/>
        <d v="2020-01-27T00:00:00" u="1"/>
        <d v="2017-01-03T14:10:00" u="1"/>
        <d v="2017-09-05T14:00:00" u="1"/>
        <d v="2017-01-03T15:10:00" u="1"/>
        <d v="2017-09-05T15:00:00" u="1"/>
        <d v="2017-01-03T16:10:00" u="1"/>
        <d v="2017-09-05T16:00:00" u="1"/>
        <d v="2017-01-03T17:10:00" u="1"/>
        <d v="2017-09-05T17:00:00" u="1"/>
        <d v="2017-01-03T18:10:00" u="1"/>
        <d v="2017-09-05T18:00:00" u="1"/>
        <d v="2017-01-03T19:10:00" u="1"/>
        <d v="2017-09-05T19:00:00" u="1"/>
        <d v="2017-01-03T20:10:00" u="1"/>
        <d v="2017-09-05T20:00:00" u="1"/>
        <d v="2017-01-03T21:10:00" u="1"/>
        <d v="2017-09-05T21:00:00" u="1"/>
        <d v="2017-01-03T22:10:00" u="1"/>
        <d v="2017-09-05T22:00:00" u="1"/>
        <d v="2017-01-03T23:10:00" u="1"/>
        <d v="2017-09-05T23:00:00" u="1"/>
        <d v="2017-02-03T00:10:00" u="1"/>
        <d v="2017-10-05T00:00:00" u="1"/>
        <d v="2017-02-03T01:10:00" u="1"/>
        <d v="2017-10-05T01:00:00" u="1"/>
        <d v="2017-02-03T02:10:00" u="1"/>
        <d v="2017-10-05T02:00:00" u="1"/>
        <d v="2017-02-03T03:10:00" u="1"/>
        <d v="2017-10-05T03:00:00" u="1"/>
        <d v="2017-02-03T04:10:00" u="1"/>
        <d v="2017-10-05T04:00:00" u="1"/>
        <d v="2017-02-03T05:10:00" u="1"/>
        <d v="2017-06-16T00:00:00" u="1"/>
        <d v="2017-10-05T05:00:00" u="1"/>
        <d v="2017-02-03T06:10:00" u="1"/>
        <d v="2017-10-05T06:00:00" u="1"/>
        <d v="2017-02-03T07:10:00" u="1"/>
        <d v="2017-10-05T07:00:00" u="1"/>
        <d v="2017-02-03T08:10:00" u="1"/>
        <d v="2017-10-05T08:00:00" u="1"/>
        <d v="2017-02-03T09:10:00" u="1"/>
        <d v="2017-10-05T09:00:00" u="1"/>
        <d v="2017-02-03T10:10:00" u="1"/>
        <d v="2017-02-27T00:00:00" u="1"/>
        <d v="2017-10-05T10:00:00" u="1"/>
        <d v="2017-02-03T11:10:00" u="1"/>
        <d v="2017-10-05T11:00:00" u="1"/>
        <d v="2017-02-03T12:10:00" u="1"/>
        <d v="2017-10-05T12:00:00" u="1"/>
        <d v="2017-02-03T13:10:00" u="1"/>
        <d v="2017-10-05T13:00:00" u="1"/>
        <d v="2020-02-27T00:00:00" u="1"/>
        <d v="2017-02-03T14:10:00" u="1"/>
        <d v="2017-10-05T14:00:00" u="1"/>
        <d v="2017-02-03T15:10:00" u="1"/>
        <d v="2017-10-05T15:00:00" u="1"/>
        <d v="2017-02-03T16:10:00" u="1"/>
        <d v="2017-10-05T16:00:00" u="1"/>
        <d v="2017-02-03T17:10:00" u="1"/>
        <d v="2017-10-05T17:00:00" u="1"/>
        <d v="2017-02-03T18:10:00" u="1"/>
        <d v="2017-10-05T18:00:00" u="1"/>
        <d v="2017-02-03T19:10:00" u="1"/>
        <d v="2017-10-05T19:00:00" u="1"/>
        <d v="2017-02-03T20:10:00" u="1"/>
        <d v="2017-10-05T20:00:00" u="1"/>
        <d v="2017-02-03T21:10:00" u="1"/>
        <d v="2017-10-05T21:00:00" u="1"/>
        <d v="2017-02-03T22:10:00" u="1"/>
        <d v="2017-10-05T22:00:00" u="1"/>
        <d v="2017-02-03T23:10:00" u="1"/>
        <d v="2017-10-05T23:00:00" u="1"/>
        <d v="2017-03-03T00:10:00" u="1"/>
        <d v="2017-11-05T00:00:00" u="1"/>
        <d v="2017-03-03T01:10:00" u="1"/>
        <d v="2017-11-05T01:00:00" u="1"/>
        <d v="2017-03-03T02:10:00" u="1"/>
        <d v="2017-11-05T02:00:00" u="1"/>
        <d v="2017-03-03T03:10:00" u="1"/>
        <d v="2017-11-05T03:00:00" u="1"/>
        <d v="2017-03-03T04:10:00" u="1"/>
        <d v="2017-11-05T04:00:00" u="1"/>
        <d v="2017-03-03T05:10:00" u="1"/>
        <d v="2017-07-16T00:00:00" u="1"/>
        <d v="2017-11-05T05:00:00" u="1"/>
        <d v="2017-03-03T06:10:00" u="1"/>
        <d v="2017-11-05T06:00:00" u="1"/>
        <d v="2017-03-03T07:10:00" u="1"/>
        <d v="2017-11-05T07:00:00" u="1"/>
        <d v="2017-03-03T08:10:00" u="1"/>
        <d v="2017-11-05T08:00:00" u="1"/>
        <d v="2017-03-03T09:10:00" u="1"/>
        <d v="2017-11-05T09:00:00" u="1"/>
        <d v="2017-03-03T10:10:00" u="1"/>
        <d v="2017-03-27T00:00:00" u="1"/>
        <d v="2017-11-05T10:00:00" u="1"/>
        <d v="2017-03-03T11:10:00" u="1"/>
        <d v="2017-11-05T11:00:00" u="1"/>
        <d v="2017-03-03T12:10:00" u="1"/>
        <d v="2017-11-05T12:00:00" u="1"/>
        <d v="2017-03-03T13:10:00" u="1"/>
        <d v="2017-11-05T13:00:00" u="1"/>
        <d v="2020-03-27T00:00:00" u="1"/>
        <d v="2017-03-03T14:10:00" u="1"/>
        <d v="2017-11-05T14:00:00" u="1"/>
        <d v="2017-03-03T15:10:00" u="1"/>
        <d v="2017-11-05T15:00:00" u="1"/>
        <d v="2017-03-03T16:10:00" u="1"/>
        <d v="2017-11-05T16:00:00" u="1"/>
        <d v="2017-03-03T17:10:00" u="1"/>
        <d v="2017-11-05T17:00:00" u="1"/>
        <d v="2017-03-03T18:10:00" u="1"/>
        <d v="2017-11-05T18:00:00" u="1"/>
        <d v="2017-03-03T19:10:00" u="1"/>
        <d v="2017-11-05T19:00:00" u="1"/>
        <d v="2017-03-03T20:10:00" u="1"/>
        <d v="2017-11-05T20:00:00" u="1"/>
        <d v="2017-03-03T21:10:00" u="1"/>
        <d v="2017-11-05T21:00:00" u="1"/>
        <d v="2017-03-03T22:10:00" u="1"/>
        <d v="2017-11-05T22:00:00" u="1"/>
        <d v="2017-03-03T23:10:00" u="1"/>
        <d v="2017-11-05T23:00:00" u="1"/>
        <d v="2017-04-03T00:10:00" u="1"/>
        <d v="2017-12-05T00:00:00" u="1"/>
        <d v="2017-04-03T01:10:00" u="1"/>
        <d v="2017-12-05T01:00:00" u="1"/>
        <d v="2017-04-03T02:10:00" u="1"/>
        <d v="2017-12-05T02:00:00" u="1"/>
        <d v="2017-04-03T03:10:00" u="1"/>
        <d v="2017-12-05T03:00:00" u="1"/>
        <d v="2017-04-03T04:10:00" u="1"/>
        <d v="2017-12-05T04:00:00" u="1"/>
        <d v="2017-04-03T05:10:00" u="1"/>
        <d v="2017-08-16T00:00:00" u="1"/>
        <d v="2017-12-05T05:00:00" u="1"/>
        <d v="2017-04-03T06:10:00" u="1"/>
        <d v="2017-12-05T06:00:00" u="1"/>
        <d v="2017-04-03T07:10:00" u="1"/>
        <d v="2017-12-05T07:00:00" u="1"/>
        <d v="2017-04-03T08:10:00" u="1"/>
        <d v="2017-12-05T08:00:00" u="1"/>
        <d v="2017-04-03T09:10:00" u="1"/>
        <d v="2017-12-05T09:00:00" u="1"/>
        <d v="2017-04-03T10:10:00" u="1"/>
        <d v="2017-04-27T00:00:00" u="1"/>
        <d v="2017-12-05T10:00:00" u="1"/>
        <d v="2017-04-03T11:10:00" u="1"/>
        <d v="2017-12-05T11:00:00" u="1"/>
        <d v="2017-04-03T12:10:00" u="1"/>
        <d v="2017-12-05T12:00:00" u="1"/>
        <d v="2017-04-03T13:10:00" u="1"/>
        <d v="2017-12-05T13:00:00" u="1"/>
        <d v="2020-04-27T00:00:00" u="1"/>
        <d v="2017-04-03T14:10:00" u="1"/>
        <d v="2017-12-05T14:00:00" u="1"/>
        <d v="2017-04-03T15:10:00" u="1"/>
        <d v="2017-12-05T15:00:00" u="1"/>
        <d v="2017-04-03T16:10:00" u="1"/>
        <d v="2017-12-05T16:00:00" u="1"/>
        <d v="2017-04-03T17:10:00" u="1"/>
        <d v="2017-12-05T17:00:00" u="1"/>
        <d v="2017-04-03T18:10:00" u="1"/>
        <d v="2017-12-05T18:00:00" u="1"/>
        <d v="2017-04-03T19:10:00" u="1"/>
        <d v="2017-12-05T19:00:00" u="1"/>
        <d v="2017-04-03T20:10:00" u="1"/>
        <d v="2017-12-05T20:00:00" u="1"/>
        <d v="2017-04-03T21:10:00" u="1"/>
        <d v="2017-12-05T21:00:00" u="1"/>
        <d v="2017-04-03T22:10:00" u="1"/>
        <d v="2017-12-05T22:00:00" u="1"/>
        <d v="2017-04-03T23:10:00" u="1"/>
        <d v="2017-12-05T23:00:00" u="1"/>
        <d v="2017-05-03T00:10:00" u="1"/>
        <d v="2017-05-03T01:10:00" u="1"/>
        <d v="2017-05-03T02:10:00" u="1"/>
        <d v="2017-05-03T03:10:00" u="1"/>
        <d v="2017-05-03T04:10:00" u="1"/>
        <d v="2017-05-03T05:10:00" u="1"/>
        <d v="2017-09-16T00:00:00" u="1"/>
        <d v="2017-05-03T06:10:00" u="1"/>
        <d v="2017-05-03T07:10:00" u="1"/>
        <d v="2017-05-03T08:10:00" u="1"/>
        <d v="2017-05-03T09:10:00" u="1"/>
        <d v="2017-05-03T10:10:00" u="1"/>
        <d v="2017-05-27T00:00:00" u="1"/>
        <d v="2017-05-03T11:10:00" u="1"/>
        <d v="2017-05-03T12:10:00" u="1"/>
        <d v="2017-05-03T13:10:00" u="1"/>
        <d v="2017-05-03T14:10:00" u="1"/>
        <d v="2017-05-03T15:10:00" u="1"/>
        <d v="2017-05-03T16:10:00" u="1"/>
        <d v="2017-05-03T17:10:00" u="1"/>
        <d v="2017-05-03T18:10:00" u="1"/>
        <d v="2017-05-03T19:10:00" u="1"/>
        <d v="2017-05-03T20:10:00" u="1"/>
        <d v="2017-10-16T00:00:00" u="1"/>
        <d v="2017-06-27T00:00:00" u="1"/>
        <d v="2017-07-03T00:10:00" u="1"/>
        <d v="2017-07-03T01:10:00" u="1"/>
        <d v="2017-07-03T02:10:00" u="1"/>
        <d v="2017-07-03T03:10:00" u="1"/>
        <d v="2017-07-03T04:10:00" u="1"/>
        <d v="2017-07-03T05:10:00" u="1"/>
        <d v="2017-11-16T00:00:00" u="1"/>
        <d v="2017-07-03T06:10:00" u="1"/>
        <d v="2017-07-03T07:10:00" u="1"/>
        <d v="2017-07-03T08:10:00" u="1"/>
        <d v="2017-07-03T09:10:00" u="1"/>
        <d v="2017-07-03T10:10:00" u="1"/>
        <d v="2017-07-27T00:00:00" u="1"/>
        <d v="2017-07-03T11:10:00" u="1"/>
        <d v="2017-07-03T12:10:00" u="1"/>
        <d v="2017-07-03T13:10:00" u="1"/>
        <d v="2017-07-03T14:10:00" u="1"/>
        <d v="2017-07-03T15:10:00" u="1"/>
        <d v="2017-07-03T16:10:00" u="1"/>
        <d v="2017-07-03T17:10:00" u="1"/>
        <d v="2017-07-03T18:10:00" u="1"/>
        <d v="2017-07-03T19:10:00" u="1"/>
        <d v="2017-07-03T20:10:00" u="1"/>
        <d v="2017-07-03T21:10:00" u="1"/>
        <d v="2017-07-03T22:10:00" u="1"/>
        <d v="2017-07-03T23:10:00" u="1"/>
        <d v="2017-08-03T00:10:00" u="1"/>
        <d v="2017-08-03T01:10:00" u="1"/>
        <d v="2017-08-03T02:10:00" u="1"/>
        <d v="2017-08-03T03:10:00" u="1"/>
        <d v="2017-08-03T04:10:00" u="1"/>
        <d v="2017-08-03T05:10:00" u="1"/>
        <d v="2017-12-16T00:00:00" u="1"/>
        <d v="2017-08-03T06:10:00" u="1"/>
        <d v="2017-08-03T07:10:00" u="1"/>
        <d v="2017-08-03T08:10:00" u="1"/>
        <d v="2017-08-03T09:10:00" u="1"/>
        <d v="2017-08-03T10:10:00" u="1"/>
        <d v="2017-08-03T11:10:00" u="1"/>
        <d v="2017-08-03T12:10:00" u="1"/>
        <d v="2017-08-03T13:10:00" u="1"/>
        <d v="2017-08-03T14:10:00" u="1"/>
        <d v="2017-08-03T15:10:00" u="1"/>
        <d v="2017-08-03T16:10:00" u="1"/>
        <d v="2017-08-03T17:10:00" u="1"/>
        <d v="2017-08-03T18:10:00" u="1"/>
        <d v="2017-08-03T19:10:00" u="1"/>
        <d v="2017-08-03T20:10:00" u="1"/>
        <d v="2017-08-03T21:10:00" u="1"/>
        <d v="2017-08-03T22:10:00" u="1"/>
        <d v="2017-08-03T23:10:00" u="1"/>
        <d v="2017-01-01T00:20:00" u="1"/>
        <d v="2017-01-06T00:00:00" u="1"/>
        <d v="2017-09-03T00:10:00" u="1"/>
        <d v="2017-01-01T01:20:00" u="1"/>
        <d v="2017-01-06T01:00:00" u="1"/>
        <d v="2017-09-03T01:10:00" u="1"/>
        <d v="2017-01-01T02:20:00" u="1"/>
        <d v="2017-01-06T02:00:00" u="1"/>
        <d v="2017-09-03T02:10:00" u="1"/>
        <d v="2017-01-01T03:20:00" u="1"/>
        <d v="2017-01-06T03:00:00" u="1"/>
        <d v="2017-09-03T03:10:00" u="1"/>
        <d v="2020-01-06T00:00:00" u="1"/>
        <d v="2017-01-01T04:20:00" u="1"/>
        <d v="2017-01-06T04:00:00" u="1"/>
        <d v="2017-09-03T04:10:00" u="1"/>
        <d v="2017-01-01T05:20:00" u="1"/>
        <d v="2017-01-06T05:00:00" u="1"/>
        <d v="2017-09-03T05:10:00" u="1"/>
        <d v="2017-01-01T06:20:00" u="1"/>
        <d v="2017-01-06T06:00:00" u="1"/>
        <d v="2017-09-03T06:10:00" u="1"/>
        <d v="2017-01-01T07:20:00" u="1"/>
        <d v="2017-01-06T07:00:00" u="1"/>
        <d v="2017-09-03T07:10:00" u="1"/>
        <d v="2017-01-01T08:20:00" u="1"/>
        <d v="2017-01-06T08:00:00" u="1"/>
        <d v="2017-09-03T08:10:00" u="1"/>
        <d v="2017-01-01T09:20:00" u="1"/>
        <d v="2017-01-06T09:00:00" u="1"/>
        <d v="2017-09-03T09:10:00" u="1"/>
        <d v="2017-01-01T10:20:00" u="1"/>
        <d v="2017-01-06T10:00:00" u="1"/>
        <d v="2017-09-03T10:10:00" u="1"/>
        <d v="2017-01-01T11:20:00" u="1"/>
        <d v="2017-01-06T11:00:00" u="1"/>
        <d v="2017-09-03T11:10:00" u="1"/>
        <d v="2017-01-01T12:20:00" u="1"/>
        <d v="2017-01-06T12:00:00" u="1"/>
        <d v="2017-09-03T12:10:00" u="1"/>
        <d v="2017-01-01T13:20:00" u="1"/>
        <d v="2017-01-06T13:00:00" u="1"/>
        <d v="2017-09-03T13:10:00" u="1"/>
        <d v="2017-01-01T14:20:00" u="1"/>
        <d v="2017-01-06T14:00:00" u="1"/>
        <d v="2017-09-03T14:10:00" u="1"/>
        <d v="2017-01-01T15:20:00" u="1"/>
        <d v="2017-01-06T15:00:00" u="1"/>
        <d v="2017-09-03T15:10:00" u="1"/>
        <d v="2017-01-01T16:20:00" u="1"/>
        <d v="2017-01-06T16:00:00" u="1"/>
        <d v="2017-09-03T16:10:00" u="1"/>
        <d v="2017-01-01T17:20:00" u="1"/>
        <d v="2017-01-06T17:00:00" u="1"/>
        <d v="2017-09-03T17:10:00" u="1"/>
        <d v="2017-01-01T18:20:00" u="1"/>
        <d v="2017-01-06T18:00:00" u="1"/>
        <d v="2017-09-03T18:10:00" u="1"/>
        <d v="2017-01-01T19:20:00" u="1"/>
        <d v="2017-01-06T19:00:00" u="1"/>
        <d v="2017-09-03T19:10:00" u="1"/>
        <d v="2017-01-01T20:20:00" u="1"/>
        <d v="2017-01-06T20:00:00" u="1"/>
        <d v="2017-09-03T20:10:00" u="1"/>
        <d v="2017-01-01T21:20:00" u="1"/>
        <d v="2017-01-06T21:00:00" u="1"/>
        <d v="2017-09-03T21:10:00" u="1"/>
        <d v="2017-01-01T22:20:00" u="1"/>
        <d v="2017-01-06T22:00:00" u="1"/>
        <d v="2017-09-03T22:10:00" u="1"/>
        <d v="2017-01-01T23:20:00" u="1"/>
        <d v="2017-01-06T23:00:00" u="1"/>
        <d v="2017-09-03T23:10:00" u="1"/>
        <d v="2017-02-01T00:20:00" u="1"/>
        <d v="2017-02-06T00:00:00" u="1"/>
        <d v="2017-10-03T00:10:00" u="1"/>
        <d v="2017-02-01T01:20:00" u="1"/>
        <d v="2017-02-06T01:00:00" u="1"/>
        <d v="2017-10-03T01:10:00" u="1"/>
        <d v="2017-02-01T02:20:00" u="1"/>
        <d v="2017-02-06T02:00:00" u="1"/>
        <d v="2017-10-03T02:10:00" u="1"/>
        <d v="2017-02-01T03:20:00" u="1"/>
        <d v="2017-02-06T03:00:00" u="1"/>
        <d v="2017-10-03T03:10:00" u="1"/>
        <d v="2020-02-06T00:00:00" u="1"/>
        <d v="2017-02-01T04:20:00" u="1"/>
        <d v="2017-02-06T04:00:00" u="1"/>
        <d v="2017-10-03T04:10:00" u="1"/>
        <d v="2017-02-01T05:20:00" u="1"/>
        <d v="2017-02-06T05:00:00" u="1"/>
        <d v="2017-10-03T05:10:00" u="1"/>
        <d v="2017-02-01T06:20:00" u="1"/>
        <d v="2017-02-06T06:00:00" u="1"/>
        <d v="2017-10-03T06:10:00" u="1"/>
        <d v="2017-02-01T07:20:00" u="1"/>
        <d v="2017-02-06T07:00:00" u="1"/>
        <d v="2017-10-03T07:10:00" u="1"/>
        <d v="2017-02-01T08:20:00" u="1"/>
        <d v="2017-02-06T08:00:00" u="1"/>
        <d v="2017-10-03T08:10:00" u="1"/>
        <d v="2017-02-01T09:20:00" u="1"/>
        <d v="2017-02-06T09:00:00" u="1"/>
        <d v="2017-10-03T09:10:00" u="1"/>
        <d v="2017-02-01T10:20:00" u="1"/>
        <d v="2017-02-06T10:00:00" u="1"/>
        <d v="2017-10-03T10:10:00" u="1"/>
        <d v="2017-10-27T00:00:00" u="1"/>
        <d v="2017-02-01T11:20:00" u="1"/>
        <d v="2017-02-06T11:00:00" u="1"/>
        <d v="2017-10-03T11:10:00" u="1"/>
        <d v="2017-02-01T12:20:00" u="1"/>
        <d v="2017-02-06T12:00:00" u="1"/>
        <d v="2017-10-03T12:10:00" u="1"/>
        <d v="2017-02-01T13:20:00" u="1"/>
        <d v="2017-02-06T13:00:00" u="1"/>
        <d v="2017-10-03T13:10:00" u="1"/>
        <d v="2017-02-01T14:20:00" u="1"/>
        <d v="2017-02-06T14:00:00" u="1"/>
        <d v="2017-10-03T14:10:00" u="1"/>
        <d v="2017-02-01T15:20:00" u="1"/>
        <d v="2017-02-06T15:00:00" u="1"/>
        <d v="2017-10-03T15:10:00" u="1"/>
        <d v="2017-02-01T16:20:00" u="1"/>
        <d v="2017-02-06T16:00:00" u="1"/>
        <d v="2017-10-03T16:10:00" u="1"/>
        <d v="2017-02-01T17:20:00" u="1"/>
        <d v="2017-02-06T17:00:00" u="1"/>
        <d v="2017-10-03T17:10:00" u="1"/>
        <d v="2017-02-01T18:20:00" u="1"/>
        <d v="2017-02-06T18:00:00" u="1"/>
        <d v="2017-10-03T18:10:00" u="1"/>
        <d v="2017-02-01T19:20:00" u="1"/>
        <d v="2017-02-06T19:00:00" u="1"/>
        <d v="2017-10-03T19:10:00" u="1"/>
        <d v="2017-02-01T20:20:00" u="1"/>
        <d v="2017-02-06T20:00:00" u="1"/>
        <d v="2017-10-03T20:10:00" u="1"/>
        <d v="2017-02-01T21:20:00" u="1"/>
        <d v="2017-02-06T21:00:00" u="1"/>
        <d v="2017-10-03T21:10:00" u="1"/>
        <d v="2017-02-01T22:20:00" u="1"/>
        <d v="2017-02-06T22:00:00" u="1"/>
        <d v="2017-10-03T22:10:00" u="1"/>
        <d v="2017-02-01T23:20:00" u="1"/>
        <d v="2017-02-06T23:00:00" u="1"/>
        <d v="2017-10-03T23:10:00" u="1"/>
        <d v="2017-03-01T00:20:00" u="1"/>
        <d v="2017-03-06T00:00:00" u="1"/>
        <d v="2017-11-03T00:10:00" u="1"/>
        <d v="2017-03-01T01:20:00" u="1"/>
        <d v="2017-03-06T01:00:00" u="1"/>
        <d v="2017-11-03T01:10:00" u="1"/>
        <d v="2017-03-01T02:20:00" u="1"/>
        <d v="2017-03-06T02:00:00" u="1"/>
        <d v="2017-11-03T02:10:00" u="1"/>
        <d v="2017-03-01T03:20:00" u="1"/>
        <d v="2017-03-06T03:00:00" u="1"/>
        <d v="2017-11-03T03:10:00" u="1"/>
        <d v="2020-03-06T00:00:00" u="1"/>
        <d v="2017-03-01T04:20:00" u="1"/>
        <d v="2017-03-06T04:00:00" u="1"/>
        <d v="2017-11-03T04:10:00" u="1"/>
        <d v="2017-03-01T05:20:00" u="1"/>
        <d v="2017-03-06T05:00:00" u="1"/>
        <d v="2017-11-03T05:10:00" u="1"/>
        <d v="2017-03-01T06:20:00" u="1"/>
        <d v="2017-03-06T06:00:00" u="1"/>
        <d v="2017-11-03T06:10:00" u="1"/>
        <d v="2017-03-01T07:20:00" u="1"/>
        <d v="2017-03-06T07:00:00" u="1"/>
        <d v="2017-11-03T07:10:00" u="1"/>
        <d v="2017-03-01T08:20:00" u="1"/>
        <d v="2017-03-06T08:00:00" u="1"/>
        <d v="2017-11-03T08:10:00" u="1"/>
        <d v="2017-03-01T09:20:00" u="1"/>
        <d v="2017-03-06T09:00:00" u="1"/>
        <d v="2017-11-03T09:10:00" u="1"/>
        <d v="2017-03-01T10:20:00" u="1"/>
        <d v="2017-03-06T10:00:00" u="1"/>
        <d v="2017-11-03T10:10:00" u="1"/>
        <d v="2017-11-27T00:00:00" u="1"/>
        <d v="2017-03-01T11:20:00" u="1"/>
        <d v="2017-03-06T11:00:00" u="1"/>
        <d v="2017-11-03T11:10:00" u="1"/>
        <d v="2017-03-01T12:20:00" u="1"/>
        <d v="2017-03-06T12:00:00" u="1"/>
        <d v="2017-11-03T12:10:00" u="1"/>
        <d v="2017-03-01T13:20:00" u="1"/>
        <d v="2017-03-06T13:00:00" u="1"/>
        <d v="2017-11-03T13:10:00" u="1"/>
        <d v="2017-03-01T14:20:00" u="1"/>
        <d v="2017-03-06T14:00:00" u="1"/>
        <d v="2017-11-03T14:10:00" u="1"/>
        <d v="2017-03-01T15:20:00" u="1"/>
        <d v="2017-03-06T15:00:00" u="1"/>
        <d v="2017-11-03T15:10:00" u="1"/>
        <d v="2017-03-01T16:20:00" u="1"/>
        <d v="2017-03-06T16:00:00" u="1"/>
        <d v="2017-11-03T16:10:00" u="1"/>
        <d v="2017-03-01T17:20:00" u="1"/>
        <d v="2017-03-06T17:00:00" u="1"/>
        <d v="2017-11-03T17:10:00" u="1"/>
        <d v="2017-03-01T18:20:00" u="1"/>
        <d v="2017-03-06T18:00:00" u="1"/>
        <d v="2017-11-03T18:10:00" u="1"/>
        <d v="2017-03-01T19:20:00" u="1"/>
        <d v="2017-03-06T19:00:00" u="1"/>
        <d v="2017-11-03T19:10:00" u="1"/>
        <d v="2017-03-01T20:20:00" u="1"/>
        <d v="2017-03-06T20:00:00" u="1"/>
        <d v="2017-11-03T20:10:00" u="1"/>
        <d v="2017-03-01T21:20:00" u="1"/>
        <d v="2017-03-06T21:00:00" u="1"/>
        <d v="2017-11-03T21:10:00" u="1"/>
        <d v="2017-03-01T22:20:00" u="1"/>
        <d v="2017-03-06T22:00:00" u="1"/>
        <d v="2017-11-03T22:10:00" u="1"/>
        <d v="2017-03-01T23:20:00" u="1"/>
        <d v="2017-03-06T23:00:00" u="1"/>
        <d v="2017-11-03T23:10:00" u="1"/>
        <d v="2017-04-01T00:20:00" u="1"/>
        <d v="2017-04-06T00:00:00" u="1"/>
        <d v="2017-12-03T00:10:00" u="1"/>
        <d v="2017-04-01T01:20:00" u="1"/>
        <d v="2017-04-06T01:00:00" u="1"/>
        <d v="2017-12-03T01:10:00" u="1"/>
        <d v="2017-04-01T02:20:00" u="1"/>
        <d v="2017-04-06T02:00:00" u="1"/>
        <d v="2017-12-03T02:10:00" u="1"/>
        <d v="2017-04-01T03:20:00" u="1"/>
        <d v="2017-04-06T03:00:00" u="1"/>
        <d v="2017-12-03T03:10:00" u="1"/>
        <d v="2020-04-06T00:00:00" u="1"/>
        <d v="2017-04-01T04:20:00" u="1"/>
        <d v="2017-04-06T04:00:00" u="1"/>
        <d v="2017-12-03T04:10:00" u="1"/>
        <d v="2017-04-01T05:20:00" u="1"/>
        <d v="2017-04-06T05:00:00" u="1"/>
        <d v="2017-12-03T05:10:00" u="1"/>
        <d v="2017-04-01T06:20:00" u="1"/>
        <d v="2017-04-06T06:00:00" u="1"/>
        <d v="2017-12-03T06:10:00" u="1"/>
        <d v="2017-04-01T07:20:00" u="1"/>
        <d v="2017-04-06T07:00:00" u="1"/>
        <d v="2017-12-03T07:10:00" u="1"/>
        <d v="2017-04-01T08:20:00" u="1"/>
        <d v="2017-04-06T08:00:00" u="1"/>
        <d v="2017-12-03T08:10:00" u="1"/>
        <d v="2017-04-01T09:20:00" u="1"/>
        <d v="2017-04-06T09:00:00" u="1"/>
        <d v="2017-12-03T09:10:00" u="1"/>
        <d v="2017-04-01T10:20:00" u="1"/>
        <d v="2017-04-06T10:00:00" u="1"/>
        <d v="2017-12-03T10:10:00" u="1"/>
        <d v="2017-12-27T00:00:00" u="1"/>
        <d v="2017-04-01T11:20:00" u="1"/>
        <d v="2017-04-06T11:00:00" u="1"/>
        <d v="2017-12-03T11:10:00" u="1"/>
        <d v="2017-04-01T12:20:00" u="1"/>
        <d v="2017-04-06T12:00:00" u="1"/>
        <d v="2017-12-03T12:10:00" u="1"/>
        <d v="2017-04-01T13:20:00" u="1"/>
        <d v="2017-04-06T13:00:00" u="1"/>
        <d v="2017-12-03T13:10:00" u="1"/>
        <d v="2017-04-01T14:20:00" u="1"/>
        <d v="2017-04-06T14:00:00" u="1"/>
        <d v="2017-12-03T14:10:00" u="1"/>
        <d v="2017-04-01T15:20:00" u="1"/>
        <d v="2017-04-06T15:00:00" u="1"/>
        <d v="2017-12-03T15:10:00" u="1"/>
        <d v="2017-04-01T16:20:00" u="1"/>
        <d v="2017-04-06T16:00:00" u="1"/>
        <d v="2017-12-03T16:10:00" u="1"/>
        <d v="2017-04-01T17:20:00" u="1"/>
        <d v="2017-04-06T17:00:00" u="1"/>
        <d v="2017-12-03T17:10:00" u="1"/>
        <d v="2017-04-01T18:20:00" u="1"/>
        <d v="2017-04-06T18:00:00" u="1"/>
        <d v="2017-12-03T18:10:00" u="1"/>
        <d v="2017-04-01T19:20:00" u="1"/>
        <d v="2017-04-06T19:00:00" u="1"/>
        <d v="2017-12-03T19:10:00" u="1"/>
        <d v="2017-04-01T20:20:00" u="1"/>
        <d v="2017-04-06T20:00:00" u="1"/>
        <d v="2017-12-03T20:10:00" u="1"/>
        <d v="2017-04-01T21:20:00" u="1"/>
        <d v="2017-04-06T21:00:00" u="1"/>
        <d v="2017-12-03T21:10:00" u="1"/>
        <d v="2017-04-01T22:20:00" u="1"/>
        <d v="2017-04-06T22:00:00" u="1"/>
        <d v="2017-12-03T22:10:00" u="1"/>
        <d v="2017-04-01T23:20:00" u="1"/>
        <d v="2017-04-06T23:00:00" u="1"/>
        <d v="2017-12-03T23:10:00" u="1"/>
        <d v="2017-05-01T00:20:00" u="1"/>
        <d v="2017-05-06T00:00:00" u="1"/>
        <d v="2017-05-01T01:20:00" u="1"/>
        <d v="2017-05-06T01:00:00" u="1"/>
        <d v="2017-05-01T02:20:00" u="1"/>
        <d v="2017-05-06T02:00:00" u="1"/>
        <d v="2017-05-01T03:20:00" u="1"/>
        <d v="2017-05-06T03:00:00" u="1"/>
        <d v="2020-05-06T00:00:00" u="1"/>
        <d v="2017-05-01T04:20:00" u="1"/>
        <d v="2017-05-06T04:00:00" u="1"/>
        <d v="2017-01-17T00:00:00" u="1"/>
        <d v="2017-05-01T05:20:00" u="1"/>
        <d v="2017-05-06T05:00:00" u="1"/>
        <d v="2017-05-01T06:20:00" u="1"/>
        <d v="2017-05-06T06:00:00" u="1"/>
        <d v="2017-05-01T07:20:00" u="1"/>
        <d v="2017-05-06T07:00:00" u="1"/>
        <d v="2017-05-01T08:20:00" u="1"/>
        <d v="2017-05-06T08:00:00" u="1"/>
        <d v="2020-01-17T00:00:00" u="1"/>
        <d v="2017-05-01T09:20:00" u="1"/>
        <d v="2017-05-06T09:00:00" u="1"/>
        <d v="2017-05-01T10:20:00" u="1"/>
        <d v="2017-05-06T10:00:00" u="1"/>
        <d v="2017-05-01T11:20:00" u="1"/>
        <d v="2017-05-06T11:00:00" u="1"/>
        <d v="2017-05-01T12:20:00" u="1"/>
        <d v="2017-05-06T12:00:00" u="1"/>
        <d v="2017-05-01T13:20:00" u="1"/>
        <d v="2017-05-06T13:00:00" u="1"/>
        <d v="2017-05-01T14:20:00" u="1"/>
        <d v="2017-05-06T14:00:00" u="1"/>
        <d v="2017-05-01T15:20:00" u="1"/>
        <d v="2017-05-06T15:00:00" u="1"/>
        <d v="2017-05-01T16:20:00" u="1"/>
        <d v="2017-05-06T16:00:00" u="1"/>
        <d v="2017-05-01T17:20:00" u="1"/>
        <d v="2017-05-06T17:00:00" u="1"/>
        <d v="2017-05-01T18:20:00" u="1"/>
        <d v="2017-05-06T18:00:00" u="1"/>
        <d v="2017-05-01T19:20:00" u="1"/>
        <d v="2017-05-06T19:00:00" u="1"/>
        <d v="2017-05-01T20:20:00" u="1"/>
        <d v="2017-05-06T20:00:00" u="1"/>
        <d v="2017-05-01T21:20:00" u="1"/>
        <d v="2017-05-06T21:00:00" u="1"/>
        <d v="2017-05-01T22:20:00" u="1"/>
        <d v="2017-05-06T22:00:00" u="1"/>
        <d v="2017-05-01T23:20:00" u="1"/>
        <d v="2017-05-06T23:00:00" u="1"/>
        <d v="2017-06-01T00:20:00" u="1"/>
        <d v="2017-06-06T00:00:00" u="1"/>
        <d v="2017-06-01T01:20:00" u="1"/>
        <d v="2017-06-06T01:00:00" u="1"/>
        <d v="2017-06-01T02:20:00" u="1"/>
        <d v="2017-06-06T02:00:00" u="1"/>
        <d v="2017-06-01T03:20:00" u="1"/>
        <d v="2017-06-06T03:00:00" u="1"/>
        <d v="2017-06-01T04:20:00" u="1"/>
        <d v="2017-06-06T04:00:00" u="1"/>
        <d v="2017-02-17T00:00:00" u="1"/>
        <d v="2017-06-01T05:20:00" u="1"/>
        <d v="2017-06-06T05:00:00" u="1"/>
        <d v="2017-06-01T06:20:00" u="1"/>
        <d v="2017-06-06T06:00:00" u="1"/>
        <d v="2017-06-01T07:20:00" u="1"/>
        <d v="2017-06-06T07:00:00" u="1"/>
        <d v="2017-06-01T08:20:00" u="1"/>
        <d v="2017-06-06T08:00:00" u="1"/>
        <d v="2020-02-17T00:00:00" u="1"/>
        <d v="2017-06-01T09:20:00" u="1"/>
        <d v="2017-06-06T09:00:00" u="1"/>
        <d v="2017-06-01T10:20:00" u="1"/>
        <d v="2017-06-06T10:00:00" u="1"/>
        <d v="2017-06-01T11:20:00" u="1"/>
        <d v="2017-06-06T11:00:00" u="1"/>
        <d v="2017-06-01T12:20:00" u="1"/>
        <d v="2017-06-06T12:00:00" u="1"/>
        <d v="2017-06-01T13:20:00" u="1"/>
        <d v="2017-06-06T13:00:00" u="1"/>
        <d v="2017-06-01T14:20:00" u="1"/>
        <d v="2017-06-06T14:00:00" u="1"/>
        <d v="2017-06-01T15:20:00" u="1"/>
        <d v="2017-06-06T15:00:00" u="1"/>
        <d v="2017-06-01T16:20:00" u="1"/>
        <d v="2017-06-06T16:00:00" u="1"/>
        <d v="2017-06-01T17:20:00" u="1"/>
        <d v="2017-06-06T17:00:00" u="1"/>
        <d v="2017-06-01T18:20:00" u="1"/>
        <d v="2017-06-06T18:00:00" u="1"/>
        <d v="2017-06-01T19:20:00" u="1"/>
        <d v="2017-06-06T19:00:00" u="1"/>
        <d v="2017-06-01T20:20:00" u="1"/>
        <d v="2017-06-06T20:00:00" u="1"/>
        <d v="2017-06-01T21:20:00" u="1"/>
        <d v="2017-06-06T21:00:00" u="1"/>
        <d v="2017-06-01T22:20:00" u="1"/>
        <d v="2017-06-06T22:00:00" u="1"/>
        <d v="2017-06-01T23:20:00" u="1"/>
        <d v="2017-06-06T23:00:00" u="1"/>
        <d v="2017-07-01T00:20:00" u="1"/>
        <d v="2017-07-06T00:00:00" u="1"/>
        <d v="2017-07-01T01:20:00" u="1"/>
        <d v="2017-07-06T01:00:00" u="1"/>
        <d v="2017-07-01T02:20:00" u="1"/>
        <d v="2017-07-06T02:00:00" u="1"/>
        <d v="2017-07-01T03:20:00" u="1"/>
        <d v="2017-07-06T03:00:00" u="1"/>
        <d v="2017-07-01T04:20:00" u="1"/>
        <d v="2017-07-06T04:00:00" u="1"/>
        <d v="2017-03-17T00:00:00" u="1"/>
        <d v="2017-07-01T05:20:00" u="1"/>
        <d v="2017-07-06T05:00:00" u="1"/>
        <d v="2017-07-01T06:20:00" u="1"/>
        <d v="2017-07-06T06:00:00" u="1"/>
        <d v="2017-07-01T07:20:00" u="1"/>
        <d v="2017-07-06T07:00:00" u="1"/>
        <d v="2017-07-01T08:20:00" u="1"/>
        <d v="2017-07-06T08:00:00" u="1"/>
        <d v="2020-03-17T00:00:00" u="1"/>
        <d v="2017-07-01T09:20:00" u="1"/>
        <d v="2017-07-06T09:00:00" u="1"/>
        <d v="2017-07-01T10:20:00" u="1"/>
        <d v="2017-07-06T10:00:00" u="1"/>
        <d v="2017-07-01T11:20:00" u="1"/>
        <d v="2017-07-06T11:00:00" u="1"/>
        <d v="2017-07-01T12:20:00" u="1"/>
        <d v="2017-07-06T12:00:00" u="1"/>
        <d v="2017-07-01T13:20:00" u="1"/>
        <d v="2017-07-06T13:00:00" u="1"/>
        <d v="2017-07-01T14:20:00" u="1"/>
        <d v="2017-07-06T14:00:00" u="1"/>
        <d v="2017-07-01T15:20:00" u="1"/>
        <d v="2017-07-06T15:00:00" u="1"/>
        <d v="2017-07-01T16:20:00" u="1"/>
        <d v="2017-07-06T16:00:00" u="1"/>
        <d v="2017-07-01T17:20:00" u="1"/>
        <d v="2017-07-06T17:00:00" u="1"/>
        <d v="2017-07-01T18:20:00" u="1"/>
        <d v="2017-07-06T18:00:00" u="1"/>
        <d v="2017-07-01T19:20:00" u="1"/>
        <d v="2017-07-06T19:00:00" u="1"/>
        <d v="2017-07-01T20:20:00" u="1"/>
        <d v="2017-07-06T20:00:00" u="1"/>
        <d v="2017-07-01T21:20:00" u="1"/>
        <d v="2017-07-06T21:00:00" u="1"/>
        <d v="2017-07-01T22:20:00" u="1"/>
        <d v="2017-07-06T22:00:00" u="1"/>
        <d v="2017-07-01T23:20:00" u="1"/>
        <d v="2017-07-06T23:00:00" u="1"/>
        <d v="2017-08-01T00:20:00" u="1"/>
        <d v="2017-08-06T00:00:00" u="1"/>
        <d v="2017-08-01T01:20:00" u="1"/>
        <d v="2017-08-06T01:00:00" u="1"/>
        <d v="2017-08-01T02:20:00" u="1"/>
        <d v="2017-08-06T02:00:00" u="1"/>
        <d v="2017-08-01T03:20:00" u="1"/>
        <d v="2017-08-06T03:00:00" u="1"/>
        <d v="2017-08-01T04:20:00" u="1"/>
        <d v="2017-08-06T04:00:00" u="1"/>
        <d v="2017-04-17T00:00:00" u="1"/>
        <d v="2017-08-01T05:20:00" u="1"/>
        <d v="2017-08-06T05:00:00" u="1"/>
        <d v="2017-08-01T06:20:00" u="1"/>
        <d v="2017-08-06T06:00:00" u="1"/>
        <d v="2017-08-01T07:20:00" u="1"/>
        <d v="2017-08-06T07:00:00" u="1"/>
        <d v="2017-08-01T08:20:00" u="1"/>
        <d v="2017-08-06T08:00:00" u="1"/>
        <d v="2020-04-17T00:00:00" u="1"/>
        <d v="2017-08-01T09:20:00" u="1"/>
        <d v="2017-08-06T09:00:00" u="1"/>
        <d v="2017-08-01T10:20:00" u="1"/>
        <d v="2017-08-06T10:00:00" u="1"/>
        <d v="2017-08-01T11:20:00" u="1"/>
        <d v="2017-08-06T11:00:00" u="1"/>
        <d v="2017-08-01T12:20:00" u="1"/>
        <d v="2017-08-06T12:00:00" u="1"/>
        <d v="2017-08-01T13:20:00" u="1"/>
        <d v="2017-08-06T13:00:00" u="1"/>
        <d v="2017-08-01T14:20:00" u="1"/>
        <d v="2017-08-06T14:00:00" u="1"/>
        <d v="2017-08-01T15:20:00" u="1"/>
        <d v="2017-08-06T15:00:00" u="1"/>
        <d v="2017-08-01T16:20:00" u="1"/>
        <d v="2017-08-06T16:00:00" u="1"/>
        <d v="2017-08-01T17:20:00" u="1"/>
        <d v="2017-08-06T17:00:00" u="1"/>
        <d v="2017-08-01T18:20:00" u="1"/>
        <d v="2017-08-06T18:00:00" u="1"/>
        <d v="2017-08-01T19:20:00" u="1"/>
        <d v="2017-08-06T19:00:00" u="1"/>
        <d v="2017-08-01T20:20:00" u="1"/>
        <d v="2017-08-06T20:00:00" u="1"/>
        <d v="2017-08-01T21:20:00" u="1"/>
        <d v="2017-08-06T21:00:00" u="1"/>
        <d v="2017-08-01T22:20:00" u="1"/>
        <d v="2017-08-06T22:00:00" u="1"/>
        <d v="2017-08-01T23:20:00" u="1"/>
        <d v="2017-08-06T23:00:00" u="1"/>
        <d v="2017-01-04T00:10:00" u="1"/>
        <d v="2017-09-01T00:20:00" u="1"/>
        <d v="2017-09-06T00:00:00" u="1"/>
        <d v="2017-01-04T01:10:00" u="1"/>
        <d v="2017-09-01T01:20:00" u="1"/>
        <d v="2017-09-06T01:00:00" u="1"/>
        <d v="2017-01-04T02:10:00" u="1"/>
        <d v="2017-09-01T02:20:00" u="1"/>
        <d v="2017-09-06T02:00:00" u="1"/>
        <d v="2017-01-04T03:10:00" u="1"/>
        <d v="2017-09-01T03:20:00" u="1"/>
        <d v="2017-09-06T03:00:00" u="1"/>
        <d v="2017-01-04T04:10:00" u="1"/>
        <d v="2017-09-01T04:20:00" u="1"/>
        <d v="2017-09-06T04:00:00" u="1"/>
        <d v="2017-01-04T05:10:00" u="1"/>
        <d v="2017-05-17T00:00:00" u="1"/>
        <d v="2017-09-01T05:20:00" u="1"/>
        <d v="2017-09-06T05:00:00" u="1"/>
        <d v="2017-01-04T06:10:00" u="1"/>
        <d v="2017-09-01T06:20:00" u="1"/>
        <d v="2017-09-06T06:00:00" u="1"/>
        <d v="2017-01-04T07:10:00" u="1"/>
        <d v="2017-09-01T07:20:00" u="1"/>
        <d v="2017-09-06T07:00:00" u="1"/>
        <d v="2017-01-04T08:10:00" u="1"/>
        <d v="2017-09-01T08:20:00" u="1"/>
        <d v="2017-09-06T08:00:00" u="1"/>
        <d v="2017-01-04T09:10:00" u="1"/>
        <d v="2017-09-01T09:20:00" u="1"/>
        <d v="2017-09-06T09:00:00" u="1"/>
        <d v="2017-01-04T10:10:00" u="1"/>
        <d v="2017-01-28T00:00:00" u="1"/>
        <d v="2017-09-01T10:20:00" u="1"/>
        <d v="2017-09-06T10:00:00" u="1"/>
        <d v="2017-01-04T11:10:00" u="1"/>
        <d v="2017-09-01T11:20:00" u="1"/>
        <d v="2017-09-06T11:00:00" u="1"/>
        <d v="2017-01-04T12:10:00" u="1"/>
        <d v="2017-09-01T12:20:00" u="1"/>
        <d v="2017-09-06T12:00:00" u="1"/>
        <d v="2017-01-04T13:10:00" u="1"/>
        <d v="2017-09-01T13:20:00" u="1"/>
        <d v="2017-09-06T13:00:00" u="1"/>
        <d v="2020-01-28T00:00:00" u="1"/>
        <d v="2017-01-04T14:10:00" u="1"/>
        <d v="2017-09-01T14:20:00" u="1"/>
        <d v="2017-09-06T14:00:00" u="1"/>
        <d v="2017-01-04T15:10:00" u="1"/>
        <d v="2017-09-01T15:20:00" u="1"/>
        <d v="2017-09-06T15:00:00" u="1"/>
        <d v="2017-01-04T16:10:00" u="1"/>
        <d v="2017-09-01T16:20:00" u="1"/>
        <d v="2017-09-06T16:00:00" u="1"/>
        <d v="2017-01-04T17:10:00" u="1"/>
        <d v="2017-09-01T17:20:00" u="1"/>
        <d v="2017-09-06T17:00:00" u="1"/>
        <d v="2017-01-04T18:10:00" u="1"/>
        <d v="2017-09-01T18:20:00" u="1"/>
        <d v="2017-09-06T18:00:00" u="1"/>
        <d v="2017-01-04T19:10:00" u="1"/>
        <d v="2017-09-01T19:20:00" u="1"/>
        <d v="2017-09-06T19:00:00" u="1"/>
        <d v="2017-01-04T20:10:00" u="1"/>
        <d v="2017-09-01T20:20:00" u="1"/>
        <d v="2017-09-06T20:00:00" u="1"/>
        <d v="2017-01-04T21:10:00" u="1"/>
        <d v="2017-09-01T21:20:00" u="1"/>
        <d v="2017-09-06T21:00:00" u="1"/>
        <d v="2017-01-04T22:10:00" u="1"/>
        <d v="2017-09-01T22:20:00" u="1"/>
        <d v="2017-09-06T22:00:00" u="1"/>
        <d v="2017-01-04T23:10:00" u="1"/>
        <d v="2017-09-01T23:20:00" u="1"/>
        <d v="2017-09-06T23:00:00" u="1"/>
        <d v="2017-02-04T00:10:00" u="1"/>
        <d v="2017-10-01T00:20:00" u="1"/>
        <d v="2017-10-06T00:00:00" u="1"/>
        <d v="2017-02-04T01:10:00" u="1"/>
        <d v="2017-10-01T01:20:00" u="1"/>
        <d v="2017-10-06T01:00:00" u="1"/>
        <d v="2017-02-04T02:10:00" u="1"/>
        <d v="2017-10-01T02:20:00" u="1"/>
        <d v="2017-10-06T02:00:00" u="1"/>
        <d v="2017-02-04T03:10:00" u="1"/>
        <d v="2017-10-01T03:20:00" u="1"/>
        <d v="2017-10-06T03:00:00" u="1"/>
        <d v="2017-02-04T04:10:00" u="1"/>
        <d v="2017-10-01T04:20:00" u="1"/>
        <d v="2017-10-06T04:00:00" u="1"/>
        <d v="2017-02-04T05:10:00" u="1"/>
        <d v="2017-06-17T00:00:00" u="1"/>
        <d v="2017-10-01T05:20:00" u="1"/>
        <d v="2017-10-06T05:00:00" u="1"/>
        <d v="2017-02-04T06:10:00" u="1"/>
        <d v="2017-10-01T06:20:00" u="1"/>
        <d v="2017-10-06T06:00:00" u="1"/>
        <d v="2017-02-04T07:10:00" u="1"/>
        <d v="2017-10-01T07:20:00" u="1"/>
        <d v="2017-10-06T07:00:00" u="1"/>
        <d v="2017-02-04T08:10:00" u="1"/>
        <d v="2017-10-01T08:20:00" u="1"/>
        <d v="2017-10-06T08:00:00" u="1"/>
        <d v="2017-02-04T09:10:00" u="1"/>
        <d v="2017-10-01T09:20:00" u="1"/>
        <d v="2017-10-06T09:00:00" u="1"/>
        <d v="2017-02-04T10:10:00" u="1"/>
        <d v="2017-02-28T00:00:00" u="1"/>
        <d v="2017-10-01T10:20:00" u="1"/>
        <d v="2017-10-06T10:00:00" u="1"/>
        <d v="2017-02-04T11:10:00" u="1"/>
        <d v="2017-10-01T11:20:00" u="1"/>
        <d v="2017-10-06T11:00:00" u="1"/>
        <d v="2017-02-04T12:10:00" u="1"/>
        <d v="2017-10-01T12:20:00" u="1"/>
        <d v="2017-10-06T12:00:00" u="1"/>
        <d v="2017-02-04T13:10:00" u="1"/>
        <d v="2017-10-01T13:20:00" u="1"/>
        <d v="2017-10-06T13:00:00" u="1"/>
        <d v="2020-02-28T00:00:00" u="1"/>
        <d v="2017-02-04T14:10:00" u="1"/>
        <d v="2017-10-01T14:20:00" u="1"/>
        <d v="2017-10-06T14:00:00" u="1"/>
        <d v="2017-02-04T15:10:00" u="1"/>
        <d v="2017-10-01T15:20:00" u="1"/>
        <d v="2017-10-06T15:00:00" u="1"/>
        <d v="2017-02-04T16:10:00" u="1"/>
        <d v="2017-10-01T16:20:00" u="1"/>
        <d v="2017-10-06T16:00:00" u="1"/>
        <d v="2017-02-04T17:10:00" u="1"/>
        <d v="2017-10-01T17:20:00" u="1"/>
        <d v="2017-10-06T17:00:00" u="1"/>
        <d v="2017-02-04T18:10:00" u="1"/>
        <d v="2017-10-01T18:20:00" u="1"/>
        <d v="2017-10-06T18:00:00" u="1"/>
        <d v="2017-02-04T19:10:00" u="1"/>
        <d v="2017-10-01T19:20:00" u="1"/>
        <d v="2017-10-06T19:00:00" u="1"/>
        <d v="2017-02-04T20:10:00" u="1"/>
        <d v="2017-10-01T20:20:00" u="1"/>
        <d v="2017-10-06T20:00:00" u="1"/>
        <d v="2017-02-04T21:10:00" u="1"/>
        <d v="2017-10-01T21:20:00" u="1"/>
        <d v="2017-10-06T21:00:00" u="1"/>
        <d v="2017-02-04T22:10:00" u="1"/>
        <d v="2017-10-01T22:20:00" u="1"/>
        <d v="2017-10-06T22:00:00" u="1"/>
        <d v="2017-02-04T23:10:00" u="1"/>
        <d v="2017-10-01T23:20:00" u="1"/>
        <d v="2017-10-06T23:00:00" u="1"/>
        <d v="2017-03-04T00:10:00" u="1"/>
        <d v="2017-11-01T00:20:00" u="1"/>
        <d v="2017-11-06T00:00:00" u="1"/>
        <d v="2017-03-04T01:10:00" u="1"/>
        <d v="2017-11-01T01:20:00" u="1"/>
        <d v="2017-11-06T01:00:00" u="1"/>
        <d v="2017-03-04T02:10:00" u="1"/>
        <d v="2017-11-01T02:20:00" u="1"/>
        <d v="2017-11-06T02:00:00" u="1"/>
        <d v="2017-03-04T03:10:00" u="1"/>
        <d v="2017-11-01T03:20:00" u="1"/>
        <d v="2017-11-06T03:00:00" u="1"/>
        <d v="2017-03-04T04:10:00" u="1"/>
        <d v="2017-11-01T04:20:00" u="1"/>
        <d v="2017-11-06T04:00:00" u="1"/>
        <d v="2017-03-04T05:10:00" u="1"/>
        <d v="2017-07-17T00:00:00" u="1"/>
        <d v="2017-11-01T05:20:00" u="1"/>
        <d v="2017-11-06T05:00:00" u="1"/>
        <d v="2017-03-04T06:10:00" u="1"/>
        <d v="2017-11-01T06:20:00" u="1"/>
        <d v="2017-11-06T06:00:00" u="1"/>
        <d v="2017-03-04T07:10:00" u="1"/>
        <d v="2017-11-01T07:20:00" u="1"/>
        <d v="2017-11-06T07:00:00" u="1"/>
        <d v="2017-03-04T08:10:00" u="1"/>
        <d v="2017-11-01T08:20:00" u="1"/>
        <d v="2017-11-06T08:00:00" u="1"/>
        <d v="2017-03-04T09:10:00" u="1"/>
        <d v="2017-11-01T09:20:00" u="1"/>
        <d v="2017-11-06T09:00:00" u="1"/>
        <d v="2017-03-04T10:10:00" u="1"/>
        <d v="2017-03-28T00:00:00" u="1"/>
        <d v="2017-11-01T10:20:00" u="1"/>
        <d v="2017-11-06T10:00:00" u="1"/>
        <d v="2017-03-04T11:10:00" u="1"/>
        <d v="2017-11-01T11:20:00" u="1"/>
        <d v="2017-11-06T11:00:00" u="1"/>
        <d v="2017-03-04T12:10:00" u="1"/>
        <d v="2017-11-01T12:20:00" u="1"/>
        <d v="2017-11-06T12:00:00" u="1"/>
        <d v="2017-03-04T13:10:00" u="1"/>
        <d v="2017-11-01T13:20:00" u="1"/>
        <d v="2017-11-06T13:00:00" u="1"/>
        <d v="2020-03-28T00:00:00" u="1"/>
        <d v="2017-03-04T14:10:00" u="1"/>
        <d v="2017-11-01T14:20:00" u="1"/>
        <d v="2017-11-06T14:00:00" u="1"/>
        <d v="2017-03-04T15:10:00" u="1"/>
        <d v="2017-11-01T15:20:00" u="1"/>
        <d v="2017-11-06T15:00:00" u="1"/>
        <d v="2017-03-04T16:10:00" u="1"/>
        <d v="2017-11-01T16:20:00" u="1"/>
        <d v="2017-11-06T16:00:00" u="1"/>
        <d v="2017-03-04T17:10:00" u="1"/>
        <d v="2017-11-01T17:20:00" u="1"/>
        <d v="2017-11-06T17:00:00" u="1"/>
        <d v="2017-03-04T18:10:00" u="1"/>
        <d v="2017-11-01T18:20:00" u="1"/>
        <d v="2017-11-06T18:00:00" u="1"/>
        <d v="2017-03-04T19:10:00" u="1"/>
        <d v="2017-11-01T19:20:00" u="1"/>
        <d v="2017-11-06T19:00:00" u="1"/>
        <d v="2017-03-04T20:10:00" u="1"/>
        <d v="2017-11-01T20:20:00" u="1"/>
        <d v="2017-11-06T20:00:00" u="1"/>
        <d v="2017-03-04T21:10:00" u="1"/>
        <d v="2017-11-01T21:20:00" u="1"/>
        <d v="2017-11-06T21:00:00" u="1"/>
        <d v="2017-03-04T22:10:00" u="1"/>
        <d v="2017-11-01T22:20:00" u="1"/>
        <d v="2017-11-06T22:00:00" u="1"/>
        <d v="2017-03-04T23:10:00" u="1"/>
        <d v="2017-11-01T23:20:00" u="1"/>
        <d v="2017-11-06T23:00:00" u="1"/>
        <d v="2017-04-04T00:10:00" u="1"/>
        <d v="2017-12-01T00:20:00" u="1"/>
        <d v="2017-12-06T00:00:00" u="1"/>
        <d v="2017-04-04T01:10:00" u="1"/>
        <d v="2017-12-01T01:20:00" u="1"/>
        <d v="2017-12-06T01:00:00" u="1"/>
        <d v="2017-04-04T02:10:00" u="1"/>
        <d v="2017-12-01T02:20:00" u="1"/>
        <d v="2017-12-06T02:00:00" u="1"/>
        <d v="2017-04-04T03:10:00" u="1"/>
        <d v="2017-12-01T03:20:00" u="1"/>
        <d v="2017-12-06T03:00:00" u="1"/>
        <d v="2017-04-04T04:10:00" u="1"/>
        <d v="2017-12-01T04:20:00" u="1"/>
        <d v="2017-12-06T04:00:00" u="1"/>
        <d v="2017-04-04T05:10:00" u="1"/>
        <d v="2017-08-17T00:00:00" u="1"/>
        <d v="2017-12-01T05:20:00" u="1"/>
        <d v="2017-12-06T05:00:00" u="1"/>
        <d v="2017-04-04T06:10:00" u="1"/>
        <d v="2017-12-01T06:20:00" u="1"/>
        <d v="2017-12-06T06:00:00" u="1"/>
        <d v="2017-04-04T07:10:00" u="1"/>
        <d v="2017-12-01T07:20:00" u="1"/>
        <d v="2017-12-06T07:00:00" u="1"/>
        <d v="2017-04-04T08:10:00" u="1"/>
        <d v="2017-12-01T08:20:00" u="1"/>
        <d v="2017-12-06T08:00:00" u="1"/>
        <d v="2017-04-04T09:10:00" u="1"/>
        <d v="2017-12-01T09:20:00" u="1"/>
        <d v="2017-12-06T09:00:00" u="1"/>
        <d v="2017-04-04T10:10:00" u="1"/>
        <d v="2017-04-28T00:00:00" u="1"/>
        <d v="2017-12-01T10:20:00" u="1"/>
        <d v="2017-12-06T10:00:00" u="1"/>
        <d v="2017-04-04T11:10:00" u="1"/>
        <d v="2017-12-01T11:20:00" u="1"/>
        <d v="2017-12-06T11:00:00" u="1"/>
        <d v="2017-04-04T12:10:00" u="1"/>
        <d v="2017-12-01T12:20:00" u="1"/>
        <d v="2017-12-06T12:00:00" u="1"/>
        <d v="2017-04-04T13:10:00" u="1"/>
        <d v="2017-12-01T13:20:00" u="1"/>
        <d v="2017-12-06T13:00:00" u="1"/>
        <d v="2020-04-28T00:00:00" u="1"/>
        <d v="2017-04-04T14:10:00" u="1"/>
        <d v="2017-12-01T14:20:00" u="1"/>
        <d v="2017-12-06T14:00:00" u="1"/>
        <d v="2017-04-04T15:10:00" u="1"/>
        <d v="2017-12-01T15:20:00" u="1"/>
        <d v="2017-12-06T15:00:00" u="1"/>
        <d v="2017-04-04T16:10:00" u="1"/>
        <d v="2017-12-01T16:20:00" u="1"/>
        <d v="2017-12-06T16:00:00" u="1"/>
        <d v="2017-04-04T17:10:00" u="1"/>
        <d v="2017-12-01T17:20:00" u="1"/>
        <d v="2017-12-06T17:00:00" u="1"/>
        <d v="2017-04-04T18:10:00" u="1"/>
        <d v="2017-12-01T18:20:00" u="1"/>
        <d v="2017-12-06T18:00:00" u="1"/>
        <d v="2017-04-04T19:10:00" u="1"/>
        <d v="2017-12-01T19:20:00" u="1"/>
        <d v="2017-12-06T19:00:00" u="1"/>
        <d v="2017-04-04T20:10:00" u="1"/>
        <d v="2017-12-01T20:20:00" u="1"/>
        <d v="2017-12-06T20:00:00" u="1"/>
        <d v="2017-04-04T21:10:00" u="1"/>
        <d v="2017-12-01T21:20:00" u="1"/>
        <d v="2017-12-06T21:00:00" u="1"/>
        <d v="2017-04-04T22:10:00" u="1"/>
        <d v="2017-12-01T22:20:00" u="1"/>
        <d v="2017-12-06T22:00:00" u="1"/>
        <d v="2017-04-04T23:10:00" u="1"/>
        <d v="2017-12-01T23:20:00" u="1"/>
        <d v="2017-12-06T23:00:00" u="1"/>
        <d v="2017-05-04T00:10:00" u="1"/>
        <d v="2017-05-04T01:10:00" u="1"/>
        <d v="2017-05-04T02:10:00" u="1"/>
        <d v="2017-05-04T03:10:00" u="1"/>
        <d v="2017-05-04T04:10:00" u="1"/>
        <d v="2017-05-04T05:10:00" u="1"/>
        <d v="2017-09-17T00:00:00" u="1"/>
        <d v="2017-05-04T06:10:00" u="1"/>
        <d v="2017-05-04T07:10:00" u="1"/>
        <d v="2017-05-04T08:10:00" u="1"/>
        <d v="2017-05-04T09:10:00" u="1"/>
        <d v="2017-05-04T10:10:00" u="1"/>
        <d v="2017-05-28T00:00:00" u="1"/>
        <d v="2017-05-04T11:10:00" u="1"/>
        <d v="2017-05-04T12:10:00" u="1"/>
        <d v="2017-05-04T13:10:00" u="1"/>
        <d v="2017-05-04T14:10:00" u="1"/>
        <d v="2017-05-04T15:10:00" u="1"/>
        <d v="2017-05-04T16:10:00" u="1"/>
        <d v="2017-05-04T17:10:00" u="1"/>
        <d v="2017-05-04T18:10:00" u="1"/>
        <d v="2017-05-04T19:10:00" u="1"/>
        <d v="2017-05-04T20:10:00" u="1"/>
        <d v="2017-05-04T21:10:00" u="1"/>
        <d v="2017-05-04T22:10:00" u="1"/>
        <d v="2017-05-04T23:10:00" u="1"/>
        <d v="2017-06-04T00:10:00" u="1"/>
        <d v="2017-06-04T01:10:00" u="1"/>
        <d v="2017-06-04T02:10:00" u="1"/>
        <d v="2017-06-04T03:10:00" u="1"/>
        <d v="2017-06-04T04:10:00" u="1"/>
        <d v="2017-06-04T05:10:00" u="1"/>
        <d v="2017-10-17T00:00:00" u="1"/>
        <d v="2017-06-04T06:10:00" u="1"/>
        <d v="2017-06-04T07:10:00" u="1"/>
        <d v="2017-06-04T08:10:00" u="1"/>
        <d v="2017-06-04T09:10:00" u="1"/>
        <d v="2017-06-04T10:10:00" u="1"/>
        <d v="2017-06-28T00:00:00" u="1"/>
        <d v="2017-06-04T11:10:00" u="1"/>
        <d v="2017-06-04T12:10:00" u="1"/>
        <d v="2017-06-04T13:10:00" u="1"/>
        <d v="2017-06-04T14:10:00" u="1"/>
        <d v="2017-06-04T15:10:00" u="1"/>
        <d v="2017-06-04T16:10:00" u="1"/>
        <d v="2017-06-04T17:10:00" u="1"/>
        <d v="2017-06-04T18:10:00" u="1"/>
        <d v="2017-06-04T19:10:00" u="1"/>
        <d v="2017-06-04T20:10:00" u="1"/>
        <d v="2017-06-04T21:10:00" u="1"/>
        <d v="2017-06-04T22:10:00" u="1"/>
        <d v="2017-06-04T23:10:00" u="1"/>
        <d v="2017-07-04T00:10:00" u="1"/>
        <d v="2017-07-04T01:10:00" u="1"/>
        <d v="2017-07-04T02:10:00" u="1"/>
        <d v="2017-07-04T03:10:00" u="1"/>
        <d v="2017-07-04T04:10:00" u="1"/>
        <d v="2017-07-04T05:10:00" u="1"/>
        <d v="2017-07-04T06:10:00" u="1"/>
        <d v="2017-07-04T07:10:00" u="1"/>
        <d v="2017-07-04T08:10:00" u="1"/>
        <d v="2017-07-04T09:10:00" u="1"/>
        <d v="2017-07-04T10:10:00" u="1"/>
        <d v="2017-07-28T00:00:00" u="1"/>
        <d v="2017-07-04T11:10:00" u="1"/>
        <d v="2017-07-04T12:10:00" u="1"/>
        <d v="2017-07-04T13:10:00" u="1"/>
        <d v="2017-07-04T14:10:00" u="1"/>
        <d v="2017-07-04T15:10:00" u="1"/>
        <d v="2017-07-04T16:10:00" u="1"/>
        <d v="2017-07-04T17:10:00" u="1"/>
        <d v="2017-07-04T18:10:00" u="1"/>
        <d v="2017-07-04T19:10:00" u="1"/>
        <d v="2017-07-04T20:10:00" u="1"/>
        <d v="2017-07-04T21:10:00" u="1"/>
        <d v="2017-07-04T22:10:00" u="1"/>
        <d v="2017-07-04T23:10:00" u="1"/>
        <d v="2017-08-04T00:10:00" u="1"/>
        <d v="2017-08-04T01:10:00" u="1"/>
        <d v="2017-08-04T02:10:00" u="1"/>
        <d v="2017-08-04T03:10:00" u="1"/>
        <d v="2017-08-04T04:10:00" u="1"/>
        <d v="2017-08-04T05:10:00" u="1"/>
        <d v="2017-12-17T00:00:00" u="1"/>
        <d v="2017-08-04T06:10:00" u="1"/>
        <d v="2017-08-04T07:10:00" u="1"/>
        <d v="2017-08-04T08:10:00" u="1"/>
        <d v="2017-08-04T09:10:00" u="1"/>
        <d v="2017-08-04T10:10:00" u="1"/>
        <d v="2017-08-28T00:00:00" u="1"/>
        <d v="2017-08-04T11:10:00" u="1"/>
        <d v="2017-08-04T12:10:00" u="1"/>
        <d v="2017-08-04T13:10:00" u="1"/>
        <d v="2017-08-04T14:10:00" u="1"/>
        <d v="2017-08-04T15:10:00" u="1"/>
        <d v="2017-08-04T16:10:00" u="1"/>
        <d v="2017-08-04T17:10:00" u="1"/>
        <d v="2017-08-04T18:10:00" u="1"/>
        <d v="2017-08-04T19:10:00" u="1"/>
        <d v="2017-08-04T20:10:00" u="1"/>
        <d v="2017-08-04T21:10:00" u="1"/>
        <d v="2017-08-04T22:10:00" u="1"/>
        <d v="2017-08-04T23:10:00" u="1"/>
        <d v="2017-01-02T00:20:00" u="1"/>
        <d v="2017-01-07T00:00:00" u="1"/>
        <d v="2017-09-04T00:10:00" u="1"/>
        <d v="2017-01-02T01:20:00" u="1"/>
        <d v="2017-01-07T01:00:00" u="1"/>
        <d v="2017-09-04T01:10:00" u="1"/>
        <d v="2017-01-02T02:20:00" u="1"/>
        <d v="2017-01-07T02:00:00" u="1"/>
        <d v="2017-09-04T02:10:00" u="1"/>
        <d v="2017-01-02T03:20:00" u="1"/>
        <d v="2017-01-07T03:00:00" u="1"/>
        <d v="2017-09-04T03:10:00" u="1"/>
        <d v="2020-01-07T00:00:00" u="1"/>
        <d v="2017-01-02T04:20:00" u="1"/>
        <d v="2017-01-07T04:00:00" u="1"/>
        <d v="2017-09-04T04:10:00" u="1"/>
        <d v="2017-01-02T05:20:00" u="1"/>
        <d v="2017-01-07T05:00:00" u="1"/>
        <d v="2017-09-04T05:10:00" u="1"/>
        <d v="2017-01-02T06:20:00" u="1"/>
        <d v="2017-01-07T06:00:00" u="1"/>
        <d v="2017-09-04T06:10:00" u="1"/>
        <d v="2017-01-02T07:20:00" u="1"/>
        <d v="2017-01-07T07:00:00" u="1"/>
        <d v="2017-09-04T07:10:00" u="1"/>
        <d v="2017-01-02T08:20:00" u="1"/>
        <d v="2017-01-07T08:00:00" u="1"/>
        <d v="2017-09-04T08:10:00" u="1"/>
        <d v="2017-01-02T09:20:00" u="1"/>
        <d v="2017-01-07T09:00:00" u="1"/>
        <d v="2017-09-04T09:10:00" u="1"/>
        <d v="2017-01-02T10:20:00" u="1"/>
        <d v="2017-01-07T10:00:00" u="1"/>
        <d v="2017-09-04T10:10:00" u="1"/>
        <d v="2017-09-28T00:00:00" u="1"/>
        <d v="2017-01-02T11:20:00" u="1"/>
        <d v="2017-01-07T11:00:00" u="1"/>
        <d v="2017-09-04T11:10:00" u="1"/>
        <d v="2017-01-02T12:20:00" u="1"/>
        <d v="2017-01-07T12:00:00" u="1"/>
        <d v="2017-09-04T12:10:00" u="1"/>
        <d v="2017-01-02T13:20:00" u="1"/>
        <d v="2017-01-07T13:00:00" u="1"/>
        <d v="2017-09-04T13:10:00" u="1"/>
        <d v="2017-01-02T14:20:00" u="1"/>
        <d v="2017-01-07T14:00:00" u="1"/>
        <d v="2017-09-04T14:10:00" u="1"/>
        <d v="2017-01-02T15:20:00" u="1"/>
        <d v="2017-01-07T15:00:00" u="1"/>
        <d v="2017-09-04T15:10:00" u="1"/>
        <d v="2017-01-02T16:20:00" u="1"/>
        <d v="2017-01-07T16:00:00" u="1"/>
        <d v="2017-09-04T16:10:00" u="1"/>
        <d v="2017-01-02T17:20:00" u="1"/>
        <d v="2017-01-07T17:00:00" u="1"/>
        <d v="2017-09-04T17:10:00" u="1"/>
        <d v="2017-01-02T18:20:00" u="1"/>
        <d v="2017-01-07T18:00:00" u="1"/>
        <d v="2017-09-04T18:10:00" u="1"/>
        <d v="2017-01-02T19:20:00" u="1"/>
        <d v="2017-01-07T19:00:00" u="1"/>
        <d v="2017-09-04T19:10:00" u="1"/>
        <d v="2017-01-02T20:20:00" u="1"/>
        <d v="2017-01-07T20:00:00" u="1"/>
        <d v="2017-09-04T20:10:00" u="1"/>
        <d v="2017-01-02T21:20:00" u="1"/>
        <d v="2017-01-07T21:00:00" u="1"/>
        <d v="2017-09-04T21:10:00" u="1"/>
        <d v="2017-01-02T22:20:00" u="1"/>
        <d v="2017-01-07T22:00:00" u="1"/>
        <d v="2017-09-04T22:10:00" u="1"/>
        <d v="2017-01-02T23:20:00" u="1"/>
        <d v="2017-01-07T23:00:00" u="1"/>
        <d v="2017-09-04T23:10:00" u="1"/>
        <d v="2017-02-02T00:20:00" u="1"/>
        <d v="2017-02-07T00:00:00" u="1"/>
        <d v="2017-10-04T00:10:00" u="1"/>
        <d v="2017-02-02T01:20:00" u="1"/>
        <d v="2017-02-07T01:00:00" u="1"/>
        <d v="2017-10-04T01:10:00" u="1"/>
        <d v="2017-02-02T02:20:00" u="1"/>
        <d v="2017-02-07T02:00:00" u="1"/>
        <d v="2017-10-04T02:10:00" u="1"/>
        <d v="2017-02-02T03:20:00" u="1"/>
        <d v="2017-02-07T03:00:00" u="1"/>
        <d v="2017-10-04T03:10:00" u="1"/>
        <d v="2020-02-07T00:00:00" u="1"/>
        <d v="2017-02-02T04:20:00" u="1"/>
        <d v="2017-02-07T04:00:00" u="1"/>
        <d v="2017-10-04T04:10:00" u="1"/>
        <d v="2017-02-02T05:20:00" u="1"/>
        <d v="2017-02-07T05:00:00" u="1"/>
        <d v="2017-10-04T05:10:00" u="1"/>
        <d v="2017-02-02T06:20:00" u="1"/>
        <d v="2017-02-07T06:00:00" u="1"/>
        <d v="2017-10-04T06:10:00" u="1"/>
        <d v="2017-02-02T07:20:00" u="1"/>
        <d v="2017-02-07T07:00:00" u="1"/>
        <d v="2017-10-04T07:10:00" u="1"/>
        <d v="2017-02-02T08:20:00" u="1"/>
        <d v="2017-02-07T08:00:00" u="1"/>
        <d v="2017-10-04T08:10:00" u="1"/>
        <d v="2017-02-02T09:20:00" u="1"/>
        <d v="2017-02-07T09:00:00" u="1"/>
        <d v="2017-10-04T09:10:00" u="1"/>
        <d v="2017-02-02T10:20:00" u="1"/>
        <d v="2017-02-07T10:00:00" u="1"/>
        <d v="2017-10-04T10:10:00" u="1"/>
        <d v="2017-10-28T00:00:00" u="1"/>
        <d v="2017-02-02T11:20:00" u="1"/>
        <d v="2017-02-07T11:00:00" u="1"/>
        <d v="2017-10-04T11:10:00" u="1"/>
        <d v="2017-02-02T12:20:00" u="1"/>
        <d v="2017-02-07T12:00:00" u="1"/>
        <d v="2017-10-04T12:10:00" u="1"/>
        <d v="2017-02-02T13:20:00" u="1"/>
        <d v="2017-02-07T13:00:00" u="1"/>
        <d v="2017-10-04T13:10:00" u="1"/>
        <d v="2017-02-02T14:20:00" u="1"/>
        <d v="2017-02-07T14:00:00" u="1"/>
        <d v="2017-10-04T14:10:00" u="1"/>
        <d v="2017-02-02T15:20:00" u="1"/>
        <d v="2017-02-07T15:00:00" u="1"/>
        <d v="2017-10-04T15:10:00" u="1"/>
        <d v="2017-02-02T16:20:00" u="1"/>
        <d v="2017-02-07T16:00:00" u="1"/>
        <d v="2017-10-04T16:10:00" u="1"/>
        <d v="2017-02-02T17:20:00" u="1"/>
        <d v="2017-02-07T17:00:00" u="1"/>
        <d v="2017-10-04T17:10:00" u="1"/>
        <d v="2017-02-02T18:20:00" u="1"/>
        <d v="2017-02-07T18:00:00" u="1"/>
        <d v="2017-10-04T18:10:00" u="1"/>
        <d v="2017-02-02T19:20:00" u="1"/>
        <d v="2017-02-07T19:00:00" u="1"/>
        <d v="2017-10-04T19:10:00" u="1"/>
        <d v="2017-02-02T20:20:00" u="1"/>
        <d v="2017-02-07T20:00:00" u="1"/>
        <d v="2017-10-04T20:10:00" u="1"/>
        <d v="2017-02-02T21:20:00" u="1"/>
        <d v="2017-02-07T21:00:00" u="1"/>
        <d v="2017-10-04T21:10:00" u="1"/>
        <d v="2017-02-02T22:20:00" u="1"/>
        <d v="2017-02-07T22:00:00" u="1"/>
        <d v="2017-10-04T22:10:00" u="1"/>
        <d v="2017-02-02T23:20:00" u="1"/>
        <d v="2017-02-07T23:00:00" u="1"/>
        <d v="2017-10-04T23:10:00" u="1"/>
        <d v="2017-03-02T00:20:00" u="1"/>
        <d v="2017-03-07T00:00:00" u="1"/>
        <d v="2017-11-04T00:10:00" u="1"/>
        <d v="2017-03-02T01:20:00" u="1"/>
        <d v="2017-03-07T01:00:00" u="1"/>
        <d v="2017-11-04T01:10:00" u="1"/>
        <d v="2017-03-02T02:20:00" u="1"/>
        <d v="2017-03-07T02:00:00" u="1"/>
        <d v="2017-11-04T02:10:00" u="1"/>
        <d v="2017-03-02T03:20:00" u="1"/>
        <d v="2017-03-07T03:00:00" u="1"/>
        <d v="2017-11-04T03:10:00" u="1"/>
        <d v="2020-03-07T00:00:00" u="1"/>
        <d v="2017-03-02T04:20:00" u="1"/>
        <d v="2017-03-07T04:00:00" u="1"/>
        <d v="2017-11-04T04:10:00" u="1"/>
        <d v="2017-03-02T05:20:00" u="1"/>
        <d v="2017-03-07T05:00:00" u="1"/>
        <d v="2017-11-04T05:10:00" u="1"/>
        <d v="2017-03-02T06:20:00" u="1"/>
        <d v="2017-03-07T06:00:00" u="1"/>
        <d v="2017-11-04T06:10:00" u="1"/>
        <d v="2017-03-02T07:20:00" u="1"/>
        <d v="2017-03-07T07:00:00" u="1"/>
        <d v="2017-11-04T07:10:00" u="1"/>
        <d v="2017-03-02T08:20:00" u="1"/>
        <d v="2017-03-07T08:00:00" u="1"/>
        <d v="2017-11-04T08:10:00" u="1"/>
        <d v="2017-03-02T09:20:00" u="1"/>
        <d v="2017-03-07T09:00:00" u="1"/>
        <d v="2017-11-04T09:10:00" u="1"/>
        <d v="2017-03-02T10:20:00" u="1"/>
        <d v="2017-03-07T10:00:00" u="1"/>
        <d v="2017-11-04T10:10:00" u="1"/>
        <d v="2017-11-28T00:00:00" u="1"/>
        <d v="2017-03-02T11:20:00" u="1"/>
        <d v="2017-03-07T11:00:00" u="1"/>
        <d v="2017-11-04T11:10:00" u="1"/>
        <d v="2017-03-02T12:20:00" u="1"/>
        <d v="2017-03-07T12:00:00" u="1"/>
        <d v="2017-11-04T12:10:00" u="1"/>
        <d v="2017-03-02T13:20:00" u="1"/>
        <d v="2017-03-07T13:00:00" u="1"/>
        <d v="2017-11-04T13:10:00" u="1"/>
        <d v="2017-03-02T14:20:00" u="1"/>
        <d v="2017-03-07T14:00:00" u="1"/>
        <d v="2017-11-04T14:10:00" u="1"/>
        <d v="2017-03-02T15:20:00" u="1"/>
        <d v="2017-03-07T15:00:00" u="1"/>
        <d v="2017-11-04T15:10:00" u="1"/>
        <d v="2017-03-02T16:20:00" u="1"/>
        <d v="2017-03-07T16:00:00" u="1"/>
        <d v="2017-11-04T16:10:00" u="1"/>
        <d v="2017-03-02T17:20:00" u="1"/>
        <d v="2017-03-07T17:00:00" u="1"/>
        <d v="2017-11-04T17:10:00" u="1"/>
        <d v="2017-03-02T18:20:00" u="1"/>
        <d v="2017-03-07T18:00:00" u="1"/>
        <d v="2017-11-04T18:10:00" u="1"/>
        <d v="2017-03-02T19:20:00" u="1"/>
        <d v="2017-03-07T19:00:00" u="1"/>
        <d v="2017-11-04T19:10:00" u="1"/>
        <d v="2017-03-02T20:20:00" u="1"/>
        <d v="2017-03-07T20:00:00" u="1"/>
        <d v="2017-11-04T20:10:00" u="1"/>
        <d v="2017-03-02T21:20:00" u="1"/>
        <d v="2017-03-07T21:00:00" u="1"/>
        <d v="2017-11-04T21:10:00" u="1"/>
        <d v="2017-03-02T22:20:00" u="1"/>
        <d v="2017-03-07T22:00:00" u="1"/>
        <d v="2017-11-04T22:10:00" u="1"/>
        <d v="2017-03-02T23:20:00" u="1"/>
        <d v="2017-03-07T23:00:00" u="1"/>
        <d v="2017-11-04T23:10:00" u="1"/>
        <d v="2017-04-02T00:20:00" u="1"/>
        <d v="2017-04-07T00:00:00" u="1"/>
        <d v="2017-12-04T00:10:00" u="1"/>
        <d v="2017-04-02T01:20:00" u="1"/>
        <d v="2017-04-07T01:00:00" u="1"/>
        <d v="2017-12-04T01:10:00" u="1"/>
        <d v="2017-04-02T02:20:00" u="1"/>
        <d v="2017-04-07T02:00:00" u="1"/>
        <d v="2017-12-04T02:10:00" u="1"/>
        <d v="2017-04-02T03:20:00" u="1"/>
        <d v="2017-04-07T03:00:00" u="1"/>
        <d v="2017-12-04T03:10:00" u="1"/>
        <d v="2020-04-07T00:00:00" u="1"/>
        <d v="2017-04-02T04:20:00" u="1"/>
        <d v="2017-04-07T04:00:00" u="1"/>
        <d v="2017-12-04T04:10:00" u="1"/>
        <d v="2017-04-02T05:20:00" u="1"/>
        <d v="2017-04-07T05:00:00" u="1"/>
        <d v="2017-12-04T05:10:00" u="1"/>
        <d v="2017-04-02T06:20:00" u="1"/>
        <d v="2017-04-07T06:00:00" u="1"/>
        <d v="2017-12-04T06:10:00" u="1"/>
        <d v="2017-04-02T07:20:00" u="1"/>
        <d v="2017-04-07T07:00:00" u="1"/>
        <d v="2017-12-04T07:10:00" u="1"/>
        <d v="2017-04-02T08:20:00" u="1"/>
        <d v="2017-04-07T08:00:00" u="1"/>
        <d v="2017-12-04T08:10:00" u="1"/>
        <d v="2017-04-02T09:20:00" u="1"/>
        <d v="2017-04-07T09:00:00" u="1"/>
        <d v="2017-12-04T09:10:00" u="1"/>
        <d v="2017-04-02T10:20:00" u="1"/>
        <d v="2017-04-07T10:00:00" u="1"/>
        <d v="2017-12-04T10:10:00" u="1"/>
        <d v="2017-12-28T00:00:00" u="1"/>
        <d v="2017-04-02T11:20:00" u="1"/>
        <d v="2017-04-07T11:00:00" u="1"/>
        <d v="2017-12-04T11:10:00" u="1"/>
        <d v="2017-04-02T12:20:00" u="1"/>
        <d v="2017-04-07T12:00:00" u="1"/>
        <d v="2017-12-04T12:10:00" u="1"/>
        <d v="2017-04-02T13:20:00" u="1"/>
        <d v="2017-04-07T13:00:00" u="1"/>
        <d v="2017-12-04T13:10:00" u="1"/>
        <d v="2017-04-02T14:20:00" u="1"/>
        <d v="2017-04-07T14:00:00" u="1"/>
        <d v="2017-12-04T14:10:00" u="1"/>
        <d v="2017-04-02T15:20:00" u="1"/>
        <d v="2017-04-07T15:00:00" u="1"/>
        <d v="2017-12-04T15:10:00" u="1"/>
        <d v="2017-04-02T16:20:00" u="1"/>
        <d v="2017-04-07T16:00:00" u="1"/>
        <d v="2017-12-04T16:10:00" u="1"/>
        <d v="2017-04-02T17:20:00" u="1"/>
        <d v="2017-04-07T17:00:00" u="1"/>
        <d v="2017-12-04T17:10:00" u="1"/>
        <d v="2017-04-02T18:20:00" u="1"/>
        <d v="2017-04-07T18:00:00" u="1"/>
        <d v="2017-12-04T18:10:00" u="1"/>
        <d v="2017-04-02T19:20:00" u="1"/>
        <d v="2017-04-07T19:00:00" u="1"/>
        <d v="2017-12-04T19:10:00" u="1"/>
        <d v="2017-04-02T20:20:00" u="1"/>
        <d v="2017-04-07T20:00:00" u="1"/>
        <d v="2017-12-04T20:10:00" u="1"/>
        <d v="2017-04-02T21:20:00" u="1"/>
        <d v="2017-04-07T21:00:00" u="1"/>
        <d v="2017-12-04T21:10:00" u="1"/>
        <d v="2017-04-02T22:20:00" u="1"/>
        <d v="2017-04-07T22:00:00" u="1"/>
        <d v="2017-12-04T22:10:00" u="1"/>
        <d v="2017-04-02T23:20:00" u="1"/>
        <d v="2017-04-07T23:00:00" u="1"/>
        <d v="2017-12-04T23:10:00" u="1"/>
        <d v="2017-05-02T00:20:00" u="1"/>
        <d v="2017-05-07T00:00:00" u="1"/>
        <d v="2017-05-02T01:20:00" u="1"/>
        <d v="2017-05-07T01:00:00" u="1"/>
        <d v="2017-05-02T02:20:00" u="1"/>
        <d v="2017-05-07T02:00:00" u="1"/>
        <d v="2017-05-02T03:20:00" u="1"/>
        <d v="2017-05-07T03:00:00" u="1"/>
        <d v="2017-05-02T04:20:00" u="1"/>
        <d v="2017-05-07T04:00:00" u="1"/>
        <d v="2017-01-18T00:00:00" u="1"/>
        <d v="2017-05-02T05:20:00" u="1"/>
        <d v="2017-05-07T05:00:00" u="1"/>
        <d v="2017-05-02T06:20:00" u="1"/>
        <d v="2017-05-07T06:00:00" u="1"/>
        <d v="2017-05-02T07:20:00" u="1"/>
        <d v="2017-05-07T07:00:00" u="1"/>
        <d v="2017-05-02T08:20:00" u="1"/>
        <d v="2017-05-07T08:00:00" u="1"/>
        <d v="2020-01-18T00:00:00" u="1"/>
        <d v="2017-05-02T09:20:00" u="1"/>
        <d v="2017-05-07T09:00:00" u="1"/>
        <d v="2017-05-02T10:20:00" u="1"/>
        <d v="2017-05-07T10:00:00" u="1"/>
        <d v="2017-05-02T11:20:00" u="1"/>
        <d v="2017-05-07T11:00:00" u="1"/>
        <d v="2017-05-02T12:20:00" u="1"/>
        <d v="2017-05-07T12:00:00" u="1"/>
        <d v="2017-05-02T13:20:00" u="1"/>
        <d v="2017-05-07T13:00:00" u="1"/>
        <d v="2017-05-02T14:20:00" u="1"/>
        <d v="2017-05-07T14:00:00" u="1"/>
        <d v="2017-05-02T15:20:00" u="1"/>
        <d v="2017-05-07T15:00:00" u="1"/>
        <d v="2017-05-02T16:20:00" u="1"/>
        <d v="2017-05-07T16:00:00" u="1"/>
        <d v="2017-05-02T17:20:00" u="1"/>
        <d v="2017-05-07T17:00:00" u="1"/>
        <d v="2017-05-02T18:20:00" u="1"/>
        <d v="2017-05-07T18:00:00" u="1"/>
        <d v="2017-05-02T19:20:00" u="1"/>
        <d v="2017-05-07T19:00:00" u="1"/>
        <d v="2017-05-02T20:20:00" u="1"/>
        <d v="2017-05-07T20:00:00" u="1"/>
        <d v="2017-05-02T21:20:00" u="1"/>
        <d v="2017-05-07T21:00:00" u="1"/>
        <d v="2017-05-02T22:20:00" u="1"/>
        <d v="2017-05-07T22:00:00" u="1"/>
        <d v="2017-05-02T23:20:00" u="1"/>
        <d v="2017-05-07T23:00:00" u="1"/>
        <d v="2017-06-02T00:20:00" u="1"/>
        <d v="2017-06-07T00:00:00" u="1"/>
        <d v="2017-06-02T01:20:00" u="1"/>
        <d v="2017-06-07T01:00:00" u="1"/>
        <d v="2017-06-02T02:20:00" u="1"/>
        <d v="2017-06-07T02:00:00" u="1"/>
        <d v="2017-06-02T03:20:00" u="1"/>
        <d v="2017-06-07T03:00:00" u="1"/>
        <d v="2017-06-02T04:20:00" u="1"/>
        <d v="2017-06-07T04:00:00" u="1"/>
        <d v="2017-02-18T00:00:00" u="1"/>
        <d v="2017-06-02T05:20:00" u="1"/>
        <d v="2017-06-07T05:00:00" u="1"/>
        <d v="2017-06-02T06:20:00" u="1"/>
        <d v="2017-06-07T06:00:00" u="1"/>
        <d v="2017-06-02T07:20:00" u="1"/>
        <d v="2017-06-07T07:00:00" u="1"/>
        <d v="2017-06-02T08:20:00" u="1"/>
        <d v="2017-06-07T08:00:00" u="1"/>
        <d v="2020-02-18T00:00:00" u="1"/>
        <d v="2017-06-02T09:20:00" u="1"/>
        <d v="2017-06-07T09:00:00" u="1"/>
        <d v="2017-06-02T10:20:00" u="1"/>
        <d v="2017-06-07T10:00:00" u="1"/>
        <d v="2017-06-02T11:20:00" u="1"/>
        <d v="2017-06-07T11:00:00" u="1"/>
        <d v="2017-06-02T12:20:00" u="1"/>
        <d v="2017-06-07T12:00:00" u="1"/>
        <d v="2017-06-02T13:20:00" u="1"/>
        <d v="2017-06-07T13:00:00" u="1"/>
        <d v="2017-06-02T14:20:00" u="1"/>
        <d v="2017-06-07T14:00:00" u="1"/>
        <d v="2017-06-02T15:20:00" u="1"/>
        <d v="2017-06-07T15:00:00" u="1"/>
        <d v="2017-06-02T16:20:00" u="1"/>
        <d v="2017-06-07T16:00:00" u="1"/>
        <d v="2017-06-02T17:20:00" u="1"/>
        <d v="2017-06-07T17:00:00" u="1"/>
        <d v="2017-06-02T18:20:00" u="1"/>
        <d v="2017-06-07T18:00:00" u="1"/>
        <d v="2017-06-02T19:20:00" u="1"/>
        <d v="2017-06-07T19:00:00" u="1"/>
        <d v="2017-06-02T20:20:00" u="1"/>
        <d v="2017-06-07T20:00:00" u="1"/>
        <d v="2017-06-02T21:20:00" u="1"/>
        <d v="2017-06-07T21:00:00" u="1"/>
        <d v="2017-06-02T22:20:00" u="1"/>
        <d v="2017-06-07T22:00:00" u="1"/>
        <d v="2017-06-02T23:20:00" u="1"/>
        <d v="2017-06-07T23:00:00" u="1"/>
        <d v="2017-07-02T00:20:00" u="1"/>
        <d v="2017-07-07T00:00:00" u="1"/>
        <d v="2017-07-02T01:20:00" u="1"/>
        <d v="2017-07-07T01:00:00" u="1"/>
        <d v="2017-07-02T02:20:00" u="1"/>
        <d v="2017-07-07T02:00:00" u="1"/>
        <d v="2017-07-02T03:20:00" u="1"/>
        <d v="2017-07-07T03:00:00" u="1"/>
        <d v="2017-07-02T04:20:00" u="1"/>
        <d v="2017-07-07T04:00:00" u="1"/>
        <d v="2017-03-18T00:00:00" u="1"/>
        <d v="2017-07-02T05:20:00" u="1"/>
        <d v="2017-07-07T05:00:00" u="1"/>
        <d v="2017-07-02T06:20:00" u="1"/>
        <d v="2017-07-07T06:00:00" u="1"/>
        <d v="2017-07-02T07:20:00" u="1"/>
        <d v="2017-07-07T07:00:00" u="1"/>
        <d v="2017-07-02T08:20:00" u="1"/>
        <d v="2017-07-07T08:00:00" u="1"/>
        <d v="2020-03-18T00:00:00" u="1"/>
        <d v="2017-07-02T09:20:00" u="1"/>
        <d v="2017-07-07T09:00:00" u="1"/>
        <d v="2017-07-02T10:20:00" u="1"/>
        <d v="2017-07-07T10:00:00" u="1"/>
        <d v="2017-07-02T11:20:00" u="1"/>
        <d v="2017-07-07T11:00:00" u="1"/>
        <d v="2017-07-02T12:20:00" u="1"/>
        <d v="2017-07-07T12:00:00" u="1"/>
        <d v="2017-07-02T13:20:00" u="1"/>
        <d v="2017-07-07T13:00:00" u="1"/>
        <d v="2017-07-02T14:20:00" u="1"/>
        <d v="2017-07-07T14:00:00" u="1"/>
        <d v="2017-07-02T15:20:00" u="1"/>
        <d v="2017-07-07T15:00:00" u="1"/>
        <d v="2017-07-02T16:20:00" u="1"/>
        <d v="2017-07-07T16:00:00" u="1"/>
        <d v="2017-07-02T17:20:00" u="1"/>
        <d v="2017-07-07T17:00:00" u="1"/>
        <d v="2017-07-02T18:20:00" u="1"/>
        <d v="2017-07-07T18:00:00" u="1"/>
        <d v="2017-07-02T19:20:00" u="1"/>
        <d v="2017-07-07T19:00:00" u="1"/>
        <d v="2017-07-02T20:20:00" u="1"/>
        <d v="2017-07-07T20:00:00" u="1"/>
        <d v="2017-07-02T21:20:00" u="1"/>
        <d v="2017-07-07T21:00:00" u="1"/>
        <d v="2017-07-02T22:20:00" u="1"/>
        <d v="2017-07-07T22:00:00" u="1"/>
        <d v="2017-07-02T23:20:00" u="1"/>
        <d v="2017-07-07T23:00:00" u="1"/>
        <d v="2017-08-02T00:20:00" u="1"/>
        <d v="2017-08-07T00:00:00" u="1"/>
        <d v="2017-08-02T01:20:00" u="1"/>
        <d v="2017-08-07T01:00:00" u="1"/>
        <d v="2017-08-02T02:20:00" u="1"/>
        <d v="2017-08-07T02:00:00" u="1"/>
        <d v="2017-08-02T03:20:00" u="1"/>
        <d v="2017-08-07T03:00:00" u="1"/>
        <d v="2017-08-02T04:20:00" u="1"/>
        <d v="2017-08-07T04:00:00" u="1"/>
        <d v="2017-04-18T00:00:00" u="1"/>
        <d v="2017-08-02T05:20:00" u="1"/>
        <d v="2017-08-07T05:00:00" u="1"/>
        <d v="2017-08-02T06:20:00" u="1"/>
        <d v="2017-08-07T06:00:00" u="1"/>
        <d v="2017-08-02T07:20:00" u="1"/>
        <d v="2017-08-07T07:00:00" u="1"/>
        <d v="2017-08-02T08:20:00" u="1"/>
        <d v="2017-08-07T08:00:00" u="1"/>
        <d v="2020-04-18T00:00:00" u="1"/>
        <d v="2017-08-02T09:20:00" u="1"/>
        <d v="2017-08-07T09:00:00" u="1"/>
        <d v="2017-08-02T10:20:00" u="1"/>
        <d v="2017-08-07T10:00:00" u="1"/>
        <d v="2017-08-02T11:20:00" u="1"/>
        <d v="2017-08-07T11:00:00" u="1"/>
        <d v="2017-08-02T12:20:00" u="1"/>
        <d v="2017-08-07T12:00:00" u="1"/>
        <d v="2017-08-02T13:20:00" u="1"/>
        <d v="2017-08-07T13:00:00" u="1"/>
        <d v="2017-08-02T14:20:00" u="1"/>
        <d v="2017-08-07T14:00:00" u="1"/>
        <d v="2017-08-02T15:20:00" u="1"/>
        <d v="2017-08-07T15:00:00" u="1"/>
        <d v="2017-08-02T16:20:00" u="1"/>
        <d v="2017-08-07T16:00:00" u="1"/>
        <d v="2017-08-02T17:20:00" u="1"/>
        <d v="2017-08-07T17:00:00" u="1"/>
        <d v="2017-08-02T18:20:00" u="1"/>
        <d v="2017-08-07T18:00:00" u="1"/>
        <d v="2017-08-02T19:20:00" u="1"/>
        <d v="2017-08-07T19:00:00" u="1"/>
        <d v="2017-08-02T20:20:00" u="1"/>
        <d v="2017-08-07T20:00:00" u="1"/>
        <d v="2017-08-02T21:20:00" u="1"/>
        <d v="2017-08-07T21:00:00" u="1"/>
        <d v="2017-08-02T22:20:00" u="1"/>
        <d v="2017-08-07T22:00:00" u="1"/>
        <d v="2017-08-02T23:20:00" u="1"/>
        <d v="2017-08-07T23:00:00" u="1"/>
        <d v="2017-01-05T00:10:00" u="1"/>
        <d v="2017-09-02T00:20:00" u="1"/>
        <d v="2017-09-07T00:00:00" u="1"/>
        <d v="2017-01-05T01:10:00" u="1"/>
        <d v="2017-09-02T01:20:00" u="1"/>
        <d v="2017-09-07T01:00:00" u="1"/>
        <d v="2017-01-05T02:10:00" u="1"/>
        <d v="2017-09-02T02:20:00" u="1"/>
        <d v="2017-09-07T02:00:00" u="1"/>
        <d v="2017-01-05T03:10:00" u="1"/>
        <d v="2017-09-02T03:20:00" u="1"/>
        <d v="2017-09-07T03:00:00" u="1"/>
        <d v="2017-01-05T04:10:00" u="1"/>
        <d v="2017-09-02T04:20:00" u="1"/>
        <d v="2017-09-07T04:00:00" u="1"/>
        <d v="2017-01-05T05:10:00" u="1"/>
        <d v="2017-05-18T00:00:00" u="1"/>
        <d v="2017-09-02T05:20:00" u="1"/>
        <d v="2017-09-07T05:00:00" u="1"/>
        <d v="2017-01-05T06:10:00" u="1"/>
        <d v="2017-09-02T06:20:00" u="1"/>
        <d v="2017-09-07T06:00:00" u="1"/>
        <d v="2017-01-05T07:10:00" u="1"/>
        <d v="2017-09-02T07:20:00" u="1"/>
        <d v="2017-09-07T07:00:00" u="1"/>
        <d v="2017-01-05T08:10:00" u="1"/>
        <d v="2017-09-02T08:20:00" u="1"/>
        <d v="2017-09-07T08:00:00" u="1"/>
        <d v="2017-01-05T09:10:00" u="1"/>
        <d v="2017-09-02T09:20:00" u="1"/>
        <d v="2017-09-07T09:00:00" u="1"/>
        <d v="2017-01-05T10:10:00" u="1"/>
        <d v="2017-01-29T00:00:00" u="1"/>
        <d v="2017-09-02T10:20:00" u="1"/>
        <d v="2017-09-07T10:00:00" u="1"/>
        <d v="2017-01-05T11:10:00" u="1"/>
        <d v="2017-09-02T11:20:00" u="1"/>
        <d v="2017-09-07T11:00:00" u="1"/>
        <d v="2017-01-05T12:10:00" u="1"/>
        <d v="2017-09-02T12:20:00" u="1"/>
        <d v="2017-09-07T12:00:00" u="1"/>
        <d v="2017-01-05T13:10:00" u="1"/>
        <d v="2017-09-02T13:20:00" u="1"/>
        <d v="2017-09-07T13:00:00" u="1"/>
        <d v="2020-01-29T00:00:00" u="1"/>
        <d v="2017-01-05T14:10:00" u="1"/>
        <d v="2017-09-02T14:20:00" u="1"/>
        <d v="2017-09-07T14:00:00" u="1"/>
        <d v="2017-01-05T15:10:00" u="1"/>
        <d v="2017-09-02T15:20:00" u="1"/>
        <d v="2017-09-07T15:00:00" u="1"/>
        <d v="2017-01-05T16:10:00" u="1"/>
        <d v="2017-09-02T16:20:00" u="1"/>
        <d v="2017-09-07T16:00:00" u="1"/>
        <d v="2017-01-05T17:10:00" u="1"/>
        <d v="2017-09-02T17:20:00" u="1"/>
        <d v="2017-09-07T17:00:00" u="1"/>
        <d v="2017-01-05T18:10:00" u="1"/>
        <d v="2017-09-02T18:20:00" u="1"/>
        <d v="2017-09-07T18:00:00" u="1"/>
        <d v="2017-01-05T19:10:00" u="1"/>
        <d v="2017-09-02T19:20:00" u="1"/>
        <d v="2017-09-07T19:00:00" u="1"/>
        <d v="2017-01-05T20:10:00" u="1"/>
        <d v="2017-09-02T20:20:00" u="1"/>
        <d v="2017-09-07T20:00:00" u="1"/>
        <d v="2017-01-05T21:10:00" u="1"/>
        <d v="2017-09-02T21:20:00" u="1"/>
        <d v="2017-09-07T21:00:00" u="1"/>
        <d v="2017-01-05T22:10:00" u="1"/>
        <d v="2017-09-02T22:20:00" u="1"/>
        <d v="2017-09-07T22:00:00" u="1"/>
        <d v="2017-01-05T23:10:00" u="1"/>
        <d v="2017-09-02T23:20:00" u="1"/>
        <d v="2017-09-07T23:00:00" u="1"/>
        <d v="2017-02-05T00:10:00" u="1"/>
        <d v="2017-10-02T00:20:00" u="1"/>
        <d v="2017-10-07T00:00:00" u="1"/>
        <d v="2017-02-05T01:10:00" u="1"/>
        <d v="2017-10-02T01:20:00" u="1"/>
        <d v="2017-10-07T01:00:00" u="1"/>
        <d v="2017-02-05T02:10:00" u="1"/>
        <d v="2017-10-02T02:20:00" u="1"/>
        <d v="2017-10-07T02:00:00" u="1"/>
        <d v="2017-02-05T03:10:00" u="1"/>
        <d v="2017-10-02T03:20:00" u="1"/>
        <d v="2017-10-07T03:00:00" u="1"/>
        <d v="2017-02-05T04:10:00" u="1"/>
        <d v="2017-10-02T04:20:00" u="1"/>
        <d v="2017-10-07T04:00:00" u="1"/>
        <d v="2017-02-05T05:10:00" u="1"/>
        <d v="2017-06-18T00:00:00" u="1"/>
        <d v="2017-10-02T05:20:00" u="1"/>
        <d v="2017-10-07T05:00:00" u="1"/>
        <d v="2017-02-05T06:10:00" u="1"/>
        <d v="2017-10-02T06:20:00" u="1"/>
        <d v="2017-10-07T06:00:00" u="1"/>
        <d v="2017-02-05T07:10:00" u="1"/>
        <d v="2017-10-02T07:20:00" u="1"/>
        <d v="2017-10-07T07:00:00" u="1"/>
        <d v="2017-02-05T08:10:00" u="1"/>
        <d v="2017-10-02T08:20:00" u="1"/>
        <d v="2017-10-07T08:00:00" u="1"/>
        <d v="2017-02-05T09:10:00" u="1"/>
        <d v="2017-10-02T09:20:00" u="1"/>
        <d v="2017-10-07T09:00:00" u="1"/>
        <d v="2017-02-05T10:10:00" u="1"/>
        <d v="2017-10-02T10:20:00" u="1"/>
        <d v="2017-10-07T10:00:00" u="1"/>
        <d v="2017-02-05T11:10:00" u="1"/>
        <d v="2017-10-02T11:20:00" u="1"/>
        <d v="2017-10-07T11:00:00" u="1"/>
        <d v="2017-02-05T12:10:00" u="1"/>
        <d v="2017-10-02T12:20:00" u="1"/>
        <d v="2017-10-07T12:00:00" u="1"/>
        <d v="2017-02-05T13:10:00" u="1"/>
        <d v="2017-10-02T13:20:00" u="1"/>
        <d v="2017-10-07T13:00:00" u="1"/>
        <d v="2020-02-29T00:00:00" u="1"/>
        <d v="2017-02-05T14:10:00" u="1"/>
        <d v="2017-10-02T14:20:00" u="1"/>
        <d v="2017-10-07T14:00:00" u="1"/>
        <d v="2017-02-05T15:10:00" u="1"/>
        <d v="2017-10-02T15:20:00" u="1"/>
        <d v="2017-10-07T15:00:00" u="1"/>
        <d v="2017-02-05T16:10:00" u="1"/>
        <d v="2017-10-02T16:20:00" u="1"/>
        <d v="2017-10-07T16:00:00" u="1"/>
        <d v="2017-02-05T17:10:00" u="1"/>
        <d v="2017-10-02T17:20:00" u="1"/>
        <d v="2017-10-07T17:00:00" u="1"/>
        <d v="2017-02-05T18:10:00" u="1"/>
        <d v="2017-10-02T18:20:00" u="1"/>
        <d v="2017-10-07T18:00:00" u="1"/>
        <d v="2017-02-05T19:10:00" u="1"/>
        <d v="2017-10-02T19:20:00" u="1"/>
        <d v="2017-10-07T19:00:00" u="1"/>
        <d v="2017-02-05T20:10:00" u="1"/>
        <d v="2017-10-02T20:20:00" u="1"/>
        <d v="2017-10-07T20:00:00" u="1"/>
        <d v="2017-02-05T21:10:00" u="1"/>
        <d v="2017-10-02T21:20:00" u="1"/>
        <d v="2017-10-07T21:00:00" u="1"/>
        <d v="2017-02-05T22:10:00" u="1"/>
        <d v="2017-10-02T22:20:00" u="1"/>
        <d v="2017-10-07T22:00:00" u="1"/>
        <d v="2017-02-05T23:10:00" u="1"/>
        <d v="2017-10-02T23:20:00" u="1"/>
        <d v="2017-10-07T23:00:00" u="1"/>
        <d v="2017-03-05T00:10:00" u="1"/>
        <d v="2017-11-02T00:20:00" u="1"/>
        <d v="2017-11-07T00:00:00" u="1"/>
        <d v="2017-03-05T01:10:00" u="1"/>
        <d v="2017-11-02T01:20:00" u="1"/>
        <d v="2017-11-07T01:00:00" u="1"/>
        <d v="2017-03-05T02:10:00" u="1"/>
        <d v="2017-11-02T02:20:00" u="1"/>
        <d v="2017-11-07T02:00:00" u="1"/>
        <d v="2017-03-05T03:10:00" u="1"/>
        <d v="2017-11-02T03:20:00" u="1"/>
        <d v="2017-11-07T03:00:00" u="1"/>
        <d v="2017-03-05T04:10:00" u="1"/>
        <d v="2017-11-02T04:20:00" u="1"/>
        <d v="2017-11-07T04:00:00" u="1"/>
        <d v="2017-03-05T05:10:00" u="1"/>
        <d v="2017-07-18T00:00:00" u="1"/>
        <d v="2017-11-02T05:20:00" u="1"/>
        <d v="2017-11-07T05:00:00" u="1"/>
        <d v="2017-03-05T06:10:00" u="1"/>
        <d v="2017-11-02T06:20:00" u="1"/>
        <d v="2017-11-07T06:00:00" u="1"/>
        <d v="2017-03-05T07:10:00" u="1"/>
        <d v="2017-11-02T07:20:00" u="1"/>
        <d v="2017-11-07T07:00:00" u="1"/>
        <d v="2017-03-05T08:10:00" u="1"/>
        <d v="2017-11-02T08:20:00" u="1"/>
        <d v="2017-11-07T08:00:00" u="1"/>
        <d v="2017-03-05T09:10:00" u="1"/>
        <d v="2017-11-02T09:20:00" u="1"/>
        <d v="2017-11-07T09:00:00" u="1"/>
        <d v="2017-03-05T10:10:00" u="1"/>
        <d v="2017-03-29T00:00:00" u="1"/>
        <d v="2017-11-02T10:20:00" u="1"/>
        <d v="2017-11-07T10:00:00" u="1"/>
        <d v="2017-03-05T11:10:00" u="1"/>
        <d v="2017-11-02T11:20:00" u="1"/>
        <d v="2017-11-07T11:00:00" u="1"/>
        <d v="2017-03-05T12:10:00" u="1"/>
        <d v="2017-11-02T12:20:00" u="1"/>
        <d v="2017-11-07T12:00:00" u="1"/>
        <d v="2017-03-05T13:10:00" u="1"/>
        <d v="2017-11-02T13:20:00" u="1"/>
        <d v="2017-11-07T13:00:00" u="1"/>
        <d v="2020-03-29T00:00:00" u="1"/>
        <d v="2017-03-05T14:10:00" u="1"/>
        <d v="2017-11-02T14:20:00" u="1"/>
        <d v="2017-11-07T14:00:00" u="1"/>
        <d v="2017-03-05T15:10:00" u="1"/>
        <d v="2017-11-02T15:20:00" u="1"/>
        <d v="2017-11-07T15:00:00" u="1"/>
        <d v="2017-03-05T16:10:00" u="1"/>
        <d v="2017-11-02T16:20:00" u="1"/>
        <d v="2017-11-07T16:00:00" u="1"/>
        <d v="2017-03-05T17:10:00" u="1"/>
        <d v="2017-11-02T17:20:00" u="1"/>
        <d v="2017-11-07T17:00:00" u="1"/>
        <d v="2017-03-05T18:10:00" u="1"/>
        <d v="2017-11-02T18:20:00" u="1"/>
        <d v="2017-11-07T18:00:00" u="1"/>
        <d v="2017-03-05T19:10:00" u="1"/>
        <d v="2017-11-02T19:20:00" u="1"/>
        <d v="2017-11-07T19:00:00" u="1"/>
        <d v="2017-03-05T20:10:00" u="1"/>
        <d v="2017-11-02T20:20:00" u="1"/>
        <d v="2017-11-07T20:00:00" u="1"/>
        <d v="2017-03-05T21:10:00" u="1"/>
        <d v="2017-11-02T21:20:00" u="1"/>
        <d v="2017-11-07T21:00:00" u="1"/>
        <d v="2017-03-05T22:10:00" u="1"/>
        <d v="2017-11-02T22:20:00" u="1"/>
        <d v="2017-11-07T22:00:00" u="1"/>
        <d v="2017-03-05T23:10:00" u="1"/>
        <d v="2017-11-02T23:20:00" u="1"/>
        <d v="2017-11-07T23:00:00" u="1"/>
        <d v="2017-04-05T00:10:00" u="1"/>
        <d v="2017-12-02T00:20:00" u="1"/>
        <d v="2017-12-07T00:00:00" u="1"/>
        <d v="2017-04-05T01:10:00" u="1"/>
        <d v="2017-12-02T01:20:00" u="1"/>
        <d v="2017-12-07T01:00:00" u="1"/>
        <d v="2017-04-05T02:10:00" u="1"/>
        <d v="2017-12-02T02:20:00" u="1"/>
        <d v="2017-12-07T02:00:00" u="1"/>
        <d v="2017-04-05T03:10:00" u="1"/>
        <d v="2017-12-02T03:20:00" u="1"/>
        <d v="2017-12-07T03:00:00" u="1"/>
        <d v="2017-04-05T04:10:00" u="1"/>
        <d v="2017-12-02T04:20:00" u="1"/>
        <d v="2017-12-07T04:00:00" u="1"/>
        <d v="2017-04-05T05:10:00" u="1"/>
        <d v="2017-08-18T00:00:00" u="1"/>
        <d v="2017-12-02T05:20:00" u="1"/>
        <d v="2017-12-07T05:00:00" u="1"/>
        <d v="2017-04-05T06:10:00" u="1"/>
        <d v="2017-12-02T06:20:00" u="1"/>
        <d v="2017-12-07T06:00:00" u="1"/>
        <d v="2017-04-05T07:10:00" u="1"/>
        <d v="2017-12-02T07:20:00" u="1"/>
        <d v="2017-12-07T07:00:00" u="1"/>
        <d v="2017-04-05T08:10:00" u="1"/>
        <d v="2017-12-02T08:20:00" u="1"/>
        <d v="2017-12-07T08:00:00" u="1"/>
        <d v="2017-04-05T09:10:00" u="1"/>
        <d v="2017-12-02T09:20:00" u="1"/>
        <d v="2017-12-07T09:00:00" u="1"/>
        <d v="2017-04-05T10:10:00" u="1"/>
        <d v="2017-04-29T00:00:00" u="1"/>
        <d v="2017-12-02T10:20:00" u="1"/>
        <d v="2017-12-07T10:00:00" u="1"/>
        <d v="2017-04-05T11:10:00" u="1"/>
        <d v="2017-12-02T11:20:00" u="1"/>
        <d v="2017-12-07T11:00:00" u="1"/>
        <d v="2017-04-05T12:10:00" u="1"/>
        <d v="2017-12-02T12:20:00" u="1"/>
        <d v="2017-12-07T12:00:00" u="1"/>
        <d v="2017-04-05T13:10:00" u="1"/>
        <d v="2017-12-02T13:20:00" u="1"/>
        <d v="2017-12-07T13:00:00" u="1"/>
        <d v="2020-04-29T00:00:00" u="1"/>
        <d v="2017-04-05T14:10:00" u="1"/>
        <d v="2017-12-02T14:20:00" u="1"/>
        <d v="2017-12-07T14:00:00" u="1"/>
        <d v="2017-04-05T15:10:00" u="1"/>
        <d v="2017-12-02T15:20:00" u="1"/>
        <d v="2017-12-07T15:00:00" u="1"/>
        <d v="2017-04-05T16:10:00" u="1"/>
        <d v="2017-12-02T16:20:00" u="1"/>
        <d v="2017-12-07T16:00:00" u="1"/>
        <d v="2017-04-05T17:10:00" u="1"/>
        <d v="2017-12-02T17:20:00" u="1"/>
        <d v="2017-12-07T17:00:00" u="1"/>
        <d v="2017-04-05T18:10:00" u="1"/>
        <d v="2017-12-02T18:20:00" u="1"/>
        <d v="2017-12-07T18:00:00" u="1"/>
        <d v="2017-04-05T19:10:00" u="1"/>
        <d v="2017-12-02T19:20:00" u="1"/>
        <d v="2017-12-07T19:00:00" u="1"/>
        <d v="2017-04-05T20:10:00" u="1"/>
        <d v="2017-12-02T20:20:00" u="1"/>
        <d v="2017-12-07T20:00:00" u="1"/>
        <d v="2017-04-05T21:10:00" u="1"/>
        <d v="2017-12-02T21:20:00" u="1"/>
        <d v="2017-12-07T21:00:00" u="1"/>
        <d v="2017-04-05T22:10:00" u="1"/>
        <d v="2017-12-02T22:20:00" u="1"/>
        <d v="2017-12-07T22:00:00" u="1"/>
        <d v="2017-04-05T23:10:00" u="1"/>
        <d v="2017-12-02T23:20:00" u="1"/>
        <d v="2017-12-07T23:00:00" u="1"/>
        <d v="2017-09-18T00:00:00" u="1"/>
        <d v="2017-05-29T00:00:00" u="1"/>
        <d v="2017-06-05T04:10:00" u="1"/>
        <d v="2017-06-05T05:10:00" u="1"/>
        <d v="2017-10-18T00:00:00" u="1"/>
        <d v="2017-06-05T06:10:00" u="1"/>
        <d v="2017-06-05T07:10:00" u="1"/>
        <d v="2017-06-05T08:10:00" u="1"/>
        <d v="2017-06-05T09:10:00" u="1"/>
        <d v="2017-06-05T10:10:00" u="1"/>
        <d v="2017-06-29T00:00:00" u="1"/>
        <d v="2017-06-05T11:10:00" u="1"/>
        <d v="2017-06-05T12:10:00" u="1"/>
        <d v="2017-06-05T13:10:00" u="1"/>
        <d v="2017-06-05T14:10:00" u="1"/>
        <d v="2017-06-05T15:10:00" u="1"/>
        <d v="2017-06-05T16:10:00" u="1"/>
        <d v="2017-06-05T17:10:00" u="1"/>
        <d v="2017-06-05T18:10:00" u="1"/>
        <d v="2017-06-05T19:10:00" u="1"/>
        <d v="2017-06-05T20:10:00" u="1"/>
        <d v="2017-06-05T21:10:00" u="1"/>
        <d v="2017-06-05T22:10:00" u="1"/>
        <d v="2017-06-05T23:10:00" u="1"/>
        <d v="2017-07-05T00:10:00" u="1"/>
        <d v="2017-07-05T01:10:00" u="1"/>
        <d v="2017-07-05T02:10:00" u="1"/>
        <d v="2017-07-05T03:10:00" u="1"/>
        <d v="2017-07-05T04:10:00" u="1"/>
        <d v="2017-07-05T05:10:00" u="1"/>
        <d v="2017-11-18T00:00:00" u="1"/>
        <d v="2017-07-05T06:10:00" u="1"/>
        <d v="2017-07-05T07:10:00" u="1"/>
        <d v="2017-07-05T08:10:00" u="1"/>
        <d v="2017-07-05T09:10:00" u="1"/>
        <d v="2017-07-05T10:10:00" u="1"/>
        <d v="2017-07-29T00:00:00" u="1"/>
        <d v="2017-07-05T11:10:00" u="1"/>
        <d v="2017-07-05T12:10:00" u="1"/>
        <d v="2017-07-05T13:10:00" u="1"/>
        <d v="2017-07-05T14:10:00" u="1"/>
        <d v="2017-07-05T15:10:00" u="1"/>
        <d v="2017-07-05T16:10:00" u="1"/>
        <d v="2017-07-05T17:10:00" u="1"/>
        <d v="2017-07-05T18:10:00" u="1"/>
        <d v="2017-07-05T19:10:00" u="1"/>
        <d v="2017-07-05T20:10:00" u="1"/>
        <d v="2017-07-05T21:10:00" u="1"/>
        <d v="2017-07-05T22:10:00" u="1"/>
        <d v="2017-07-05T23:10:00" u="1"/>
        <d v="2017-08-05T00:10:00" u="1"/>
        <d v="2017-08-05T01:10:00" u="1"/>
        <d v="2017-08-05T02:10:00" u="1"/>
        <d v="2017-08-05T03:10:00" u="1"/>
        <d v="2017-08-05T04:10:00" u="1"/>
        <d v="2017-08-05T05:10:00" u="1"/>
        <d v="2017-12-18T00:00:00" u="1"/>
        <d v="2017-08-05T06:10:00" u="1"/>
        <d v="2017-08-05T07:10:00" u="1"/>
        <d v="2017-08-05T08:10:00" u="1"/>
        <d v="2017-08-05T09:10:00" u="1"/>
        <d v="2017-08-05T10:10:00" u="1"/>
        <d v="2017-08-05T11:10:00" u="1"/>
        <d v="2017-08-05T12:10:00" u="1"/>
        <d v="2017-08-05T13:10:00" u="1"/>
        <d v="2017-08-05T14:10:00" u="1"/>
        <d v="2017-08-05T15:10:00" u="1"/>
        <d v="2017-08-05T16:10:00" u="1"/>
        <d v="2017-08-05T17:10:00" u="1"/>
        <d v="2017-08-05T18:10:00" u="1"/>
        <d v="2017-08-05T19:10:00" u="1"/>
        <d v="2017-08-05T20:10:00" u="1"/>
        <d v="2017-08-05T21:10:00" u="1"/>
        <d v="2017-08-05T22:10:00" u="1"/>
        <d v="2017-08-05T23:10:00" u="1"/>
        <d v="2017-01-03T00:20:00" u="1"/>
        <d v="2017-01-08T00:00:00" u="1"/>
        <d v="2017-09-05T00:10:00" u="1"/>
        <d v="2017-01-03T01:20:00" u="1"/>
        <d v="2017-01-08T01:00:00" u="1"/>
        <d v="2017-09-05T01:10:00" u="1"/>
        <d v="2017-01-03T02:20:00" u="1"/>
        <d v="2017-01-08T02:00:00" u="1"/>
        <d v="2017-09-05T02:10:00" u="1"/>
        <d v="2017-01-03T03:20:00" u="1"/>
        <d v="2017-01-08T03:00:00" u="1"/>
        <d v="2017-09-05T03:10:00" u="1"/>
        <d v="2020-01-08T00:00:00" u="1"/>
        <d v="2017-01-03T04:20:00" u="1"/>
        <d v="2017-01-08T04:00:00" u="1"/>
        <d v="2017-09-05T04:10:00" u="1"/>
        <d v="2017-01-03T05:20:00" u="1"/>
        <d v="2017-01-08T05:00:00" u="1"/>
        <d v="2017-09-05T05:10:00" u="1"/>
        <d v="2017-01-03T06:20:00" u="1"/>
        <d v="2017-01-08T06:00:00" u="1"/>
        <d v="2017-09-05T06:10:00" u="1"/>
        <d v="2017-01-03T07:20:00" u="1"/>
        <d v="2017-01-08T07:00:00" u="1"/>
        <d v="2017-09-05T07:10:00" u="1"/>
        <d v="2017-01-03T08:20:00" u="1"/>
        <d v="2017-01-08T08:00:00" u="1"/>
        <d v="2017-09-05T08:10:00" u="1"/>
        <d v="2017-01-03T09:20:00" u="1"/>
        <d v="2017-01-08T09:00:00" u="1"/>
        <d v="2017-09-05T09:10:00" u="1"/>
        <d v="2017-01-03T10:20:00" u="1"/>
        <d v="2017-01-08T10:00:00" u="1"/>
        <d v="2017-09-05T10:10:00" u="1"/>
        <d v="2017-09-29T00:00:00" u="1"/>
        <d v="2017-01-03T11:20:00" u="1"/>
        <d v="2017-01-08T11:00:00" u="1"/>
        <d v="2017-09-05T11:10:00" u="1"/>
        <d v="2017-01-03T12:20:00" u="1"/>
        <d v="2017-01-08T12:00:00" u="1"/>
        <d v="2017-09-05T12:10:00" u="1"/>
        <d v="2017-01-03T13:20:00" u="1"/>
        <d v="2017-01-08T13:00:00" u="1"/>
        <d v="2017-09-05T13:10:00" u="1"/>
        <d v="2017-01-03T14:20:00" u="1"/>
        <d v="2017-01-08T14:00:00" u="1"/>
        <d v="2017-09-05T14:10:00" u="1"/>
        <d v="2017-01-03T15:20:00" u="1"/>
        <d v="2017-01-08T15:00:00" u="1"/>
        <d v="2017-09-05T15:10:00" u="1"/>
        <d v="2017-01-03T16:20:00" u="1"/>
        <d v="2017-01-08T16:00:00" u="1"/>
        <d v="2017-09-05T16:10:00" u="1"/>
        <d v="2017-01-03T17:20:00" u="1"/>
        <d v="2017-01-08T17:00:00" u="1"/>
        <d v="2017-09-05T17:10:00" u="1"/>
        <d v="2017-01-03T18:20:00" u="1"/>
        <d v="2017-01-08T18:00:00" u="1"/>
        <d v="2017-09-05T18:10:00" u="1"/>
        <d v="2017-01-03T19:20:00" u="1"/>
        <d v="2017-01-08T19:00:00" u="1"/>
        <d v="2017-09-05T19:10:00" u="1"/>
        <d v="2017-01-03T20:20:00" u="1"/>
        <d v="2017-01-08T20:00:00" u="1"/>
        <d v="2017-09-05T20:10:00" u="1"/>
        <d v="2017-01-03T21:20:00" u="1"/>
        <d v="2017-01-08T21:00:00" u="1"/>
        <d v="2017-09-05T21:10:00" u="1"/>
        <d v="2017-01-03T22:20:00" u="1"/>
        <d v="2017-01-08T22:00:00" u="1"/>
        <d v="2017-09-05T22:10:00" u="1"/>
        <d v="2017-01-03T23:20:00" u="1"/>
        <d v="2017-01-08T23:00:00" u="1"/>
        <d v="2017-09-05T23:10:00" u="1"/>
        <d v="2017-02-03T00:20:00" u="1"/>
        <d v="2017-02-08T00:00:00" u="1"/>
        <d v="2017-10-05T00:10:00" u="1"/>
        <d v="2017-02-03T01:20:00" u="1"/>
        <d v="2017-02-08T01:00:00" u="1"/>
        <d v="2017-10-05T01:10:00" u="1"/>
        <d v="2017-02-03T02:20:00" u="1"/>
        <d v="2017-02-08T02:00:00" u="1"/>
        <d v="2017-10-05T02:10:00" u="1"/>
        <d v="2017-02-03T03:20:00" u="1"/>
        <d v="2017-02-08T03:00:00" u="1"/>
        <d v="2017-10-05T03:10:00" u="1"/>
        <d v="2020-02-08T00:00:00" u="1"/>
        <d v="2017-02-03T04:20:00" u="1"/>
        <d v="2017-02-08T04:00:00" u="1"/>
        <d v="2017-10-05T04:10:00" u="1"/>
        <d v="2017-02-03T05:20:00" u="1"/>
        <d v="2017-02-08T05:00:00" u="1"/>
        <d v="2017-10-05T05:10:00" u="1"/>
        <d v="2017-02-03T06:20:00" u="1"/>
        <d v="2017-02-08T06:00:00" u="1"/>
        <d v="2017-10-05T06:10:00" u="1"/>
        <d v="2017-02-03T07:20:00" u="1"/>
        <d v="2017-02-08T07:00:00" u="1"/>
        <d v="2017-10-05T07:10:00" u="1"/>
        <d v="2017-02-03T08:20:00" u="1"/>
        <d v="2017-02-08T08:00:00" u="1"/>
        <d v="2017-10-05T08:10:00" u="1"/>
        <d v="2017-02-03T09:20:00" u="1"/>
        <d v="2017-02-08T09:00:00" u="1"/>
        <d v="2017-10-05T09:10:00" u="1"/>
        <d v="2017-02-03T10:20:00" u="1"/>
        <d v="2017-02-08T10:00:00" u="1"/>
        <d v="2017-10-05T10:10:00" u="1"/>
        <d v="2017-10-29T00:00:00" u="1"/>
        <d v="2017-02-03T11:20:00" u="1"/>
        <d v="2017-02-08T11:00:00" u="1"/>
        <d v="2017-10-05T11:10:00" u="1"/>
        <d v="2017-02-03T12:20:00" u="1"/>
        <d v="2017-02-08T12:00:00" u="1"/>
        <d v="2017-10-05T12:10:00" u="1"/>
        <d v="2017-02-03T13:20:00" u="1"/>
        <d v="2017-02-08T13:00:00" u="1"/>
        <d v="2017-10-05T13:10:00" u="1"/>
        <d v="2017-02-03T14:20:00" u="1"/>
        <d v="2017-02-08T14:00:00" u="1"/>
        <d v="2017-10-05T14:10:00" u="1"/>
        <d v="2017-02-03T15:20:00" u="1"/>
        <d v="2017-02-08T15:00:00" u="1"/>
        <d v="2017-10-05T15:10:00" u="1"/>
        <d v="2017-02-03T16:20:00" u="1"/>
        <d v="2017-02-08T16:00:00" u="1"/>
        <d v="2017-10-05T16:10:00" u="1"/>
        <d v="2017-02-03T17:20:00" u="1"/>
        <d v="2017-02-08T17:00:00" u="1"/>
        <d v="2017-10-05T17:10:00" u="1"/>
        <d v="2017-02-03T18:20:00" u="1"/>
        <d v="2017-02-08T18:00:00" u="1"/>
        <d v="2017-10-05T18:10:00" u="1"/>
        <d v="2017-02-03T19:20:00" u="1"/>
        <d v="2017-02-08T19:00:00" u="1"/>
        <d v="2017-10-05T19:10:00" u="1"/>
        <d v="2017-02-03T20:20:00" u="1"/>
        <d v="2017-02-08T20:00:00" u="1"/>
        <d v="2017-10-05T20:10:00" u="1"/>
        <d v="2017-02-03T21:20:00" u="1"/>
        <d v="2017-02-08T21:00:00" u="1"/>
        <d v="2017-10-05T21:10:00" u="1"/>
        <d v="2017-02-03T22:20:00" u="1"/>
        <d v="2017-02-08T22:00:00" u="1"/>
        <d v="2017-10-05T22:10:00" u="1"/>
        <d v="2017-02-03T23:20:00" u="1"/>
        <d v="2017-02-08T23:00:00" u="1"/>
        <d v="2017-10-05T23:10:00" u="1"/>
        <d v="2017-03-03T00:20:00" u="1"/>
        <d v="2017-03-08T00:00:00" u="1"/>
        <d v="2017-11-05T00:10:00" u="1"/>
        <d v="2017-03-03T01:20:00" u="1"/>
        <d v="2017-03-08T01:00:00" u="1"/>
        <d v="2017-11-05T01:10:00" u="1"/>
        <d v="2017-03-03T02:20:00" u="1"/>
        <d v="2017-03-08T02:00:00" u="1"/>
        <d v="2017-11-05T02:10:00" u="1"/>
        <d v="2017-03-03T03:20:00" u="1"/>
        <d v="2017-03-08T03:00:00" u="1"/>
        <d v="2017-11-05T03:10:00" u="1"/>
        <d v="2020-03-08T00:00:00" u="1"/>
        <d v="2017-03-03T04:20:00" u="1"/>
        <d v="2017-03-08T04:00:00" u="1"/>
        <d v="2017-11-05T04:10:00" u="1"/>
        <d v="2017-03-03T05:20:00" u="1"/>
        <d v="2017-03-08T05:00:00" u="1"/>
        <d v="2017-11-05T05:10:00" u="1"/>
        <d v="2017-03-03T06:20:00" u="1"/>
        <d v="2017-03-08T06:00:00" u="1"/>
        <d v="2017-11-05T06:10:00" u="1"/>
        <d v="2017-03-03T07:20:00" u="1"/>
        <d v="2017-03-08T07:00:00" u="1"/>
        <d v="2017-11-05T07:10:00" u="1"/>
        <d v="2017-03-03T08:20:00" u="1"/>
        <d v="2017-03-08T08:00:00" u="1"/>
        <d v="2017-11-05T08:10:00" u="1"/>
        <d v="2017-03-03T09:20:00" u="1"/>
        <d v="2017-03-08T09:00:00" u="1"/>
        <d v="2017-11-05T09:10:00" u="1"/>
        <d v="2017-03-03T10:20:00" u="1"/>
        <d v="2017-03-08T10:00:00" u="1"/>
        <d v="2017-11-05T10:10:00" u="1"/>
        <d v="2017-11-29T00:00:00" u="1"/>
        <d v="2017-03-03T11:20:00" u="1"/>
        <d v="2017-03-08T11:00:00" u="1"/>
        <d v="2017-11-05T11:10:00" u="1"/>
        <d v="2017-03-03T12:20:00" u="1"/>
        <d v="2017-03-08T12:00:00" u="1"/>
        <d v="2017-11-05T12:10:00" u="1"/>
        <d v="2017-03-03T13:20:00" u="1"/>
        <d v="2017-03-08T13:00:00" u="1"/>
        <d v="2017-11-05T13:10:00" u="1"/>
        <d v="2017-03-03T14:20:00" u="1"/>
        <d v="2017-03-08T14:00:00" u="1"/>
        <d v="2017-11-05T14:10:00" u="1"/>
        <d v="2017-03-03T15:20:00" u="1"/>
        <d v="2017-03-08T15:00:00" u="1"/>
        <d v="2017-11-05T15:10:00" u="1"/>
        <d v="2017-03-03T16:20:00" u="1"/>
        <d v="2017-03-08T16:00:00" u="1"/>
        <d v="2017-11-05T16:10:00" u="1"/>
        <d v="2017-03-03T17:20:00" u="1"/>
        <d v="2017-03-08T17:00:00" u="1"/>
        <d v="2017-11-05T17:10:00" u="1"/>
        <d v="2017-03-03T18:20:00" u="1"/>
        <d v="2017-03-08T18:00:00" u="1"/>
        <d v="2017-11-05T18:10:00" u="1"/>
        <d v="2017-03-03T19:20:00" u="1"/>
        <d v="2017-03-08T19:00:00" u="1"/>
        <d v="2017-11-05T19:10:00" u="1"/>
        <d v="2017-03-03T20:20:00" u="1"/>
        <d v="2017-03-08T20:00:00" u="1"/>
        <d v="2017-11-05T20:10:00" u="1"/>
        <d v="2017-03-03T21:20:00" u="1"/>
        <d v="2017-03-08T21:00:00" u="1"/>
        <d v="2017-11-05T21:10:00" u="1"/>
        <d v="2017-03-03T22:20:00" u="1"/>
        <d v="2017-03-08T22:00:00" u="1"/>
        <d v="2017-11-05T22:10:00" u="1"/>
        <d v="2017-03-03T23:20:00" u="1"/>
        <d v="2017-03-08T23:00:00" u="1"/>
        <d v="2017-11-05T23:10:00" u="1"/>
        <d v="2017-04-03T00:20:00" u="1"/>
        <d v="2017-04-08T00:00:00" u="1"/>
        <d v="2017-12-05T00:10:00" u="1"/>
        <d v="2017-04-03T01:20:00" u="1"/>
        <d v="2017-04-08T01:00:00" u="1"/>
        <d v="2017-12-05T01:10:00" u="1"/>
        <d v="2017-04-03T02:20:00" u="1"/>
        <d v="2017-04-08T02:00:00" u="1"/>
        <d v="2017-12-05T02:10:00" u="1"/>
        <d v="2017-04-03T03:20:00" u="1"/>
        <d v="2017-04-08T03:00:00" u="1"/>
        <d v="2017-12-05T03:10:00" u="1"/>
        <d v="2020-04-08T00:00:00" u="1"/>
        <d v="2017-04-03T04:20:00" u="1"/>
        <d v="2017-04-08T04:00:00" u="1"/>
        <d v="2017-12-05T04:10:00" u="1"/>
        <d v="2017-04-03T05:20:00" u="1"/>
        <d v="2017-04-08T05:00:00" u="1"/>
        <d v="2017-12-05T05:10:00" u="1"/>
        <d v="2017-04-03T06:20:00" u="1"/>
        <d v="2017-04-08T06:00:00" u="1"/>
        <d v="2017-12-05T06:10:00" u="1"/>
        <d v="2017-04-03T07:20:00" u="1"/>
        <d v="2017-04-08T07:00:00" u="1"/>
        <d v="2017-12-05T07:10:00" u="1"/>
        <d v="2017-04-03T08:20:00" u="1"/>
        <d v="2017-04-08T08:00:00" u="1"/>
        <d v="2017-12-05T08:10:00" u="1"/>
        <d v="2017-04-03T09:20:00" u="1"/>
        <d v="2017-04-08T09:00:00" u="1"/>
        <d v="2017-12-05T09:10:00" u="1"/>
        <d v="2017-04-03T10:20:00" u="1"/>
        <d v="2017-04-08T10:00:00" u="1"/>
        <d v="2017-12-05T10:10:00" u="1"/>
        <d v="2017-12-29T00:00:00" u="1"/>
        <d v="2017-04-03T11:20:00" u="1"/>
        <d v="2017-04-08T11:00:00" u="1"/>
        <d v="2017-12-05T11:10:00" u="1"/>
        <d v="2017-04-03T12:20:00" u="1"/>
        <d v="2017-04-08T12:00:00" u="1"/>
        <d v="2017-12-05T12:10:00" u="1"/>
        <d v="2017-04-03T13:20:00" u="1"/>
        <d v="2017-04-08T13:00:00" u="1"/>
        <d v="2017-12-05T13:10:00" u="1"/>
        <d v="2017-04-03T14:20:00" u="1"/>
        <d v="2017-04-08T14:00:00" u="1"/>
        <d v="2017-12-05T14:10:00" u="1"/>
        <d v="2017-04-03T15:20:00" u="1"/>
        <d v="2017-04-08T15:00:00" u="1"/>
        <d v="2017-12-05T15:10:00" u="1"/>
        <d v="2017-04-03T16:20:00" u="1"/>
        <d v="2017-04-08T16:00:00" u="1"/>
        <d v="2017-12-05T16:10:00" u="1"/>
        <d v="2017-04-03T17:20:00" u="1"/>
        <d v="2017-04-08T17:00:00" u="1"/>
        <d v="2017-12-05T17:10:00" u="1"/>
        <d v="2017-04-03T18:20:00" u="1"/>
        <d v="2017-04-08T18:00:00" u="1"/>
        <d v="2017-12-05T18:10:00" u="1"/>
        <d v="2017-04-03T19:20:00" u="1"/>
        <d v="2017-04-08T19:00:00" u="1"/>
        <d v="2017-12-05T19:10:00" u="1"/>
        <d v="2017-04-03T20:20:00" u="1"/>
        <d v="2017-04-08T20:00:00" u="1"/>
        <d v="2017-12-05T20:10:00" u="1"/>
        <d v="2017-04-03T21:20:00" u="1"/>
        <d v="2017-04-08T21:00:00" u="1"/>
        <d v="2017-12-05T21:10:00" u="1"/>
        <d v="2017-04-03T22:20:00" u="1"/>
        <d v="2017-04-08T22:00:00" u="1"/>
        <d v="2017-12-05T22:10:00" u="1"/>
        <d v="2017-04-03T23:20:00" u="1"/>
        <d v="2017-04-08T23:00:00" u="1"/>
        <d v="2017-12-05T23:10:00" u="1"/>
        <d v="2017-05-03T00:20:00" u="1"/>
        <d v="2017-05-08T00:00:00" u="1"/>
        <d v="2017-05-03T01:20:00" u="1"/>
        <d v="2017-05-08T01:00:00" u="1"/>
        <d v="2017-05-03T02:20:00" u="1"/>
        <d v="2017-05-08T02:00:00" u="1"/>
        <d v="2017-05-03T03:20:00" u="1"/>
        <d v="2017-05-08T03:00:00" u="1"/>
        <d v="2017-05-03T04:20:00" u="1"/>
        <d v="2017-05-08T04:00:00" u="1"/>
        <d v="2017-01-19T00:00:00" u="1"/>
        <d v="2017-05-03T05:20:00" u="1"/>
        <d v="2017-05-08T05:00:00" u="1"/>
        <d v="2017-05-03T06:20:00" u="1"/>
        <d v="2017-05-08T06:00:00" u="1"/>
        <d v="2017-05-03T07:20:00" u="1"/>
        <d v="2017-05-08T07:00:00" u="1"/>
        <d v="2017-05-03T08:20:00" u="1"/>
        <d v="2017-05-08T08:00:00" u="1"/>
        <d v="2020-01-19T00:00:00" u="1"/>
        <d v="2017-05-03T09:20:00" u="1"/>
        <d v="2017-05-08T09:00:00" u="1"/>
        <d v="2017-05-03T10:20:00" u="1"/>
        <d v="2017-05-08T10:00:00" u="1"/>
        <d v="2017-05-03T11:20:00" u="1"/>
        <d v="2017-05-08T11:00:00" u="1"/>
        <d v="2017-05-03T12:20:00" u="1"/>
        <d v="2017-05-08T12:00:00" u="1"/>
        <d v="2017-05-03T13:20:00" u="1"/>
        <d v="2017-05-08T13:00:00" u="1"/>
        <d v="2017-05-03T14:20:00" u="1"/>
        <d v="2017-05-08T14:00:00" u="1"/>
        <d v="2017-05-03T15:20:00" u="1"/>
        <d v="2017-05-08T15:00:00" u="1"/>
        <d v="2017-05-03T16:20:00" u="1"/>
        <d v="2017-05-08T16:00:00" u="1"/>
        <d v="2017-05-03T17:20:00" u="1"/>
        <d v="2017-05-08T17:00:00" u="1"/>
        <d v="2017-05-03T18:20:00" u="1"/>
        <d v="2017-05-08T18:00:00" u="1"/>
        <d v="2017-05-03T19:20:00" u="1"/>
        <d v="2017-05-08T19:00:00" u="1"/>
        <d v="2017-05-03T20:20:00" u="1"/>
        <d v="2017-05-08T20:00:00" u="1"/>
        <d v="2017-05-03T21:20:00" u="1"/>
        <d v="2017-05-08T21:00:00" u="1"/>
        <d v="2017-05-03T22:20:00" u="1"/>
        <d v="2017-05-08T22:00:00" u="1"/>
        <d v="2017-05-03T23:20:00" u="1"/>
        <d v="2017-05-08T23:00:00" u="1"/>
        <d v="2017-06-03T00:20:00" u="1"/>
        <d v="2017-06-08T00:00:00" u="1"/>
        <d v="2017-06-03T01:20:00" u="1"/>
        <d v="2017-06-08T01:00:00" u="1"/>
        <d v="2017-06-03T02:20:00" u="1"/>
        <d v="2017-06-08T02:00:00" u="1"/>
        <d v="2017-06-03T03:20:00" u="1"/>
        <d v="2017-06-08T03:00:00" u="1"/>
        <d v="2017-06-03T04:20:00" u="1"/>
        <d v="2017-06-08T04:00:00" u="1"/>
        <d v="2017-02-19T00:00:00" u="1"/>
        <d v="2017-06-03T05:20:00" u="1"/>
        <d v="2017-06-08T05:00:00" u="1"/>
        <d v="2017-06-03T06:20:00" u="1"/>
        <d v="2017-06-08T06:00:00" u="1"/>
        <d v="2017-06-03T07:20:00" u="1"/>
        <d v="2017-06-08T07:00:00" u="1"/>
        <d v="2017-06-03T08:20:00" u="1"/>
        <d v="2017-06-08T08:00:00" u="1"/>
        <d v="2020-02-19T00:00:00" u="1"/>
        <d v="2017-06-03T09:20:00" u="1"/>
        <d v="2017-06-08T09:00:00" u="1"/>
        <d v="2017-06-03T10:20:00" u="1"/>
        <d v="2017-06-08T10:00:00" u="1"/>
        <d v="2017-06-03T11:20:00" u="1"/>
        <d v="2017-06-08T11:00:00" u="1"/>
        <d v="2017-06-03T12:20:00" u="1"/>
        <d v="2017-06-08T12:00:00" u="1"/>
        <d v="2017-06-03T13:20:00" u="1"/>
        <d v="2017-06-08T13:00:00" u="1"/>
        <d v="2017-06-03T14:20:00" u="1"/>
        <d v="2017-06-08T14:00:00" u="1"/>
        <d v="2017-06-03T15:20:00" u="1"/>
        <d v="2017-06-08T15:00:00" u="1"/>
        <d v="2017-06-03T16:20:00" u="1"/>
        <d v="2017-06-08T16:00:00" u="1"/>
        <d v="2017-06-03T17:20:00" u="1"/>
        <d v="2017-06-08T17:00:00" u="1"/>
        <d v="2017-06-03T18:20:00" u="1"/>
        <d v="2017-06-08T18:00:00" u="1"/>
        <d v="2017-06-03T19:20:00" u="1"/>
        <d v="2017-06-08T19:00:00" u="1"/>
        <d v="2017-06-03T20:20:00" u="1"/>
        <d v="2017-06-08T20:00:00" u="1"/>
        <d v="2017-06-03T21:20:00" u="1"/>
        <d v="2017-06-08T21:00:00" u="1"/>
        <d v="2017-06-03T22:20:00" u="1"/>
        <d v="2017-06-08T22:00:00" u="1"/>
        <d v="2017-06-03T23:20:00" u="1"/>
        <d v="2017-06-08T23:00:00" u="1"/>
        <d v="2017-07-03T00:20:00" u="1"/>
        <d v="2017-07-08T00:00:00" u="1"/>
        <d v="2017-07-03T01:20:00" u="1"/>
        <d v="2017-07-08T01:00:00" u="1"/>
        <d v="2017-07-03T02:20:00" u="1"/>
        <d v="2017-07-08T02:00:00" u="1"/>
        <d v="2017-07-03T03:20:00" u="1"/>
        <d v="2017-07-08T03:00:00" u="1"/>
        <d v="2017-07-03T04:20:00" u="1"/>
        <d v="2017-07-08T04:00:00" u="1"/>
        <d v="2017-03-19T00:00:00" u="1"/>
        <d v="2017-07-03T05:20:00" u="1"/>
        <d v="2017-07-08T05:00:00" u="1"/>
        <d v="2017-07-03T06:20:00" u="1"/>
        <d v="2017-07-08T06:00:00" u="1"/>
        <d v="2017-07-03T07:20:00" u="1"/>
        <d v="2017-07-08T07:00:00" u="1"/>
        <d v="2017-07-03T08:20:00" u="1"/>
        <d v="2017-07-08T08:00:00" u="1"/>
        <d v="2020-03-19T00:00:00" u="1"/>
        <d v="2017-07-03T09:20:00" u="1"/>
        <d v="2017-07-08T09:00:00" u="1"/>
        <d v="2017-07-03T10:20:00" u="1"/>
        <d v="2017-07-08T10:00:00" u="1"/>
        <d v="2017-07-03T11:20:00" u="1"/>
        <d v="2017-07-08T11:00:00" u="1"/>
        <d v="2017-07-03T12:20:00" u="1"/>
        <d v="2017-07-08T12:00:00" u="1"/>
        <d v="2017-07-03T13:20:00" u="1"/>
        <d v="2017-07-08T13:00:00" u="1"/>
        <d v="2017-07-03T14:20:00" u="1"/>
        <d v="2017-07-08T14:00:00" u="1"/>
        <d v="2017-07-03T15:20:00" u="1"/>
        <d v="2017-07-08T15:00:00" u="1"/>
        <d v="2017-07-03T16:20:00" u="1"/>
        <d v="2017-07-08T16:00:00" u="1"/>
        <d v="2017-07-03T17:20:00" u="1"/>
        <d v="2017-07-08T17:00:00" u="1"/>
        <d v="2017-07-03T18:20:00" u="1"/>
        <d v="2017-07-08T18:00:00" u="1"/>
        <d v="2017-07-03T19:20:00" u="1"/>
        <d v="2017-07-08T19:00:00" u="1"/>
        <d v="2017-07-03T20:20:00" u="1"/>
        <d v="2017-07-08T20:00:00" u="1"/>
        <d v="2017-07-03T21:20:00" u="1"/>
        <d v="2017-07-08T21:00:00" u="1"/>
        <d v="2017-07-03T22:20:00" u="1"/>
        <d v="2017-07-08T22:00:00" u="1"/>
        <d v="2017-07-03T23:20:00" u="1"/>
        <d v="2017-07-08T23:00:00" u="1"/>
        <d v="2017-08-03T00:20:00" u="1"/>
        <d v="2017-08-08T00:00:00" u="1"/>
        <d v="2017-08-03T01:20:00" u="1"/>
        <d v="2017-08-08T01:00:00" u="1"/>
        <d v="2017-08-03T02:20:00" u="1"/>
        <d v="2017-08-08T02:00:00" u="1"/>
        <d v="2017-08-03T03:20:00" u="1"/>
        <d v="2017-08-08T03:00:00" u="1"/>
        <d v="2017-08-03T04:20:00" u="1"/>
        <d v="2017-08-08T04:00:00" u="1"/>
        <d v="2017-04-19T00:00:00" u="1"/>
        <d v="2017-08-03T05:20:00" u="1"/>
        <d v="2017-08-08T05:00:00" u="1"/>
        <d v="2017-08-03T06:20:00" u="1"/>
        <d v="2017-08-08T06:00:00" u="1"/>
        <d v="2017-08-03T07:20:00" u="1"/>
        <d v="2017-08-08T07:00:00" u="1"/>
        <d v="2017-08-03T08:20:00" u="1"/>
        <d v="2017-08-08T08:00:00" u="1"/>
        <d v="2020-04-19T00:00:00" u="1"/>
        <d v="2017-08-03T09:20:00" u="1"/>
        <d v="2017-08-08T09:00:00" u="1"/>
        <d v="2017-08-03T10:20:00" u="1"/>
        <d v="2017-08-08T10:00:00" u="1"/>
        <d v="2017-08-03T11:20:00" u="1"/>
        <d v="2017-08-08T11:00:00" u="1"/>
        <d v="2017-08-03T12:20:00" u="1"/>
        <d v="2017-08-08T12:00:00" u="1"/>
        <d v="2017-08-03T13:20:00" u="1"/>
        <d v="2017-08-08T13:00:00" u="1"/>
        <d v="2017-08-03T14:20:00" u="1"/>
        <d v="2017-08-08T14:00:00" u="1"/>
        <d v="2017-08-03T15:20:00" u="1"/>
        <d v="2017-08-08T15:00:00" u="1"/>
        <d v="2017-08-03T16:20:00" u="1"/>
        <d v="2017-08-08T16:00:00" u="1"/>
        <d v="2017-08-03T17:20:00" u="1"/>
        <d v="2017-08-08T17:00:00" u="1"/>
        <d v="2017-08-03T18:20:00" u="1"/>
        <d v="2017-08-08T18:00:00" u="1"/>
        <d v="2017-08-03T19:20:00" u="1"/>
        <d v="2017-08-08T19:00:00" u="1"/>
        <d v="2017-08-03T20:20:00" u="1"/>
        <d v="2017-08-08T20:00:00" u="1"/>
        <d v="2017-08-03T21:20:00" u="1"/>
        <d v="2017-08-08T21:00:00" u="1"/>
        <d v="2017-08-03T22:20:00" u="1"/>
        <d v="2017-08-08T22:00:00" u="1"/>
        <d v="2017-08-03T23:20:00" u="1"/>
        <d v="2017-08-08T23:00:00" u="1"/>
        <d v="2017-01-01T00:30:00" u="1"/>
        <d v="2017-01-06T00:10:00" u="1"/>
        <d v="2017-09-03T00:20:00" u="1"/>
        <d v="2017-09-08T00:00:00" u="1"/>
        <d v="2017-01-01T01:30:00" u="1"/>
        <d v="2017-01-06T01:10:00" u="1"/>
        <d v="2017-09-03T01:20:00" u="1"/>
        <d v="2017-09-08T01:00:00" u="1"/>
        <d v="2017-01-01T02:30:00" u="1"/>
        <d v="2017-01-06T02:10:00" u="1"/>
        <d v="2017-09-03T02:20:00" u="1"/>
        <d v="2017-09-08T02:00:00" u="1"/>
        <d v="2017-01-01T03:30:00" u="1"/>
        <d v="2017-01-06T03:10:00" u="1"/>
        <d v="2017-09-03T03:20:00" u="1"/>
        <d v="2017-09-08T03:00:00" u="1"/>
        <d v="2017-01-01T04:30:00" u="1"/>
        <d v="2017-01-06T04:10:00" u="1"/>
        <d v="2017-09-03T04:20:00" u="1"/>
        <d v="2017-09-08T04:00:00" u="1"/>
        <d v="2017-01-01T05:30:00" u="1"/>
        <d v="2017-01-06T05:10:00" u="1"/>
        <d v="2017-05-19T00:00:00" u="1"/>
        <d v="2017-09-03T05:20:00" u="1"/>
        <d v="2017-09-08T05:00:00" u="1"/>
        <d v="2017-01-01T06:30:00" u="1"/>
        <d v="2017-01-06T06:10:00" u="1"/>
        <d v="2017-09-03T06:20:00" u="1"/>
        <d v="2017-09-08T06:00:00" u="1"/>
        <d v="2017-01-01T07:30:00" u="1"/>
        <d v="2017-01-06T07:10:00" u="1"/>
        <d v="2017-09-03T07:20:00" u="1"/>
        <d v="2017-09-08T07:00:00" u="1"/>
        <d v="2017-01-01T08:30:00" u="1"/>
        <d v="2017-01-06T08:10:00" u="1"/>
        <d v="2017-09-03T08:20:00" u="1"/>
        <d v="2017-09-08T08:00:00" u="1"/>
        <d v="2017-01-01T09:30:00" u="1"/>
        <d v="2017-01-06T09:10:00" u="1"/>
        <d v="2017-09-03T09:20:00" u="1"/>
        <d v="2017-09-08T09:00:00" u="1"/>
        <d v="2017-01-01T10:30:00" u="1"/>
        <d v="2017-01-06T10:10:00" u="1"/>
        <d v="2017-01-30T00:00:00" u="1"/>
        <d v="2017-09-03T10:20:00" u="1"/>
        <d v="2017-09-08T10:00:00" u="1"/>
        <d v="2017-01-01T11:30:00" u="1"/>
        <d v="2017-01-06T11:10:00" u="1"/>
        <d v="2017-09-03T11:20:00" u="1"/>
        <d v="2017-09-08T11:00:00" u="1"/>
        <d v="2017-01-01T12:30:00" u="1"/>
        <d v="2017-01-06T12:10:00" u="1"/>
        <d v="2017-09-03T12:20:00" u="1"/>
        <d v="2017-09-08T12:00:00" u="1"/>
        <d v="2017-01-01T13:30:00" u="1"/>
        <d v="2017-01-06T13:10:00" u="1"/>
        <d v="2017-09-03T13:20:00" u="1"/>
        <d v="2017-09-08T13:00:00" u="1"/>
        <d v="2020-01-30T00:00:00" u="1"/>
        <d v="2017-01-01T14:30:00" u="1"/>
        <d v="2017-01-06T14:10:00" u="1"/>
        <d v="2017-09-03T14:20:00" u="1"/>
        <d v="2017-09-08T14:00:00" u="1"/>
        <d v="2017-01-01T15:30:00" u="1"/>
        <d v="2017-01-06T15:10:00" u="1"/>
        <d v="2017-09-03T15:20:00" u="1"/>
        <d v="2017-09-08T15:00:00" u="1"/>
        <d v="2017-01-01T16:30:00" u="1"/>
        <d v="2017-01-06T16:10:00" u="1"/>
        <d v="2017-09-03T16:20:00" u="1"/>
        <d v="2017-09-08T16:00:00" u="1"/>
        <d v="2017-01-01T17:30:00" u="1"/>
        <d v="2017-01-06T17:10:00" u="1"/>
        <d v="2017-09-03T17:20:00" u="1"/>
        <d v="2017-09-08T17:00:00" u="1"/>
        <d v="2017-01-01T18:30:00" u="1"/>
        <d v="2017-01-06T18:10:00" u="1"/>
        <d v="2017-09-03T18:20:00" u="1"/>
        <d v="2017-09-08T18:00:00" u="1"/>
        <d v="2017-01-01T19:30:00" u="1"/>
        <d v="2017-01-06T19:10:00" u="1"/>
        <d v="2017-09-03T19:20:00" u="1"/>
        <d v="2017-09-08T19:00:00" u="1"/>
        <d v="2017-01-01T20:30:00" u="1"/>
        <d v="2017-01-06T20:10:00" u="1"/>
        <d v="2017-09-03T20:20:00" u="1"/>
        <d v="2017-09-08T20:00:00" u="1"/>
        <d v="2017-01-01T21:30:00" u="1"/>
        <d v="2017-01-06T21:10:00" u="1"/>
        <d v="2017-09-03T21:20:00" u="1"/>
        <d v="2017-09-08T21:00:00" u="1"/>
        <d v="2017-01-01T22:30:00" u="1"/>
        <d v="2017-01-06T22:10:00" u="1"/>
        <d v="2017-09-03T22:20:00" u="1"/>
        <d v="2017-09-08T22:00:00" u="1"/>
        <d v="2017-01-01T23:30:00" u="1"/>
        <d v="2017-01-06T23:10:00" u="1"/>
        <d v="2017-09-03T23:20:00" u="1"/>
        <d v="2017-09-08T23:00:00" u="1"/>
        <d v="2017-02-01T00:30:00" u="1"/>
        <d v="2017-02-06T00:10:00" u="1"/>
        <d v="2017-10-03T00:20:00" u="1"/>
        <d v="2017-10-08T00:00:00" u="1"/>
        <d v="2017-02-01T01:30:00" u="1"/>
        <d v="2017-02-06T01:10:00" u="1"/>
        <d v="2017-10-03T01:20:00" u="1"/>
        <d v="2017-10-08T01:00:00" u="1"/>
        <d v="2017-02-01T02:30:00" u="1"/>
        <d v="2017-02-06T02:10:00" u="1"/>
        <d v="2017-10-03T02:20:00" u="1"/>
        <d v="2017-10-08T02:00:00" u="1"/>
        <d v="2017-02-01T03:30:00" u="1"/>
        <d v="2017-02-06T03:10:00" u="1"/>
        <d v="2017-10-03T03:20:00" u="1"/>
        <d v="2017-10-08T03:00:00" u="1"/>
        <d v="2017-02-01T04:30:00" u="1"/>
        <d v="2017-02-06T04:10:00" u="1"/>
        <d v="2017-10-03T04:20:00" u="1"/>
        <d v="2017-10-08T04:00:00" u="1"/>
        <d v="2017-02-01T05:30:00" u="1"/>
        <d v="2017-02-06T05:10:00" u="1"/>
        <d v="2017-06-19T00:00:00" u="1"/>
        <d v="2017-10-03T05:20:00" u="1"/>
        <d v="2017-10-08T05:00:00" u="1"/>
        <d v="2017-02-01T06:30:00" u="1"/>
        <d v="2017-02-06T06:10:00" u="1"/>
        <d v="2017-10-03T06:20:00" u="1"/>
        <d v="2017-10-08T06:00:00" u="1"/>
        <d v="2017-02-01T07:30:00" u="1"/>
        <d v="2017-02-06T07:10:00" u="1"/>
        <d v="2017-10-03T07:20:00" u="1"/>
        <d v="2017-10-08T07:00:00" u="1"/>
        <d v="2017-02-01T08:30:00" u="1"/>
        <d v="2017-02-06T08:10:00" u="1"/>
        <d v="2017-10-03T08:20:00" u="1"/>
        <d v="2017-10-08T08:00:00" u="1"/>
        <d v="2017-02-01T09:30:00" u="1"/>
        <d v="2017-02-06T09:10:00" u="1"/>
        <d v="2017-10-03T09:20:00" u="1"/>
        <d v="2017-10-08T09:00:00" u="1"/>
        <d v="2017-02-01T10:30:00" u="1"/>
        <d v="2017-02-06T10:10:00" u="1"/>
        <d v="2017-10-03T10:20:00" u="1"/>
        <d v="2017-10-08T10:00:00" u="1"/>
        <d v="2017-02-01T11:30:00" u="1"/>
        <d v="2017-02-06T11:10:00" u="1"/>
        <d v="2017-10-03T11:20:00" u="1"/>
        <d v="2017-10-08T11:00:00" u="1"/>
        <d v="2017-02-01T12:30:00" u="1"/>
        <d v="2017-02-06T12:10:00" u="1"/>
        <d v="2017-10-03T12:20:00" u="1"/>
        <d v="2017-10-08T12:00:00" u="1"/>
        <d v="2017-02-01T13:30:00" u="1"/>
        <d v="2017-02-06T13:10:00" u="1"/>
        <d v="2017-10-03T13:20:00" u="1"/>
        <d v="2017-10-08T13:00:00" u="1"/>
        <d v="2017-02-01T14:30:00" u="1"/>
        <d v="2017-02-06T14:10:00" u="1"/>
        <d v="2017-10-03T14:20:00" u="1"/>
        <d v="2017-10-08T14:00:00" u="1"/>
        <d v="2017-02-01T15:30:00" u="1"/>
        <d v="2017-02-06T15:10:00" u="1"/>
        <d v="2017-10-03T15:20:00" u="1"/>
        <d v="2017-10-08T15:00:00" u="1"/>
        <d v="2017-02-01T16:30:00" u="1"/>
        <d v="2017-02-06T16:10:00" u="1"/>
        <d v="2017-10-03T16:20:00" u="1"/>
        <d v="2017-10-08T16:00:00" u="1"/>
        <d v="2017-02-01T17:30:00" u="1"/>
        <d v="2017-02-06T17:10:00" u="1"/>
        <d v="2017-10-03T17:20:00" u="1"/>
        <d v="2017-10-08T17:00:00" u="1"/>
        <d v="2017-02-01T18:30:00" u="1"/>
        <d v="2017-02-06T18:10:00" u="1"/>
        <d v="2017-10-03T18:20:00" u="1"/>
        <d v="2017-10-08T18:00:00" u="1"/>
        <d v="2017-02-01T19:30:00" u="1"/>
        <d v="2017-02-06T19:10:00" u="1"/>
        <d v="2017-10-03T19:20:00" u="1"/>
        <d v="2017-10-08T19:00:00" u="1"/>
        <d v="2017-02-01T20:30:00" u="1"/>
        <d v="2017-02-06T20:10:00" u="1"/>
        <d v="2017-10-03T20:20:00" u="1"/>
        <d v="2017-10-08T20:00:00" u="1"/>
        <d v="2017-02-01T21:30:00" u="1"/>
        <d v="2017-02-06T21:10:00" u="1"/>
        <d v="2017-10-03T21:20:00" u="1"/>
        <d v="2017-10-08T21:00:00" u="1"/>
        <d v="2017-02-01T22:30:00" u="1"/>
        <d v="2017-02-06T22:10:00" u="1"/>
        <d v="2017-10-03T22:20:00" u="1"/>
        <d v="2017-10-08T22:00:00" u="1"/>
        <d v="2017-02-01T23:30:00" u="1"/>
        <d v="2017-02-06T23:10:00" u="1"/>
        <d v="2017-10-03T23:20:00" u="1"/>
        <d v="2017-10-08T23:00:00" u="1"/>
        <d v="2017-03-01T00:30:00" u="1"/>
        <d v="2017-03-06T00:10:00" u="1"/>
        <d v="2017-11-03T00:20:00" u="1"/>
        <d v="2017-11-08T00:00:00" u="1"/>
        <d v="2017-03-01T01:30:00" u="1"/>
        <d v="2017-03-06T01:10:00" u="1"/>
        <d v="2017-11-03T01:20:00" u="1"/>
        <d v="2017-11-08T01:00:00" u="1"/>
        <d v="2017-03-01T02:30:00" u="1"/>
        <d v="2017-03-06T02:10:00" u="1"/>
        <d v="2017-11-03T02:20:00" u="1"/>
        <d v="2017-11-08T02:00:00" u="1"/>
        <d v="2017-03-01T03:30:00" u="1"/>
        <d v="2017-03-06T03:10:00" u="1"/>
        <d v="2017-11-03T03:20:00" u="1"/>
        <d v="2017-11-08T03:00:00" u="1"/>
        <d v="2017-03-01T04:30:00" u="1"/>
        <d v="2017-03-06T04:10:00" u="1"/>
        <d v="2017-11-03T04:20:00" u="1"/>
        <d v="2017-11-08T04:00:00" u="1"/>
        <d v="2017-03-01T05:30:00" u="1"/>
        <d v="2017-03-06T05:10:00" u="1"/>
        <d v="2017-07-19T00:00:00" u="1"/>
        <d v="2017-11-03T05:20:00" u="1"/>
        <d v="2017-11-08T05:00:00" u="1"/>
        <d v="2017-03-01T06:30:00" u="1"/>
        <d v="2017-03-06T06:10:00" u="1"/>
        <d v="2017-11-03T06:20:00" u="1"/>
        <d v="2017-11-08T06:00:00" u="1"/>
        <d v="2017-03-01T07:30:00" u="1"/>
        <d v="2017-03-06T07:10:00" u="1"/>
        <d v="2017-11-03T07:20:00" u="1"/>
        <d v="2017-11-08T07:00:00" u="1"/>
        <d v="2017-03-01T08:30:00" u="1"/>
        <d v="2017-03-06T08:10:00" u="1"/>
        <d v="2017-11-03T08:20:00" u="1"/>
        <d v="2017-11-08T08:00:00" u="1"/>
        <d v="2017-03-01T09:30:00" u="1"/>
        <d v="2017-03-06T09:10:00" u="1"/>
        <d v="2017-11-03T09:20:00" u="1"/>
        <d v="2017-11-08T09:00:00" u="1"/>
        <d v="2017-03-01T10:30:00" u="1"/>
        <d v="2017-03-06T10:10:00" u="1"/>
        <d v="2017-03-30T00:00:00" u="1"/>
        <d v="2017-11-03T10:20:00" u="1"/>
        <d v="2017-11-08T10:00:00" u="1"/>
        <d v="2017-03-01T11:30:00" u="1"/>
        <d v="2017-03-06T11:10:00" u="1"/>
        <d v="2017-11-03T11:20:00" u="1"/>
        <d v="2017-11-08T11:00:00" u="1"/>
        <d v="2017-03-01T12:30:00" u="1"/>
        <d v="2017-03-06T12:10:00" u="1"/>
        <d v="2017-11-03T12:20:00" u="1"/>
        <d v="2017-11-08T12:00:00" u="1"/>
        <d v="2017-03-01T13:30:00" u="1"/>
        <d v="2017-03-06T13:10:00" u="1"/>
        <d v="2020-03-30T00:00:00" u="1"/>
        <d v="2020-04-30T00:00:00" u="1"/>
      </sharedItems>
    </cacheField>
    <cacheField name="Date6" numFmtId="14">
      <sharedItems containsNonDate="0" containsDate="1" containsString="0" containsBlank="1" minDate="2016-12-31T00:00:00" maxDate="2020-12-05T00:00:00" count="531">
        <m/>
        <d v="2017-09-29T00:00:00" u="1"/>
        <d v="2017-10-25T00:00:00" u="1"/>
        <d v="2017-11-21T00:00:00" u="1"/>
        <d v="2017-12-17T00:00:00" u="1"/>
        <d v="2017-10-27T00:00:00" u="1"/>
        <d v="2017-11-23T00:00:00" u="1"/>
        <d v="2017-12-19T00:00:00" u="1"/>
        <d v="2017-10-29T00:00:00" u="1"/>
        <d v="2017-11-25T00:00:00" u="1"/>
        <d v="2017-12-21T00:00:00" u="1"/>
        <d v="2017-01-02T00:00:00" u="1"/>
        <d v="2020-01-02T00:00:00" u="1"/>
        <d v="2017-10-31T00:00:00" u="1"/>
        <d v="2017-11-27T00:00:00" u="1"/>
        <d v="2020-10-31T00:00:00" u="1"/>
        <d v="2017-12-23T00:00:00" u="1"/>
        <d v="2017-01-04T00:00:00" u="1"/>
        <d v="2020-01-04T00:00:00" u="1"/>
        <d v="2017-11-29T00:00:00" u="1"/>
        <d v="2017-12-25T00:00:00" u="1"/>
        <d v="2017-01-06T00:00:00" u="1"/>
        <d v="2017-02-02T00:00:00" u="1"/>
        <d v="2020-01-06T00:00:00" u="1"/>
        <d v="2020-02-02T00:00:00" u="1"/>
        <d v="2017-12-27T00:00:00" u="1"/>
        <d v="2017-01-08T00:00:00" u="1"/>
        <d v="2017-02-04T00:00:00" u="1"/>
        <d v="2020-01-08T00:00:00" u="1"/>
        <d v="2020-02-04T00:00:00" u="1"/>
        <d v="2017-12-29T00:00:00" u="1"/>
        <d v="2017-01-10T00:00:00" u="1"/>
        <d v="2017-02-06T00:00:00" u="1"/>
        <d v="2020-01-10T00:00:00" u="1"/>
        <d v="2017-03-02T00:00:00" u="1"/>
        <d v="2020-02-06T00:00:00" u="1"/>
        <d v="2020-03-02T00:00:00" u="1"/>
        <d v="2016-12-31T00:00:00" u="1"/>
        <d v="2017-12-31T00:00:00" u="1"/>
        <d v="2019-12-31T00:00:00" u="1"/>
        <d v="2017-01-12T00:00:00" u="1"/>
        <d v="2017-02-08T00:00:00" u="1"/>
        <d v="2020-01-12T00:00:00" u="1"/>
        <d v="2017-03-04T00:00:00" u="1"/>
        <d v="2020-02-08T00:00:00" u="1"/>
        <d v="2020-03-04T00:00:00" u="1"/>
        <d v="2017-01-14T00:00:00" u="1"/>
        <d v="2017-02-10T00:00:00" u="1"/>
        <d v="2020-01-14T00:00:00" u="1"/>
        <d v="2017-03-06T00:00:00" u="1"/>
        <d v="2020-02-10T00:00:00" u="1"/>
        <d v="2017-04-02T00:00:00" u="1"/>
        <d v="2020-03-06T00:00:00" u="1"/>
        <d v="2020-04-02T00:00:00" u="1"/>
        <d v="2017-01-16T00:00:00" u="1"/>
        <d v="2017-02-12T00:00:00" u="1"/>
        <d v="2020-01-16T00:00:00" u="1"/>
        <d v="2017-03-08T00:00:00" u="1"/>
        <d v="2020-02-12T00:00:00" u="1"/>
        <d v="2017-04-04T00:00:00" u="1"/>
        <d v="2020-03-08T00:00:00" u="1"/>
        <d v="2020-04-04T00:00:00" u="1"/>
        <d v="2017-01-18T00:00:00" u="1"/>
        <d v="2017-02-14T00:00:00" u="1"/>
        <d v="2020-01-18T00:00:00" u="1"/>
        <d v="2017-03-10T00:00:00" u="1"/>
        <d v="2020-02-14T00:00:00" u="1"/>
        <d v="2017-04-06T00:00:00" u="1"/>
        <d v="2020-03-10T00:00:00" u="1"/>
        <d v="2017-05-02T00:00:00" u="1"/>
        <d v="2020-04-06T00:00:00" u="1"/>
        <d v="2020-05-02T00:00:00" u="1"/>
        <d v="2017-01-20T00:00:00" u="1"/>
        <d v="2017-02-16T00:00:00" u="1"/>
        <d v="2020-01-20T00:00:00" u="1"/>
        <d v="2017-03-12T00:00:00" u="1"/>
        <d v="2020-02-16T00:00:00" u="1"/>
        <d v="2017-04-08T00:00:00" u="1"/>
        <d v="2020-03-12T00:00:00" u="1"/>
        <d v="2017-05-04T00:00:00" u="1"/>
        <d v="2020-04-08T00:00:00" u="1"/>
        <d v="2020-05-04T00:00:00" u="1"/>
        <d v="2017-01-22T00:00:00" u="1"/>
        <d v="2017-02-18T00:00:00" u="1"/>
        <d v="2020-01-22T00:00:00" u="1"/>
        <d v="2017-03-14T00:00:00" u="1"/>
        <d v="2020-02-18T00:00:00" u="1"/>
        <d v="2017-04-10T00:00:00" u="1"/>
        <d v="2020-03-14T00:00:00" u="1"/>
        <d v="2017-05-06T00:00:00" u="1"/>
        <d v="2020-04-10T00:00:00" u="1"/>
        <d v="2017-06-02T00:00:00" u="1"/>
        <d v="2020-05-06T00:00:00" u="1"/>
        <d v="2020-06-02T00:00:00" u="1"/>
        <d v="2017-01-24T00:00:00" u="1"/>
        <d v="2017-02-20T00:00:00" u="1"/>
        <d v="2020-01-24T00:00:00" u="1"/>
        <d v="2017-03-16T00:00:00" u="1"/>
        <d v="2020-02-20T00:00:00" u="1"/>
        <d v="2017-04-12T00:00:00" u="1"/>
        <d v="2020-03-16T00:00:00" u="1"/>
        <d v="2017-05-08T00:00:00" u="1"/>
        <d v="2020-04-12T00:00:00" u="1"/>
        <d v="2017-06-04T00:00:00" u="1"/>
        <d v="2020-06-04T00:00:00" u="1"/>
        <d v="2017-01-26T00:00:00" u="1"/>
        <d v="2017-02-22T00:00:00" u="1"/>
        <d v="2020-01-26T00:00:00" u="1"/>
        <d v="2017-03-18T00:00:00" u="1"/>
        <d v="2020-02-22T00:00:00" u="1"/>
        <d v="2017-04-14T00:00:00" u="1"/>
        <d v="2020-03-18T00:00:00" u="1"/>
        <d v="2017-05-10T00:00:00" u="1"/>
        <d v="2020-04-14T00:00:00" u="1"/>
        <d v="2017-06-06T00:00:00" u="1"/>
        <d v="2017-07-02T00:00:00" u="1"/>
        <d v="2020-07-02T00:00:00" u="1"/>
        <d v="2017-01-28T00:00:00" u="1"/>
        <d v="2017-02-24T00:00:00" u="1"/>
        <d v="2020-01-28T00:00:00" u="1"/>
        <d v="2017-03-20T00:00:00" u="1"/>
        <d v="2020-02-24T00:00:00" u="1"/>
        <d v="2017-04-16T00:00:00" u="1"/>
        <d v="2020-03-20T00:00:00" u="1"/>
        <d v="2017-05-12T00:00:00" u="1"/>
        <d v="2020-04-16T00:00:00" u="1"/>
        <d v="2017-06-08T00:00:00" u="1"/>
        <d v="2017-07-04T00:00:00" u="1"/>
        <d v="2020-07-04T00:00:00" u="1"/>
        <d v="2017-01-30T00:00:00" u="1"/>
        <d v="2017-02-26T00:00:00" u="1"/>
        <d v="2020-01-30T00:00:00" u="1"/>
        <d v="2017-03-22T00:00:00" u="1"/>
        <d v="2020-02-26T00:00:00" u="1"/>
        <d v="2017-04-18T00:00:00" u="1"/>
        <d v="2020-03-22T00:00:00" u="1"/>
        <d v="2017-05-14T00:00:00" u="1"/>
        <d v="2020-04-18T00:00:00" u="1"/>
        <d v="2017-06-10T00:00:00" u="1"/>
        <d v="2017-07-06T00:00:00" u="1"/>
        <d v="2017-08-02T00:00:00" u="1"/>
        <d v="2020-08-02T00:00:00" u="1"/>
        <d v="2017-02-28T00:00:00" u="1"/>
        <d v="2017-03-24T00:00:00" u="1"/>
        <d v="2020-02-28T00:00:00" u="1"/>
        <d v="2017-04-20T00:00:00" u="1"/>
        <d v="2020-03-24T00:00:00" u="1"/>
        <d v="2017-05-16T00:00:00" u="1"/>
        <d v="2020-04-20T00:00:00" u="1"/>
        <d v="2017-06-12T00:00:00" u="1"/>
        <d v="2017-07-08T00:00:00" u="1"/>
        <d v="2017-08-04T00:00:00" u="1"/>
        <d v="2020-08-04T00:00:00" u="1"/>
        <d v="2017-03-26T00:00:00" u="1"/>
        <d v="2017-04-22T00:00:00" u="1"/>
        <d v="2020-03-26T00:00:00" u="1"/>
        <d v="2017-05-18T00:00:00" u="1"/>
        <d v="2020-04-22T00:00:00" u="1"/>
        <d v="2017-06-14T00:00:00" u="1"/>
        <d v="2017-07-10T00:00:00" u="1"/>
        <d v="2017-08-06T00:00:00" u="1"/>
        <d v="2017-09-02T00:00:00" u="1"/>
        <d v="2020-09-02T00:00:00" u="1"/>
        <d v="2017-03-28T00:00:00" u="1"/>
        <d v="2017-04-24T00:00:00" u="1"/>
        <d v="2020-03-28T00:00:00" u="1"/>
        <d v="2017-05-20T00:00:00" u="1"/>
        <d v="2020-04-24T00:00:00" u="1"/>
        <d v="2017-06-16T00:00:00" u="1"/>
        <d v="2017-07-12T00:00:00" u="1"/>
        <d v="2017-08-08T00:00:00" u="1"/>
        <d v="2017-09-04T00:00:00" u="1"/>
        <d v="2020-09-04T00:00:00" u="1"/>
        <d v="2017-03-30T00:00:00" u="1"/>
        <d v="2017-04-26T00:00:00" u="1"/>
        <d v="2020-03-30T00:00:00" u="1"/>
        <d v="2017-05-22T00:00:00" u="1"/>
        <d v="2020-04-26T00:00:00" u="1"/>
        <d v="2017-06-18T00:00:00" u="1"/>
        <d v="2017-07-14T00:00:00" u="1"/>
        <d v="2017-08-10T00:00:00" u="1"/>
        <d v="2017-09-06T00:00:00" u="1"/>
        <d v="2017-10-02T00:00:00" u="1"/>
        <d v="2020-10-02T00:00:00" u="1"/>
        <d v="2017-04-28T00:00:00" u="1"/>
        <d v="2017-05-24T00:00:00" u="1"/>
        <d v="2020-04-28T00:00:00" u="1"/>
        <d v="2017-06-20T00:00:00" u="1"/>
        <d v="2017-07-16T00:00:00" u="1"/>
        <d v="2017-08-12T00:00:00" u="1"/>
        <d v="2017-09-08T00:00:00" u="1"/>
        <d v="2017-10-04T00:00:00" u="1"/>
        <d v="2020-10-04T00:00:00" u="1"/>
        <d v="2017-04-30T00:00:00" u="1"/>
        <d v="2017-05-26T00:00:00" u="1"/>
        <d v="2020-04-30T00:00:00" u="1"/>
        <d v="2017-06-22T00:00:00" u="1"/>
        <d v="2017-07-18T00:00:00" u="1"/>
        <d v="2017-08-14T00:00:00" u="1"/>
        <d v="2017-09-10T00:00:00" u="1"/>
        <d v="2017-10-06T00:00:00" u="1"/>
        <d v="2017-11-02T00:00:00" u="1"/>
        <d v="2020-11-02T00:00:00" u="1"/>
        <d v="2017-05-28T00:00:00" u="1"/>
        <d v="2017-06-24T00:00:00" u="1"/>
        <d v="2017-07-20T00:00:00" u="1"/>
        <d v="2017-08-16T00:00:00" u="1"/>
        <d v="2017-09-12T00:00:00" u="1"/>
        <d v="2017-10-08T00:00:00" u="1"/>
        <d v="2017-11-04T00:00:00" u="1"/>
        <d v="2020-11-04T00:00:00" u="1"/>
        <d v="2017-05-30T00:00:00" u="1"/>
        <d v="2017-06-26T00:00:00" u="1"/>
        <d v="2017-07-22T00:00:00" u="1"/>
        <d v="2017-08-18T00:00:00" u="1"/>
        <d v="2017-09-14T00:00:00" u="1"/>
        <d v="2017-10-10T00:00:00" u="1"/>
        <d v="2017-11-06T00:00:00" u="1"/>
        <d v="2017-12-02T00:00:00" u="1"/>
        <d v="2020-12-02T00:00:00" u="1"/>
        <d v="2017-06-28T00:00:00" u="1"/>
        <d v="2017-07-24T00:00:00" u="1"/>
        <d v="2017-08-20T00:00:00" u="1"/>
        <d v="2017-09-16T00:00:00" u="1"/>
        <d v="2017-10-12T00:00:00" u="1"/>
        <d v="2017-11-08T00:00:00" u="1"/>
        <d v="2017-12-04T00:00:00" u="1"/>
        <d v="2020-12-04T00:00:00" u="1"/>
        <d v="2017-06-30T00:00:00" u="1"/>
        <d v="2017-07-26T00:00:00" u="1"/>
        <d v="2020-06-30T00:00:00" u="1"/>
        <d v="2017-08-22T00:00:00" u="1"/>
        <d v="2017-09-18T00:00:00" u="1"/>
        <d v="2017-10-14T00:00:00" u="1"/>
        <d v="2017-11-10T00:00:00" u="1"/>
        <d v="2017-12-06T00:00:00" u="1"/>
        <d v="2017-07-28T00:00:00" u="1"/>
        <d v="2017-08-24T00:00:00" u="1"/>
        <d v="2017-09-20T00:00:00" u="1"/>
        <d v="2017-10-16T00:00:00" u="1"/>
        <d v="2017-11-12T00:00:00" u="1"/>
        <d v="2017-12-08T00:00:00" u="1"/>
        <d v="2017-07-30T00:00:00" u="1"/>
        <d v="2017-08-26T00:00:00" u="1"/>
        <d v="2017-09-22T00:00:00" u="1"/>
        <d v="2017-10-18T00:00:00" u="1"/>
        <d v="2017-11-14T00:00:00" u="1"/>
        <d v="2017-12-10T00:00:00" u="1"/>
        <d v="2017-08-28T00:00:00" u="1"/>
        <d v="2017-09-24T00:00:00" u="1"/>
        <d v="2017-10-20T00:00:00" u="1"/>
        <d v="2017-11-16T00:00:00" u="1"/>
        <d v="2017-12-12T00:00:00" u="1"/>
        <d v="2017-08-30T00:00:00" u="1"/>
        <d v="2017-09-26T00:00:00" u="1"/>
        <d v="2017-10-22T00:00:00" u="1"/>
        <d v="2017-11-18T00:00:00" u="1"/>
        <d v="2017-12-14T00:00:00" u="1"/>
        <d v="2017-09-28T00:00:00" u="1"/>
        <d v="2017-10-24T00:00:00" u="1"/>
        <d v="2017-11-20T00:00:00" u="1"/>
        <d v="2017-12-16T00:00:00" u="1"/>
        <d v="2017-09-30T00:00:00" u="1"/>
        <d v="2017-10-26T00:00:00" u="1"/>
        <d v="2020-09-30T00:00:00" u="1"/>
        <d v="2017-11-22T00:00:00" u="1"/>
        <d v="2017-12-18T00:00:00" u="1"/>
        <d v="2017-10-28T00:00:00" u="1"/>
        <d v="2017-11-24T00:00:00" u="1"/>
        <d v="2017-12-20T00:00:00" u="1"/>
        <d v="2017-01-01T00:00:00" u="1"/>
        <d v="2020-01-01T00:00:00" u="1"/>
        <d v="2017-10-30T00:00:00" u="1"/>
        <d v="2017-11-26T00:00:00" u="1"/>
        <d v="2017-12-22T00:00:00" u="1"/>
        <d v="2017-01-03T00:00:00" u="1"/>
        <d v="2020-01-03T00:00:00" u="1"/>
        <d v="2017-11-28T00:00:00" u="1"/>
        <d v="2017-12-24T00:00:00" u="1"/>
        <d v="2017-01-05T00:00:00" u="1"/>
        <d v="2017-02-01T00:00:00" u="1"/>
        <d v="2020-01-05T00:00:00" u="1"/>
        <d v="2020-02-01T00:00:00" u="1"/>
        <d v="2017-11-30T00:00:00" u="1"/>
        <d v="2017-12-26T00:00:00" u="1"/>
        <d v="2020-11-30T00:00:00" u="1"/>
        <d v="2017-01-07T00:00:00" u="1"/>
        <d v="2017-02-03T00:00:00" u="1"/>
        <d v="2020-01-07T00:00:00" u="1"/>
        <d v="2020-02-03T00:00:00" u="1"/>
        <d v="2017-12-28T00:00:00" u="1"/>
        <d v="2017-01-09T00:00:00" u="1"/>
        <d v="2017-02-05T00:00:00" u="1"/>
        <d v="2020-01-09T00:00:00" u="1"/>
        <d v="2017-03-01T00:00:00" u="1"/>
        <d v="2020-02-05T00:00:00" u="1"/>
        <d v="2020-03-01T00:00:00" u="1"/>
        <d v="2017-12-30T00:00:00" u="1"/>
        <d v="2017-01-11T00:00:00" u="1"/>
        <d v="2017-02-07T00:00:00" u="1"/>
        <d v="2020-01-11T00:00:00" u="1"/>
        <d v="2017-03-03T00:00:00" u="1"/>
        <d v="2020-02-07T00:00:00" u="1"/>
        <d v="2020-03-03T00:00:00" u="1"/>
        <d v="2017-01-13T00:00:00" u="1"/>
        <d v="2017-02-09T00:00:00" u="1"/>
        <d v="2020-01-13T00:00:00" u="1"/>
        <d v="2017-03-05T00:00:00" u="1"/>
        <d v="2020-02-09T00:00:00" u="1"/>
        <d v="2017-04-01T00:00:00" u="1"/>
        <d v="2020-03-05T00:00:00" u="1"/>
        <d v="2020-04-01T00:00:00" u="1"/>
        <d v="2017-01-15T00:00:00" u="1"/>
        <d v="2017-02-11T00:00:00" u="1"/>
        <d v="2020-01-15T00:00:00" u="1"/>
        <d v="2017-03-07T00:00:00" u="1"/>
        <d v="2020-02-11T00:00:00" u="1"/>
        <d v="2017-04-03T00:00:00" u="1"/>
        <d v="2020-03-07T00:00:00" u="1"/>
        <d v="2020-04-03T00:00:00" u="1"/>
        <d v="2017-01-17T00:00:00" u="1"/>
        <d v="2017-02-13T00:00:00" u="1"/>
        <d v="2020-01-17T00:00:00" u="1"/>
        <d v="2017-03-09T00:00:00" u="1"/>
        <d v="2020-02-13T00:00:00" u="1"/>
        <d v="2017-04-05T00:00:00" u="1"/>
        <d v="2020-03-09T00:00:00" u="1"/>
        <d v="2017-05-01T00:00:00" u="1"/>
        <d v="2020-04-05T00:00:00" u="1"/>
        <d v="2020-05-01T00:00:00" u="1"/>
        <d v="2017-01-19T00:00:00" u="1"/>
        <d v="2017-02-15T00:00:00" u="1"/>
        <d v="2020-01-19T00:00:00" u="1"/>
        <d v="2017-03-11T00:00:00" u="1"/>
        <d v="2020-02-15T00:00:00" u="1"/>
        <d v="2017-04-07T00:00:00" u="1"/>
        <d v="2020-03-11T00:00:00" u="1"/>
        <d v="2017-05-03T00:00:00" u="1"/>
        <d v="2020-04-07T00:00:00" u="1"/>
        <d v="2020-05-03T00:00:00" u="1"/>
        <d v="2017-01-21T00:00:00" u="1"/>
        <d v="2017-02-17T00:00:00" u="1"/>
        <d v="2020-01-21T00:00:00" u="1"/>
        <d v="2017-03-13T00:00:00" u="1"/>
        <d v="2020-02-17T00:00:00" u="1"/>
        <d v="2017-04-09T00:00:00" u="1"/>
        <d v="2020-03-13T00:00:00" u="1"/>
        <d v="2017-05-05T00:00:00" u="1"/>
        <d v="2020-04-09T00:00:00" u="1"/>
        <d v="2017-06-01T00:00:00" u="1"/>
        <d v="2020-05-05T00:00:00" u="1"/>
        <d v="2020-06-01T00:00:00" u="1"/>
        <d v="2017-01-23T00:00:00" u="1"/>
        <d v="2017-02-19T00:00:00" u="1"/>
        <d v="2020-01-23T00:00:00" u="1"/>
        <d v="2017-03-15T00:00:00" u="1"/>
        <d v="2020-02-19T00:00:00" u="1"/>
        <d v="2017-04-11T00:00:00" u="1"/>
        <d v="2020-03-15T00:00:00" u="1"/>
        <d v="2017-05-07T00:00:00" u="1"/>
        <d v="2020-04-11T00:00:00" u="1"/>
        <d v="2017-06-03T00:00:00" u="1"/>
        <d v="2020-06-03T00:00:00" u="1"/>
        <d v="2017-01-25T00:00:00" u="1"/>
        <d v="2017-02-21T00:00:00" u="1"/>
        <d v="2020-01-25T00:00:00" u="1"/>
        <d v="2017-03-17T00:00:00" u="1"/>
        <d v="2020-02-21T00:00:00" u="1"/>
        <d v="2017-04-13T00:00:00" u="1"/>
        <d v="2020-03-17T00:00:00" u="1"/>
        <d v="2017-05-09T00:00:00" u="1"/>
        <d v="2020-04-13T00:00:00" u="1"/>
        <d v="2017-06-05T00:00:00" u="1"/>
        <d v="2017-07-01T00:00:00" u="1"/>
        <d v="2020-06-05T00:00:00" u="1"/>
        <d v="2020-07-01T00:00:00" u="1"/>
        <d v="2017-01-27T00:00:00" u="1"/>
        <d v="2017-02-23T00:00:00" u="1"/>
        <d v="2020-01-27T00:00:00" u="1"/>
        <d v="2017-03-19T00:00:00" u="1"/>
        <d v="2020-02-23T00:00:00" u="1"/>
        <d v="2017-04-15T00:00:00" u="1"/>
        <d v="2020-03-19T00:00:00" u="1"/>
        <d v="2017-05-11T00:00:00" u="1"/>
        <d v="2020-04-15T00:00:00" u="1"/>
        <d v="2017-06-07T00:00:00" u="1"/>
        <d v="2017-07-03T00:00:00" u="1"/>
        <d v="2020-07-03T00:00:00" u="1"/>
        <d v="2017-01-29T00:00:00" u="1"/>
        <d v="2017-02-25T00:00:00" u="1"/>
        <d v="2020-01-29T00:00:00" u="1"/>
        <d v="2017-03-21T00:00:00" u="1"/>
        <d v="2020-02-25T00:00:00" u="1"/>
        <d v="2017-04-17T00:00:00" u="1"/>
        <d v="2020-03-21T00:00:00" u="1"/>
        <d v="2017-05-13T00:00:00" u="1"/>
        <d v="2020-04-17T00:00:00" u="1"/>
        <d v="2017-06-09T00:00:00" u="1"/>
        <d v="2017-07-05T00:00:00" u="1"/>
        <d v="2017-08-01T00:00:00" u="1"/>
        <d v="2020-08-01T00:00:00" u="1"/>
        <d v="2017-01-31T00:00:00" u="1"/>
        <d v="2017-02-27T00:00:00" u="1"/>
        <d v="2020-01-31T00:00:00" u="1"/>
        <d v="2017-03-23T00:00:00" u="1"/>
        <d v="2020-02-27T00:00:00" u="1"/>
        <d v="2017-04-19T00:00:00" u="1"/>
        <d v="2020-03-23T00:00:00" u="1"/>
        <d v="2017-05-15T00:00:00" u="1"/>
        <d v="2020-04-19T00:00:00" u="1"/>
        <d v="2017-06-11T00:00:00" u="1"/>
        <d v="2017-07-07T00:00:00" u="1"/>
        <d v="2017-08-03T00:00:00" u="1"/>
        <d v="2020-08-03T00:00:00" u="1"/>
        <d v="2017-03-25T00:00:00" u="1"/>
        <d v="2020-02-29T00:00:00" u="1"/>
        <d v="2017-04-21T00:00:00" u="1"/>
        <d v="2020-03-25T00:00:00" u="1"/>
        <d v="2017-05-17T00:00:00" u="1"/>
        <d v="2020-04-21T00:00:00" u="1"/>
        <d v="2017-06-13T00:00:00" u="1"/>
        <d v="2017-07-09T00:00:00" u="1"/>
        <d v="2017-08-05T00:00:00" u="1"/>
        <d v="2017-09-01T00:00:00" u="1"/>
        <d v="2020-09-01T00:00:00" u="1"/>
        <d v="2017-03-27T00:00:00" u="1"/>
        <d v="2017-04-23T00:00:00" u="1"/>
        <d v="2020-03-27T00:00:00" u="1"/>
        <d v="2017-05-19T00:00:00" u="1"/>
        <d v="2020-04-23T00:00:00" u="1"/>
        <d v="2017-06-15T00:00:00" u="1"/>
        <d v="2017-07-11T00:00:00" u="1"/>
        <d v="2017-08-07T00:00:00" u="1"/>
        <d v="2017-09-03T00:00:00" u="1"/>
        <d v="2020-09-03T00:00:00" u="1"/>
        <d v="2017-03-29T00:00:00" u="1"/>
        <d v="2017-04-25T00:00:00" u="1"/>
        <d v="2020-03-29T00:00:00" u="1"/>
        <d v="2017-05-21T00:00:00" u="1"/>
        <d v="2020-04-25T00:00:00" u="1"/>
        <d v="2017-06-17T00:00:00" u="1"/>
        <d v="2017-07-13T00:00:00" u="1"/>
        <d v="2017-08-09T00:00:00" u="1"/>
        <d v="2017-09-05T00:00:00" u="1"/>
        <d v="2017-10-01T00:00:00" u="1"/>
        <d v="2020-10-01T00:00:00" u="1"/>
        <d v="2017-03-31T00:00:00" u="1"/>
        <d v="2017-04-27T00:00:00" u="1"/>
        <d v="2020-03-31T00:00:00" u="1"/>
        <d v="2017-05-23T00:00:00" u="1"/>
        <d v="2020-04-27T00:00:00" u="1"/>
        <d v="2017-06-19T00:00:00" u="1"/>
        <d v="2017-07-15T00:00:00" u="1"/>
        <d v="2017-08-11T00:00:00" u="1"/>
        <d v="2017-09-07T00:00:00" u="1"/>
        <d v="2017-10-03T00:00:00" u="1"/>
        <d v="2020-10-03T00:00:00" u="1"/>
        <d v="2017-04-29T00:00:00" u="1"/>
        <d v="2017-05-25T00:00:00" u="1"/>
        <d v="2020-04-29T00:00:00" u="1"/>
        <d v="2017-06-21T00:00:00" u="1"/>
        <d v="2017-07-17T00:00:00" u="1"/>
        <d v="2017-08-13T00:00:00" u="1"/>
        <d v="2017-09-09T00:00:00" u="1"/>
        <d v="2017-10-05T00:00:00" u="1"/>
        <d v="2017-11-01T00:00:00" u="1"/>
        <d v="2020-11-01T00:00:00" u="1"/>
        <d v="2017-05-27T00:00:00" u="1"/>
        <d v="2017-06-23T00:00:00" u="1"/>
        <d v="2017-07-19T00:00:00" u="1"/>
        <d v="2017-08-15T00:00:00" u="1"/>
        <d v="2017-09-11T00:00:00" u="1"/>
        <d v="2017-10-07T00:00:00" u="1"/>
        <d v="2017-11-03T00:00:00" u="1"/>
        <d v="2020-11-03T00:00:00" u="1"/>
        <d v="2017-05-29T00:00:00" u="1"/>
        <d v="2017-06-25T00:00:00" u="1"/>
        <d v="2017-07-21T00:00:00" u="1"/>
        <d v="2017-08-17T00:00:00" u="1"/>
        <d v="2017-09-13T00:00:00" u="1"/>
        <d v="2017-10-09T00:00:00" u="1"/>
        <d v="2017-11-05T00:00:00" u="1"/>
        <d v="2017-12-01T00:00:00" u="1"/>
        <d v="2020-12-01T00:00:00" u="1"/>
        <d v="2017-05-31T00:00:00" u="1"/>
        <d v="2017-06-27T00:00:00" u="1"/>
        <d v="2020-05-31T00:00:00" u="1"/>
        <d v="2017-07-23T00:00:00" u="1"/>
        <d v="2017-08-19T00:00:00" u="1"/>
        <d v="2017-09-15T00:00:00" u="1"/>
        <d v="2017-10-11T00:00:00" u="1"/>
        <d v="2017-11-07T00:00:00" u="1"/>
        <d v="2017-12-03T00:00:00" u="1"/>
        <d v="2020-12-03T00:00:00" u="1"/>
        <d v="2017-06-29T00:00:00" u="1"/>
        <d v="2017-07-25T00:00:00" u="1"/>
        <d v="2017-08-21T00:00:00" u="1"/>
        <d v="2017-09-17T00:00:00" u="1"/>
        <d v="2017-10-13T00:00:00" u="1"/>
        <d v="2017-11-09T00:00:00" u="1"/>
        <d v="2017-12-05T00:00:00" u="1"/>
        <d v="2017-07-27T00:00:00" u="1"/>
        <d v="2017-08-23T00:00:00" u="1"/>
        <d v="2017-09-19T00:00:00" u="1"/>
        <d v="2017-10-15T00:00:00" u="1"/>
        <d v="2017-11-11T00:00:00" u="1"/>
        <d v="2017-12-07T00:00:00" u="1"/>
        <d v="2017-07-29T00:00:00" u="1"/>
        <d v="2017-08-25T00:00:00" u="1"/>
        <d v="2017-09-21T00:00:00" u="1"/>
        <d v="2017-10-17T00:00:00" u="1"/>
        <d v="2017-11-13T00:00:00" u="1"/>
        <d v="2017-12-09T00:00:00" u="1"/>
        <d v="2017-07-31T00:00:00" u="1"/>
        <d v="2017-08-27T00:00:00" u="1"/>
        <d v="2020-07-31T00:00:00" u="1"/>
        <d v="2017-09-23T00:00:00" u="1"/>
        <d v="2017-10-19T00:00:00" u="1"/>
        <d v="2017-11-15T00:00:00" u="1"/>
        <d v="2017-12-11T00:00:00" u="1"/>
        <d v="2017-08-29T00:00:00" u="1"/>
        <d v="2017-09-25T00:00:00" u="1"/>
        <d v="2017-10-21T00:00:00" u="1"/>
        <d v="2017-11-17T00:00:00" u="1"/>
        <d v="2017-12-13T00:00:00" u="1"/>
        <d v="2017-08-31T00:00:00" u="1"/>
        <d v="2017-09-27T00:00:00" u="1"/>
        <d v="2020-08-31T00:00:00" u="1"/>
        <d v="2017-10-23T00:00:00" u="1"/>
        <d v="2017-11-19T00:00:00" u="1"/>
        <d v="2017-12-15T00:00:00" u="1"/>
      </sharedItems>
    </cacheField>
    <cacheField name="Heure6" numFmtId="175">
      <sharedItems containsNonDate="0" containsDate="1" containsString="0" containsBlank="1" minDate="1899-12-30T00:00:00" maxDate="1899-12-30T23:50:00" count="145">
        <m/>
        <d v="1899-12-30T03:20:00" u="1"/>
        <d v="1899-12-30T04:20:00" u="1"/>
        <d v="1899-12-30T05:20:00" u="1"/>
        <d v="1899-12-30T06:20:00" u="1"/>
        <d v="1899-12-30T07:20:00" u="1"/>
        <d v="1899-12-30T08:20:00" u="1"/>
        <d v="1899-12-30T09:20:00" u="1"/>
        <d v="1899-12-30T10:20:00" u="1"/>
        <d v="1899-12-30T11:20:00" u="1"/>
        <d v="1899-12-30T12:20:00" u="1"/>
        <d v="1899-12-30T13:20:00" u="1"/>
        <d v="1899-12-30T14:20:00" u="1"/>
        <d v="1899-12-30T15:20:00" u="1"/>
        <d v="1899-12-30T16:20:00" u="1"/>
        <d v="1899-12-30T17:20:00" u="1"/>
        <d v="1899-12-30T18:20:00" u="1"/>
        <d v="1899-12-30T19:20:00" u="1"/>
        <d v="1899-12-30T20:20:00" u="1"/>
        <d v="1899-12-30T21:20:00" u="1"/>
        <d v="1899-12-30T22:20:00" u="1"/>
        <d v="1899-12-30T23:20:00" u="1"/>
        <d v="1899-12-30T00:10:00" u="1"/>
        <d v="1899-12-30T01:10:00" u="1"/>
        <d v="1899-12-30T02:10:00" u="1"/>
        <d v="1899-12-30T03:10:00" u="1"/>
        <d v="1899-12-30T04:10:00" u="1"/>
        <d v="1899-12-30T05:10:00" u="1"/>
        <d v="1899-12-30T06:10:00" u="1"/>
        <d v="1899-12-30T07:10:00" u="1"/>
        <d v="1899-12-30T08:10:00" u="1"/>
        <d v="1899-12-30T09:10:00" u="1"/>
        <d v="1899-12-30T10:10:00" u="1"/>
        <d v="1899-12-30T11:10:00" u="1"/>
        <d v="1899-12-30T12:10:00" u="1"/>
        <d v="1899-12-30T13:10:00" u="1"/>
        <d v="1899-12-30T14:10:00" u="1"/>
        <d v="1899-12-30T15:10:00" u="1"/>
        <d v="1899-12-30T16:10:00" u="1"/>
        <d v="1899-12-30T17:10:00" u="1"/>
        <d v="1899-12-30T18:10:00" u="1"/>
        <d v="1899-12-30T19:10:00" u="1"/>
        <d v="1899-12-30T20:10:00" u="1"/>
        <d v="1899-12-30T21:10:00" u="1"/>
        <d v="1899-12-30T22:10:00" u="1"/>
        <d v="1899-12-30T23:10:00" u="1"/>
        <d v="1899-12-30T00:00:00" u="1"/>
        <d v="1899-12-30T01:00:00" u="1"/>
        <d v="1899-12-30T02:00:00" u="1"/>
        <d v="1899-12-30T03:00:00" u="1"/>
        <d v="1899-12-30T04:00:00" u="1"/>
        <d v="1899-12-30T05:00:00" u="1"/>
        <d v="1899-12-30T06:00:00" u="1"/>
        <d v="1899-12-30T07:00:00" u="1"/>
        <d v="1899-12-30T08:00:00" u="1"/>
        <d v="1899-12-30T09:00:00" u="1"/>
        <d v="1899-12-30T10:00:00" u="1"/>
        <d v="1899-12-30T11:00:00" u="1"/>
        <d v="1899-12-30T12:00:00" u="1"/>
        <d v="1899-12-30T13:00:00" u="1"/>
        <d v="1899-12-30T14:00:00" u="1"/>
        <d v="1899-12-30T15:00:00" u="1"/>
        <d v="1899-12-30T16:00:00" u="1"/>
        <d v="1899-12-30T17:00:00" u="1"/>
        <d v="1899-12-30T18:00:00" u="1"/>
        <d v="1899-12-30T19:00:00" u="1"/>
        <d v="1899-12-30T20:00:00" u="1"/>
        <d v="1899-12-30T21:00:00" u="1"/>
        <d v="1899-12-30T22:00:00" u="1"/>
        <d v="1899-12-30T23:00:00" u="1"/>
        <d v="1899-12-30T00:50:00" u="1"/>
        <d v="1899-12-30T01:50:00" u="1"/>
        <d v="1899-12-30T02:50:00" u="1"/>
        <d v="1899-12-30T03:50:00" u="1"/>
        <d v="1899-12-30T04:50:00" u="1"/>
        <d v="1899-12-30T05:50:00" u="1"/>
        <d v="1899-12-30T06:50:00" u="1"/>
        <d v="1899-12-30T07:50:00" u="1"/>
        <d v="1899-12-30T08:50:00" u="1"/>
        <d v="1899-12-30T09:50:00" u="1"/>
        <d v="1899-12-30T10:50:00" u="1"/>
        <d v="1899-12-30T11:50:00" u="1"/>
        <d v="1899-12-30T12:50:00" u="1"/>
        <d v="1899-12-30T13:50:00" u="1"/>
        <d v="1899-12-30T14:50:00" u="1"/>
        <d v="1899-12-30T15:50:00" u="1"/>
        <d v="1899-12-30T16:50:00" u="1"/>
        <d v="1899-12-30T17:50:00" u="1"/>
        <d v="1899-12-30T18:50:00" u="1"/>
        <d v="1899-12-30T19:50:00" u="1"/>
        <d v="1899-12-30T20:50:00" u="1"/>
        <d v="1899-12-30T21:50:00" u="1"/>
        <d v="1899-12-30T22:50:00" u="1"/>
        <d v="1899-12-30T23:50:00" u="1"/>
        <d v="1899-12-30T00:40:00" u="1"/>
        <d v="1899-12-30T01:40:00" u="1"/>
        <d v="1899-12-30T02:40:00" u="1"/>
        <d v="1899-12-30T03:40:00" u="1"/>
        <d v="1899-12-30T04:40:00" u="1"/>
        <d v="1899-12-30T05:40:00" u="1"/>
        <d v="1899-12-30T06:40:00" u="1"/>
        <d v="1899-12-30T07:40:00" u="1"/>
        <d v="1899-12-30T08:40:00" u="1"/>
        <d v="1899-12-30T09:40:00" u="1"/>
        <d v="1899-12-30T10:40:00" u="1"/>
        <d v="1899-12-30T11:40:00" u="1"/>
        <d v="1899-12-30T12:40:00" u="1"/>
        <d v="1899-12-30T13:40:00" u="1"/>
        <d v="1899-12-30T14:40:00" u="1"/>
        <d v="1899-12-30T15:40:00" u="1"/>
        <d v="1899-12-30T16:40:00" u="1"/>
        <d v="1899-12-30T17:40:00" u="1"/>
        <d v="1899-12-30T18:40:00" u="1"/>
        <d v="1899-12-30T19:40:00" u="1"/>
        <d v="1899-12-30T20:40:00" u="1"/>
        <d v="1899-12-30T21:40:00" u="1"/>
        <d v="1899-12-30T22:40:00" u="1"/>
        <d v="1899-12-30T23:40:00" u="1"/>
        <d v="1899-12-30T00:30:00" u="1"/>
        <d v="1899-12-30T01:30:00" u="1"/>
        <d v="1899-12-30T02:30:00" u="1"/>
        <d v="1899-12-30T03:30:00" u="1"/>
        <d v="1899-12-30T04:30:00" u="1"/>
        <d v="1899-12-30T05:30:00" u="1"/>
        <d v="1899-12-30T06:30:00" u="1"/>
        <d v="1899-12-30T07:30:00" u="1"/>
        <d v="1899-12-30T08:30:00" u="1"/>
        <d v="1899-12-30T09:30:00" u="1"/>
        <d v="1899-12-30T10:30:00" u="1"/>
        <d v="1899-12-30T11:30:00" u="1"/>
        <d v="1899-12-30T12:30:00" u="1"/>
        <d v="1899-12-30T13:30:00" u="1"/>
        <d v="1899-12-30T14:30:00" u="1"/>
        <d v="1899-12-30T15:30:00" u="1"/>
        <d v="1899-12-30T16:30:00" u="1"/>
        <d v="1899-12-30T17:30:00" u="1"/>
        <d v="1899-12-30T18:30:00" u="1"/>
        <d v="1899-12-30T19:30:00" u="1"/>
        <d v="1899-12-30T20:30:00" u="1"/>
        <d v="1899-12-30T21:30:00" u="1"/>
        <d v="1899-12-30T22:30:00" u="1"/>
        <d v="1899-12-30T23:30:00" u="1"/>
        <d v="1899-12-30T00:20:00" u="1"/>
        <d v="1899-12-30T01:20:00" u="1"/>
        <d v="1899-12-30T02:20:00" u="1"/>
      </sharedItems>
    </cacheField>
    <cacheField name="Date18" numFmtId="14">
      <sharedItems containsNonDate="0" containsDate="1" containsString="0" containsBlank="1" minDate="2017-01-01T00:00:00" maxDate="2020-12-06T00:00:00" count="529">
        <m/>
        <d v="2017-09-29T00:00:00" u="1"/>
        <d v="2017-10-25T00:00:00" u="1"/>
        <d v="2017-11-21T00:00:00" u="1"/>
        <d v="2017-12-17T00:00:00" u="1"/>
        <d v="2017-10-27T00:00:00" u="1"/>
        <d v="2017-11-23T00:00:00" u="1"/>
        <d v="2017-12-19T00:00:00" u="1"/>
        <d v="2017-10-29T00:00:00" u="1"/>
        <d v="2017-11-25T00:00:00" u="1"/>
        <d v="2017-12-21T00:00:00" u="1"/>
        <d v="2017-01-02T00:00:00" u="1"/>
        <d v="2020-01-02T00:00:00" u="1"/>
        <d v="2017-10-31T00:00:00" u="1"/>
        <d v="2017-11-27T00:00:00" u="1"/>
        <d v="2017-12-23T00:00:00" u="1"/>
        <d v="2017-01-04T00:00:00" u="1"/>
        <d v="2020-01-04T00:00:00" u="1"/>
        <d v="2017-11-29T00:00:00" u="1"/>
        <d v="2017-12-25T00:00:00" u="1"/>
        <d v="2017-01-06T00:00:00" u="1"/>
        <d v="2017-02-02T00:00:00" u="1"/>
        <d v="2020-01-06T00:00:00" u="1"/>
        <d v="2020-02-02T00:00:00" u="1"/>
        <d v="2017-12-27T00:00:00" u="1"/>
        <d v="2017-01-08T00:00:00" u="1"/>
        <d v="2017-02-04T00:00:00" u="1"/>
        <d v="2020-01-08T00:00:00" u="1"/>
        <d v="2020-02-04T00:00:00" u="1"/>
        <d v="2017-12-29T00:00:00" u="1"/>
        <d v="2017-01-10T00:00:00" u="1"/>
        <d v="2017-02-06T00:00:00" u="1"/>
        <d v="2020-01-10T00:00:00" u="1"/>
        <d v="2017-03-02T00:00:00" u="1"/>
        <d v="2020-02-06T00:00:00" u="1"/>
        <d v="2020-03-02T00:00:00" u="1"/>
        <d v="2017-12-31T00:00:00" u="1"/>
        <d v="2017-01-12T00:00:00" u="1"/>
        <d v="2017-02-08T00:00:00" u="1"/>
        <d v="2020-01-12T00:00:00" u="1"/>
        <d v="2017-03-04T00:00:00" u="1"/>
        <d v="2020-02-08T00:00:00" u="1"/>
        <d v="2020-03-04T00:00:00" u="1"/>
        <d v="2017-01-14T00:00:00" u="1"/>
        <d v="2017-02-10T00:00:00" u="1"/>
        <d v="2020-01-14T00:00:00" u="1"/>
        <d v="2017-03-06T00:00:00" u="1"/>
        <d v="2020-02-10T00:00:00" u="1"/>
        <d v="2017-04-02T00:00:00" u="1"/>
        <d v="2020-03-06T00:00:00" u="1"/>
        <d v="2020-04-02T00:00:00" u="1"/>
        <d v="2017-01-16T00:00:00" u="1"/>
        <d v="2017-02-12T00:00:00" u="1"/>
        <d v="2020-01-16T00:00:00" u="1"/>
        <d v="2017-03-08T00:00:00" u="1"/>
        <d v="2020-02-12T00:00:00" u="1"/>
        <d v="2017-04-04T00:00:00" u="1"/>
        <d v="2020-03-08T00:00:00" u="1"/>
        <d v="2020-04-04T00:00:00" u="1"/>
        <d v="2017-01-18T00:00:00" u="1"/>
        <d v="2017-02-14T00:00:00" u="1"/>
        <d v="2020-01-18T00:00:00" u="1"/>
        <d v="2017-03-10T00:00:00" u="1"/>
        <d v="2020-02-14T00:00:00" u="1"/>
        <d v="2017-04-06T00:00:00" u="1"/>
        <d v="2020-03-10T00:00:00" u="1"/>
        <d v="2017-05-02T00:00:00" u="1"/>
        <d v="2020-04-06T00:00:00" u="1"/>
        <d v="2020-05-02T00:00:00" u="1"/>
        <d v="2017-01-20T00:00:00" u="1"/>
        <d v="2017-02-16T00:00:00" u="1"/>
        <d v="2020-01-20T00:00:00" u="1"/>
        <d v="2017-03-12T00:00:00" u="1"/>
        <d v="2020-02-16T00:00:00" u="1"/>
        <d v="2017-04-08T00:00:00" u="1"/>
        <d v="2020-03-12T00:00:00" u="1"/>
        <d v="2017-05-04T00:00:00" u="1"/>
        <d v="2020-04-08T00:00:00" u="1"/>
        <d v="2020-05-04T00:00:00" u="1"/>
        <d v="2017-01-22T00:00:00" u="1"/>
        <d v="2017-02-18T00:00:00" u="1"/>
        <d v="2020-01-22T00:00:00" u="1"/>
        <d v="2017-03-14T00:00:00" u="1"/>
        <d v="2020-02-18T00:00:00" u="1"/>
        <d v="2017-04-10T00:00:00" u="1"/>
        <d v="2020-03-14T00:00:00" u="1"/>
        <d v="2017-05-06T00:00:00" u="1"/>
        <d v="2020-04-10T00:00:00" u="1"/>
        <d v="2017-06-02T00:00:00" u="1"/>
        <d v="2020-05-06T00:00:00" u="1"/>
        <d v="2020-06-02T00:00:00" u="1"/>
        <d v="2017-01-24T00:00:00" u="1"/>
        <d v="2017-02-20T00:00:00" u="1"/>
        <d v="2020-01-24T00:00:00" u="1"/>
        <d v="2017-03-16T00:00:00" u="1"/>
        <d v="2020-02-20T00:00:00" u="1"/>
        <d v="2017-04-12T00:00:00" u="1"/>
        <d v="2020-03-16T00:00:00" u="1"/>
        <d v="2017-05-08T00:00:00" u="1"/>
        <d v="2020-04-12T00:00:00" u="1"/>
        <d v="2017-06-04T00:00:00" u="1"/>
        <d v="2020-06-04T00:00:00" u="1"/>
        <d v="2017-01-26T00:00:00" u="1"/>
        <d v="2017-02-22T00:00:00" u="1"/>
        <d v="2020-01-26T00:00:00" u="1"/>
        <d v="2017-03-18T00:00:00" u="1"/>
        <d v="2020-02-22T00:00:00" u="1"/>
        <d v="2017-04-14T00:00:00" u="1"/>
        <d v="2020-03-18T00:00:00" u="1"/>
        <d v="2017-05-10T00:00:00" u="1"/>
        <d v="2020-04-14T00:00:00" u="1"/>
        <d v="2017-06-06T00:00:00" u="1"/>
        <d v="2017-07-02T00:00:00" u="1"/>
        <d v="2020-07-02T00:00:00" u="1"/>
        <d v="2017-01-28T00:00:00" u="1"/>
        <d v="2017-02-24T00:00:00" u="1"/>
        <d v="2020-01-28T00:00:00" u="1"/>
        <d v="2017-03-20T00:00:00" u="1"/>
        <d v="2020-02-24T00:00:00" u="1"/>
        <d v="2017-04-16T00:00:00" u="1"/>
        <d v="2020-03-20T00:00:00" u="1"/>
        <d v="2017-05-12T00:00:00" u="1"/>
        <d v="2020-04-16T00:00:00" u="1"/>
        <d v="2017-06-08T00:00:00" u="1"/>
        <d v="2017-07-04T00:00:00" u="1"/>
        <d v="2020-07-04T00:00:00" u="1"/>
        <d v="2017-01-30T00:00:00" u="1"/>
        <d v="2017-02-26T00:00:00" u="1"/>
        <d v="2020-01-30T00:00:00" u="1"/>
        <d v="2017-03-22T00:00:00" u="1"/>
        <d v="2020-02-26T00:00:00" u="1"/>
        <d v="2017-04-18T00:00:00" u="1"/>
        <d v="2020-03-22T00:00:00" u="1"/>
        <d v="2017-05-14T00:00:00" u="1"/>
        <d v="2020-04-18T00:00:00" u="1"/>
        <d v="2017-06-10T00:00:00" u="1"/>
        <d v="2017-07-06T00:00:00" u="1"/>
        <d v="2017-08-02T00:00:00" u="1"/>
        <d v="2020-08-02T00:00:00" u="1"/>
        <d v="2017-02-28T00:00:00" u="1"/>
        <d v="2017-03-24T00:00:00" u="1"/>
        <d v="2020-02-28T00:00:00" u="1"/>
        <d v="2017-04-20T00:00:00" u="1"/>
        <d v="2020-03-24T00:00:00" u="1"/>
        <d v="2017-05-16T00:00:00" u="1"/>
        <d v="2020-04-20T00:00:00" u="1"/>
        <d v="2017-06-12T00:00:00" u="1"/>
        <d v="2017-07-08T00:00:00" u="1"/>
        <d v="2017-08-04T00:00:00" u="1"/>
        <d v="2020-08-04T00:00:00" u="1"/>
        <d v="2017-03-26T00:00:00" u="1"/>
        <d v="2017-04-22T00:00:00" u="1"/>
        <d v="2020-03-26T00:00:00" u="1"/>
        <d v="2017-05-18T00:00:00" u="1"/>
        <d v="2020-04-22T00:00:00" u="1"/>
        <d v="2017-06-14T00:00:00" u="1"/>
        <d v="2017-07-10T00:00:00" u="1"/>
        <d v="2017-08-06T00:00:00" u="1"/>
        <d v="2017-09-02T00:00:00" u="1"/>
        <d v="2020-09-02T00:00:00" u="1"/>
        <d v="2017-03-28T00:00:00" u="1"/>
        <d v="2017-04-24T00:00:00" u="1"/>
        <d v="2020-03-28T00:00:00" u="1"/>
        <d v="2017-05-20T00:00:00" u="1"/>
        <d v="2020-04-24T00:00:00" u="1"/>
        <d v="2017-06-16T00:00:00" u="1"/>
        <d v="2017-07-12T00:00:00" u="1"/>
        <d v="2017-08-08T00:00:00" u="1"/>
        <d v="2017-09-04T00:00:00" u="1"/>
        <d v="2020-09-04T00:00:00" u="1"/>
        <d v="2017-03-30T00:00:00" u="1"/>
        <d v="2017-04-26T00:00:00" u="1"/>
        <d v="2020-03-30T00:00:00" u="1"/>
        <d v="2017-05-22T00:00:00" u="1"/>
        <d v="2020-04-26T00:00:00" u="1"/>
        <d v="2017-06-18T00:00:00" u="1"/>
        <d v="2017-07-14T00:00:00" u="1"/>
        <d v="2017-08-10T00:00:00" u="1"/>
        <d v="2017-09-06T00:00:00" u="1"/>
        <d v="2017-10-02T00:00:00" u="1"/>
        <d v="2020-10-02T00:00:00" u="1"/>
        <d v="2017-04-28T00:00:00" u="1"/>
        <d v="2017-05-24T00:00:00" u="1"/>
        <d v="2020-04-28T00:00:00" u="1"/>
        <d v="2017-06-20T00:00:00" u="1"/>
        <d v="2017-07-16T00:00:00" u="1"/>
        <d v="2017-08-12T00:00:00" u="1"/>
        <d v="2017-09-08T00:00:00" u="1"/>
        <d v="2017-10-04T00:00:00" u="1"/>
        <d v="2020-10-04T00:00:00" u="1"/>
        <d v="2017-04-30T00:00:00" u="1"/>
        <d v="2017-05-26T00:00:00" u="1"/>
        <d v="2020-04-30T00:00:00" u="1"/>
        <d v="2017-06-22T00:00:00" u="1"/>
        <d v="2017-07-18T00:00:00" u="1"/>
        <d v="2017-08-14T00:00:00" u="1"/>
        <d v="2017-09-10T00:00:00" u="1"/>
        <d v="2017-10-06T00:00:00" u="1"/>
        <d v="2017-11-02T00:00:00" u="1"/>
        <d v="2020-11-02T00:00:00" u="1"/>
        <d v="2017-05-28T00:00:00" u="1"/>
        <d v="2017-06-24T00:00:00" u="1"/>
        <d v="2017-07-20T00:00:00" u="1"/>
        <d v="2017-08-16T00:00:00" u="1"/>
        <d v="2017-09-12T00:00:00" u="1"/>
        <d v="2017-10-08T00:00:00" u="1"/>
        <d v="2017-11-04T00:00:00" u="1"/>
        <d v="2020-11-04T00:00:00" u="1"/>
        <d v="2017-05-30T00:00:00" u="1"/>
        <d v="2017-06-26T00:00:00" u="1"/>
        <d v="2017-07-22T00:00:00" u="1"/>
        <d v="2017-08-18T00:00:00" u="1"/>
        <d v="2017-09-14T00:00:00" u="1"/>
        <d v="2017-10-10T00:00:00" u="1"/>
        <d v="2017-11-06T00:00:00" u="1"/>
        <d v="2017-12-02T00:00:00" u="1"/>
        <d v="2020-12-02T00:00:00" u="1"/>
        <d v="2017-06-28T00:00:00" u="1"/>
        <d v="2017-07-24T00:00:00" u="1"/>
        <d v="2017-08-20T00:00:00" u="1"/>
        <d v="2017-09-16T00:00:00" u="1"/>
        <d v="2017-10-12T00:00:00" u="1"/>
        <d v="2017-11-08T00:00:00" u="1"/>
        <d v="2017-12-04T00:00:00" u="1"/>
        <d v="2020-12-04T00:00:00" u="1"/>
        <d v="2017-06-30T00:00:00" u="1"/>
        <d v="2017-07-26T00:00:00" u="1"/>
        <d v="2017-08-22T00:00:00" u="1"/>
        <d v="2017-09-18T00:00:00" u="1"/>
        <d v="2017-10-14T00:00:00" u="1"/>
        <d v="2017-11-10T00:00:00" u="1"/>
        <d v="2017-12-06T00:00:00" u="1"/>
        <d v="2017-07-28T00:00:00" u="1"/>
        <d v="2017-08-24T00:00:00" u="1"/>
        <d v="2017-09-20T00:00:00" u="1"/>
        <d v="2017-10-16T00:00:00" u="1"/>
        <d v="2017-11-12T00:00:00" u="1"/>
        <d v="2017-12-08T00:00:00" u="1"/>
        <d v="2017-07-30T00:00:00" u="1"/>
        <d v="2017-08-26T00:00:00" u="1"/>
        <d v="2017-09-22T00:00:00" u="1"/>
        <d v="2017-10-18T00:00:00" u="1"/>
        <d v="2017-11-14T00:00:00" u="1"/>
        <d v="2017-12-10T00:00:00" u="1"/>
        <d v="2017-08-28T00:00:00" u="1"/>
        <d v="2017-09-24T00:00:00" u="1"/>
        <d v="2017-10-20T00:00:00" u="1"/>
        <d v="2017-11-16T00:00:00" u="1"/>
        <d v="2017-12-12T00:00:00" u="1"/>
        <d v="2017-08-30T00:00:00" u="1"/>
        <d v="2017-09-26T00:00:00" u="1"/>
        <d v="2017-10-22T00:00:00" u="1"/>
        <d v="2017-11-18T00:00:00" u="1"/>
        <d v="2017-12-14T00:00:00" u="1"/>
        <d v="2017-09-28T00:00:00" u="1"/>
        <d v="2017-10-24T00:00:00" u="1"/>
        <d v="2017-11-20T00:00:00" u="1"/>
        <d v="2017-12-16T00:00:00" u="1"/>
        <d v="2017-09-30T00:00:00" u="1"/>
        <d v="2017-10-26T00:00:00" u="1"/>
        <d v="2017-11-22T00:00:00" u="1"/>
        <d v="2017-12-18T00:00:00" u="1"/>
        <d v="2017-10-28T00:00:00" u="1"/>
        <d v="2017-11-24T00:00:00" u="1"/>
        <d v="2017-12-20T00:00:00" u="1"/>
        <d v="2017-01-01T00:00:00" u="1"/>
        <d v="2018-01-01T00:00:00" u="1"/>
        <d v="2020-01-01T00:00:00" u="1"/>
        <d v="2017-10-30T00:00:00" u="1"/>
        <d v="2017-11-26T00:00:00" u="1"/>
        <d v="2017-12-22T00:00:00" u="1"/>
        <d v="2017-01-03T00:00:00" u="1"/>
        <d v="2020-01-03T00:00:00" u="1"/>
        <d v="2017-11-28T00:00:00" u="1"/>
        <d v="2017-12-24T00:00:00" u="1"/>
        <d v="2017-01-05T00:00:00" u="1"/>
        <d v="2017-02-01T00:00:00" u="1"/>
        <d v="2020-01-05T00:00:00" u="1"/>
        <d v="2020-02-01T00:00:00" u="1"/>
        <d v="2017-11-30T00:00:00" u="1"/>
        <d v="2017-12-26T00:00:00" u="1"/>
        <d v="2017-01-07T00:00:00" u="1"/>
        <d v="2017-02-03T00:00:00" u="1"/>
        <d v="2020-01-07T00:00:00" u="1"/>
        <d v="2020-02-03T00:00:00" u="1"/>
        <d v="2017-12-28T00:00:00" u="1"/>
        <d v="2017-01-09T00:00:00" u="1"/>
        <d v="2017-02-05T00:00:00" u="1"/>
        <d v="2020-01-09T00:00:00" u="1"/>
        <d v="2017-03-01T00:00:00" u="1"/>
        <d v="2020-02-05T00:00:00" u="1"/>
        <d v="2020-03-01T00:00:00" u="1"/>
        <d v="2017-12-30T00:00:00" u="1"/>
        <d v="2017-01-11T00:00:00" u="1"/>
        <d v="2017-02-07T00:00:00" u="1"/>
        <d v="2020-01-11T00:00:00" u="1"/>
        <d v="2017-03-03T00:00:00" u="1"/>
        <d v="2020-02-07T00:00:00" u="1"/>
        <d v="2020-03-03T00:00:00" u="1"/>
        <d v="2017-01-13T00:00:00" u="1"/>
        <d v="2017-02-09T00:00:00" u="1"/>
        <d v="2020-01-13T00:00:00" u="1"/>
        <d v="2017-03-05T00:00:00" u="1"/>
        <d v="2020-02-09T00:00:00" u="1"/>
        <d v="2017-04-01T00:00:00" u="1"/>
        <d v="2020-03-05T00:00:00" u="1"/>
        <d v="2020-04-01T00:00:00" u="1"/>
        <d v="2017-01-15T00:00:00" u="1"/>
        <d v="2017-02-11T00:00:00" u="1"/>
        <d v="2020-01-15T00:00:00" u="1"/>
        <d v="2017-03-07T00:00:00" u="1"/>
        <d v="2020-02-11T00:00:00" u="1"/>
        <d v="2017-04-03T00:00:00" u="1"/>
        <d v="2020-03-07T00:00:00" u="1"/>
        <d v="2020-04-03T00:00:00" u="1"/>
        <d v="2017-01-17T00:00:00" u="1"/>
        <d v="2017-02-13T00:00:00" u="1"/>
        <d v="2020-01-17T00:00:00" u="1"/>
        <d v="2017-03-09T00:00:00" u="1"/>
        <d v="2020-02-13T00:00:00" u="1"/>
        <d v="2017-04-05T00:00:00" u="1"/>
        <d v="2020-03-09T00:00:00" u="1"/>
        <d v="2017-05-01T00:00:00" u="1"/>
        <d v="2020-04-05T00:00:00" u="1"/>
        <d v="2020-05-01T00:00:00" u="1"/>
        <d v="2017-01-19T00:00:00" u="1"/>
        <d v="2017-02-15T00:00:00" u="1"/>
        <d v="2020-01-19T00:00:00" u="1"/>
        <d v="2017-03-11T00:00:00" u="1"/>
        <d v="2020-02-15T00:00:00" u="1"/>
        <d v="2017-04-07T00:00:00" u="1"/>
        <d v="2020-03-11T00:00:00" u="1"/>
        <d v="2017-05-03T00:00:00" u="1"/>
        <d v="2020-04-07T00:00:00" u="1"/>
        <d v="2020-05-03T00:00:00" u="1"/>
        <d v="2017-01-21T00:00:00" u="1"/>
        <d v="2017-02-17T00:00:00" u="1"/>
        <d v="2020-01-21T00:00:00" u="1"/>
        <d v="2017-03-13T00:00:00" u="1"/>
        <d v="2020-02-17T00:00:00" u="1"/>
        <d v="2017-04-09T00:00:00" u="1"/>
        <d v="2020-03-13T00:00:00" u="1"/>
        <d v="2017-05-05T00:00:00" u="1"/>
        <d v="2020-04-09T00:00:00" u="1"/>
        <d v="2017-06-01T00:00:00" u="1"/>
        <d v="2020-05-05T00:00:00" u="1"/>
        <d v="2020-06-01T00:00:00" u="1"/>
        <d v="2017-01-23T00:00:00" u="1"/>
        <d v="2017-02-19T00:00:00" u="1"/>
        <d v="2020-01-23T00:00:00" u="1"/>
        <d v="2017-03-15T00:00:00" u="1"/>
        <d v="2020-02-19T00:00:00" u="1"/>
        <d v="2017-04-11T00:00:00" u="1"/>
        <d v="2020-03-15T00:00:00" u="1"/>
        <d v="2017-05-07T00:00:00" u="1"/>
        <d v="2020-04-11T00:00:00" u="1"/>
        <d v="2017-06-03T00:00:00" u="1"/>
        <d v="2020-06-03T00:00:00" u="1"/>
        <d v="2017-01-25T00:00:00" u="1"/>
        <d v="2017-02-21T00:00:00" u="1"/>
        <d v="2020-01-25T00:00:00" u="1"/>
        <d v="2017-03-17T00:00:00" u="1"/>
        <d v="2020-02-21T00:00:00" u="1"/>
        <d v="2017-04-13T00:00:00" u="1"/>
        <d v="2020-03-17T00:00:00" u="1"/>
        <d v="2017-05-09T00:00:00" u="1"/>
        <d v="2020-04-13T00:00:00" u="1"/>
        <d v="2017-06-05T00:00:00" u="1"/>
        <d v="2017-07-01T00:00:00" u="1"/>
        <d v="2020-06-05T00:00:00" u="1"/>
        <d v="2020-07-01T00:00:00" u="1"/>
        <d v="2017-01-27T00:00:00" u="1"/>
        <d v="2017-02-23T00:00:00" u="1"/>
        <d v="2020-01-27T00:00:00" u="1"/>
        <d v="2017-03-19T00:00:00" u="1"/>
        <d v="2020-02-23T00:00:00" u="1"/>
        <d v="2017-04-15T00:00:00" u="1"/>
        <d v="2020-03-19T00:00:00" u="1"/>
        <d v="2017-05-11T00:00:00" u="1"/>
        <d v="2020-04-15T00:00:00" u="1"/>
        <d v="2017-06-07T00:00:00" u="1"/>
        <d v="2017-07-03T00:00:00" u="1"/>
        <d v="2020-07-03T00:00:00" u="1"/>
        <d v="2017-01-29T00:00:00" u="1"/>
        <d v="2017-02-25T00:00:00" u="1"/>
        <d v="2020-01-29T00:00:00" u="1"/>
        <d v="2017-03-21T00:00:00" u="1"/>
        <d v="2020-02-25T00:00:00" u="1"/>
        <d v="2017-04-17T00:00:00" u="1"/>
        <d v="2020-03-21T00:00:00" u="1"/>
        <d v="2017-05-13T00:00:00" u="1"/>
        <d v="2020-04-17T00:00:00" u="1"/>
        <d v="2017-06-09T00:00:00" u="1"/>
        <d v="2017-07-05T00:00:00" u="1"/>
        <d v="2017-08-01T00:00:00" u="1"/>
        <d v="2020-07-05T00:00:00" u="1"/>
        <d v="2020-08-01T00:00:00" u="1"/>
        <d v="2017-01-31T00:00:00" u="1"/>
        <d v="2017-02-27T00:00:00" u="1"/>
        <d v="2020-01-31T00:00:00" u="1"/>
        <d v="2017-03-23T00:00:00" u="1"/>
        <d v="2020-02-27T00:00:00" u="1"/>
        <d v="2017-04-19T00:00:00" u="1"/>
        <d v="2020-03-23T00:00:00" u="1"/>
        <d v="2017-05-15T00:00:00" u="1"/>
        <d v="2020-04-19T00:00:00" u="1"/>
        <d v="2017-06-11T00:00:00" u="1"/>
        <d v="2017-07-07T00:00:00" u="1"/>
        <d v="2017-08-03T00:00:00" u="1"/>
        <d v="2020-08-03T00:00:00" u="1"/>
        <d v="2017-03-25T00:00:00" u="1"/>
        <d v="2020-02-29T00:00:00" u="1"/>
        <d v="2017-04-21T00:00:00" u="1"/>
        <d v="2020-03-25T00:00:00" u="1"/>
        <d v="2017-05-17T00:00:00" u="1"/>
        <d v="2020-04-21T00:00:00" u="1"/>
        <d v="2017-06-13T00:00:00" u="1"/>
        <d v="2017-07-09T00:00:00" u="1"/>
        <d v="2017-08-05T00:00:00" u="1"/>
        <d v="2017-09-01T00:00:00" u="1"/>
        <d v="2020-08-05T00:00:00" u="1"/>
        <d v="2020-09-01T00:00:00" u="1"/>
        <d v="2017-03-27T00:00:00" u="1"/>
        <d v="2017-04-23T00:00:00" u="1"/>
        <d v="2020-03-27T00:00:00" u="1"/>
        <d v="2017-05-19T00:00:00" u="1"/>
        <d v="2020-04-23T00:00:00" u="1"/>
        <d v="2017-06-15T00:00:00" u="1"/>
        <d v="2017-07-11T00:00:00" u="1"/>
        <d v="2017-08-07T00:00:00" u="1"/>
        <d v="2017-09-03T00:00:00" u="1"/>
        <d v="2020-09-03T00:00:00" u="1"/>
        <d v="2017-03-29T00:00:00" u="1"/>
        <d v="2017-04-25T00:00:00" u="1"/>
        <d v="2020-03-29T00:00:00" u="1"/>
        <d v="2017-05-21T00:00:00" u="1"/>
        <d v="2020-04-25T00:00:00" u="1"/>
        <d v="2017-06-17T00:00:00" u="1"/>
        <d v="2017-07-13T00:00:00" u="1"/>
        <d v="2017-08-09T00:00:00" u="1"/>
        <d v="2017-09-05T00:00:00" u="1"/>
        <d v="2017-10-01T00:00:00" u="1"/>
        <d v="2020-09-05T00:00:00" u="1"/>
        <d v="2020-10-01T00:00:00" u="1"/>
        <d v="2017-03-31T00:00:00" u="1"/>
        <d v="2017-04-27T00:00:00" u="1"/>
        <d v="2020-03-31T00:00:00" u="1"/>
        <d v="2017-05-23T00:00:00" u="1"/>
        <d v="2020-04-27T00:00:00" u="1"/>
        <d v="2017-06-19T00:00:00" u="1"/>
        <d v="2017-07-15T00:00:00" u="1"/>
        <d v="2017-08-11T00:00:00" u="1"/>
        <d v="2017-09-07T00:00:00" u="1"/>
        <d v="2017-10-03T00:00:00" u="1"/>
        <d v="2020-10-03T00:00:00" u="1"/>
        <d v="2017-04-29T00:00:00" u="1"/>
        <d v="2017-05-25T00:00:00" u="1"/>
        <d v="2020-04-29T00:00:00" u="1"/>
        <d v="2017-06-21T00:00:00" u="1"/>
        <d v="2017-07-17T00:00:00" u="1"/>
        <d v="2017-08-13T00:00:00" u="1"/>
        <d v="2017-09-09T00:00:00" u="1"/>
        <d v="2017-10-05T00:00:00" u="1"/>
        <d v="2017-11-01T00:00:00" u="1"/>
        <d v="2020-10-05T00:00:00" u="1"/>
        <d v="2020-11-01T00:00:00" u="1"/>
        <d v="2017-05-27T00:00:00" u="1"/>
        <d v="2017-06-23T00:00:00" u="1"/>
        <d v="2017-07-19T00:00:00" u="1"/>
        <d v="2017-08-15T00:00:00" u="1"/>
        <d v="2017-09-11T00:00:00" u="1"/>
        <d v="2017-10-07T00:00:00" u="1"/>
        <d v="2017-11-03T00:00:00" u="1"/>
        <d v="2020-11-03T00:00:00" u="1"/>
        <d v="2017-05-29T00:00:00" u="1"/>
        <d v="2017-06-25T00:00:00" u="1"/>
        <d v="2017-07-21T00:00:00" u="1"/>
        <d v="2017-08-17T00:00:00" u="1"/>
        <d v="2017-09-13T00:00:00" u="1"/>
        <d v="2017-10-09T00:00:00" u="1"/>
        <d v="2017-11-05T00:00:00" u="1"/>
        <d v="2017-12-01T00:00:00" u="1"/>
        <d v="2020-11-05T00:00:00" u="1"/>
        <d v="2020-12-01T00:00:00" u="1"/>
        <d v="2017-05-31T00:00:00" u="1"/>
        <d v="2017-06-27T00:00:00" u="1"/>
        <d v="2017-07-23T00:00:00" u="1"/>
        <d v="2017-08-19T00:00:00" u="1"/>
        <d v="2017-09-15T00:00:00" u="1"/>
        <d v="2017-10-11T00:00:00" u="1"/>
        <d v="2017-11-07T00:00:00" u="1"/>
        <d v="2017-12-03T00:00:00" u="1"/>
        <d v="2020-12-03T00:00:00" u="1"/>
        <d v="2017-06-29T00:00:00" u="1"/>
        <d v="2017-07-25T00:00:00" u="1"/>
        <d v="2017-08-21T00:00:00" u="1"/>
        <d v="2017-09-17T00:00:00" u="1"/>
        <d v="2017-10-13T00:00:00" u="1"/>
        <d v="2017-11-09T00:00:00" u="1"/>
        <d v="2017-12-05T00:00:00" u="1"/>
        <d v="2020-12-05T00:00:00" u="1"/>
        <d v="2017-07-27T00:00:00" u="1"/>
        <d v="2017-08-23T00:00:00" u="1"/>
        <d v="2017-09-19T00:00:00" u="1"/>
        <d v="2017-10-15T00:00:00" u="1"/>
        <d v="2017-11-11T00:00:00" u="1"/>
        <d v="2017-12-07T00:00:00" u="1"/>
        <d v="2017-07-29T00:00:00" u="1"/>
        <d v="2017-08-25T00:00:00" u="1"/>
        <d v="2017-09-21T00:00:00" u="1"/>
        <d v="2017-10-17T00:00:00" u="1"/>
        <d v="2017-11-13T00:00:00" u="1"/>
        <d v="2017-12-09T00:00:00" u="1"/>
        <d v="2017-07-31T00:00:00" u="1"/>
        <d v="2017-08-27T00:00:00" u="1"/>
        <d v="2017-09-23T00:00:00" u="1"/>
        <d v="2017-10-19T00:00:00" u="1"/>
        <d v="2017-11-15T00:00:00" u="1"/>
        <d v="2017-12-11T00:00:00" u="1"/>
        <d v="2017-08-29T00:00:00" u="1"/>
        <d v="2017-09-25T00:00:00" u="1"/>
        <d v="2017-10-21T00:00:00" u="1"/>
        <d v="2017-11-17T00:00:00" u="1"/>
        <d v="2017-12-13T00:00:00" u="1"/>
        <d v="2017-08-31T00:00:00" u="1"/>
        <d v="2017-09-27T00:00:00" u="1"/>
        <d v="2017-10-23T00:00:00" u="1"/>
        <d v="2017-11-19T00:00:00" u="1"/>
        <d v="2017-12-15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m/>
    <m/>
    <m/>
    <m/>
    <m/>
    <m/>
    <m/>
    <x v="0"/>
    <m/>
    <m/>
    <m/>
    <m/>
    <m/>
    <m/>
    <m/>
    <m/>
    <m/>
    <m/>
    <m/>
    <m/>
    <m/>
    <m/>
    <m/>
    <m/>
    <m/>
    <m/>
    <m/>
    <m/>
    <m/>
    <m/>
    <m/>
    <m/>
    <m/>
    <m/>
    <m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H5" firstHeaderRow="1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873">
        <item m="1" x="1661"/>
        <item m="1" x="2992"/>
        <item m="1" x="3865"/>
        <item m="1" x="5354"/>
        <item m="1" x="7619"/>
        <item m="1" x="2507"/>
        <item m="1" x="2993"/>
        <item m="1" x="3867"/>
        <item m="1" x="5357"/>
        <item m="1" x="7623"/>
        <item m="1" x="2512"/>
        <item m="1" x="2994"/>
        <item m="1" x="3869"/>
        <item m="1" x="5360"/>
        <item m="1" x="7627"/>
        <item m="1" x="2517"/>
        <item m="1" x="2995"/>
        <item m="1" x="3871"/>
        <item m="1" x="5363"/>
        <item m="1" x="7631"/>
        <item m="1" x="2522"/>
        <item m="1" x="2997"/>
        <item m="1" x="3874"/>
        <item m="1" x="5367"/>
        <item m="1" x="7635"/>
        <item m="1" x="2528"/>
        <item m="1" x="2998"/>
        <item m="1" x="3876"/>
        <item m="1" x="5370"/>
        <item m="1" x="7639"/>
        <item m="1" x="2533"/>
        <item m="1" x="2999"/>
        <item m="1" x="3879"/>
        <item m="1" x="5373"/>
        <item m="1" x="7644"/>
        <item m="1" x="2538"/>
        <item m="1" x="3000"/>
        <item m="1" x="3881"/>
        <item m="1" x="5376"/>
        <item m="1" x="7648"/>
        <item m="1" x="2543"/>
        <item m="1" x="3001"/>
        <item m="1" x="3883"/>
        <item m="1" x="5379"/>
        <item m="1" x="7652"/>
        <item m="1" x="2548"/>
        <item m="1" x="3002"/>
        <item m="1" x="3885"/>
        <item m="1" x="5382"/>
        <item m="1" x="7656"/>
        <item m="1" x="2553"/>
        <item m="1" x="3003"/>
        <item m="1" x="3887"/>
        <item m="1" x="5385"/>
        <item m="1" x="7660"/>
        <item m="1" x="2558"/>
        <item m="1" x="3005"/>
        <item m="1" x="3890"/>
        <item m="1" x="5388"/>
        <item m="1" x="7665"/>
        <item m="1" x="2563"/>
        <item m="1" x="3006"/>
        <item m="1" x="3892"/>
        <item m="1" x="5391"/>
        <item m="1" x="7669"/>
        <item m="1" x="2568"/>
        <item m="1" x="3007"/>
        <item m="1" x="3894"/>
        <item m="1" x="5394"/>
        <item m="1" x="7673"/>
        <item m="1" x="2573"/>
        <item m="1" x="3008"/>
        <item m="1" x="3897"/>
        <item m="1" x="5397"/>
        <item m="1" x="7678"/>
        <item m="1" x="2578"/>
        <item m="1" x="3009"/>
        <item m="1" x="3899"/>
        <item m="1" x="5400"/>
        <item m="1" x="7682"/>
        <item m="1" x="2583"/>
        <item m="1" x="3010"/>
        <item m="1" x="3901"/>
        <item m="1" x="5403"/>
        <item m="1" x="7686"/>
        <item m="1" x="2588"/>
        <item m="1" x="3011"/>
        <item m="1" x="3903"/>
        <item m="1" x="5406"/>
        <item m="1" x="7690"/>
        <item m="1" x="2593"/>
        <item m="1" x="3012"/>
        <item m="1" x="3905"/>
        <item m="1" x="5409"/>
        <item m="1" x="7694"/>
        <item m="1" x="2598"/>
        <item m="1" x="3013"/>
        <item m="1" x="3907"/>
        <item m="1" x="5412"/>
        <item m="1" x="7698"/>
        <item m="1" x="2603"/>
        <item m="1" x="3014"/>
        <item m="1" x="3909"/>
        <item m="1" x="5415"/>
        <item m="1" x="7702"/>
        <item m="1" x="2608"/>
        <item m="1" x="3015"/>
        <item m="1" x="3911"/>
        <item m="1" x="5418"/>
        <item m="1" x="7706"/>
        <item m="1" x="2613"/>
        <item m="1" x="3016"/>
        <item m="1" x="3913"/>
        <item m="1" x="5421"/>
        <item m="1" x="7710"/>
        <item m="1" x="2618"/>
        <item m="1" x="3017"/>
        <item m="1" x="3915"/>
        <item m="1" x="5424"/>
        <item m="1" x="7714"/>
        <item m="1" x="2623"/>
        <item m="1" x="3324"/>
        <item m="1" x="4458"/>
        <item m="1" x="6253"/>
        <item m="1" x="794"/>
        <item m="1" x="3325"/>
        <item m="1" x="4460"/>
        <item m="1" x="6256"/>
        <item m="1" x="798"/>
        <item m="1" x="3326"/>
        <item m="1" x="4462"/>
        <item m="1" x="6259"/>
        <item m="1" x="802"/>
        <item m="1" x="3327"/>
        <item m="1" x="4464"/>
        <item m="1" x="6262"/>
        <item m="1" x="806"/>
        <item m="1" x="3329"/>
        <item m="1" x="4467"/>
        <item m="1" x="6266"/>
        <item m="1" x="810"/>
        <item m="1" x="3330"/>
        <item m="1" x="4469"/>
        <item m="1" x="6269"/>
        <item m="1" x="814"/>
        <item m="1" x="3331"/>
        <item m="1" x="4472"/>
        <item m="1" x="6272"/>
        <item m="1" x="819"/>
        <item m="1" x="3332"/>
        <item m="1" x="4474"/>
        <item m="1" x="6275"/>
        <item m="1" x="823"/>
        <item m="1" x="3333"/>
        <item m="1" x="4476"/>
        <item m="1" x="6278"/>
        <item m="1" x="827"/>
        <item m="1" x="3334"/>
        <item m="1" x="4478"/>
        <item m="1" x="6281"/>
        <item m="1" x="831"/>
        <item m="1" x="3335"/>
        <item m="1" x="4480"/>
        <item m="1" x="6284"/>
        <item m="1" x="835"/>
        <item m="1" x="3336"/>
        <item m="1" x="4483"/>
        <item m="1" x="6288"/>
        <item m="1" x="840"/>
        <item m="1" x="3337"/>
        <item m="1" x="4485"/>
        <item m="1" x="6291"/>
        <item m="1" x="844"/>
        <item m="1" x="3338"/>
        <item m="1" x="4487"/>
        <item m="1" x="6294"/>
        <item m="1" x="848"/>
        <item m="1" x="3339"/>
        <item m="1" x="4490"/>
        <item m="1" x="6297"/>
        <item m="1" x="853"/>
        <item m="1" x="3340"/>
        <item m="1" x="4492"/>
        <item m="1" x="6300"/>
        <item m="1" x="857"/>
        <item m="1" x="3341"/>
        <item m="1" x="4494"/>
        <item m="1" x="6303"/>
        <item m="1" x="861"/>
        <item m="1" x="3342"/>
        <item m="1" x="4496"/>
        <item m="1" x="6306"/>
        <item m="1" x="865"/>
        <item m="1" x="3343"/>
        <item m="1" x="4498"/>
        <item m="1" x="6309"/>
        <item m="1" x="869"/>
        <item m="1" x="3344"/>
        <item m="1" x="4500"/>
        <item m="1" x="6312"/>
        <item m="1" x="873"/>
        <item m="1" x="3345"/>
        <item m="1" x="4502"/>
        <item m="1" x="6315"/>
        <item m="1" x="877"/>
        <item m="1" x="3346"/>
        <item m="1" x="4504"/>
        <item m="1" x="6318"/>
        <item m="1" x="881"/>
        <item m="1" x="3347"/>
        <item m="1" x="4506"/>
        <item m="1" x="6321"/>
        <item m="1" x="885"/>
        <item m="1" x="3348"/>
        <item m="1" x="4508"/>
        <item m="1" x="6324"/>
        <item m="1" x="889"/>
        <item m="1" x="3653"/>
        <item m="1" x="5074"/>
        <item m="1" x="7123"/>
        <item m="1" x="1924"/>
        <item m="1" x="3654"/>
        <item m="1" x="5076"/>
        <item m="1" x="7126"/>
        <item m="1" x="1928"/>
        <item m="1" x="3655"/>
        <item m="1" x="5078"/>
        <item m="1" x="7129"/>
        <item m="1" x="1932"/>
        <item m="1" x="3656"/>
        <item m="1" x="5080"/>
        <item m="1" x="7132"/>
        <item m="1" x="1936"/>
        <item m="1" x="3658"/>
        <item m="1" x="5082"/>
        <item m="1" x="7136"/>
        <item m="1" x="1940"/>
        <item m="1" x="3659"/>
        <item m="1" x="5084"/>
        <item m="1" x="7139"/>
        <item m="1" x="1944"/>
        <item m="1" x="3660"/>
        <item m="1" x="5087"/>
        <item m="1" x="7142"/>
        <item m="1" x="1949"/>
        <item m="1" x="3661"/>
        <item m="1" x="5089"/>
        <item m="1" x="7145"/>
        <item m="1" x="1953"/>
        <item m="1" x="3662"/>
        <item m="1" x="5091"/>
        <item m="1" x="7148"/>
        <item m="1" x="1957"/>
        <item m="1" x="3663"/>
        <item m="1" x="5093"/>
        <item m="1" x="7151"/>
        <item m="1" x="1961"/>
        <item m="1" x="3664"/>
        <item m="1" x="5095"/>
        <item m="1" x="7154"/>
        <item m="1" x="1965"/>
        <item m="1" x="3666"/>
        <item m="1" x="5098"/>
        <item m="1" x="7158"/>
        <item m="1" x="1969"/>
        <item m="1" x="3667"/>
        <item m="1" x="5100"/>
        <item m="1" x="7161"/>
        <item m="1" x="1973"/>
        <item m="1" x="3668"/>
        <item m="1" x="5102"/>
        <item m="1" x="7164"/>
        <item m="1" x="1977"/>
        <item m="1" x="3669"/>
        <item m="1" x="5105"/>
        <item m="1" x="7167"/>
        <item m="1" x="1981"/>
        <item m="1" x="3670"/>
        <item m="1" x="5107"/>
        <item m="1" x="7170"/>
        <item m="1" x="1985"/>
        <item m="1" x="3671"/>
        <item m="1" x="5109"/>
        <item m="1" x="7173"/>
        <item m="1" x="1989"/>
        <item m="1" x="3672"/>
        <item m="1" x="5111"/>
        <item m="1" x="7176"/>
        <item m="1" x="1993"/>
        <item m="1" x="3673"/>
        <item m="1" x="5113"/>
        <item m="1" x="7179"/>
        <item m="1" x="1997"/>
        <item m="1" x="3674"/>
        <item m="1" x="5115"/>
        <item m="1" x="7182"/>
        <item m="1" x="2001"/>
        <item m="1" x="3675"/>
        <item m="1" x="5117"/>
        <item m="1" x="7185"/>
        <item m="1" x="2005"/>
        <item m="1" x="3676"/>
        <item m="1" x="5119"/>
        <item m="1" x="7188"/>
        <item m="1" x="2009"/>
        <item m="1" x="3677"/>
        <item m="1" x="5121"/>
        <item m="1" x="7191"/>
        <item m="1" x="2013"/>
        <item m="1" x="3678"/>
        <item m="1" x="5123"/>
        <item m="1" x="7194"/>
        <item m="1" x="2017"/>
        <item m="1" x="4151"/>
        <item m="1" x="5850"/>
        <item m="1" x="200"/>
        <item m="1" x="4153"/>
        <item m="1" x="5853"/>
        <item m="1" x="204"/>
        <item m="1" x="4155"/>
        <item m="1" x="5856"/>
        <item m="1" x="208"/>
        <item m="1" x="4157"/>
        <item m="1" x="5859"/>
        <item m="1" x="212"/>
        <item m="1" x="4160"/>
        <item m="1" x="5862"/>
        <item m="1" x="217"/>
        <item m="1" x="4162"/>
        <item m="1" x="5865"/>
        <item m="1" x="221"/>
        <item m="1" x="4164"/>
        <item m="1" x="5869"/>
        <item m="1" x="225"/>
        <item m="1" x="4166"/>
        <item m="1" x="5872"/>
        <item m="1" x="229"/>
        <item m="1" x="4168"/>
        <item m="1" x="5875"/>
        <item m="1" x="233"/>
        <item m="1" x="4170"/>
        <item m="1" x="5878"/>
        <item m="1" x="237"/>
        <item m="1" x="4172"/>
        <item m="1" x="5881"/>
        <item m="1" x="241"/>
        <item m="1" x="4174"/>
        <item m="1" x="5885"/>
        <item m="1" x="246"/>
        <item m="1" x="4176"/>
        <item m="1" x="5888"/>
        <item m="1" x="250"/>
        <item m="1" x="4178"/>
        <item m="1" x="5891"/>
        <item m="1" x="254"/>
        <item m="1" x="4180"/>
        <item m="1" x="5895"/>
        <item m="1" x="259"/>
        <item m="1" x="4182"/>
        <item m="1" x="5898"/>
        <item m="1" x="263"/>
        <item m="1" x="4184"/>
        <item m="1" x="5901"/>
        <item m="1" x="267"/>
        <item m="1" x="4186"/>
        <item m="1" x="5904"/>
        <item m="1" x="271"/>
        <item m="1" x="4188"/>
        <item m="1" x="5907"/>
        <item m="1" x="275"/>
        <item m="1" x="4190"/>
        <item m="1" x="5910"/>
        <item m="1" x="279"/>
        <item m="1" x="4192"/>
        <item m="1" x="5913"/>
        <item m="1" x="283"/>
        <item m="1" x="4194"/>
        <item m="1" x="5916"/>
        <item m="1" x="287"/>
        <item m="1" x="4196"/>
        <item m="1" x="5919"/>
        <item m="1" x="291"/>
        <item m="1" x="4198"/>
        <item m="1" x="5922"/>
        <item m="1" x="295"/>
        <item m="1" x="4768"/>
        <item m="1" x="6749"/>
        <item m="1" x="1331"/>
        <item m="1" x="4770"/>
        <item m="1" x="6752"/>
        <item m="1" x="1335"/>
        <item m="1" x="4772"/>
        <item m="1" x="6755"/>
        <item m="1" x="1339"/>
        <item m="1" x="4774"/>
        <item m="1" x="6758"/>
        <item m="1" x="1343"/>
        <item m="1" x="4777"/>
        <item m="1" x="6761"/>
        <item m="1" x="1348"/>
        <item m="1" x="4779"/>
        <item m="1" x="6764"/>
        <item m="1" x="1352"/>
        <item m="1" x="4781"/>
        <item m="1" x="6768"/>
        <item m="1" x="1356"/>
        <item m="1" x="4783"/>
        <item m="1" x="6771"/>
        <item m="1" x="1360"/>
        <item m="1" x="4785"/>
        <item m="1" x="6774"/>
        <item m="1" x="1364"/>
        <item m="1" x="4787"/>
        <item m="1" x="6777"/>
        <item m="1" x="1368"/>
        <item m="1" x="4789"/>
        <item m="1" x="6780"/>
        <item m="1" x="1372"/>
        <item m="1" x="4792"/>
        <item m="1" x="6784"/>
        <item m="1" x="1376"/>
        <item m="1" x="4794"/>
        <item m="1" x="6787"/>
        <item m="1" x="1380"/>
        <item m="1" x="4796"/>
        <item m="1" x="6790"/>
        <item m="1" x="1384"/>
        <item m="1" x="4798"/>
        <item m="1" x="6794"/>
        <item m="1" x="1388"/>
        <item m="1" x="4800"/>
        <item m="1" x="6797"/>
        <item m="1" x="1392"/>
        <item m="1" x="4802"/>
        <item m="1" x="6800"/>
        <item m="1" x="1396"/>
        <item m="1" x="4804"/>
        <item m="1" x="6803"/>
        <item m="1" x="1400"/>
        <item m="1" x="4806"/>
        <item m="1" x="6806"/>
        <item m="1" x="1404"/>
        <item m="1" x="4808"/>
        <item m="1" x="6809"/>
        <item m="1" x="1408"/>
        <item m="1" x="4810"/>
        <item m="1" x="6812"/>
        <item m="1" x="1412"/>
        <item m="1" x="4812"/>
        <item m="1" x="6815"/>
        <item m="1" x="1416"/>
        <item m="1" x="4814"/>
        <item m="1" x="6818"/>
        <item m="1" x="1420"/>
        <item m="1" x="4816"/>
        <item m="1" x="6821"/>
        <item m="1" x="1424"/>
        <item m="1" x="5355"/>
        <item m="1" x="7620"/>
        <item m="1" x="2508"/>
        <item m="1" x="5358"/>
        <item m="1" x="7624"/>
        <item m="1" x="2513"/>
        <item m="1" x="5361"/>
        <item m="1" x="7628"/>
        <item m="1" x="2518"/>
        <item m="1" x="5364"/>
        <item m="1" x="7632"/>
        <item m="1" x="2523"/>
        <item m="1" x="5368"/>
        <item m="1" x="7636"/>
        <item m="1" x="2529"/>
        <item m="1" x="5371"/>
        <item m="1" x="7640"/>
        <item m="1" x="2534"/>
        <item m="1" x="5374"/>
        <item m="1" x="7645"/>
        <item m="1" x="2539"/>
        <item m="1" x="5377"/>
        <item m="1" x="7649"/>
        <item m="1" x="2544"/>
        <item m="1" x="5380"/>
        <item m="1" x="7653"/>
        <item m="1" x="2549"/>
        <item m="1" x="5383"/>
        <item m="1" x="7657"/>
        <item m="1" x="2554"/>
        <item m="1" x="5386"/>
        <item m="1" x="7661"/>
        <item m="1" x="2559"/>
        <item m="1" x="5389"/>
        <item m="1" x="7666"/>
        <item m="1" x="2564"/>
        <item m="1" x="5392"/>
        <item m="1" x="7670"/>
        <item m="1" x="2569"/>
        <item m="1" x="5395"/>
        <item m="1" x="7674"/>
        <item m="1" x="2574"/>
        <item m="1" x="5398"/>
        <item m="1" x="7679"/>
        <item m="1" x="2579"/>
        <item m="1" x="5401"/>
        <item m="1" x="7683"/>
        <item m="1" x="2584"/>
        <item m="1" x="5404"/>
        <item m="1" x="7687"/>
        <item m="1" x="2589"/>
        <item m="1" x="5407"/>
        <item m="1" x="7691"/>
        <item m="1" x="2594"/>
        <item m="1" x="5410"/>
        <item m="1" x="7695"/>
        <item m="1" x="2599"/>
        <item m="1" x="5413"/>
        <item m="1" x="7699"/>
        <item m="1" x="2604"/>
        <item m="1" x="5416"/>
        <item m="1" x="7703"/>
        <item m="1" x="2609"/>
        <item m="1" x="5419"/>
        <item m="1" x="7707"/>
        <item m="1" x="2614"/>
        <item m="1" x="5422"/>
        <item m="1" x="7711"/>
        <item m="1" x="2619"/>
        <item m="1" x="5425"/>
        <item m="1" x="7715"/>
        <item m="1" x="2624"/>
        <item m="1" x="6254"/>
        <item m="1" x="795"/>
        <item m="1" x="6257"/>
        <item m="1" x="799"/>
        <item m="1" x="6260"/>
        <item m="1" x="803"/>
        <item m="1" x="6263"/>
        <item m="1" x="807"/>
        <item m="1" x="6267"/>
        <item m="1" x="811"/>
        <item m="1" x="6270"/>
        <item m="1" x="815"/>
        <item m="1" x="6273"/>
        <item m="1" x="820"/>
        <item m="1" x="6276"/>
        <item m="1" x="824"/>
        <item m="1" x="6279"/>
        <item m="1" x="828"/>
        <item m="1" x="6282"/>
        <item m="1" x="832"/>
        <item m="1" x="6285"/>
        <item m="1" x="836"/>
        <item m="1" x="6289"/>
        <item m="1" x="841"/>
        <item m="1" x="6292"/>
        <item m="1" x="845"/>
        <item m="1" x="6295"/>
        <item m="1" x="849"/>
        <item m="1" x="6298"/>
        <item m="1" x="854"/>
        <item m="1" x="6301"/>
        <item m="1" x="858"/>
        <item m="1" x="6304"/>
        <item m="1" x="862"/>
        <item m="1" x="6307"/>
        <item m="1" x="866"/>
        <item m="1" x="6310"/>
        <item m="1" x="870"/>
        <item m="1" x="6313"/>
        <item m="1" x="874"/>
        <item m="1" x="6316"/>
        <item m="1" x="878"/>
        <item m="1" x="6319"/>
        <item m="1" x="882"/>
        <item m="1" x="6322"/>
        <item m="1" x="886"/>
        <item m="1" x="6325"/>
        <item m="1" x="890"/>
        <item m="1" x="7124"/>
        <item m="1" x="1925"/>
        <item m="1" x="7127"/>
        <item m="1" x="1929"/>
        <item m="1" x="7130"/>
        <item m="1" x="1933"/>
        <item m="1" x="7133"/>
        <item m="1" x="1937"/>
        <item m="1" x="7137"/>
        <item m="1" x="1941"/>
        <item m="1" x="7140"/>
        <item m="1" x="1945"/>
        <item m="1" x="7143"/>
        <item m="1" x="1950"/>
        <item m="1" x="7146"/>
        <item m="1" x="1954"/>
        <item m="1" x="7149"/>
        <item m="1" x="1958"/>
        <item m="1" x="7152"/>
        <item m="1" x="1962"/>
        <item m="1" x="7155"/>
        <item m="1" x="1966"/>
        <item m="1" x="7159"/>
        <item m="1" x="1970"/>
        <item m="1" x="7162"/>
        <item m="1" x="1974"/>
        <item m="1" x="7165"/>
        <item m="1" x="1978"/>
        <item m="1" x="7168"/>
        <item m="1" x="1982"/>
        <item m="1" x="7171"/>
        <item m="1" x="1986"/>
        <item m="1" x="7174"/>
        <item m="1" x="1990"/>
        <item m="1" x="7177"/>
        <item m="1" x="1994"/>
        <item m="1" x="7180"/>
        <item m="1" x="1998"/>
        <item m="1" x="7183"/>
        <item m="1" x="2002"/>
        <item m="1" x="7186"/>
        <item m="1" x="2006"/>
        <item m="1" x="7189"/>
        <item m="1" x="2010"/>
        <item m="1" x="7192"/>
        <item m="1" x="2014"/>
        <item m="1" x="7195"/>
        <item m="1" x="2018"/>
        <item m="1" x="201"/>
        <item m="1" x="205"/>
        <item m="1" x="209"/>
        <item m="1" x="213"/>
        <item m="1" x="218"/>
        <item m="1" x="222"/>
        <item m="1" x="226"/>
        <item m="1" x="230"/>
        <item m="1" x="234"/>
        <item m="1" x="238"/>
        <item m="1" x="242"/>
        <item m="1" x="247"/>
        <item m="1" x="251"/>
        <item m="1" x="255"/>
        <item m="1" x="260"/>
        <item m="1" x="264"/>
        <item m="1" x="268"/>
        <item m="1" x="272"/>
        <item m="1" x="276"/>
        <item m="1" x="280"/>
        <item m="1" x="284"/>
        <item m="1" x="288"/>
        <item m="1" x="292"/>
        <item m="1" x="296"/>
        <item m="1" x="1332"/>
        <item m="1" x="1336"/>
        <item m="1" x="1340"/>
        <item m="1" x="1344"/>
        <item m="1" x="1349"/>
        <item m="1" x="1353"/>
        <item m="1" x="1357"/>
        <item m="1" x="1361"/>
        <item m="1" x="1365"/>
        <item m="1" x="1369"/>
        <item m="1" x="1373"/>
        <item m="1" x="1377"/>
        <item m="1" x="1381"/>
        <item m="1" x="1385"/>
        <item m="1" x="1389"/>
        <item m="1" x="1393"/>
        <item m="1" x="1397"/>
        <item m="1" x="1401"/>
        <item m="1" x="1405"/>
        <item m="1" x="1409"/>
        <item m="1" x="1413"/>
        <item m="1" x="1417"/>
        <item m="1" x="1421"/>
        <item m="1" x="1425"/>
        <item m="1" x="2509"/>
        <item m="1" x="2514"/>
        <item m="1" x="2519"/>
        <item m="1" x="2524"/>
        <item m="1" x="2530"/>
        <item m="1" x="2535"/>
        <item m="1" x="2540"/>
        <item m="1" x="2545"/>
        <item m="1" x="2550"/>
        <item m="1" x="2555"/>
        <item m="1" x="2560"/>
        <item m="1" x="2565"/>
        <item m="1" x="2570"/>
        <item m="1" x="2575"/>
        <item m="1" x="2580"/>
        <item m="1" x="2585"/>
        <item m="1" x="2590"/>
        <item m="1" x="2595"/>
        <item m="1" x="2600"/>
        <item m="1" x="2605"/>
        <item m="1" x="2610"/>
        <item m="1" x="2615"/>
        <item m="1" x="2620"/>
        <item m="1" x="2625"/>
        <item m="1" x="3102"/>
        <item m="1" x="3432"/>
        <item m="1" x="3763"/>
        <item m="1" x="4356"/>
        <item m="1" x="4974"/>
        <item m="1" x="5660"/>
        <item m="1" x="6559"/>
        <item m="1" x="7429"/>
        <item m="1" x="604"/>
        <item m="1" x="1734"/>
        <item m="1" x="2974"/>
        <item m="1" x="3216"/>
        <item m="1" x="3546"/>
        <item m="1" x="3888"/>
        <item m="1" x="4481"/>
        <item m="1" x="5096"/>
        <item m="1" x="5882"/>
        <item m="1" x="6781"/>
        <item m="1" x="7662"/>
        <item m="1" x="837"/>
        <item m="1" x="3018"/>
        <item m="1" x="3917"/>
        <item m="1" x="5427"/>
        <item m="1" x="7718"/>
        <item m="1" x="2628"/>
        <item m="1" x="3019"/>
        <item m="1" x="3919"/>
        <item m="1" x="5430"/>
        <item m="1" x="7722"/>
        <item m="1" x="2633"/>
        <item m="1" x="3020"/>
        <item m="1" x="3921"/>
        <item m="1" x="5433"/>
        <item m="1" x="7726"/>
        <item m="1" x="2638"/>
        <item m="1" x="3021"/>
        <item m="1" x="3923"/>
        <item m="1" x="5436"/>
        <item m="1" x="7730"/>
        <item m="1" x="2643"/>
        <item m="1" x="3023"/>
        <item m="1" x="3926"/>
        <item m="1" x="5440"/>
        <item m="1" x="7734"/>
        <item m="1" x="2649"/>
        <item m="1" x="3024"/>
        <item m="1" x="3928"/>
        <item m="1" x="5443"/>
        <item m="1" x="7738"/>
        <item m="1" x="2654"/>
        <item m="1" x="3025"/>
        <item m="1" x="3931"/>
        <item m="1" x="5446"/>
        <item m="1" x="7743"/>
        <item m="1" x="2659"/>
        <item m="1" x="3026"/>
        <item m="1" x="3933"/>
        <item m="1" x="5449"/>
        <item m="1" x="7747"/>
        <item m="1" x="2664"/>
        <item m="1" x="3027"/>
        <item m="1" x="3935"/>
        <item m="1" x="5452"/>
        <item m="1" x="7751"/>
        <item m="1" x="2669"/>
        <item m="1" x="3028"/>
        <item m="1" x="3937"/>
        <item m="1" x="5455"/>
        <item m="1" x="7755"/>
        <item m="1" x="2674"/>
        <item m="1" x="3029"/>
        <item m="1" x="3939"/>
        <item m="1" x="5458"/>
        <item m="1" x="7759"/>
        <item m="1" x="2679"/>
        <item m="1" x="3031"/>
        <item m="1" x="3942"/>
        <item m="1" x="5462"/>
        <item m="1" x="7763"/>
        <item m="1" x="2684"/>
        <item m="1" x="3032"/>
        <item m="1" x="3944"/>
        <item m="1" x="5465"/>
        <item m="1" x="7767"/>
        <item m="1" x="2689"/>
        <item m="1" x="3033"/>
        <item m="1" x="3946"/>
        <item m="1" x="5468"/>
        <item m="1" x="7771"/>
        <item m="1" x="2694"/>
        <item m="1" x="3034"/>
        <item m="1" x="3949"/>
        <item m="1" x="5471"/>
        <item m="1" x="7775"/>
        <item m="1" x="2699"/>
        <item m="1" x="3035"/>
        <item m="1" x="3951"/>
        <item m="1" x="5474"/>
        <item m="1" x="7779"/>
        <item m="1" x="2704"/>
        <item m="1" x="3036"/>
        <item m="1" x="3953"/>
        <item m="1" x="5477"/>
        <item m="1" x="7783"/>
        <item m="1" x="2709"/>
        <item m="1" x="3037"/>
        <item m="1" x="3955"/>
        <item m="1" x="5480"/>
        <item m="1" x="7787"/>
        <item m="1" x="2714"/>
        <item m="1" x="3038"/>
        <item m="1" x="3957"/>
        <item m="1" x="5483"/>
        <item m="1" x="7791"/>
        <item m="1" x="2719"/>
        <item m="1" x="3039"/>
        <item m="1" x="3959"/>
        <item m="1" x="5486"/>
        <item m="1" x="7795"/>
        <item m="1" x="2724"/>
        <item m="1" x="3040"/>
        <item m="1" x="3961"/>
        <item m="1" x="5489"/>
        <item m="1" x="7799"/>
        <item m="1" x="2729"/>
        <item m="1" x="3041"/>
        <item m="1" x="3963"/>
        <item m="1" x="5492"/>
        <item m="1" x="7803"/>
        <item m="1" x="2734"/>
        <item m="1" x="3042"/>
        <item m="1" x="3965"/>
        <item m="1" x="5495"/>
        <item m="1" x="7807"/>
        <item m="1" x="2739"/>
        <item m="1" x="3043"/>
        <item m="1" x="3967"/>
        <item m="1" x="5498"/>
        <item m="1" x="7811"/>
        <item m="1" x="2744"/>
        <item m="1" x="3349"/>
        <item m="1" x="4510"/>
        <item m="1" x="6327"/>
        <item m="1" x="893"/>
        <item m="1" x="3350"/>
        <item m="1" x="4512"/>
        <item m="1" x="6330"/>
        <item m="1" x="897"/>
        <item m="1" x="3351"/>
        <item m="1" x="4514"/>
        <item m="1" x="6333"/>
        <item m="1" x="901"/>
        <item m="1" x="3352"/>
        <item m="1" x="4516"/>
        <item m="1" x="6336"/>
        <item m="1" x="905"/>
        <item m="1" x="3354"/>
        <item m="1" x="4519"/>
        <item m="1" x="6340"/>
        <item m="1" x="909"/>
        <item m="1" x="3355"/>
        <item m="1" x="4521"/>
        <item m="1" x="6343"/>
        <item m="1" x="913"/>
        <item m="1" x="3356"/>
        <item m="1" x="4524"/>
        <item m="1" x="6346"/>
        <item m="1" x="918"/>
        <item m="1" x="3357"/>
        <item m="1" x="4526"/>
        <item m="1" x="6349"/>
        <item m="1" x="922"/>
        <item m="1" x="3358"/>
        <item m="1" x="4528"/>
        <item m="1" x="6352"/>
        <item m="1" x="926"/>
        <item m="1" x="3359"/>
        <item m="1" x="4530"/>
        <item m="1" x="6355"/>
        <item m="1" x="930"/>
        <item m="1" x="3360"/>
        <item m="1" x="4532"/>
        <item m="1" x="6358"/>
        <item m="1" x="934"/>
        <item m="1" x="3361"/>
        <item m="1" x="4535"/>
        <item m="1" x="6362"/>
        <item m="1" x="938"/>
        <item m="1" x="3362"/>
        <item m="1" x="4537"/>
        <item m="1" x="6365"/>
        <item m="1" x="942"/>
        <item m="1" x="3363"/>
        <item m="1" x="4539"/>
        <item m="1" x="6368"/>
        <item m="1" x="946"/>
        <item m="1" x="3364"/>
        <item m="1" x="4542"/>
        <item m="1" x="6371"/>
        <item m="1" x="950"/>
        <item m="1" x="3365"/>
        <item m="1" x="4544"/>
        <item m="1" x="6374"/>
        <item m="1" x="954"/>
        <item m="1" x="3366"/>
        <item m="1" x="4546"/>
        <item m="1" x="6377"/>
        <item m="1" x="958"/>
        <item m="1" x="3367"/>
        <item m="1" x="4548"/>
        <item m="1" x="6380"/>
        <item m="1" x="962"/>
        <item m="1" x="3368"/>
        <item m="1" x="4550"/>
        <item m="1" x="6383"/>
        <item m="1" x="966"/>
        <item m="1" x="3369"/>
        <item m="1" x="4552"/>
        <item m="1" x="6386"/>
        <item m="1" x="970"/>
        <item m="1" x="3370"/>
        <item m="1" x="4554"/>
        <item m="1" x="6389"/>
        <item m="1" x="974"/>
        <item m="1" x="3371"/>
        <item m="1" x="4556"/>
        <item m="1" x="6392"/>
        <item m="1" x="978"/>
        <item m="1" x="3372"/>
        <item m="1" x="4558"/>
        <item m="1" x="6395"/>
        <item m="1" x="982"/>
        <item m="1" x="3373"/>
        <item m="1" x="4560"/>
        <item m="1" x="6398"/>
        <item m="1" x="986"/>
        <item m="1" x="3679"/>
        <item m="1" x="5125"/>
        <item m="1" x="7197"/>
        <item m="1" x="2021"/>
        <item m="1" x="3680"/>
        <item m="1" x="5127"/>
        <item m="1" x="7200"/>
        <item m="1" x="2025"/>
        <item m="1" x="3681"/>
        <item m="1" x="5129"/>
        <item m="1" x="7203"/>
        <item m="1" x="2029"/>
        <item m="1" x="3682"/>
        <item m="1" x="5131"/>
        <item m="1" x="7206"/>
        <item m="1" x="2033"/>
        <item m="1" x="3684"/>
        <item m="1" x="5133"/>
        <item m="1" x="7210"/>
        <item m="1" x="2037"/>
        <item m="1" x="3685"/>
        <item m="1" x="5135"/>
        <item m="1" x="7213"/>
        <item m="1" x="2041"/>
        <item m="1" x="3686"/>
        <item m="1" x="5138"/>
        <item m="1" x="7216"/>
        <item m="1" x="2046"/>
        <item m="1" x="3687"/>
        <item m="1" x="5140"/>
        <item m="1" x="7219"/>
        <item m="1" x="2050"/>
        <item m="1" x="3688"/>
        <item m="1" x="5142"/>
        <item m="1" x="7222"/>
        <item m="1" x="2054"/>
        <item m="1" x="3689"/>
        <item m="1" x="5144"/>
        <item m="1" x="7225"/>
        <item m="1" x="2058"/>
        <item m="1" x="3690"/>
        <item m="1" x="5146"/>
        <item m="1" x="7228"/>
        <item m="1" x="2062"/>
        <item m="1" x="3692"/>
        <item m="1" x="5149"/>
        <item m="1" x="7232"/>
        <item m="1" x="2066"/>
        <item m="1" x="3693"/>
        <item m="1" x="5151"/>
        <item m="1" x="7235"/>
        <item m="1" x="2070"/>
        <item m="1" x="3694"/>
        <item m="1" x="5153"/>
        <item m="1" x="7238"/>
        <item m="1" x="2074"/>
        <item m="1" x="3695"/>
        <item m="1" x="5156"/>
        <item m="1" x="7241"/>
        <item m="1" x="2078"/>
        <item m="1" x="3696"/>
        <item m="1" x="5158"/>
        <item m="1" x="7244"/>
        <item m="1" x="2082"/>
        <item m="1" x="3697"/>
        <item m="1" x="5160"/>
        <item m="1" x="7247"/>
        <item m="1" x="2086"/>
        <item m="1" x="3698"/>
        <item m="1" x="5162"/>
        <item m="1" x="7250"/>
        <item m="1" x="2090"/>
        <item m="1" x="3699"/>
        <item m="1" x="5164"/>
        <item m="1" x="7253"/>
        <item m="1" x="2094"/>
        <item m="1" x="3700"/>
        <item m="1" x="5166"/>
        <item m="1" x="7256"/>
        <item m="1" x="2098"/>
        <item m="1" x="3701"/>
        <item m="1" x="5168"/>
        <item m="1" x="7259"/>
        <item m="1" x="2102"/>
        <item m="1" x="3702"/>
        <item m="1" x="5170"/>
        <item m="1" x="7262"/>
        <item m="1" x="2106"/>
        <item m="1" x="3703"/>
        <item m="1" x="5172"/>
        <item m="1" x="7265"/>
        <item m="1" x="2110"/>
        <item m="1" x="3704"/>
        <item m="1" x="5174"/>
        <item m="1" x="7268"/>
        <item m="1" x="2114"/>
        <item m="1" x="4200"/>
        <item m="1" x="5925"/>
        <item m="1" x="299"/>
        <item m="1" x="4202"/>
        <item m="1" x="5928"/>
        <item m="1" x="303"/>
        <item m="1" x="4204"/>
        <item m="1" x="5931"/>
        <item m="1" x="307"/>
        <item m="1" x="4206"/>
        <item m="1" x="5934"/>
        <item m="1" x="311"/>
        <item m="1" x="4209"/>
        <item m="1" x="5937"/>
        <item m="1" x="316"/>
        <item m="1" x="4211"/>
        <item m="1" x="5940"/>
        <item m="1" x="320"/>
        <item m="1" x="4213"/>
        <item m="1" x="5944"/>
        <item m="1" x="324"/>
        <item m="1" x="4215"/>
        <item m="1" x="5947"/>
        <item m="1" x="328"/>
        <item m="1" x="4217"/>
        <item m="1" x="5950"/>
        <item m="1" x="332"/>
        <item m="1" x="4219"/>
        <item m="1" x="5953"/>
        <item m="1" x="336"/>
        <item m="1" x="4221"/>
        <item m="1" x="5956"/>
        <item m="1" x="340"/>
        <item m="1" x="4224"/>
        <item m="1" x="5960"/>
        <item m="1" x="345"/>
        <item m="1" x="4226"/>
        <item m="1" x="5963"/>
        <item m="1" x="349"/>
        <item m="1" x="4228"/>
        <item m="1" x="5966"/>
        <item m="1" x="353"/>
        <item m="1" x="4230"/>
        <item m="1" x="5970"/>
        <item m="1" x="357"/>
        <item m="1" x="4232"/>
        <item m="1" x="5973"/>
        <item m="1" x="361"/>
        <item m="1" x="4234"/>
        <item m="1" x="5976"/>
        <item m="1" x="365"/>
        <item m="1" x="4236"/>
        <item m="1" x="5979"/>
        <item m="1" x="369"/>
        <item m="1" x="4238"/>
        <item m="1" x="5982"/>
        <item m="1" x="373"/>
        <item m="1" x="4240"/>
        <item m="1" x="5985"/>
        <item m="1" x="377"/>
        <item m="1" x="4242"/>
        <item m="1" x="5988"/>
        <item m="1" x="381"/>
        <item m="1" x="4244"/>
        <item m="1" x="5991"/>
        <item m="1" x="385"/>
        <item m="1" x="4246"/>
        <item m="1" x="5994"/>
        <item m="1" x="389"/>
        <item m="1" x="4248"/>
        <item m="1" x="5997"/>
        <item m="1" x="393"/>
        <item m="1" x="4818"/>
        <item m="1" x="6824"/>
        <item m="1" x="1428"/>
        <item m="1" x="4820"/>
        <item m="1" x="6827"/>
        <item m="1" x="1432"/>
        <item m="1" x="4822"/>
        <item m="1" x="6830"/>
        <item m="1" x="1436"/>
        <item m="1" x="4824"/>
        <item m="1" x="6833"/>
        <item m="1" x="1440"/>
        <item m="1" x="4827"/>
        <item m="1" x="6836"/>
        <item m="1" x="1445"/>
        <item m="1" x="4829"/>
        <item m="1" x="6839"/>
        <item m="1" x="1449"/>
        <item m="1" x="4831"/>
        <item m="1" x="6843"/>
        <item m="1" x="1453"/>
        <item m="1" x="4833"/>
        <item m="1" x="6846"/>
        <item m="1" x="1457"/>
        <item m="1" x="4835"/>
        <item m="1" x="6849"/>
        <item m="1" x="1461"/>
        <item m="1" x="4837"/>
        <item m="1" x="6852"/>
        <item m="1" x="1465"/>
        <item m="1" x="4839"/>
        <item m="1" x="6855"/>
        <item m="1" x="1469"/>
        <item m="1" x="4842"/>
        <item m="1" x="6858"/>
        <item m="1" x="1474"/>
        <item m="1" x="4844"/>
        <item m="1" x="6861"/>
        <item m="1" x="1478"/>
        <item m="1" x="4846"/>
        <item m="1" x="6864"/>
        <item m="1" x="1482"/>
        <item m="1" x="4848"/>
        <item m="1" x="6868"/>
        <item m="1" x="1487"/>
        <item m="1" x="4850"/>
        <item m="1" x="6871"/>
        <item m="1" x="1491"/>
        <item m="1" x="4852"/>
        <item m="1" x="6874"/>
        <item m="1" x="1495"/>
        <item m="1" x="4854"/>
        <item m="1" x="6877"/>
        <item m="1" x="1499"/>
        <item m="1" x="4856"/>
        <item m="1" x="6880"/>
        <item m="1" x="1503"/>
        <item m="1" x="4858"/>
        <item m="1" x="6883"/>
        <item m="1" x="1507"/>
        <item m="1" x="4860"/>
        <item m="1" x="6886"/>
        <item m="1" x="1511"/>
        <item m="1" x="4862"/>
        <item m="1" x="6889"/>
        <item m="1" x="1515"/>
        <item m="1" x="4864"/>
        <item m="1" x="6892"/>
        <item m="1" x="1519"/>
        <item m="1" x="4866"/>
        <item m="1" x="6895"/>
        <item m="1" x="1523"/>
        <item m="1" x="5428"/>
        <item m="1" x="7719"/>
        <item m="1" x="2629"/>
        <item m="1" x="5431"/>
        <item m="1" x="7723"/>
        <item m="1" x="2634"/>
        <item m="1" x="5434"/>
        <item m="1" x="7727"/>
        <item m="1" x="2639"/>
        <item m="1" x="5437"/>
        <item m="1" x="7731"/>
        <item m="1" x="2644"/>
        <item m="1" x="5441"/>
        <item m="1" x="7735"/>
        <item m="1" x="2650"/>
        <item m="1" x="5444"/>
        <item m="1" x="7739"/>
        <item m="1" x="2655"/>
        <item m="1" x="5447"/>
        <item m="1" x="7744"/>
        <item m="1" x="2660"/>
        <item m="1" x="5450"/>
        <item m="1" x="7748"/>
        <item m="1" x="2665"/>
        <item m="1" x="5453"/>
        <item m="1" x="7752"/>
        <item m="1" x="2670"/>
        <item m="1" x="5456"/>
        <item m="1" x="7756"/>
        <item m="1" x="2675"/>
        <item m="1" x="5459"/>
        <item m="1" x="7760"/>
        <item m="1" x="2680"/>
        <item m="1" x="5463"/>
        <item m="1" x="7764"/>
        <item m="1" x="2685"/>
        <item m="1" x="5466"/>
        <item m="1" x="7768"/>
        <item m="1" x="2690"/>
        <item m="1" x="5469"/>
        <item m="1" x="7772"/>
        <item m="1" x="2695"/>
        <item m="1" x="5472"/>
        <item m="1" x="7776"/>
        <item m="1" x="2700"/>
        <item m="1" x="5475"/>
        <item m="1" x="7780"/>
        <item m="1" x="2705"/>
        <item m="1" x="5478"/>
        <item m="1" x="7784"/>
        <item m="1" x="2710"/>
        <item m="1" x="5481"/>
        <item m="1" x="7788"/>
        <item m="1" x="2715"/>
        <item m="1" x="5484"/>
        <item m="1" x="7792"/>
        <item m="1" x="2720"/>
        <item m="1" x="5487"/>
        <item m="1" x="7796"/>
        <item m="1" x="2725"/>
        <item m="1" x="5490"/>
        <item m="1" x="7800"/>
        <item m="1" x="2730"/>
        <item m="1" x="5493"/>
        <item m="1" x="7804"/>
        <item m="1" x="2735"/>
        <item m="1" x="5496"/>
        <item m="1" x="7808"/>
        <item m="1" x="2740"/>
        <item m="1" x="5499"/>
        <item m="1" x="7812"/>
        <item m="1" x="2745"/>
        <item m="1" x="6328"/>
        <item m="1" x="894"/>
        <item m="1" x="6331"/>
        <item m="1" x="898"/>
        <item m="1" x="6334"/>
        <item m="1" x="902"/>
        <item m="1" x="6337"/>
        <item m="1" x="906"/>
        <item m="1" x="6341"/>
        <item m="1" x="910"/>
        <item m="1" x="6344"/>
        <item m="1" x="914"/>
        <item m="1" x="6347"/>
        <item m="1" x="919"/>
        <item m="1" x="6350"/>
        <item m="1" x="923"/>
        <item m="1" x="6353"/>
        <item m="1" x="927"/>
        <item m="1" x="6356"/>
        <item m="1" x="931"/>
        <item m="1" x="6359"/>
        <item m="1" x="935"/>
        <item m="1" x="6363"/>
        <item m="1" x="939"/>
        <item m="1" x="6366"/>
        <item m="1" x="943"/>
        <item m="1" x="6369"/>
        <item m="1" x="947"/>
        <item m="1" x="6372"/>
        <item m="1" x="951"/>
        <item m="1" x="6375"/>
        <item m="1" x="955"/>
        <item m="1" x="6378"/>
        <item m="1" x="959"/>
        <item m="1" x="6381"/>
        <item m="1" x="963"/>
        <item m="1" x="6384"/>
        <item m="1" x="967"/>
        <item m="1" x="6387"/>
        <item m="1" x="971"/>
        <item m="1" x="6390"/>
        <item m="1" x="975"/>
        <item m="1" x="6393"/>
        <item m="1" x="979"/>
        <item m="1" x="6396"/>
        <item m="1" x="983"/>
        <item m="1" x="6399"/>
        <item m="1" x="987"/>
        <item m="1" x="7198"/>
        <item m="1" x="2022"/>
        <item m="1" x="7201"/>
        <item m="1" x="2026"/>
        <item m="1" x="7204"/>
        <item m="1" x="2030"/>
        <item m="1" x="7207"/>
        <item m="1" x="2034"/>
        <item m="1" x="7211"/>
        <item m="1" x="2038"/>
        <item m="1" x="7214"/>
        <item m="1" x="2042"/>
        <item m="1" x="7217"/>
        <item m="1" x="2047"/>
        <item m="1" x="7220"/>
        <item m="1" x="2051"/>
        <item m="1" x="7223"/>
        <item m="1" x="2055"/>
        <item m="1" x="7226"/>
        <item m="1" x="2059"/>
        <item m="1" x="7229"/>
        <item m="1" x="2063"/>
        <item m="1" x="7233"/>
        <item m="1" x="2067"/>
        <item m="1" x="7236"/>
        <item m="1" x="2071"/>
        <item m="1" x="7239"/>
        <item m="1" x="2075"/>
        <item m="1" x="7242"/>
        <item m="1" x="2079"/>
        <item m="1" x="7245"/>
        <item m="1" x="2083"/>
        <item m="1" x="7248"/>
        <item m="1" x="2087"/>
        <item m="1" x="7251"/>
        <item m="1" x="2091"/>
        <item m="1" x="7254"/>
        <item m="1" x="2095"/>
        <item m="1" x="7257"/>
        <item m="1" x="2099"/>
        <item m="1" x="7260"/>
        <item m="1" x="2103"/>
        <item m="1" x="7263"/>
        <item m="1" x="2107"/>
        <item m="1" x="7266"/>
        <item m="1" x="2111"/>
        <item m="1" x="7269"/>
        <item m="1" x="2115"/>
        <item m="1" x="300"/>
        <item m="1" x="304"/>
        <item m="1" x="308"/>
        <item m="1" x="312"/>
        <item m="1" x="317"/>
        <item m="1" x="321"/>
        <item m="1" x="325"/>
        <item m="1" x="329"/>
        <item m="1" x="333"/>
        <item m="1" x="337"/>
        <item m="1" x="341"/>
        <item m="1" x="346"/>
        <item m="1" x="350"/>
        <item m="1" x="354"/>
        <item m="1" x="358"/>
        <item m="1" x="362"/>
        <item m="1" x="366"/>
        <item m="1" x="370"/>
        <item m="1" x="374"/>
        <item m="1" x="378"/>
        <item m="1" x="382"/>
        <item m="1" x="386"/>
        <item m="1" x="390"/>
        <item m="1" x="394"/>
        <item m="1" x="1429"/>
        <item m="1" x="1433"/>
        <item m="1" x="1437"/>
        <item m="1" x="1441"/>
        <item m="1" x="1446"/>
        <item m="1" x="1450"/>
        <item m="1" x="1454"/>
        <item m="1" x="1458"/>
        <item m="1" x="1462"/>
        <item m="1" x="1466"/>
        <item m="1" x="1470"/>
        <item m="1" x="1475"/>
        <item m="1" x="1479"/>
        <item m="1" x="1483"/>
        <item m="1" x="1488"/>
        <item m="1" x="1492"/>
        <item m="1" x="1496"/>
        <item m="1" x="1500"/>
        <item m="1" x="1504"/>
        <item m="1" x="1508"/>
        <item m="1" x="1512"/>
        <item m="1" x="1516"/>
        <item m="1" x="1520"/>
        <item m="1" x="1524"/>
        <item m="1" x="2630"/>
        <item m="1" x="2635"/>
        <item m="1" x="2640"/>
        <item m="1" x="2645"/>
        <item m="1" x="2651"/>
        <item m="1" x="2656"/>
        <item m="1" x="2661"/>
        <item m="1" x="2666"/>
        <item m="1" x="2671"/>
        <item m="1" x="2676"/>
        <item m="1" x="2681"/>
        <item m="1" x="2686"/>
        <item m="1" x="2691"/>
        <item m="1" x="2696"/>
        <item m="1" x="2701"/>
        <item m="1" x="2706"/>
        <item m="1" x="2711"/>
        <item m="1" x="2716"/>
        <item m="1" x="2721"/>
        <item m="1" x="2726"/>
        <item m="1" x="2731"/>
        <item m="1" x="2736"/>
        <item m="1" x="2741"/>
        <item m="1" x="2746"/>
        <item m="1" x="3129"/>
        <item m="1" x="3459"/>
        <item m="1" x="3790"/>
        <item m="1" x="4383"/>
        <item m="1" x="5001"/>
        <item m="1" x="5710"/>
        <item m="1" x="6609"/>
        <item m="1" x="7479"/>
        <item m="1" x="654"/>
        <item m="1" x="1784"/>
        <item m="1" x="2977"/>
        <item m="1" x="3244"/>
        <item m="1" x="3574"/>
        <item m="1" x="3940"/>
        <item m="1" x="4533"/>
        <item m="1" x="5147"/>
        <item m="1" x="5957"/>
        <item m="1" x="3044"/>
        <item m="1" x="3969"/>
        <item m="1" x="5501"/>
        <item m="1" x="7815"/>
        <item m="1" x="2749"/>
        <item m="1" x="3045"/>
        <item m="1" x="3971"/>
        <item m="1" x="5504"/>
        <item m="1" x="7819"/>
        <item m="1" x="2754"/>
        <item m="1" x="3046"/>
        <item m="1" x="3973"/>
        <item m="1" x="5507"/>
        <item m="1" x="7823"/>
        <item m="1" x="2759"/>
        <item m="1" x="3047"/>
        <item m="1" x="3975"/>
        <item m="1" x="5510"/>
        <item m="1" x="7827"/>
        <item m="1" x="2764"/>
        <item m="1" x="3049"/>
        <item m="1" x="3978"/>
        <item m="1" x="5514"/>
        <item m="1" x="7831"/>
        <item m="1" x="2770"/>
        <item m="1" x="3050"/>
        <item m="1" x="3980"/>
        <item m="1" x="5517"/>
        <item m="1" x="7835"/>
        <item m="1" x="2775"/>
        <item m="1" x="3051"/>
        <item m="1" x="3983"/>
        <item m="1" x="5520"/>
        <item m="1" x="7840"/>
        <item m="1" x="2780"/>
        <item m="1" x="3052"/>
        <item m="1" x="3985"/>
        <item m="1" x="5523"/>
        <item m="1" x="7844"/>
        <item m="1" x="2785"/>
        <item m="1" x="3053"/>
        <item m="1" x="3987"/>
        <item m="1" x="5526"/>
        <item m="1" x="7848"/>
        <item m="1" x="2790"/>
        <item m="1" x="3054"/>
        <item m="1" x="3989"/>
        <item m="1" x="5529"/>
        <item m="1" x="7852"/>
        <item m="1" x="2795"/>
        <item m="1" x="3055"/>
        <item m="1" x="3991"/>
        <item m="1" x="5532"/>
        <item m="1" x="7856"/>
        <item m="1" x="2800"/>
        <item m="1" x="3057"/>
        <item m="1" x="3994"/>
        <item m="1" x="5536"/>
        <item m="1" x="7861"/>
        <item m="1" x="2805"/>
        <item m="1" x="3058"/>
        <item m="1" x="3996"/>
        <item m="1" x="5539"/>
        <item m="1" x="7865"/>
        <item m="1" x="2810"/>
        <item m="1" x="3059"/>
        <item m="1" x="3998"/>
        <item m="1" x="5542"/>
        <item m="1" x="7869"/>
        <item m="1" x="2815"/>
        <item m="1" x="3060"/>
        <item m="1" x="4001"/>
        <item m="1" x="5545"/>
        <item m="1" x="2820"/>
        <item m="1" x="3061"/>
        <item m="1" x="4003"/>
        <item m="1" x="5548"/>
        <item m="1" x="2825"/>
        <item m="1" x="3062"/>
        <item m="1" x="4005"/>
        <item m="1" x="5551"/>
        <item m="1" x="2830"/>
        <item m="1" x="3063"/>
        <item m="1" x="4007"/>
        <item m="1" x="5554"/>
        <item m="1" x="2835"/>
        <item m="1" x="3064"/>
        <item m="1" x="4009"/>
        <item m="1" x="5557"/>
        <item m="1" x="2840"/>
        <item m="1" x="3065"/>
        <item m="1" x="4011"/>
        <item m="1" x="5560"/>
        <item m="1" x="2845"/>
        <item m="1" x="3066"/>
        <item m="1" x="4013"/>
        <item m="1" x="5563"/>
        <item m="1" x="2850"/>
        <item m="1" x="3067"/>
        <item m="1" x="4015"/>
        <item m="1" x="5566"/>
        <item m="1" x="2855"/>
        <item m="1" x="3068"/>
        <item m="1" x="4017"/>
        <item m="1" x="5569"/>
        <item m="1" x="2860"/>
        <item m="1" x="3069"/>
        <item m="1" x="4019"/>
        <item m="1" x="5572"/>
        <item m="1" x="2865"/>
        <item m="1" x="3374"/>
        <item m="1" x="4562"/>
        <item m="1" x="6401"/>
        <item m="1" x="990"/>
        <item m="1" x="3375"/>
        <item m="1" x="4564"/>
        <item m="1" x="6404"/>
        <item m="1" x="994"/>
        <item m="1" x="3376"/>
        <item m="1" x="4566"/>
        <item m="1" x="6407"/>
        <item m="1" x="998"/>
        <item m="1" x="3377"/>
        <item m="1" x="4568"/>
        <item m="1" x="6410"/>
        <item m="1" x="1002"/>
        <item m="1" x="3379"/>
        <item m="1" x="4571"/>
        <item m="1" x="6414"/>
        <item m="1" x="1006"/>
        <item m="1" x="3380"/>
        <item m="1" x="4573"/>
        <item m="1" x="6417"/>
        <item m="1" x="1010"/>
        <item m="1" x="3381"/>
        <item m="1" x="4576"/>
        <item m="1" x="6420"/>
        <item m="1" x="1015"/>
        <item m="1" x="3382"/>
        <item m="1" x="4578"/>
        <item m="1" x="6423"/>
        <item m="1" x="1019"/>
        <item m="1" x="3383"/>
        <item m="1" x="4580"/>
        <item m="1" x="6426"/>
        <item m="1" x="1023"/>
        <item m="1" x="3384"/>
        <item m="1" x="4582"/>
        <item m="1" x="6429"/>
        <item m="1" x="1027"/>
        <item m="1" x="3385"/>
        <item m="1" x="4584"/>
        <item m="1" x="6432"/>
        <item m="1" x="1031"/>
        <item m="1" x="3387"/>
        <item m="1" x="4587"/>
        <item m="1" x="6436"/>
        <item m="1" x="1036"/>
        <item m="1" x="3388"/>
        <item m="1" x="4589"/>
        <item m="1" x="6439"/>
        <item m="1" x="1040"/>
        <item m="1" x="3389"/>
        <item m="1" x="4591"/>
        <item m="1" x="6442"/>
        <item m="1" x="1044"/>
        <item m="1" x="3390"/>
        <item m="1" x="4594"/>
        <item m="1" x="6445"/>
        <item m="1" x="1049"/>
        <item m="1" x="3391"/>
        <item m="1" x="4596"/>
        <item m="1" x="6448"/>
        <item m="1" x="1053"/>
        <item m="1" x="3392"/>
        <item m="1" x="4598"/>
        <item m="1" x="6451"/>
        <item m="1" x="1057"/>
        <item m="1" x="3393"/>
        <item m="1" x="4600"/>
        <item m="1" x="6454"/>
        <item m="1" x="1061"/>
        <item m="1" x="3394"/>
        <item m="1" x="4602"/>
        <item m="1" x="6457"/>
        <item m="1" x="1065"/>
        <item m="1" x="3395"/>
        <item m="1" x="4604"/>
        <item m="1" x="6460"/>
        <item m="1" x="1069"/>
        <item m="1" x="3396"/>
        <item m="1" x="4606"/>
        <item m="1" x="6463"/>
        <item m="1" x="1073"/>
        <item m="1" x="3397"/>
        <item m="1" x="4608"/>
        <item m="1" x="6466"/>
        <item m="1" x="1077"/>
        <item m="1" x="3398"/>
        <item m="1" x="4610"/>
        <item m="1" x="6469"/>
        <item m="1" x="1081"/>
        <item m="1" x="3399"/>
        <item m="1" x="4612"/>
        <item m="1" x="6472"/>
        <item m="1" x="1085"/>
        <item m="1" x="3705"/>
        <item m="1" x="5176"/>
        <item m="1" x="7271"/>
        <item m="1" x="2118"/>
        <item m="1" x="3706"/>
        <item m="1" x="5178"/>
        <item m="1" x="7274"/>
        <item m="1" x="2122"/>
        <item m="1" x="3707"/>
        <item m="1" x="5180"/>
        <item m="1" x="7277"/>
        <item m="1" x="2126"/>
        <item m="1" x="3708"/>
        <item m="1" x="5182"/>
        <item m="1" x="7280"/>
        <item m="1" x="2130"/>
        <item m="1" x="3710"/>
        <item m="1" x="5184"/>
        <item m="1" x="7284"/>
        <item m="1" x="2134"/>
        <item m="1" x="3711"/>
        <item m="1" x="5186"/>
        <item m="1" x="7287"/>
        <item m="1" x="2138"/>
        <item m="1" x="3712"/>
        <item m="1" x="5189"/>
        <item m="1" x="7290"/>
        <item m="1" x="2143"/>
        <item m="1" x="3713"/>
        <item m="1" x="5191"/>
        <item m="1" x="7293"/>
        <item m="1" x="2147"/>
        <item m="1" x="3714"/>
        <item m="1" x="5193"/>
        <item m="1" x="7296"/>
        <item m="1" x="2151"/>
        <item m="1" x="3715"/>
        <item m="1" x="5195"/>
        <item m="1" x="7299"/>
        <item m="1" x="2155"/>
        <item m="1" x="3716"/>
        <item m="1" x="5197"/>
        <item m="1" x="7302"/>
        <item m="1" x="2159"/>
        <item m="1" x="3718"/>
        <item m="1" x="5200"/>
        <item m="1" x="7306"/>
        <item m="1" x="2163"/>
        <item m="1" x="3719"/>
        <item m="1" x="5202"/>
        <item m="1" x="7309"/>
        <item m="1" x="2167"/>
        <item m="1" x="3720"/>
        <item m="1" x="5204"/>
        <item m="1" x="7312"/>
        <item m="1" x="2171"/>
        <item m="1" x="3721"/>
        <item m="1" x="5207"/>
        <item m="1" x="7315"/>
        <item m="1" x="2175"/>
        <item m="1" x="3722"/>
        <item m="1" x="5209"/>
        <item m="1" x="7318"/>
        <item m="1" x="2179"/>
        <item m="1" x="3723"/>
        <item m="1" x="5211"/>
        <item m="1" x="7321"/>
        <item m="1" x="2183"/>
        <item m="1" x="3724"/>
        <item m="1" x="5213"/>
        <item m="1" x="7324"/>
        <item m="1" x="2187"/>
        <item m="1" x="3725"/>
        <item m="1" x="5215"/>
        <item m="1" x="7327"/>
        <item m="1" x="2191"/>
        <item m="1" x="3726"/>
        <item m="1" x="5217"/>
        <item m="1" x="7330"/>
        <item m="1" x="2195"/>
        <item m="1" x="3727"/>
        <item m="1" x="5219"/>
        <item m="1" x="7333"/>
        <item m="1" x="2199"/>
        <item m="1" x="3728"/>
        <item m="1" x="5221"/>
        <item m="1" x="7336"/>
        <item m="1" x="2203"/>
        <item m="1" x="3729"/>
        <item m="1" x="5223"/>
        <item m="1" x="7339"/>
        <item m="1" x="2207"/>
        <item m="1" x="3730"/>
        <item m="1" x="5225"/>
        <item m="1" x="7342"/>
        <item m="1" x="2211"/>
        <item m="1" x="4250"/>
        <item m="1" x="6000"/>
        <item m="1" x="397"/>
        <item m="1" x="4252"/>
        <item m="1" x="6003"/>
        <item m="1" x="401"/>
        <item m="1" x="4254"/>
        <item m="1" x="6006"/>
        <item m="1" x="405"/>
        <item m="1" x="4256"/>
        <item m="1" x="6009"/>
        <item m="1" x="409"/>
        <item m="1" x="4259"/>
        <item m="1" x="6012"/>
        <item m="1" x="414"/>
        <item m="1" x="4261"/>
        <item m="1" x="6015"/>
        <item m="1" x="418"/>
        <item m="1" x="4263"/>
        <item m="1" x="6019"/>
        <item m="1" x="422"/>
        <item m="1" x="4265"/>
        <item m="1" x="6022"/>
        <item m="1" x="426"/>
        <item m="1" x="4267"/>
        <item m="1" x="6025"/>
        <item m="1" x="430"/>
        <item m="1" x="4269"/>
        <item m="1" x="6028"/>
        <item m="1" x="434"/>
        <item m="1" x="4271"/>
        <item m="1" x="6031"/>
        <item m="1" x="438"/>
        <item m="1" x="4274"/>
        <item m="1" x="6035"/>
        <item m="1" x="443"/>
        <item m="1" x="4276"/>
        <item m="1" x="6038"/>
        <item m="1" x="447"/>
        <item m="1" x="4278"/>
        <item m="1" x="6041"/>
        <item m="1" x="451"/>
        <item m="1" x="4280"/>
        <item m="1" x="6045"/>
        <item m="1" x="456"/>
        <item m="1" x="4282"/>
        <item m="1" x="6048"/>
        <item m="1" x="460"/>
        <item m="1" x="4284"/>
        <item m="1" x="6051"/>
        <item m="1" x="464"/>
        <item m="1" x="4286"/>
        <item m="1" x="6054"/>
        <item m="1" x="468"/>
        <item m="1" x="4288"/>
        <item m="1" x="6057"/>
        <item m="1" x="472"/>
        <item m="1" x="4290"/>
        <item m="1" x="6060"/>
        <item m="1" x="476"/>
        <item m="1" x="4292"/>
        <item m="1" x="6063"/>
        <item m="1" x="480"/>
        <item m="1" x="4294"/>
        <item m="1" x="6066"/>
        <item m="1" x="484"/>
        <item m="1" x="4296"/>
        <item m="1" x="6069"/>
        <item m="1" x="488"/>
        <item m="1" x="4298"/>
        <item m="1" x="6072"/>
        <item m="1" x="492"/>
        <item m="1" x="4868"/>
        <item m="1" x="6898"/>
        <item m="1" x="1527"/>
        <item m="1" x="4870"/>
        <item m="1" x="6901"/>
        <item m="1" x="1531"/>
        <item m="1" x="4872"/>
        <item m="1" x="6904"/>
        <item m="1" x="1535"/>
        <item m="1" x="4874"/>
        <item m="1" x="6907"/>
        <item m="1" x="1539"/>
        <item m="1" x="4877"/>
        <item m="1" x="6910"/>
        <item m="1" x="1544"/>
        <item m="1" x="4879"/>
        <item m="1" x="6913"/>
        <item m="1" x="1548"/>
        <item m="1" x="4881"/>
        <item m="1" x="6917"/>
        <item m="1" x="1552"/>
        <item m="1" x="4883"/>
        <item m="1" x="6920"/>
        <item m="1" x="1556"/>
        <item m="1" x="4885"/>
        <item m="1" x="6923"/>
        <item m="1" x="1560"/>
        <item m="1" x="4887"/>
        <item m="1" x="6926"/>
        <item m="1" x="1564"/>
        <item m="1" x="4889"/>
        <item m="1" x="6929"/>
        <item m="1" x="1568"/>
        <item m="1" x="4892"/>
        <item m="1" x="6933"/>
        <item m="1" x="1572"/>
        <item m="1" x="4894"/>
        <item m="1" x="6936"/>
        <item m="1" x="1576"/>
        <item m="1" x="4896"/>
        <item m="1" x="6939"/>
        <item m="1" x="1580"/>
        <item m="1" x="4898"/>
        <item m="1" x="6943"/>
        <item m="1" x="1584"/>
        <item m="1" x="4900"/>
        <item m="1" x="6946"/>
        <item m="1" x="1588"/>
        <item m="1" x="4902"/>
        <item m="1" x="6949"/>
        <item m="1" x="1592"/>
        <item m="1" x="4904"/>
        <item m="1" x="6952"/>
        <item m="1" x="1596"/>
        <item m="1" x="4906"/>
        <item m="1" x="6955"/>
        <item m="1" x="1600"/>
        <item m="1" x="4908"/>
        <item m="1" x="6958"/>
        <item m="1" x="1604"/>
        <item m="1" x="4910"/>
        <item m="1" x="6961"/>
        <item m="1" x="1608"/>
        <item m="1" x="4912"/>
        <item m="1" x="6964"/>
        <item m="1" x="1612"/>
        <item m="1" x="4914"/>
        <item m="1" x="6967"/>
        <item m="1" x="1616"/>
        <item m="1" x="4916"/>
        <item m="1" x="6970"/>
        <item m="1" x="1620"/>
        <item m="1" x="5502"/>
        <item m="1" x="7816"/>
        <item m="1" x="2750"/>
        <item m="1" x="5505"/>
        <item m="1" x="7820"/>
        <item m="1" x="2755"/>
        <item m="1" x="5508"/>
        <item m="1" x="7824"/>
        <item m="1" x="2760"/>
        <item m="1" x="5511"/>
        <item m="1" x="7828"/>
        <item m="1" x="2765"/>
        <item m="1" x="5515"/>
        <item m="1" x="7832"/>
        <item m="1" x="2771"/>
        <item m="1" x="5518"/>
        <item m="1" x="7836"/>
        <item m="1" x="2776"/>
        <item m="1" x="5521"/>
        <item m="1" x="7841"/>
        <item m="1" x="2781"/>
        <item m="1" x="5524"/>
        <item m="1" x="7845"/>
        <item m="1" x="2786"/>
        <item m="1" x="5527"/>
        <item m="1" x="7849"/>
        <item m="1" x="2791"/>
        <item m="1" x="5530"/>
        <item m="1" x="7853"/>
        <item m="1" x="2796"/>
        <item m="1" x="5533"/>
        <item m="1" x="7857"/>
        <item m="1" x="2801"/>
        <item m="1" x="5537"/>
        <item m="1" x="7862"/>
        <item m="1" x="2806"/>
        <item m="1" x="5540"/>
        <item m="1" x="7866"/>
        <item m="1" x="2811"/>
        <item m="1" x="5543"/>
        <item m="1" x="7870"/>
        <item m="1" x="2816"/>
        <item m="1" x="5546"/>
        <item m="1" x="2821"/>
        <item m="1" x="5549"/>
        <item m="1" x="2826"/>
        <item m="1" x="5552"/>
        <item m="1" x="2831"/>
        <item m="1" x="5555"/>
        <item m="1" x="2836"/>
        <item m="1" x="5558"/>
        <item m="1" x="2841"/>
        <item m="1" x="5561"/>
        <item m="1" x="2846"/>
        <item m="1" x="5564"/>
        <item m="1" x="2851"/>
        <item m="1" x="5567"/>
        <item m="1" x="2856"/>
        <item m="1" x="5570"/>
        <item m="1" x="2861"/>
        <item m="1" x="5573"/>
        <item m="1" x="2866"/>
        <item m="1" x="6402"/>
        <item m="1" x="991"/>
        <item m="1" x="6405"/>
        <item m="1" x="995"/>
        <item m="1" x="6408"/>
        <item m="1" x="999"/>
        <item m="1" x="6411"/>
        <item m="1" x="1003"/>
        <item m="1" x="6415"/>
        <item m="1" x="1007"/>
        <item m="1" x="6418"/>
        <item m="1" x="1011"/>
        <item m="1" x="6421"/>
        <item m="1" x="1016"/>
        <item m="1" x="6424"/>
        <item m="1" x="1020"/>
        <item m="1" x="6427"/>
        <item m="1" x="1024"/>
        <item m="1" x="6430"/>
        <item m="1" x="1028"/>
        <item m="1" x="6433"/>
        <item m="1" x="1032"/>
        <item m="1" x="6437"/>
        <item m="1" x="1037"/>
        <item m="1" x="6440"/>
        <item m="1" x="1041"/>
        <item m="1" x="6443"/>
        <item m="1" x="1045"/>
        <item m="1" x="6446"/>
        <item m="1" x="1050"/>
        <item m="1" x="6449"/>
        <item m="1" x="1054"/>
        <item m="1" x="6452"/>
        <item m="1" x="1058"/>
        <item m="1" x="6455"/>
        <item m="1" x="1062"/>
        <item m="1" x="6458"/>
        <item m="1" x="1066"/>
        <item m="1" x="6461"/>
        <item m="1" x="1070"/>
        <item m="1" x="6464"/>
        <item m="1" x="1074"/>
        <item m="1" x="6467"/>
        <item m="1" x="1078"/>
        <item m="1" x="6470"/>
        <item m="1" x="1082"/>
        <item m="1" x="6473"/>
        <item m="1" x="1086"/>
        <item m="1" x="7272"/>
        <item m="1" x="2119"/>
        <item m="1" x="7275"/>
        <item m="1" x="2123"/>
        <item m="1" x="7278"/>
        <item m="1" x="2127"/>
        <item m="1" x="7281"/>
        <item m="1" x="2131"/>
        <item m="1" x="7285"/>
        <item m="1" x="2135"/>
        <item m="1" x="7288"/>
        <item m="1" x="2139"/>
        <item m="1" x="7291"/>
        <item m="1" x="2144"/>
        <item m="1" x="7294"/>
        <item m="1" x="2148"/>
        <item m="1" x="7297"/>
        <item m="1" x="2152"/>
        <item m="1" x="7300"/>
        <item m="1" x="2156"/>
        <item m="1" x="7303"/>
        <item m="1" x="2160"/>
        <item m="1" x="7307"/>
        <item m="1" x="2164"/>
        <item m="1" x="7310"/>
        <item m="1" x="2168"/>
        <item m="1" x="7313"/>
        <item m="1" x="2172"/>
        <item m="1" x="7316"/>
        <item m="1" x="2176"/>
        <item m="1" x="7319"/>
        <item m="1" x="2180"/>
        <item m="1" x="7322"/>
        <item m="1" x="2184"/>
        <item m="1" x="7325"/>
        <item m="1" x="2188"/>
        <item m="1" x="7328"/>
        <item m="1" x="2192"/>
        <item m="1" x="7331"/>
        <item m="1" x="2196"/>
        <item m="1" x="7334"/>
        <item m="1" x="2200"/>
        <item m="1" x="7337"/>
        <item m="1" x="2204"/>
        <item m="1" x="7340"/>
        <item m="1" x="2208"/>
        <item m="1" x="7343"/>
        <item m="1" x="2212"/>
        <item m="1" x="398"/>
        <item m="1" x="402"/>
        <item m="1" x="406"/>
        <item m="1" x="410"/>
        <item m="1" x="415"/>
        <item m="1" x="419"/>
        <item m="1" x="423"/>
        <item m="1" x="427"/>
        <item m="1" x="431"/>
        <item m="1" x="435"/>
        <item m="1" x="439"/>
        <item m="1" x="444"/>
        <item m="1" x="448"/>
        <item m="1" x="452"/>
        <item m="1" x="457"/>
        <item m="1" x="461"/>
        <item m="1" x="465"/>
        <item m="1" x="469"/>
        <item m="1" x="473"/>
        <item m="1" x="477"/>
        <item m="1" x="481"/>
        <item m="1" x="485"/>
        <item m="1" x="489"/>
        <item m="1" x="493"/>
        <item m="1" x="1528"/>
        <item m="1" x="1532"/>
        <item m="1" x="1536"/>
        <item m="1" x="1540"/>
        <item m="1" x="1545"/>
        <item m="1" x="1549"/>
        <item m="1" x="1553"/>
        <item m="1" x="1557"/>
        <item m="1" x="1561"/>
        <item m="1" x="1565"/>
        <item m="1" x="1569"/>
        <item m="1" x="1573"/>
        <item m="1" x="1577"/>
        <item m="1" x="1581"/>
        <item m="1" x="1585"/>
        <item m="1" x="1589"/>
        <item m="1" x="1593"/>
        <item m="1" x="1597"/>
        <item m="1" x="1601"/>
        <item m="1" x="1605"/>
        <item m="1" x="1609"/>
        <item m="1" x="1613"/>
        <item m="1" x="1617"/>
        <item m="1" x="1621"/>
        <item m="1" x="2751"/>
        <item m="1" x="2756"/>
        <item m="1" x="2761"/>
        <item m="1" x="2766"/>
        <item m="1" x="2772"/>
        <item m="1" x="2777"/>
        <item m="1" x="2782"/>
        <item m="1" x="2787"/>
        <item m="1" x="2792"/>
        <item m="1" x="2797"/>
        <item m="1" x="2802"/>
        <item m="1" x="2807"/>
        <item m="1" x="2812"/>
        <item m="1" x="2817"/>
        <item m="1" x="2822"/>
        <item m="1" x="2827"/>
        <item m="1" x="2832"/>
        <item m="1" x="2837"/>
        <item m="1" x="2842"/>
        <item m="1" x="2847"/>
        <item m="1" x="2852"/>
        <item m="1" x="2857"/>
        <item m="1" x="2862"/>
        <item m="1" x="2867"/>
        <item m="1" x="3156"/>
        <item m="1" x="3486"/>
        <item m="1" x="3817"/>
        <item m="1" x="4410"/>
        <item m="1" x="5027"/>
        <item m="1" x="5760"/>
        <item m="1" x="6659"/>
        <item m="1" x="7529"/>
        <item m="1" x="704"/>
        <item m="1" x="1834"/>
        <item m="1" x="2980"/>
        <item m="1" x="3272"/>
        <item m="1" x="3602"/>
        <item m="1" x="3992"/>
        <item m="1" x="4585"/>
        <item m="1" x="5198"/>
        <item m="1" x="6032"/>
        <item m="1" x="6930"/>
        <item m="1" x="7858"/>
        <item m="1" x="1033"/>
        <item m="1" x="3070"/>
        <item m="1" x="4021"/>
        <item m="1" x="5575"/>
        <item m="1" x="2870"/>
        <item m="1" x="3071"/>
        <item m="1" x="4023"/>
        <item m="1" x="5578"/>
        <item m="1" x="2875"/>
        <item m="1" x="3072"/>
        <item m="1" x="4025"/>
        <item m="1" x="5581"/>
        <item m="1" x="2880"/>
        <item m="1" x="3073"/>
        <item m="1" x="4027"/>
        <item m="1" x="5584"/>
        <item m="1" x="2885"/>
        <item m="1" x="3075"/>
        <item m="1" x="4030"/>
        <item m="1" x="5588"/>
        <item m="1" x="2891"/>
        <item m="1" x="3076"/>
        <item m="1" x="4032"/>
        <item m="1" x="5591"/>
        <item m="1" x="2896"/>
        <item m="1" x="3077"/>
        <item m="1" x="4035"/>
        <item m="1" x="5594"/>
        <item m="1" x="2901"/>
        <item m="1" x="3078"/>
        <item m="1" x="4037"/>
        <item m="1" x="5597"/>
        <item m="1" x="2906"/>
        <item m="1" x="3079"/>
        <item m="1" x="4039"/>
        <item m="1" x="5600"/>
        <item m="1" x="2911"/>
        <item m="1" x="3080"/>
        <item m="1" x="4041"/>
        <item m="1" x="5603"/>
        <item m="1" x="2916"/>
        <item m="1" x="3081"/>
        <item m="1" x="4043"/>
        <item m="1" x="5606"/>
        <item m="1" x="2921"/>
        <item m="1" x="3083"/>
        <item m="1" x="4046"/>
        <item m="1" x="5610"/>
        <item m="1" x="2926"/>
        <item m="1" x="3084"/>
        <item m="1" x="4048"/>
        <item m="1" x="5613"/>
        <item m="1" x="2931"/>
        <item m="1" x="3085"/>
        <item m="1" x="4050"/>
        <item m="1" x="5616"/>
        <item m="1" x="2936"/>
        <item m="1" x="3086"/>
        <item m="1" x="4053"/>
        <item m="1" x="5619"/>
        <item m="1" x="2941"/>
        <item m="1" x="3087"/>
        <item m="1" x="4055"/>
        <item m="1" x="5622"/>
        <item m="1" x="2946"/>
        <item m="1" x="3088"/>
        <item m="1" x="4057"/>
        <item m="1" x="5625"/>
        <item m="1" x="2951"/>
        <item m="1" x="3089"/>
        <item m="1" x="4059"/>
        <item m="1" x="5628"/>
        <item m="1" x="2956"/>
        <item m="1" x="3090"/>
        <item m="1" x="4061"/>
        <item m="1" x="5631"/>
        <item m="1" x="2961"/>
        <item m="1" x="3091"/>
        <item m="1" x="4063"/>
        <item m="1" x="5634"/>
        <item m="1" x="2966"/>
        <item m="1" x="3092"/>
        <item m="1" x="4065"/>
        <item m="1" x="5637"/>
        <item m="1" x="2971"/>
        <item m="1" x="3093"/>
        <item m="1" x="4067"/>
        <item m="1" x="5640"/>
        <item m="1" x="3094"/>
        <item m="1" x="4069"/>
        <item m="1" x="5643"/>
        <item m="1" x="3095"/>
        <item m="1" x="4071"/>
        <item m="1" x="5646"/>
        <item m="1" x="3400"/>
        <item m="1" x="4614"/>
        <item m="1" x="6475"/>
        <item m="1" x="1089"/>
        <item m="1" x="3401"/>
        <item m="1" x="4616"/>
        <item m="1" x="6478"/>
        <item m="1" x="1093"/>
        <item m="1" x="3402"/>
        <item m="1" x="4618"/>
        <item m="1" x="6481"/>
        <item m="1" x="1097"/>
        <item m="1" x="3403"/>
        <item m="1" x="4620"/>
        <item m="1" x="6484"/>
        <item m="1" x="1101"/>
        <item m="1" x="3405"/>
        <item m="1" x="4623"/>
        <item m="1" x="6488"/>
        <item m="1" x="1105"/>
        <item m="1" x="3406"/>
        <item m="1" x="4625"/>
        <item m="1" x="6491"/>
        <item m="1" x="1109"/>
        <item m="1" x="3407"/>
        <item m="1" x="4628"/>
        <item m="1" x="6494"/>
        <item m="1" x="1114"/>
        <item m="1" x="3408"/>
        <item m="1" x="4630"/>
        <item m="1" x="6497"/>
        <item m="1" x="1118"/>
        <item m="1" x="3409"/>
        <item m="1" x="4632"/>
        <item m="1" x="6500"/>
        <item m="1" x="1122"/>
        <item m="1" x="3410"/>
        <item m="1" x="4634"/>
        <item m="1" x="6503"/>
        <item m="1" x="1126"/>
        <item m="1" x="3411"/>
        <item m="1" x="4636"/>
        <item m="1" x="6506"/>
        <item m="1" x="1130"/>
        <item m="1" x="3413"/>
        <item m="1" x="4639"/>
        <item m="1" x="6510"/>
        <item m="1" x="1134"/>
        <item m="1" x="3414"/>
        <item m="1" x="4641"/>
        <item m="1" x="6513"/>
        <item m="1" x="1138"/>
        <item m="1" x="3415"/>
        <item m="1" x="4643"/>
        <item m="1" x="6516"/>
        <item m="1" x="1142"/>
        <item m="1" x="3416"/>
        <item m="1" x="4646"/>
        <item m="1" x="6519"/>
        <item m="1" x="1146"/>
        <item m="1" x="3417"/>
        <item m="1" x="4648"/>
        <item m="1" x="6522"/>
        <item m="1" x="1150"/>
        <item m="1" x="3418"/>
        <item m="1" x="4650"/>
        <item m="1" x="6525"/>
        <item m="1" x="1154"/>
        <item m="1" x="3419"/>
        <item m="1" x="4652"/>
        <item m="1" x="6528"/>
        <item m="1" x="1158"/>
        <item m="1" x="3420"/>
        <item m="1" x="4654"/>
        <item m="1" x="6531"/>
        <item m="1" x="1162"/>
        <item m="1" x="3421"/>
        <item m="1" x="4656"/>
        <item m="1" x="6534"/>
        <item m="1" x="1166"/>
        <item m="1" x="3422"/>
        <item m="1" x="4658"/>
        <item m="1" x="6537"/>
        <item m="1" x="1170"/>
        <item m="1" x="3423"/>
        <item m="1" x="4660"/>
        <item m="1" x="6540"/>
        <item m="1" x="1174"/>
        <item m="1" x="3424"/>
        <item m="1" x="4662"/>
        <item m="1" x="6543"/>
        <item m="1" x="1178"/>
        <item m="1" x="3425"/>
        <item m="1" x="4664"/>
        <item m="1" x="6546"/>
        <item m="1" x="3731"/>
        <item m="1" x="5227"/>
        <item m="1" x="7345"/>
        <item m="1" x="2215"/>
        <item m="1" x="3732"/>
        <item m="1" x="5229"/>
        <item m="1" x="7348"/>
        <item m="1" x="2219"/>
        <item m="1" x="3733"/>
        <item m="1" x="5231"/>
        <item m="1" x="7351"/>
        <item m="1" x="2223"/>
        <item m="1" x="3734"/>
        <item m="1" x="5233"/>
        <item m="1" x="7354"/>
        <item m="1" x="2227"/>
        <item m="1" x="3736"/>
        <item m="1" x="5235"/>
        <item m="1" x="7358"/>
        <item m="1" x="2231"/>
        <item m="1" x="3737"/>
        <item m="1" x="5237"/>
        <item m="1" x="7361"/>
        <item m="1" x="2235"/>
        <item m="1" x="3738"/>
        <item m="1" x="5240"/>
        <item m="1" x="7364"/>
        <item m="1" x="2240"/>
        <item m="1" x="3739"/>
        <item m="1" x="5242"/>
        <item m="1" x="7367"/>
        <item m="1" x="2244"/>
        <item m="1" x="3740"/>
        <item m="1" x="5244"/>
        <item m="1" x="7370"/>
        <item m="1" x="2248"/>
        <item m="1" x="3741"/>
        <item m="1" x="5246"/>
        <item m="1" x="7373"/>
        <item m="1" x="2252"/>
        <item m="1" x="3742"/>
        <item m="1" x="5248"/>
        <item m="1" x="7376"/>
        <item m="1" x="2256"/>
        <item m="1" x="3744"/>
        <item m="1" x="5251"/>
        <item m="1" x="7380"/>
        <item m="1" x="2260"/>
        <item m="1" x="3745"/>
        <item m="1" x="5253"/>
        <item m="1" x="7383"/>
        <item m="1" x="2264"/>
        <item m="1" x="3746"/>
        <item m="1" x="5255"/>
        <item m="1" x="7386"/>
        <item m="1" x="2268"/>
        <item m="1" x="3747"/>
        <item m="1" x="5258"/>
        <item m="1" x="7389"/>
        <item m="1" x="2272"/>
        <item m="1" x="3748"/>
        <item m="1" x="5260"/>
        <item m="1" x="7392"/>
        <item m="1" x="2276"/>
        <item m="1" x="3749"/>
        <item m="1" x="5262"/>
        <item m="1" x="7395"/>
        <item m="1" x="2280"/>
        <item m="1" x="3750"/>
        <item m="1" x="5264"/>
        <item m="1" x="7398"/>
        <item m="1" x="2284"/>
        <item m="1" x="3751"/>
        <item m="1" x="5266"/>
        <item m="1" x="7401"/>
        <item m="1" x="2288"/>
        <item m="1" x="3752"/>
        <item m="1" x="5268"/>
        <item m="1" x="7404"/>
        <item m="1" x="2292"/>
        <item m="1" x="3753"/>
        <item m="1" x="5270"/>
        <item m="1" x="7407"/>
        <item m="1" x="2296"/>
        <item m="1" x="3754"/>
        <item m="1" x="5272"/>
        <item m="1" x="7410"/>
        <item m="1" x="2300"/>
        <item m="1" x="3755"/>
        <item m="1" x="5274"/>
        <item m="1" x="7413"/>
        <item m="1" x="2304"/>
        <item m="1" x="3756"/>
        <item m="1" x="5276"/>
        <item m="1" x="7416"/>
        <item m="1" x="2308"/>
        <item m="1" x="4300"/>
        <item m="1" x="6075"/>
        <item m="1" x="496"/>
        <item m="1" x="4302"/>
        <item m="1" x="6078"/>
        <item m="1" x="500"/>
        <item m="1" x="4304"/>
        <item m="1" x="6081"/>
        <item m="1" x="504"/>
        <item m="1" x="4306"/>
        <item m="1" x="6084"/>
        <item m="1" x="508"/>
        <item m="1" x="4309"/>
        <item m="1" x="6087"/>
        <item m="1" x="513"/>
        <item m="1" x="4311"/>
        <item m="1" x="6090"/>
        <item m="1" x="517"/>
        <item m="1" x="4313"/>
        <item m="1" x="6094"/>
        <item m="1" x="521"/>
        <item m="1" x="4315"/>
        <item m="1" x="6097"/>
        <item m="1" x="525"/>
        <item m="1" x="4317"/>
        <item m="1" x="6100"/>
        <item m="1" x="529"/>
        <item m="1" x="4319"/>
        <item m="1" x="6103"/>
        <item m="1" x="533"/>
        <item m="1" x="4321"/>
        <item m="1" x="6106"/>
        <item m="1" x="537"/>
        <item m="1" x="4324"/>
        <item m="1" x="6110"/>
        <item m="1" x="542"/>
        <item m="1" x="4326"/>
        <item m="1" x="6113"/>
        <item m="1" x="546"/>
        <item m="1" x="4328"/>
        <item m="1" x="6116"/>
        <item m="1" x="550"/>
        <item m="1" x="4330"/>
        <item m="1" x="6120"/>
        <item m="1" x="554"/>
        <item m="1" x="4332"/>
        <item m="1" x="6123"/>
        <item m="1" x="558"/>
        <item m="1" x="4334"/>
        <item m="1" x="6126"/>
        <item m="1" x="562"/>
        <item m="1" x="4336"/>
        <item m="1" x="6129"/>
        <item m="1" x="566"/>
        <item m="1" x="4338"/>
        <item m="1" x="6132"/>
        <item m="1" x="570"/>
        <item m="1" x="4340"/>
        <item m="1" x="6135"/>
        <item m="1" x="574"/>
        <item m="1" x="4342"/>
        <item m="1" x="6138"/>
        <item m="1" x="578"/>
        <item m="1" x="4344"/>
        <item m="1" x="6141"/>
        <item m="1" x="582"/>
        <item m="1" x="4346"/>
        <item m="1" x="6144"/>
        <item m="1" x="586"/>
        <item m="1" x="4348"/>
        <item m="1" x="6147"/>
        <item m="1" x="590"/>
        <item m="1" x="4918"/>
        <item m="1" x="6973"/>
        <item m="1" x="1624"/>
        <item m="1" x="4920"/>
        <item m="1" x="6976"/>
        <item m="1" x="1628"/>
        <item m="1" x="4922"/>
        <item m="1" x="6979"/>
        <item m="1" x="1632"/>
        <item m="1" x="4924"/>
        <item m="1" x="6982"/>
        <item m="1" x="1636"/>
        <item m="1" x="4927"/>
        <item m="1" x="6985"/>
        <item m="1" x="1641"/>
        <item m="1" x="4929"/>
        <item m="1" x="6988"/>
        <item m="1" x="1645"/>
        <item m="1" x="4931"/>
        <item m="1" x="6992"/>
        <item m="1" x="1649"/>
        <item m="1" x="4933"/>
        <item m="1" x="6995"/>
        <item m="1" x="1653"/>
        <item m="1" x="4935"/>
        <item m="1" x="6998"/>
        <item m="1" x="1657"/>
        <item m="1" x="4937"/>
        <item m="1" x="7001"/>
        <item m="1" x="1662"/>
        <item m="1" x="4939"/>
        <item m="1" x="7004"/>
        <item m="1" x="1666"/>
        <item m="1" x="4942"/>
        <item m="1" x="7008"/>
        <item m="1" x="1671"/>
        <item m="1" x="4944"/>
        <item m="1" x="7011"/>
        <item m="1" x="1675"/>
        <item m="1" x="4946"/>
        <item m="1" x="7014"/>
        <item m="1" x="1680"/>
        <item m="1" x="4948"/>
        <item m="1" x="7018"/>
        <item m="1" x="1684"/>
        <item m="1" x="4950"/>
        <item m="1" x="7021"/>
        <item m="1" x="1688"/>
        <item m="1" x="4952"/>
        <item m="1" x="7024"/>
        <item m="1" x="1692"/>
        <item m="1" x="4954"/>
        <item m="1" x="7027"/>
        <item m="1" x="1696"/>
        <item m="1" x="4956"/>
        <item m="1" x="7030"/>
        <item m="1" x="1700"/>
        <item m="1" x="4958"/>
        <item m="1" x="7033"/>
        <item m="1" x="1704"/>
        <item m="1" x="4960"/>
        <item m="1" x="7036"/>
        <item m="1" x="1708"/>
        <item m="1" x="4962"/>
        <item m="1" x="7039"/>
        <item m="1" x="1712"/>
        <item m="1" x="4964"/>
        <item m="1" x="7042"/>
        <item m="1" x="1716"/>
        <item m="1" x="4966"/>
        <item m="1" x="7045"/>
        <item m="1" x="1720"/>
        <item m="1" x="5576"/>
        <item m="1" x="2871"/>
        <item m="1" x="5579"/>
        <item m="1" x="2876"/>
        <item m="1" x="5582"/>
        <item m="1" x="2881"/>
        <item m="1" x="5585"/>
        <item m="1" x="2886"/>
        <item m="1" x="5589"/>
        <item m="1" x="2892"/>
        <item m="1" x="5592"/>
        <item m="1" x="2897"/>
        <item m="1" x="5595"/>
        <item m="1" x="2902"/>
        <item m="1" x="5598"/>
        <item m="1" x="2907"/>
        <item m="1" x="5601"/>
        <item m="1" x="2912"/>
        <item m="1" x="5604"/>
        <item m="1" x="2917"/>
        <item m="1" x="5607"/>
        <item m="1" x="2922"/>
        <item m="1" x="5611"/>
        <item m="1" x="2927"/>
        <item m="1" x="5614"/>
        <item m="1" x="2932"/>
        <item m="1" x="5617"/>
        <item m="1" x="2937"/>
        <item m="1" x="5620"/>
        <item m="1" x="2942"/>
        <item m="1" x="5623"/>
        <item m="1" x="2947"/>
        <item m="1" x="5626"/>
        <item m="1" x="2952"/>
        <item m="1" x="5629"/>
        <item m="1" x="2957"/>
        <item m="1" x="5632"/>
        <item m="1" x="2962"/>
        <item m="1" x="5635"/>
        <item m="1" x="2967"/>
        <item m="1" x="5638"/>
        <item m="1" x="2972"/>
        <item m="1" x="5641"/>
        <item m="1" x="5644"/>
        <item m="1" x="5647"/>
        <item m="1" x="6476"/>
        <item m="1" x="1090"/>
        <item m="1" x="6479"/>
        <item m="1" x="1094"/>
        <item m="1" x="6482"/>
        <item m="1" x="1098"/>
        <item m="1" x="6485"/>
        <item m="1" x="1102"/>
        <item m="1" x="6489"/>
        <item m="1" x="1106"/>
        <item m="1" x="6492"/>
        <item m="1" x="1110"/>
        <item m="1" x="6495"/>
        <item m="1" x="1115"/>
        <item m="1" x="6498"/>
        <item m="1" x="1119"/>
        <item m="1" x="6501"/>
        <item m="1" x="1123"/>
        <item m="1" x="6504"/>
        <item m="1" x="1127"/>
        <item m="1" x="6507"/>
        <item m="1" x="1131"/>
        <item m="1" x="6511"/>
        <item m="1" x="1135"/>
        <item m="1" x="6514"/>
        <item m="1" x="1139"/>
        <item m="1" x="6517"/>
        <item m="1" x="1143"/>
        <item m="1" x="6520"/>
        <item m="1" x="1147"/>
        <item m="1" x="6523"/>
        <item m="1" x="1151"/>
        <item m="1" x="6526"/>
        <item m="1" x="1155"/>
        <item m="1" x="6529"/>
        <item m="1" x="1159"/>
        <item m="1" x="6532"/>
        <item m="1" x="1163"/>
        <item m="1" x="6535"/>
        <item m="1" x="1167"/>
        <item m="1" x="6538"/>
        <item m="1" x="1171"/>
        <item m="1" x="6541"/>
        <item m="1" x="1175"/>
        <item m="1" x="6544"/>
        <item m="1" x="1179"/>
        <item m="1" x="6547"/>
        <item m="1" x="7346"/>
        <item m="1" x="2216"/>
        <item m="1" x="7349"/>
        <item m="1" x="2220"/>
        <item m="1" x="7352"/>
        <item m="1" x="2224"/>
        <item m="1" x="7355"/>
        <item m="1" x="2228"/>
        <item m="1" x="7359"/>
        <item m="1" x="2232"/>
        <item m="1" x="7362"/>
        <item m="1" x="2236"/>
        <item m="1" x="7365"/>
        <item m="1" x="2241"/>
        <item m="1" x="7368"/>
        <item m="1" x="2245"/>
        <item m="1" x="7371"/>
        <item m="1" x="2249"/>
        <item m="1" x="7374"/>
        <item m="1" x="2253"/>
        <item m="1" x="7377"/>
        <item m="1" x="2257"/>
        <item m="1" x="7381"/>
        <item m="1" x="2261"/>
        <item m="1" x="7384"/>
        <item m="1" x="2265"/>
        <item m="1" x="7387"/>
        <item m="1" x="2269"/>
        <item m="1" x="7390"/>
        <item m="1" x="2273"/>
        <item m="1" x="7393"/>
        <item m="1" x="2277"/>
        <item m="1" x="7396"/>
        <item m="1" x="2281"/>
        <item m="1" x="7399"/>
        <item m="1" x="2285"/>
        <item m="1" x="7402"/>
        <item m="1" x="2289"/>
        <item m="1" x="7405"/>
        <item m="1" x="2293"/>
        <item m="1" x="7408"/>
        <item m="1" x="2297"/>
        <item m="1" x="7411"/>
        <item m="1" x="2301"/>
        <item m="1" x="7414"/>
        <item m="1" x="2305"/>
        <item m="1" x="7417"/>
        <item m="1" x="2309"/>
        <item m="1" x="497"/>
        <item m="1" x="501"/>
        <item m="1" x="505"/>
        <item m="1" x="509"/>
        <item m="1" x="514"/>
        <item m="1" x="518"/>
        <item m="1" x="522"/>
        <item m="1" x="526"/>
        <item m="1" x="530"/>
        <item m="1" x="534"/>
        <item m="1" x="538"/>
        <item m="1" x="543"/>
        <item m="1" x="547"/>
        <item m="1" x="551"/>
        <item m="1" x="555"/>
        <item m="1" x="559"/>
        <item m="1" x="563"/>
        <item m="1" x="567"/>
        <item m="1" x="571"/>
        <item m="1" x="575"/>
        <item m="1" x="579"/>
        <item m="1" x="583"/>
        <item m="1" x="587"/>
        <item m="1" x="591"/>
        <item m="1" x="1625"/>
        <item m="1" x="1629"/>
        <item m="1" x="1633"/>
        <item m="1" x="1637"/>
        <item m="1" x="1642"/>
        <item m="1" x="1646"/>
        <item m="1" x="1650"/>
        <item m="1" x="1654"/>
        <item m="1" x="1658"/>
        <item m="1" x="1663"/>
        <item m="1" x="1667"/>
        <item m="1" x="1672"/>
        <item m="1" x="1676"/>
        <item m="1" x="1681"/>
        <item m="1" x="1685"/>
        <item m="1" x="1689"/>
        <item m="1" x="1693"/>
        <item m="1" x="1697"/>
        <item m="1" x="1701"/>
        <item m="1" x="1705"/>
        <item m="1" x="1709"/>
        <item m="1" x="1713"/>
        <item m="1" x="1717"/>
        <item m="1" x="1721"/>
        <item m="1" x="2872"/>
        <item m="1" x="2877"/>
        <item m="1" x="2882"/>
        <item m="1" x="2887"/>
        <item m="1" x="2893"/>
        <item m="1" x="2898"/>
        <item m="1" x="2903"/>
        <item m="1" x="2908"/>
        <item m="1" x="2913"/>
        <item m="1" x="2918"/>
        <item m="1" x="2923"/>
        <item m="1" x="2928"/>
        <item m="1" x="2933"/>
        <item m="1" x="2938"/>
        <item m="1" x="2943"/>
        <item m="1" x="2948"/>
        <item m="1" x="2953"/>
        <item m="1" x="2958"/>
        <item m="1" x="2963"/>
        <item m="1" x="2968"/>
        <item m="1" x="3183"/>
        <item m="1" x="3513"/>
        <item m="1" x="3844"/>
        <item m="1" x="4437"/>
        <item m="1" x="5053"/>
        <item m="1" x="5810"/>
        <item m="1" x="6709"/>
        <item m="1" x="7579"/>
        <item m="1" x="754"/>
        <item m="1" x="1884"/>
        <item m="1" x="2983"/>
        <item m="1" x="3300"/>
        <item m="1" x="3630"/>
        <item m="1" x="4044"/>
        <item m="1" x="4637"/>
        <item m="1" x="5249"/>
        <item m="1" x="6107"/>
        <item m="1" x="7005"/>
        <item m="1" x="3096"/>
        <item m="1" x="4073"/>
        <item m="1" x="5649"/>
        <item m="1" x="1"/>
        <item m="1" x="3097"/>
        <item m="1" x="4074"/>
        <item m="1" x="5651"/>
        <item m="1" x="3"/>
        <item m="1" x="3098"/>
        <item m="1" x="4075"/>
        <item m="1" x="5653"/>
        <item m="1" x="5"/>
        <item m="1" x="3099"/>
        <item m="1" x="4076"/>
        <item m="1" x="5655"/>
        <item m="1" x="7"/>
        <item m="1" x="3101"/>
        <item m="1" x="4077"/>
        <item m="1" x="5658"/>
        <item m="1" x="9"/>
        <item m="1" x="3103"/>
        <item m="1" x="4078"/>
        <item m="1" x="5661"/>
        <item m="1" x="11"/>
        <item m="1" x="3104"/>
        <item m="1" x="4080"/>
        <item m="1" x="5663"/>
        <item m="1" x="14"/>
        <item m="1" x="3105"/>
        <item m="1" x="4081"/>
        <item m="1" x="5665"/>
        <item m="1" x="16"/>
        <item m="1" x="3106"/>
        <item m="1" x="4082"/>
        <item m="1" x="5667"/>
        <item m="1" x="18"/>
        <item m="1" x="3108"/>
        <item m="1" x="4083"/>
        <item m="1" x="5670"/>
        <item m="1" x="20"/>
        <item m="1" x="3109"/>
        <item m="1" x="4084"/>
        <item m="1" x="5672"/>
        <item m="1" x="22"/>
        <item m="1" x="3110"/>
        <item m="1" x="4086"/>
        <item m="1" x="5674"/>
        <item m="1" x="25"/>
        <item m="1" x="3111"/>
        <item m="1" x="4087"/>
        <item m="1" x="5676"/>
        <item m="1" x="27"/>
        <item m="1" x="3112"/>
        <item m="1" x="4088"/>
        <item m="1" x="5678"/>
        <item m="1" x="29"/>
        <item m="1" x="3113"/>
        <item m="1" x="4089"/>
        <item m="1" x="5680"/>
        <item m="1" x="31"/>
        <item m="1" x="3114"/>
        <item m="1" x="4090"/>
        <item m="1" x="5682"/>
        <item m="1" x="33"/>
        <item m="1" x="3115"/>
        <item m="1" x="4091"/>
        <item m="1" x="5684"/>
        <item m="1" x="35"/>
        <item m="1" x="3116"/>
        <item m="1" x="4092"/>
        <item m="1" x="5686"/>
        <item m="1" x="37"/>
        <item m="1" x="3117"/>
        <item m="1" x="4093"/>
        <item m="1" x="5688"/>
        <item m="1" x="39"/>
        <item m="1" x="3118"/>
        <item m="1" x="4094"/>
        <item m="1" x="5690"/>
        <item m="1" x="41"/>
        <item m="1" x="3119"/>
        <item m="1" x="4095"/>
        <item m="1" x="5692"/>
        <item m="1" x="43"/>
        <item m="1" x="3120"/>
        <item m="1" x="4096"/>
        <item m="1" x="5694"/>
        <item m="1" x="45"/>
        <item m="1" x="3121"/>
        <item m="1" x="4097"/>
        <item m="1" x="5696"/>
        <item m="1" x="47"/>
        <item m="1" x="3122"/>
        <item m="1" x="4098"/>
        <item m="1" x="5698"/>
        <item m="1" x="49"/>
        <item m="1" x="3426"/>
        <item m="1" x="4666"/>
        <item m="1" x="6549"/>
        <item m="1" x="3427"/>
        <item m="1" x="4667"/>
        <item m="1" x="6551"/>
        <item m="1" x="3428"/>
        <item m="1" x="4668"/>
        <item m="1" x="6553"/>
        <item m="1" x="3429"/>
        <item m="1" x="4669"/>
        <item m="1" x="6555"/>
        <item m="1" x="3431"/>
        <item m="1" x="4670"/>
        <item m="1" x="6557"/>
        <item m="1" x="3433"/>
        <item m="1" x="4671"/>
        <item m="1" x="6560"/>
        <item m="1" x="3434"/>
        <item m="1" x="4673"/>
        <item m="1" x="6562"/>
        <item m="1" x="3435"/>
        <item m="1" x="4674"/>
        <item m="1" x="6564"/>
        <item m="1" x="3436"/>
        <item m="1" x="4675"/>
        <item m="1" x="6566"/>
        <item m="1" x="3438"/>
        <item m="1" x="4676"/>
        <item m="1" x="6569"/>
        <item m="1" x="3439"/>
        <item m="1" x="4677"/>
        <item m="1" x="6571"/>
        <item m="1" x="3440"/>
        <item m="1" x="4679"/>
        <item m="1" x="6573"/>
        <item m="1" x="3441"/>
        <item m="1" x="4680"/>
        <item m="1" x="6575"/>
        <item m="1" x="3442"/>
        <item m="1" x="4681"/>
        <item m="1" x="6577"/>
        <item m="1" x="3443"/>
        <item m="1" x="4682"/>
        <item m="1" x="6579"/>
        <item m="1" x="3444"/>
        <item m="1" x="4683"/>
        <item m="1" x="6581"/>
        <item m="1" x="3445"/>
        <item m="1" x="4684"/>
        <item m="1" x="6583"/>
        <item m="1" x="3446"/>
        <item m="1" x="4685"/>
        <item m="1" x="6585"/>
        <item m="1" x="3447"/>
        <item m="1" x="4686"/>
        <item m="1" x="6587"/>
        <item m="1" x="3448"/>
        <item m="1" x="4687"/>
        <item m="1" x="6589"/>
        <item m="1" x="3449"/>
        <item m="1" x="4688"/>
        <item m="1" x="6591"/>
        <item m="1" x="3450"/>
        <item m="1" x="4689"/>
        <item m="1" x="6593"/>
        <item m="1" x="3451"/>
        <item m="1" x="4690"/>
        <item m="1" x="6595"/>
        <item m="1" x="3452"/>
        <item m="1" x="4691"/>
        <item m="1" x="6597"/>
        <item m="1" x="3757"/>
        <item m="1" x="5278"/>
        <item m="1" x="7419"/>
        <item m="1" x="2312"/>
        <item m="1" x="3758"/>
        <item m="1" x="5279"/>
        <item m="1" x="7421"/>
        <item m="1" x="2314"/>
        <item m="1" x="3759"/>
        <item m="1" x="5280"/>
        <item m="1" x="7423"/>
        <item m="1" x="2316"/>
        <item m="1" x="3760"/>
        <item m="1" x="5281"/>
        <item m="1" x="7425"/>
        <item m="1" x="2318"/>
        <item m="1" x="3762"/>
        <item m="1" x="5282"/>
        <item m="1" x="7427"/>
        <item m="1" x="2320"/>
        <item m="1" x="3764"/>
        <item m="1" x="5283"/>
        <item m="1" x="7430"/>
        <item m="1" x="2322"/>
        <item m="1" x="3765"/>
        <item m="1" x="5285"/>
        <item m="1" x="7432"/>
        <item m="1" x="2325"/>
        <item m="1" x="3766"/>
        <item m="1" x="5286"/>
        <item m="1" x="7434"/>
        <item m="1" x="2327"/>
        <item m="1" x="3767"/>
        <item m="1" x="5287"/>
        <item m="1" x="7436"/>
        <item m="1" x="2329"/>
        <item m="1" x="3769"/>
        <item m="1" x="5288"/>
        <item m="1" x="7439"/>
        <item m="1" x="2331"/>
        <item m="1" x="3770"/>
        <item m="1" x="5289"/>
        <item m="1" x="7441"/>
        <item m="1" x="2333"/>
        <item m="1" x="3771"/>
        <item m="1" x="5291"/>
        <item m="1" x="7443"/>
        <item m="1" x="2335"/>
        <item m="1" x="3772"/>
        <item m="1" x="5292"/>
        <item m="1" x="7445"/>
        <item m="1" x="2337"/>
        <item m="1" x="3773"/>
        <item m="1" x="5293"/>
        <item m="1" x="7447"/>
        <item m="1" x="2339"/>
        <item m="1" x="3774"/>
        <item m="1" x="5294"/>
        <item m="1" x="7449"/>
        <item m="1" x="2341"/>
        <item m="1" x="3775"/>
        <item m="1" x="5295"/>
        <item m="1" x="7451"/>
        <item m="1" x="2343"/>
        <item m="1" x="3776"/>
        <item m="1" x="5296"/>
        <item m="1" x="7453"/>
        <item m="1" x="2345"/>
        <item m="1" x="3777"/>
        <item m="1" x="5297"/>
        <item m="1" x="7455"/>
        <item m="1" x="2347"/>
        <item m="1" x="3778"/>
        <item m="1" x="5298"/>
        <item m="1" x="7457"/>
        <item m="1" x="2349"/>
        <item m="1" x="3779"/>
        <item m="1" x="5299"/>
        <item m="1" x="7459"/>
        <item m="1" x="2351"/>
        <item m="1" x="3780"/>
        <item m="1" x="5300"/>
        <item m="1" x="7461"/>
        <item m="1" x="2353"/>
        <item m="1" x="3781"/>
        <item m="1" x="7463"/>
        <item m="1" x="2355"/>
        <item m="1" x="3782"/>
        <item m="1" x="7465"/>
        <item m="1" x="2357"/>
        <item m="1" x="3783"/>
        <item m="1" x="7467"/>
        <item m="1" x="2359"/>
        <item m="1" x="4350"/>
        <item m="1" x="6150"/>
        <item m="1" x="594"/>
        <item m="1" x="4351"/>
        <item m="1" x="6151"/>
        <item m="1" x="596"/>
        <item m="1" x="4352"/>
        <item m="1" x="6152"/>
        <item m="1" x="598"/>
        <item m="1" x="4353"/>
        <item m="1" x="6153"/>
        <item m="1" x="600"/>
        <item m="1" x="4355"/>
        <item m="1" x="6154"/>
        <item m="1" x="602"/>
        <item m="1" x="4357"/>
        <item m="1" x="6155"/>
        <item m="1" x="605"/>
        <item m="1" x="4358"/>
        <item m="1" x="6157"/>
        <item m="1" x="607"/>
        <item m="1" x="4359"/>
        <item m="1" x="6158"/>
        <item m="1" x="609"/>
        <item m="1" x="4360"/>
        <item m="1" x="6159"/>
        <item m="1" x="611"/>
        <item m="1" x="4362"/>
        <item m="1" x="6160"/>
        <item m="1" x="614"/>
        <item m="1" x="4363"/>
        <item m="1" x="6161"/>
        <item m="1" x="616"/>
        <item m="1" x="4364"/>
        <item m="1" x="6163"/>
        <item m="1" x="618"/>
        <item m="1" x="4365"/>
        <item m="1" x="6164"/>
        <item m="1" x="620"/>
        <item m="1" x="4366"/>
        <item m="1" x="6165"/>
        <item m="1" x="622"/>
        <item m="1" x="4367"/>
        <item m="1" x="6166"/>
        <item m="1" x="624"/>
        <item m="1" x="4368"/>
        <item m="1" x="6167"/>
        <item m="1" x="626"/>
        <item m="1" x="4369"/>
        <item m="1" x="6168"/>
        <item m="1" x="628"/>
        <item m="1" x="4370"/>
        <item m="1" x="6169"/>
        <item m="1" x="630"/>
        <item m="1" x="4371"/>
        <item m="1" x="6170"/>
        <item m="1" x="632"/>
        <item m="1" x="4372"/>
        <item m="1" x="6171"/>
        <item m="1" x="634"/>
        <item m="1" x="4373"/>
        <item m="1" x="6172"/>
        <item m="1" x="636"/>
        <item m="1" x="4374"/>
        <item m="1" x="6173"/>
        <item m="1" x="638"/>
        <item m="1" x="4375"/>
        <item m="1" x="6174"/>
        <item m="1" x="640"/>
        <item m="1" x="4376"/>
        <item m="1" x="6175"/>
        <item m="1" x="642"/>
        <item m="1" x="4968"/>
        <item m="1" x="1724"/>
        <item m="1" x="4969"/>
        <item m="1" x="1726"/>
        <item m="1" x="4970"/>
        <item m="1" x="1728"/>
        <item m="1" x="4971"/>
        <item m="1" x="1730"/>
        <item m="1" x="4973"/>
        <item m="1" x="1732"/>
        <item m="1" x="4975"/>
        <item m="1" x="1735"/>
        <item m="1" x="4976"/>
        <item m="1" x="1737"/>
        <item m="1" x="4977"/>
        <item m="1" x="1739"/>
        <item m="1" x="4978"/>
        <item m="1" x="1741"/>
        <item m="1" x="4980"/>
        <item m="1" x="1744"/>
        <item m="1" x="4981"/>
        <item m="1" x="1746"/>
        <item m="1" x="4982"/>
        <item m="1" x="1748"/>
        <item m="1" x="4983"/>
        <item m="1" x="1750"/>
        <item m="1" x="4984"/>
        <item m="1" x="1752"/>
        <item m="1" x="4985"/>
        <item m="1" x="1754"/>
        <item m="1" x="4986"/>
        <item m="1" x="1756"/>
        <item m="1" x="4987"/>
        <item m="1" x="1758"/>
        <item m="1" x="4988"/>
        <item m="1" x="1760"/>
        <item m="1" x="4989"/>
        <item m="1" x="1762"/>
        <item m="1" x="4990"/>
        <item m="1" x="1764"/>
        <item m="1" x="4991"/>
        <item m="1" x="1766"/>
        <item m="1" x="4992"/>
        <item m="1" x="1768"/>
        <item m="1" x="4993"/>
        <item m="1" x="1770"/>
        <item m="1" x="4994"/>
        <item m="1" x="1772"/>
        <item m="1" x="5650"/>
        <item m="1" x="2"/>
        <item m="1" x="5652"/>
        <item m="1" x="4"/>
        <item m="1" x="5654"/>
        <item m="1" x="6"/>
        <item m="1" x="5656"/>
        <item m="1" x="8"/>
        <item m="1" x="5659"/>
        <item m="1" x="10"/>
        <item m="1" x="5662"/>
        <item m="1" x="12"/>
        <item m="1" x="5664"/>
        <item m="1" x="15"/>
        <item m="1" x="5666"/>
        <item m="1" x="17"/>
        <item m="1" x="5668"/>
        <item m="1" x="19"/>
        <item m="1" x="5671"/>
        <item m="1" x="21"/>
        <item m="1" x="5673"/>
        <item m="1" x="23"/>
        <item m="1" x="5675"/>
        <item m="1" x="26"/>
        <item m="1" x="5677"/>
        <item m="1" x="28"/>
        <item m="1" x="5679"/>
        <item m="1" x="30"/>
        <item m="1" x="5681"/>
        <item m="1" x="32"/>
        <item m="1" x="5683"/>
        <item m="1" x="34"/>
        <item m="1" x="5685"/>
        <item m="1" x="36"/>
        <item m="1" x="5687"/>
        <item m="1" x="38"/>
        <item m="1" x="5689"/>
        <item m="1" x="40"/>
        <item m="1" x="5691"/>
        <item m="1" x="42"/>
        <item m="1" x="5693"/>
        <item m="1" x="44"/>
        <item m="1" x="5695"/>
        <item m="1" x="46"/>
        <item m="1" x="5697"/>
        <item m="1" x="48"/>
        <item m="1" x="5699"/>
        <item m="1" x="50"/>
        <item m="1" x="6550"/>
        <item m="1" x="6552"/>
        <item m="1" x="6554"/>
        <item m="1" x="6556"/>
        <item m="1" x="6558"/>
        <item m="1" x="6561"/>
        <item m="1" x="6563"/>
        <item m="1" x="6565"/>
        <item m="1" x="6567"/>
        <item m="1" x="6570"/>
        <item m="1" x="6572"/>
        <item m="1" x="6574"/>
        <item m="1" x="6576"/>
        <item m="1" x="6578"/>
        <item m="1" x="6580"/>
        <item m="1" x="6582"/>
        <item m="1" x="6584"/>
        <item m="1" x="6586"/>
        <item m="1" x="6588"/>
        <item m="1" x="6590"/>
        <item m="1" x="6592"/>
        <item m="1" x="6594"/>
        <item m="1" x="6596"/>
        <item m="1" x="6598"/>
        <item m="1" x="7420"/>
        <item m="1" x="2313"/>
        <item m="1" x="7422"/>
        <item m="1" x="2315"/>
        <item m="1" x="7424"/>
        <item m="1" x="2317"/>
        <item m="1" x="7426"/>
        <item m="1" x="2319"/>
        <item m="1" x="7428"/>
        <item m="1" x="2321"/>
        <item m="1" x="7431"/>
        <item m="1" x="2323"/>
        <item m="1" x="7433"/>
        <item m="1" x="2326"/>
        <item m="1" x="7435"/>
        <item m="1" x="2328"/>
        <item m="1" x="7437"/>
        <item m="1" x="2330"/>
        <item m="1" x="7440"/>
        <item m="1" x="2332"/>
        <item m="1" x="7442"/>
        <item m="1" x="2334"/>
        <item m="1" x="7444"/>
        <item m="1" x="2336"/>
        <item m="1" x="7446"/>
        <item m="1" x="2338"/>
        <item m="1" x="7448"/>
        <item m="1" x="2340"/>
        <item m="1" x="7450"/>
        <item m="1" x="2342"/>
        <item m="1" x="7452"/>
        <item m="1" x="2344"/>
        <item m="1" x="7454"/>
        <item m="1" x="2346"/>
        <item m="1" x="7456"/>
        <item m="1" x="2348"/>
        <item m="1" x="7458"/>
        <item m="1" x="2350"/>
        <item m="1" x="7460"/>
        <item m="1" x="2352"/>
        <item m="1" x="7462"/>
        <item m="1" x="2354"/>
        <item m="1" x="7464"/>
        <item m="1" x="2356"/>
        <item m="1" x="7466"/>
        <item m="1" x="2358"/>
        <item m="1" x="7468"/>
        <item m="1" x="2360"/>
        <item m="1" x="595"/>
        <item m="1" x="597"/>
        <item m="1" x="599"/>
        <item m="1" x="601"/>
        <item m="1" x="603"/>
        <item m="1" x="606"/>
        <item m="1" x="608"/>
        <item m="1" x="610"/>
        <item m="1" x="612"/>
        <item m="1" x="615"/>
        <item m="1" x="617"/>
        <item m="1" x="619"/>
        <item m="1" x="621"/>
        <item m="1" x="623"/>
        <item m="1" x="625"/>
        <item m="1" x="627"/>
        <item m="1" x="629"/>
        <item m="1" x="631"/>
        <item m="1" x="633"/>
        <item m="1" x="635"/>
        <item m="1" x="637"/>
        <item m="1" x="639"/>
        <item m="1" x="641"/>
        <item m="1" x="643"/>
        <item m="1" x="1725"/>
        <item m="1" x="1727"/>
        <item m="1" x="1729"/>
        <item m="1" x="1731"/>
        <item m="1" x="1733"/>
        <item m="1" x="1736"/>
        <item m="1" x="1738"/>
        <item m="1" x="1740"/>
        <item m="1" x="1742"/>
        <item m="1" x="1745"/>
        <item m="1" x="1747"/>
        <item m="1" x="1749"/>
        <item m="1" x="1751"/>
        <item m="1" x="1753"/>
        <item m="1" x="1755"/>
        <item m="1" x="1757"/>
        <item m="1" x="1759"/>
        <item m="1" x="1761"/>
        <item m="1" x="1763"/>
        <item m="1" x="1765"/>
        <item m="1" x="1767"/>
        <item m="1" x="1769"/>
        <item m="1" x="1771"/>
        <item m="1" x="1773"/>
        <item m="1" x="2973"/>
        <item m="1" x="3210"/>
        <item m="1" x="3540"/>
        <item m="1" x="3877"/>
        <item m="1" x="4470"/>
        <item m="1" x="5085"/>
        <item m="1" x="5866"/>
        <item m="1" x="6765"/>
        <item m="1" x="7641"/>
        <item m="1" x="816"/>
        <item m="1" x="1946"/>
        <item m="1" x="2986"/>
        <item m="1" x="3317"/>
        <item m="1" x="3647"/>
        <item m="1" x="4085"/>
        <item m="1" x="4678"/>
        <item m="1" x="5290"/>
        <item m="1" x="6162"/>
        <item m="1" x="7049"/>
        <item m="1" x="24"/>
        <item m="1" x="1181"/>
        <item m="1" x="3123"/>
        <item m="1" x="5700"/>
        <item m="1" x="51"/>
        <item m="1" x="3124"/>
        <item m="1" x="5702"/>
        <item m="1" x="53"/>
        <item m="1" x="3125"/>
        <item m="1" x="5704"/>
        <item m="1" x="55"/>
        <item m="1" x="3126"/>
        <item m="1" x="5706"/>
        <item m="1" x="57"/>
        <item m="1" x="3128"/>
        <item m="1" x="5708"/>
        <item m="1" x="59"/>
        <item m="1" x="3130"/>
        <item m="1" x="5711"/>
        <item m="1" x="61"/>
        <item m="1" x="3131"/>
        <item m="1" x="5713"/>
        <item m="1" x="63"/>
        <item m="1" x="3132"/>
        <item m="1" x="5715"/>
        <item m="1" x="65"/>
        <item m="1" x="3133"/>
        <item m="1" x="5717"/>
        <item m="1" x="67"/>
        <item m="1" x="3135"/>
        <item m="1" x="5720"/>
        <item m="1" x="69"/>
        <item m="1" x="3136"/>
        <item m="1" x="5722"/>
        <item m="1" x="71"/>
        <item m="1" x="3137"/>
        <item m="1" x="5724"/>
        <item m="1" x="74"/>
        <item m="1" x="3138"/>
        <item m="1" x="5726"/>
        <item m="1" x="76"/>
        <item m="1" x="3139"/>
        <item m="1" x="5728"/>
        <item m="1" x="78"/>
        <item m="1" x="3140"/>
        <item m="1" x="5730"/>
        <item m="1" x="81"/>
        <item m="1" x="3141"/>
        <item m="1" x="5732"/>
        <item m="1" x="83"/>
        <item m="1" x="3142"/>
        <item m="1" x="5734"/>
        <item m="1" x="85"/>
        <item m="1" x="3143"/>
        <item m="1" x="5736"/>
        <item m="1" x="87"/>
        <item m="1" x="3144"/>
        <item m="1" x="5738"/>
        <item m="1" x="89"/>
        <item m="1" x="3145"/>
        <item m="1" x="5740"/>
        <item m="1" x="91"/>
        <item m="1" x="3146"/>
        <item m="1" x="5742"/>
        <item m="1" x="93"/>
        <item m="1" x="3147"/>
        <item m="1" x="5744"/>
        <item m="1" x="95"/>
        <item m="1" x="3148"/>
        <item m="1" x="5746"/>
        <item m="1" x="97"/>
        <item m="1" x="3149"/>
        <item m="1" x="5748"/>
        <item m="1" x="99"/>
        <item m="1" x="3453"/>
        <item m="1" x="4692"/>
        <item m="1" x="6599"/>
        <item m="1" x="1183"/>
        <item m="1" x="3454"/>
        <item m="1" x="4693"/>
        <item m="1" x="6601"/>
        <item m="1" x="1185"/>
        <item m="1" x="3455"/>
        <item m="1" x="4694"/>
        <item m="1" x="6603"/>
        <item m="1" x="1187"/>
        <item m="1" x="3456"/>
        <item m="1" x="4695"/>
        <item m="1" x="6605"/>
        <item m="1" x="1189"/>
        <item m="1" x="3458"/>
        <item m="1" x="4696"/>
        <item m="1" x="6607"/>
        <item m="1" x="1191"/>
        <item m="1" x="3460"/>
        <item m="1" x="4697"/>
        <item m="1" x="6610"/>
        <item m="1" x="1193"/>
        <item m="1" x="3461"/>
        <item m="1" x="4699"/>
        <item m="1" x="6612"/>
        <item m="1" x="1196"/>
        <item m="1" x="3462"/>
        <item m="1" x="4700"/>
        <item m="1" x="6614"/>
        <item m="1" x="1198"/>
        <item m="1" x="3463"/>
        <item m="1" x="4701"/>
        <item m="1" x="6616"/>
        <item m="1" x="1200"/>
        <item m="1" x="3465"/>
        <item m="1" x="4702"/>
        <item m="1" x="6619"/>
        <item m="1" x="1202"/>
        <item m="1" x="3466"/>
        <item m="1" x="4703"/>
        <item m="1" x="6621"/>
        <item m="1" x="1204"/>
        <item m="1" x="3467"/>
        <item m="1" x="4705"/>
        <item m="1" x="6623"/>
        <item m="1" x="1206"/>
        <item m="1" x="3468"/>
        <item m="1" x="4706"/>
        <item m="1" x="6625"/>
        <item m="1" x="1208"/>
        <item m="1" x="3469"/>
        <item m="1" x="4707"/>
        <item m="1" x="6627"/>
        <item m="1" x="1210"/>
        <item m="1" x="3470"/>
        <item m="1" x="4708"/>
        <item m="1" x="6629"/>
        <item m="1" x="1212"/>
        <item m="1" x="3471"/>
        <item m="1" x="4709"/>
        <item m="1" x="6631"/>
        <item m="1" x="1214"/>
        <item m="1" x="3472"/>
        <item m="1" x="4710"/>
        <item m="1" x="6633"/>
        <item m="1" x="1216"/>
        <item m="1" x="3473"/>
        <item m="1" x="4711"/>
        <item m="1" x="6635"/>
        <item m="1" x="1218"/>
        <item m="1" x="3474"/>
        <item m="1" x="4712"/>
        <item m="1" x="6637"/>
        <item m="1" x="1220"/>
        <item m="1" x="3475"/>
        <item m="1" x="4713"/>
        <item m="1" x="6639"/>
        <item m="1" x="1222"/>
        <item m="1" x="3476"/>
        <item m="1" x="4714"/>
        <item m="1" x="6641"/>
        <item m="1" x="1224"/>
        <item m="1" x="3477"/>
        <item m="1" x="4715"/>
        <item m="1" x="6643"/>
        <item m="1" x="1226"/>
        <item m="1" x="3478"/>
        <item m="1" x="4716"/>
        <item m="1" x="6645"/>
        <item m="1" x="1228"/>
        <item m="1" x="3479"/>
        <item m="1" x="4717"/>
        <item m="1" x="6647"/>
        <item m="1" x="1230"/>
        <item m="1" x="3784"/>
        <item m="1" x="7469"/>
        <item m="1" x="2361"/>
        <item m="1" x="3785"/>
        <item m="1" x="7471"/>
        <item m="1" x="2363"/>
        <item m="1" x="3786"/>
        <item m="1" x="7473"/>
        <item m="1" x="2365"/>
        <item m="1" x="3787"/>
        <item m="1" x="7475"/>
        <item m="1" x="2367"/>
        <item m="1" x="3789"/>
        <item m="1" x="7477"/>
        <item m="1" x="2369"/>
        <item m="1" x="3791"/>
        <item m="1" x="7480"/>
        <item m="1" x="2371"/>
        <item m="1" x="3792"/>
        <item m="1" x="7482"/>
        <item m="1" x="2373"/>
        <item m="1" x="3793"/>
        <item m="1" x="7484"/>
        <item m="1" x="2375"/>
        <item m="1" x="3794"/>
        <item m="1" x="7486"/>
        <item m="1" x="2377"/>
        <item m="1" x="3796"/>
        <item m="1" x="7489"/>
        <item m="1" x="2379"/>
        <item m="1" x="3797"/>
        <item m="1" x="7491"/>
        <item m="1" x="2381"/>
        <item m="1" x="3798"/>
        <item m="1" x="7493"/>
        <item m="1" x="2383"/>
        <item m="1" x="3799"/>
        <item m="1" x="7495"/>
        <item m="1" x="2385"/>
        <item m="1" x="3800"/>
        <item m="1" x="7497"/>
        <item m="1" x="2387"/>
        <item m="1" x="3801"/>
        <item m="1" x="7499"/>
        <item m="1" x="2389"/>
        <item m="1" x="3802"/>
        <item m="1" x="7501"/>
        <item m="1" x="2391"/>
        <item m="1" x="3803"/>
        <item m="1" x="7503"/>
        <item m="1" x="2393"/>
        <item m="1" x="3804"/>
        <item m="1" x="7505"/>
        <item m="1" x="2395"/>
        <item m="1" x="3805"/>
        <item m="1" x="7507"/>
        <item m="1" x="2397"/>
        <item m="1" x="3806"/>
        <item m="1" x="7509"/>
        <item m="1" x="2399"/>
        <item m="1" x="3807"/>
        <item m="1" x="7511"/>
        <item m="1" x="2401"/>
        <item m="1" x="3808"/>
        <item m="1" x="7513"/>
        <item m="1" x="2403"/>
        <item m="1" x="3809"/>
        <item m="1" x="7515"/>
        <item m="1" x="2405"/>
        <item m="1" x="3810"/>
        <item m="1" x="7517"/>
        <item m="1" x="2407"/>
        <item m="1" x="4377"/>
        <item m="1" x="6176"/>
        <item m="1" x="644"/>
        <item m="1" x="4378"/>
        <item m="1" x="6177"/>
        <item m="1" x="646"/>
        <item m="1" x="4379"/>
        <item m="1" x="6178"/>
        <item m="1" x="648"/>
        <item m="1" x="4380"/>
        <item m="1" x="6179"/>
        <item m="1" x="650"/>
        <item m="1" x="4382"/>
        <item m="1" x="6180"/>
        <item m="1" x="652"/>
        <item m="1" x="4384"/>
        <item m="1" x="6181"/>
        <item m="1" x="655"/>
        <item m="1" x="4385"/>
        <item m="1" x="6183"/>
        <item m="1" x="657"/>
        <item m="1" x="4386"/>
        <item m="1" x="6184"/>
        <item m="1" x="659"/>
        <item m="1" x="4387"/>
        <item m="1" x="6185"/>
        <item m="1" x="661"/>
        <item m="1" x="4389"/>
        <item m="1" x="6186"/>
        <item m="1" x="664"/>
        <item m="1" x="4390"/>
        <item m="1" x="6187"/>
        <item m="1" x="666"/>
        <item m="1" x="4391"/>
        <item m="1" x="6189"/>
        <item m="1" x="668"/>
        <item m="1" x="4392"/>
        <item m="1" x="6190"/>
        <item m="1" x="670"/>
        <item m="1" x="4393"/>
        <item m="1" x="6191"/>
        <item m="1" x="672"/>
        <item m="1" x="4394"/>
        <item m="1" x="6192"/>
        <item m="1" x="674"/>
        <item m="1" x="4395"/>
        <item m="1" x="6193"/>
        <item m="1" x="676"/>
        <item m="1" x="4396"/>
        <item m="1" x="6194"/>
        <item m="1" x="678"/>
        <item m="1" x="4397"/>
        <item m="1" x="6195"/>
        <item m="1" x="680"/>
        <item m="1" x="4398"/>
        <item m="1" x="6196"/>
        <item m="1" x="682"/>
        <item m="1" x="4399"/>
        <item m="1" x="6197"/>
        <item m="1" x="684"/>
        <item m="1" x="4400"/>
        <item m="1" x="6198"/>
        <item m="1" x="686"/>
        <item m="1" x="4401"/>
        <item m="1" x="6199"/>
        <item m="1" x="688"/>
        <item m="1" x="4402"/>
        <item m="1" x="6200"/>
        <item m="1" x="690"/>
        <item m="1" x="4403"/>
        <item m="1" x="6201"/>
        <item m="1" x="692"/>
        <item m="1" x="4995"/>
        <item m="1" x="1774"/>
        <item m="1" x="4996"/>
        <item m="1" x="1776"/>
        <item m="1" x="4997"/>
        <item m="1" x="1778"/>
        <item m="1" x="4998"/>
        <item m="1" x="1780"/>
        <item m="1" x="5000"/>
        <item m="1" x="7050"/>
        <item m="1" x="1782"/>
        <item m="1" x="5002"/>
        <item m="1" x="7051"/>
        <item m="1" x="1785"/>
        <item m="1" x="5003"/>
        <item m="1" x="7053"/>
        <item m="1" x="1787"/>
        <item m="1" x="5004"/>
        <item m="1" x="7054"/>
        <item m="1" x="1789"/>
        <item m="1" x="5005"/>
        <item m="1" x="7055"/>
        <item m="1" x="1791"/>
        <item m="1" x="5007"/>
        <item m="1" x="7056"/>
        <item m="1" x="1794"/>
        <item m="1" x="5008"/>
        <item m="1" x="7057"/>
        <item m="1" x="1796"/>
        <item m="1" x="5009"/>
        <item m="1" x="7059"/>
        <item m="1" x="1798"/>
        <item m="1" x="5010"/>
        <item m="1" x="7060"/>
        <item m="1" x="1800"/>
        <item m="1" x="5011"/>
        <item m="1" x="7061"/>
        <item m="1" x="1802"/>
        <item m="1" x="5012"/>
        <item m="1" x="7062"/>
        <item m="1" x="1804"/>
        <item m="1" x="5013"/>
        <item m="1" x="7063"/>
        <item m="1" x="1806"/>
        <item m="1" x="5014"/>
        <item m="1" x="7064"/>
        <item m="1" x="1808"/>
        <item m="1" x="5015"/>
        <item m="1" x="7065"/>
        <item m="1" x="1810"/>
        <item m="1" x="5016"/>
        <item m="1" x="7066"/>
        <item m="1" x="1812"/>
        <item m="1" x="5017"/>
        <item m="1" x="7067"/>
        <item m="1" x="1814"/>
        <item m="1" x="5018"/>
        <item m="1" x="7068"/>
        <item m="1" x="1816"/>
        <item m="1" x="5019"/>
        <item m="1" x="7069"/>
        <item m="1" x="1818"/>
        <item m="1" x="5020"/>
        <item m="1" x="7070"/>
        <item m="1" x="1820"/>
        <item m="1" x="5021"/>
        <item m="1" x="7071"/>
        <item m="1" x="1822"/>
        <item m="1" x="5701"/>
        <item m="1" x="52"/>
        <item m="1" x="5703"/>
        <item m="1" x="54"/>
        <item m="1" x="5705"/>
        <item m="1" x="56"/>
        <item m="1" x="5707"/>
        <item m="1" x="58"/>
        <item m="1" x="5709"/>
        <item m="1" x="60"/>
        <item m="1" x="5712"/>
        <item m="1" x="62"/>
        <item m="1" x="5714"/>
        <item m="1" x="64"/>
        <item m="1" x="5716"/>
        <item m="1" x="66"/>
        <item m="1" x="5718"/>
        <item m="1" x="68"/>
        <item m="1" x="5721"/>
        <item m="1" x="70"/>
        <item m="1" x="5723"/>
        <item m="1" x="72"/>
        <item m="1" x="5725"/>
        <item m="1" x="75"/>
        <item m="1" x="5727"/>
        <item m="1" x="77"/>
        <item m="1" x="5729"/>
        <item m="1" x="79"/>
        <item m="1" x="5731"/>
        <item m="1" x="82"/>
        <item m="1" x="5733"/>
        <item m="1" x="84"/>
        <item m="1" x="5735"/>
        <item m="1" x="86"/>
        <item m="1" x="5737"/>
        <item m="1" x="88"/>
        <item m="1" x="5739"/>
        <item m="1" x="90"/>
        <item m="1" x="5741"/>
        <item m="1" x="92"/>
        <item m="1" x="5743"/>
        <item m="1" x="94"/>
        <item m="1" x="5745"/>
        <item m="1" x="96"/>
        <item m="1" x="5747"/>
        <item m="1" x="98"/>
        <item m="1" x="5749"/>
        <item m="1" x="100"/>
        <item m="1" x="6600"/>
        <item m="1" x="1184"/>
        <item m="1" x="6602"/>
        <item m="1" x="1186"/>
        <item m="1" x="6604"/>
        <item m="1" x="1188"/>
        <item m="1" x="6606"/>
        <item m="1" x="1190"/>
        <item m="1" x="6608"/>
        <item m="1" x="1192"/>
        <item m="1" x="6611"/>
        <item m="1" x="1194"/>
        <item m="1" x="6613"/>
        <item m="1" x="1197"/>
        <item m="1" x="6615"/>
        <item m="1" x="1199"/>
        <item m="1" x="6617"/>
        <item m="1" x="1201"/>
        <item m="1" x="6620"/>
        <item m="1" x="1203"/>
        <item m="1" x="6622"/>
        <item m="1" x="1205"/>
        <item m="1" x="6624"/>
        <item m="1" x="1207"/>
        <item m="1" x="6626"/>
        <item m="1" x="1209"/>
        <item m="1" x="6628"/>
        <item m="1" x="1211"/>
        <item m="1" x="6630"/>
        <item m="1" x="1213"/>
        <item m="1" x="6632"/>
        <item m="1" x="1215"/>
        <item m="1" x="6634"/>
        <item m="1" x="1217"/>
        <item m="1" x="6636"/>
        <item m="1" x="1219"/>
        <item m="1" x="6638"/>
        <item m="1" x="1221"/>
        <item m="1" x="6640"/>
        <item m="1" x="1223"/>
        <item m="1" x="6642"/>
        <item m="1" x="1225"/>
        <item m="1" x="6644"/>
        <item m="1" x="1227"/>
        <item m="1" x="6646"/>
        <item m="1" x="1229"/>
        <item m="1" x="6648"/>
        <item m="1" x="1231"/>
        <item m="1" x="7470"/>
        <item m="1" x="2362"/>
        <item m="1" x="7472"/>
        <item m="1" x="2364"/>
        <item m="1" x="7474"/>
        <item m="1" x="2366"/>
        <item m="1" x="7476"/>
        <item m="1" x="2368"/>
        <item m="1" x="7478"/>
        <item m="1" x="2370"/>
        <item m="1" x="7481"/>
        <item m="1" x="2372"/>
        <item m="1" x="7483"/>
        <item m="1" x="2374"/>
        <item m="1" x="7485"/>
        <item m="1" x="2376"/>
        <item m="1" x="7487"/>
        <item m="1" x="2378"/>
        <item m="1" x="7490"/>
        <item m="1" x="2380"/>
        <item m="1" x="7492"/>
        <item m="1" x="2382"/>
        <item m="1" x="7494"/>
        <item m="1" x="2384"/>
        <item m="1" x="7496"/>
        <item m="1" x="2386"/>
        <item m="1" x="7498"/>
        <item m="1" x="2388"/>
        <item m="1" x="7500"/>
        <item m="1" x="2390"/>
        <item m="1" x="7502"/>
        <item m="1" x="2392"/>
        <item m="1" x="7504"/>
        <item m="1" x="2394"/>
        <item m="1" x="7506"/>
        <item m="1" x="2396"/>
        <item m="1" x="7508"/>
        <item m="1" x="2398"/>
        <item m="1" x="7510"/>
        <item m="1" x="2400"/>
        <item m="1" x="7512"/>
        <item m="1" x="2402"/>
        <item m="1" x="7514"/>
        <item m="1" x="2404"/>
        <item m="1" x="7516"/>
        <item m="1" x="2406"/>
        <item m="1" x="7518"/>
        <item m="1" x="2408"/>
        <item m="1" x="645"/>
        <item m="1" x="647"/>
        <item m="1" x="649"/>
        <item m="1" x="651"/>
        <item m="1" x="653"/>
        <item m="1" x="656"/>
        <item m="1" x="658"/>
        <item m="1" x="660"/>
        <item m="1" x="662"/>
        <item m="1" x="665"/>
        <item m="1" x="667"/>
        <item m="1" x="669"/>
        <item m="1" x="671"/>
        <item m="1" x="673"/>
        <item m="1" x="675"/>
        <item m="1" x="677"/>
        <item m="1" x="679"/>
        <item m="1" x="681"/>
        <item m="1" x="683"/>
        <item m="1" x="685"/>
        <item m="1" x="687"/>
        <item m="1" x="689"/>
        <item m="1" x="691"/>
        <item m="1" x="693"/>
        <item m="1" x="1775"/>
        <item m="1" x="1777"/>
        <item m="1" x="1779"/>
        <item m="1" x="1781"/>
        <item m="1" x="1783"/>
        <item m="1" x="1786"/>
        <item m="1" x="1788"/>
        <item m="1" x="1790"/>
        <item m="1" x="1792"/>
        <item m="1" x="1795"/>
        <item m="1" x="1797"/>
        <item m="1" x="1799"/>
        <item m="1" x="1801"/>
        <item m="1" x="1803"/>
        <item m="1" x="1805"/>
        <item m="1" x="1807"/>
        <item m="1" x="1809"/>
        <item m="1" x="1811"/>
        <item m="1" x="1813"/>
        <item m="1" x="1815"/>
        <item m="1" x="1817"/>
        <item m="1" x="1819"/>
        <item m="1" x="1821"/>
        <item m="1" x="1823"/>
        <item m="1" x="2976"/>
        <item m="1" x="3238"/>
        <item m="1" x="3568"/>
        <item m="1" x="3929"/>
        <item m="1" x="4522"/>
        <item m="1" x="5136"/>
        <item m="1" x="5941"/>
        <item m="1" x="6840"/>
        <item m="1" x="7740"/>
        <item m="1" x="915"/>
        <item m="1" x="2043"/>
        <item m="1" x="2988"/>
        <item m="1" x="3319"/>
        <item m="1" x="3649"/>
        <item m="1" x="4100"/>
        <item m="1" x="4704"/>
        <item m="1" x="5302"/>
        <item m="1" x="6188"/>
        <item m="1" x="7058"/>
        <item m="1" x="73"/>
        <item m="1" x="3150"/>
        <item m="1" x="5750"/>
        <item m="1" x="101"/>
        <item m="1" x="3151"/>
        <item m="1" x="5752"/>
        <item m="1" x="103"/>
        <item m="1" x="3152"/>
        <item m="1" x="4101"/>
        <item m="1" x="5754"/>
        <item m="1" x="105"/>
        <item m="1" x="3153"/>
        <item m="1" x="4102"/>
        <item m="1" x="5756"/>
        <item m="1" x="107"/>
        <item m="1" x="3155"/>
        <item m="1" x="4103"/>
        <item m="1" x="5758"/>
        <item m="1" x="109"/>
        <item m="1" x="3157"/>
        <item m="1" x="4104"/>
        <item m="1" x="5761"/>
        <item m="1" x="111"/>
        <item m="1" x="3158"/>
        <item m="1" x="4106"/>
        <item m="1" x="5763"/>
        <item m="1" x="113"/>
        <item m="1" x="3159"/>
        <item m="1" x="4107"/>
        <item m="1" x="5765"/>
        <item m="1" x="115"/>
        <item m="1" x="3160"/>
        <item m="1" x="4108"/>
        <item m="1" x="5767"/>
        <item m="1" x="117"/>
        <item m="1" x="3162"/>
        <item m="1" x="4109"/>
        <item m="1" x="5770"/>
        <item m="1" x="119"/>
        <item m="1" x="3163"/>
        <item m="1" x="4110"/>
        <item m="1" x="5772"/>
        <item m="1" x="121"/>
        <item m="1" x="3164"/>
        <item m="1" x="4112"/>
        <item m="1" x="5774"/>
        <item m="1" x="124"/>
        <item m="1" x="3165"/>
        <item m="1" x="4113"/>
        <item m="1" x="5776"/>
        <item m="1" x="126"/>
        <item m="1" x="3166"/>
        <item m="1" x="4114"/>
        <item m="1" x="5778"/>
        <item m="1" x="128"/>
        <item m="1" x="3167"/>
        <item m="1" x="4115"/>
        <item m="1" x="5780"/>
        <item m="1" x="130"/>
        <item m="1" x="3168"/>
        <item m="1" x="4116"/>
        <item m="1" x="5782"/>
        <item m="1" x="132"/>
        <item m="1" x="3169"/>
        <item m="1" x="4117"/>
        <item m="1" x="5784"/>
        <item m="1" x="134"/>
        <item m="1" x="3170"/>
        <item m="1" x="4118"/>
        <item m="1" x="5786"/>
        <item m="1" x="136"/>
        <item m="1" x="3171"/>
        <item m="1" x="4119"/>
        <item m="1" x="5788"/>
        <item m="1" x="138"/>
        <item m="1" x="3172"/>
        <item m="1" x="4120"/>
        <item m="1" x="5790"/>
        <item m="1" x="140"/>
        <item m="1" x="3173"/>
        <item m="1" x="4121"/>
        <item m="1" x="5792"/>
        <item m="1" x="142"/>
        <item m="1" x="3174"/>
        <item m="1" x="4122"/>
        <item m="1" x="5794"/>
        <item m="1" x="144"/>
        <item m="1" x="3175"/>
        <item m="1" x="4123"/>
        <item m="1" x="5796"/>
        <item m="1" x="146"/>
        <item m="1" x="3176"/>
        <item m="1" x="4124"/>
        <item m="1" x="5798"/>
        <item m="1" x="148"/>
        <item m="1" x="3480"/>
        <item m="1" x="4718"/>
        <item m="1" x="6649"/>
        <item m="1" x="1232"/>
        <item m="1" x="3481"/>
        <item m="1" x="4719"/>
        <item m="1" x="6651"/>
        <item m="1" x="1234"/>
        <item m="1" x="3482"/>
        <item m="1" x="4720"/>
        <item m="1" x="6653"/>
        <item m="1" x="1236"/>
        <item m="1" x="3483"/>
        <item m="1" x="4721"/>
        <item m="1" x="6655"/>
        <item m="1" x="1238"/>
        <item m="1" x="3485"/>
        <item m="1" x="4722"/>
        <item m="1" x="6657"/>
        <item m="1" x="1240"/>
        <item m="1" x="3487"/>
        <item m="1" x="4723"/>
        <item m="1" x="6660"/>
        <item m="1" x="1242"/>
        <item m="1" x="3488"/>
        <item m="1" x="4724"/>
        <item m="1" x="6662"/>
        <item m="1" x="1245"/>
        <item m="1" x="3489"/>
        <item m="1" x="4725"/>
        <item m="1" x="6664"/>
        <item m="1" x="1247"/>
        <item m="1" x="3490"/>
        <item m="1" x="4726"/>
        <item m="1" x="6666"/>
        <item m="1" x="1249"/>
        <item m="1" x="3492"/>
        <item m="1" x="4727"/>
        <item m="1" x="6669"/>
        <item m="1" x="1251"/>
        <item m="1" x="3493"/>
        <item m="1" x="4728"/>
        <item m="1" x="6671"/>
        <item m="1" x="1253"/>
        <item m="1" x="3494"/>
        <item m="1" x="4730"/>
        <item m="1" x="6673"/>
        <item m="1" x="1256"/>
        <item m="1" x="3495"/>
        <item m="1" x="4731"/>
        <item m="1" x="6675"/>
        <item m="1" x="1258"/>
        <item m="1" x="3496"/>
        <item m="1" x="4732"/>
        <item m="1" x="6677"/>
        <item m="1" x="1260"/>
        <item m="1" x="3497"/>
        <item m="1" x="4733"/>
        <item m="1" x="6679"/>
        <item m="1" x="1262"/>
        <item m="1" x="3498"/>
        <item m="1" x="4734"/>
        <item m="1" x="6681"/>
        <item m="1" x="1264"/>
        <item m="1" x="3499"/>
        <item m="1" x="4735"/>
        <item m="1" x="6683"/>
        <item m="1" x="1266"/>
        <item m="1" x="3500"/>
        <item m="1" x="4736"/>
        <item m="1" x="6685"/>
        <item m="1" x="1268"/>
        <item m="1" x="3501"/>
        <item m="1" x="4737"/>
        <item m="1" x="6687"/>
        <item m="1" x="1270"/>
        <item m="1" x="3502"/>
        <item m="1" x="4738"/>
        <item m="1" x="6689"/>
        <item m="1" x="1272"/>
        <item m="1" x="3503"/>
        <item m="1" x="4739"/>
        <item m="1" x="6691"/>
        <item m="1" x="1274"/>
        <item m="1" x="3504"/>
        <item m="1" x="4740"/>
        <item m="1" x="6693"/>
        <item m="1" x="1276"/>
        <item m="1" x="3505"/>
        <item m="1" x="4741"/>
        <item m="1" x="6695"/>
        <item m="1" x="1278"/>
        <item m="1" x="3506"/>
        <item m="1" x="4742"/>
        <item m="1" x="6697"/>
        <item m="1" x="1280"/>
        <item m="1" x="3811"/>
        <item m="1" x="5303"/>
        <item m="1" x="7519"/>
        <item m="1" x="2409"/>
        <item m="1" x="3812"/>
        <item m="1" x="5304"/>
        <item m="1" x="7521"/>
        <item m="1" x="2411"/>
        <item m="1" x="3813"/>
        <item m="1" x="5305"/>
        <item m="1" x="7523"/>
        <item m="1" x="2413"/>
        <item m="1" x="3814"/>
        <item m="1" x="5306"/>
        <item m="1" x="7525"/>
        <item m="1" x="2415"/>
        <item m="1" x="3816"/>
        <item m="1" x="5307"/>
        <item m="1" x="7527"/>
        <item m="1" x="2417"/>
        <item m="1" x="3818"/>
        <item m="1" x="5308"/>
        <item m="1" x="7530"/>
        <item m="1" x="2419"/>
        <item m="1" x="3819"/>
        <item m="1" x="5310"/>
        <item m="1" x="7532"/>
        <item m="1" x="2422"/>
        <item m="1" x="3820"/>
        <item m="1" x="5311"/>
        <item m="1" x="7534"/>
        <item m="1" x="2424"/>
        <item m="1" x="3821"/>
        <item m="1" x="5312"/>
        <item m="1" x="7536"/>
        <item m="1" x="2426"/>
        <item m="1" x="3823"/>
        <item m="1" x="5313"/>
        <item m="1" x="7539"/>
        <item m="1" x="2428"/>
        <item m="1" x="3824"/>
        <item m="1" x="5314"/>
        <item m="1" x="7541"/>
        <item m="1" x="2430"/>
        <item m="1" x="3825"/>
        <item m="1" x="5316"/>
        <item m="1" x="7543"/>
        <item m="1" x="2432"/>
        <item m="1" x="3826"/>
        <item m="1" x="5317"/>
        <item m="1" x="7545"/>
        <item m="1" x="2434"/>
        <item m="1" x="3827"/>
        <item m="1" x="5318"/>
        <item m="1" x="7547"/>
        <item m="1" x="2436"/>
        <item m="1" x="3828"/>
        <item m="1" x="5319"/>
        <item m="1" x="7549"/>
        <item m="1" x="2438"/>
        <item m="1" x="3829"/>
        <item m="1" x="5320"/>
        <item m="1" x="7551"/>
        <item m="1" x="2440"/>
        <item m="1" x="3830"/>
        <item m="1" x="5321"/>
        <item m="1" x="7553"/>
        <item m="1" x="2442"/>
        <item m="1" x="3831"/>
        <item m="1" x="5322"/>
        <item m="1" x="7555"/>
        <item m="1" x="2444"/>
        <item m="1" x="3832"/>
        <item m="1" x="5323"/>
        <item m="1" x="7557"/>
        <item m="1" x="2446"/>
        <item m="1" x="3833"/>
        <item m="1" x="5324"/>
        <item m="1" x="7559"/>
        <item m="1" x="2448"/>
        <item m="1" x="3834"/>
        <item m="1" x="5325"/>
        <item m="1" x="7561"/>
        <item m="1" x="2450"/>
        <item m="1" x="3835"/>
        <item m="1" x="5326"/>
        <item m="1" x="7563"/>
        <item m="1" x="2452"/>
        <item m="1" x="3836"/>
        <item m="1" x="5327"/>
        <item m="1" x="7565"/>
        <item m="1" x="2454"/>
        <item m="1" x="3837"/>
        <item m="1" x="5328"/>
        <item m="1" x="7567"/>
        <item m="1" x="2456"/>
        <item m="1" x="4404"/>
        <item m="1" x="6202"/>
        <item m="1" x="694"/>
        <item m="1" x="4405"/>
        <item m="1" x="6203"/>
        <item m="1" x="696"/>
        <item m="1" x="4406"/>
        <item m="1" x="6204"/>
        <item m="1" x="698"/>
        <item m="1" x="4407"/>
        <item m="1" x="6205"/>
        <item m="1" x="700"/>
        <item m="1" x="4409"/>
        <item m="1" x="6206"/>
        <item m="1" x="702"/>
        <item m="1" x="4411"/>
        <item m="1" x="6207"/>
        <item m="1" x="705"/>
        <item m="1" x="4412"/>
        <item m="1" x="6208"/>
        <item m="1" x="707"/>
        <item m="1" x="4413"/>
        <item m="1" x="6209"/>
        <item m="1" x="709"/>
        <item m="1" x="4414"/>
        <item m="1" x="6210"/>
        <item m="1" x="711"/>
        <item m="1" x="4416"/>
        <item m="1" x="6211"/>
        <item m="1" x="714"/>
        <item m="1" x="4417"/>
        <item m="1" x="6212"/>
        <item m="1" x="716"/>
        <item m="1" x="4418"/>
        <item m="1" x="6214"/>
        <item m="1" x="718"/>
        <item m="1" x="4419"/>
        <item m="1" x="6215"/>
        <item m="1" x="720"/>
        <item m="1" x="4420"/>
        <item m="1" x="6216"/>
        <item m="1" x="722"/>
        <item m="1" x="4421"/>
        <item m="1" x="6217"/>
        <item m="1" x="724"/>
        <item m="1" x="4422"/>
        <item m="1" x="6218"/>
        <item m="1" x="726"/>
        <item m="1" x="4423"/>
        <item m="1" x="6219"/>
        <item m="1" x="728"/>
        <item m="1" x="4424"/>
        <item m="1" x="6220"/>
        <item m="1" x="730"/>
        <item m="1" x="4425"/>
        <item m="1" x="6221"/>
        <item m="1" x="732"/>
        <item m="1" x="4426"/>
        <item m="1" x="6222"/>
        <item m="1" x="734"/>
        <item m="1" x="4427"/>
        <item m="1" x="6223"/>
        <item m="1" x="736"/>
        <item m="1" x="4428"/>
        <item m="1" x="6224"/>
        <item m="1" x="738"/>
        <item m="1" x="4429"/>
        <item m="1" x="6225"/>
        <item m="1" x="740"/>
        <item m="1" x="4430"/>
        <item m="1" x="6226"/>
        <item m="1" x="742"/>
        <item m="1" x="5022"/>
        <item m="1" x="7072"/>
        <item m="1" x="1824"/>
        <item m="1" x="5023"/>
        <item m="1" x="7073"/>
        <item m="1" x="1826"/>
        <item m="1" x="5024"/>
        <item m="1" x="7074"/>
        <item m="1" x="1828"/>
        <item m="1" x="5025"/>
        <item m="1" x="7075"/>
        <item m="1" x="1830"/>
        <item m="1" x="5026"/>
        <item m="1" x="7076"/>
        <item m="1" x="1832"/>
        <item m="1" x="5028"/>
        <item m="1" x="7077"/>
        <item m="1" x="1835"/>
        <item m="1" x="5029"/>
        <item m="1" x="7079"/>
        <item m="1" x="1837"/>
        <item m="1" x="5030"/>
        <item m="1" x="7080"/>
        <item m="1" x="1839"/>
        <item m="1" x="5031"/>
        <item m="1" x="7081"/>
        <item m="1" x="1841"/>
        <item m="1" x="5033"/>
        <item m="1" x="7082"/>
        <item m="1" x="1844"/>
        <item m="1" x="5034"/>
        <item m="1" x="7083"/>
        <item m="1" x="1846"/>
        <item m="1" x="5035"/>
        <item m="1" x="7085"/>
        <item m="1" x="1848"/>
        <item m="1" x="5036"/>
        <item m="1" x="7086"/>
        <item m="1" x="1850"/>
        <item m="1" x="5037"/>
        <item m="1" x="7087"/>
        <item m="1" x="1852"/>
        <item m="1" x="5038"/>
        <item m="1" x="7088"/>
        <item m="1" x="1854"/>
        <item m="1" x="5039"/>
        <item m="1" x="7089"/>
        <item m="1" x="1856"/>
        <item m="1" x="5040"/>
        <item m="1" x="7090"/>
        <item m="1" x="1858"/>
        <item m="1" x="5041"/>
        <item m="1" x="7091"/>
        <item m="1" x="1860"/>
        <item m="1" x="5042"/>
        <item m="1" x="7092"/>
        <item m="1" x="1862"/>
        <item m="1" x="5043"/>
        <item m="1" x="7093"/>
        <item m="1" x="1864"/>
        <item m="1" x="5044"/>
        <item m="1" x="7094"/>
        <item m="1" x="1866"/>
        <item m="1" x="5045"/>
        <item m="1" x="7095"/>
        <item m="1" x="1868"/>
        <item m="1" x="5046"/>
        <item m="1" x="7096"/>
        <item m="1" x="1870"/>
        <item m="1" x="5047"/>
        <item m="1" x="7097"/>
        <item m="1" x="1872"/>
        <item m="1" x="5751"/>
        <item m="1" x="102"/>
        <item m="1" x="5753"/>
        <item m="1" x="104"/>
        <item m="1" x="5755"/>
        <item m="1" x="106"/>
        <item m="1" x="5757"/>
        <item m="1" x="108"/>
        <item m="1" x="5759"/>
        <item m="1" x="110"/>
        <item m="1" x="5762"/>
        <item m="1" x="112"/>
        <item m="1" x="5764"/>
        <item m="1" x="114"/>
        <item m="1" x="5766"/>
        <item m="1" x="116"/>
        <item m="1" x="5768"/>
        <item m="1" x="118"/>
        <item m="1" x="5771"/>
        <item m="1" x="120"/>
        <item m="1" x="5773"/>
        <item m="1" x="122"/>
        <item m="1" x="5775"/>
        <item m="1" x="125"/>
        <item m="1" x="5777"/>
        <item m="1" x="127"/>
        <item m="1" x="5779"/>
        <item m="1" x="129"/>
        <item m="1" x="5781"/>
        <item m="1" x="131"/>
        <item m="1" x="5783"/>
        <item m="1" x="133"/>
        <item m="1" x="5785"/>
        <item m="1" x="135"/>
        <item m="1" x="5787"/>
        <item m="1" x="137"/>
        <item m="1" x="5789"/>
        <item m="1" x="139"/>
        <item m="1" x="5791"/>
        <item m="1" x="141"/>
        <item m="1" x="5793"/>
        <item m="1" x="143"/>
        <item m="1" x="5795"/>
        <item m="1" x="145"/>
        <item m="1" x="5797"/>
        <item m="1" x="147"/>
        <item m="1" x="5799"/>
        <item m="1" x="149"/>
        <item m="1" x="6650"/>
        <item m="1" x="1233"/>
        <item m="1" x="6652"/>
        <item m="1" x="1235"/>
        <item m="1" x="6654"/>
        <item m="1" x="1237"/>
        <item m="1" x="6656"/>
        <item m="1" x="1239"/>
        <item m="1" x="6658"/>
        <item m="1" x="1241"/>
        <item m="1" x="6661"/>
        <item m="1" x="1243"/>
        <item m="1" x="6663"/>
        <item m="1" x="1246"/>
        <item m="1" x="6665"/>
        <item m="1" x="1248"/>
        <item m="1" x="6667"/>
        <item m="1" x="1250"/>
        <item m="1" x="6670"/>
        <item m="1" x="1252"/>
        <item m="1" x="6672"/>
        <item m="1" x="1254"/>
        <item m="1" x="6674"/>
        <item m="1" x="1257"/>
        <item m="1" x="6676"/>
        <item m="1" x="1259"/>
        <item m="1" x="6678"/>
        <item m="1" x="1261"/>
        <item m="1" x="6680"/>
        <item m="1" x="1263"/>
        <item m="1" x="6682"/>
        <item m="1" x="1265"/>
        <item m="1" x="6684"/>
        <item m="1" x="1267"/>
        <item m="1" x="6686"/>
        <item m="1" x="1269"/>
        <item m="1" x="6688"/>
        <item m="1" x="1271"/>
        <item m="1" x="6690"/>
        <item m="1" x="1273"/>
        <item m="1" x="6692"/>
        <item m="1" x="1275"/>
        <item m="1" x="6694"/>
        <item m="1" x="1277"/>
        <item m="1" x="6696"/>
        <item m="1" x="1279"/>
        <item m="1" x="6698"/>
        <item m="1" x="1281"/>
        <item m="1" x="7520"/>
        <item m="1" x="2410"/>
        <item m="1" x="7522"/>
        <item m="1" x="2412"/>
        <item m="1" x="7524"/>
        <item m="1" x="2414"/>
        <item m="1" x="7526"/>
        <item m="1" x="2416"/>
        <item m="1" x="7528"/>
        <item m="1" x="2418"/>
        <item m="1" x="7531"/>
        <item m="1" x="2420"/>
        <item m="1" x="7533"/>
        <item m="1" x="2423"/>
        <item m="1" x="7535"/>
        <item m="1" x="2425"/>
        <item m="1" x="7537"/>
        <item m="1" x="2427"/>
        <item m="1" x="7540"/>
        <item m="1" x="2429"/>
        <item m="1" x="7542"/>
        <item m="1" x="2431"/>
        <item m="1" x="7544"/>
        <item m="1" x="2433"/>
        <item m="1" x="7546"/>
        <item m="1" x="2435"/>
        <item m="1" x="7548"/>
        <item m="1" x="2437"/>
        <item m="1" x="7550"/>
        <item m="1" x="2439"/>
        <item m="1" x="7552"/>
        <item m="1" x="2441"/>
        <item m="1" x="7554"/>
        <item m="1" x="2443"/>
        <item m="1" x="7556"/>
        <item m="1" x="2445"/>
        <item m="1" x="7558"/>
        <item m="1" x="2447"/>
        <item m="1" x="7560"/>
        <item m="1" x="2449"/>
        <item m="1" x="7562"/>
        <item m="1" x="2451"/>
        <item m="1" x="7564"/>
        <item m="1" x="2453"/>
        <item m="1" x="7566"/>
        <item m="1" x="2455"/>
        <item m="1" x="7568"/>
        <item m="1" x="2457"/>
        <item m="1" x="695"/>
        <item m="1" x="697"/>
        <item m="1" x="699"/>
        <item m="1" x="701"/>
        <item m="1" x="703"/>
        <item m="1" x="706"/>
        <item m="1" x="708"/>
        <item m="1" x="710"/>
        <item m="1" x="712"/>
        <item m="1" x="715"/>
        <item m="1" x="717"/>
        <item m="1" x="719"/>
        <item m="1" x="721"/>
        <item m="1" x="723"/>
        <item m="1" x="725"/>
        <item m="1" x="727"/>
        <item m="1" x="729"/>
        <item m="1" x="731"/>
        <item m="1" x="733"/>
        <item m="1" x="735"/>
        <item m="1" x="737"/>
        <item m="1" x="739"/>
        <item m="1" x="741"/>
        <item m="1" x="743"/>
        <item m="1" x="1825"/>
        <item m="1" x="1827"/>
        <item m="1" x="1829"/>
        <item m="1" x="1831"/>
        <item m="1" x="1833"/>
        <item m="1" x="1836"/>
        <item m="1" x="1838"/>
        <item m="1" x="1840"/>
        <item m="1" x="1842"/>
        <item m="1" x="1845"/>
        <item m="1" x="1847"/>
        <item m="1" x="1849"/>
        <item m="1" x="1851"/>
        <item m="1" x="1853"/>
        <item m="1" x="1855"/>
        <item m="1" x="1857"/>
        <item m="1" x="1859"/>
        <item m="1" x="1861"/>
        <item m="1" x="1863"/>
        <item m="1" x="1865"/>
        <item m="1" x="1867"/>
        <item m="1" x="1869"/>
        <item m="1" x="1871"/>
        <item m="1" x="1873"/>
        <item m="1" x="2979"/>
        <item m="1" x="3266"/>
        <item m="1" x="3596"/>
        <item m="1" x="3981"/>
        <item m="1" x="4574"/>
        <item m="1" x="5187"/>
        <item m="1" x="6016"/>
        <item m="1" x="6914"/>
        <item m="1" x="7837"/>
        <item m="1" x="1012"/>
        <item m="1" x="2140"/>
        <item m="1" x="2990"/>
        <item m="1" x="3321"/>
        <item m="1" x="3651"/>
        <item m="1" x="4111"/>
        <item m="1" x="4729"/>
        <item m="1" x="5315"/>
        <item m="1" x="6213"/>
        <item m="1" x="7084"/>
        <item m="1" x="123"/>
        <item m="1" x="1255"/>
        <item m="1" x="3177"/>
        <item m="1" x="4125"/>
        <item m="1" x="5800"/>
        <item m="1" x="150"/>
        <item m="1" x="3178"/>
        <item m="1" x="4126"/>
        <item m="1" x="5802"/>
        <item m="1" x="152"/>
        <item m="1" x="3179"/>
        <item m="1" x="4127"/>
        <item m="1" x="5804"/>
        <item m="1" x="154"/>
        <item m="1" x="3180"/>
        <item m="1" x="4128"/>
        <item m="1" x="5806"/>
        <item m="1" x="156"/>
        <item m="1" x="3182"/>
        <item m="1" x="4129"/>
        <item m="1" x="5808"/>
        <item m="1" x="158"/>
        <item m="1" x="3184"/>
        <item m="1" x="4130"/>
        <item m="1" x="5811"/>
        <item m="1" x="160"/>
        <item m="1" x="3185"/>
        <item m="1" x="4132"/>
        <item m="1" x="5813"/>
        <item m="1" x="163"/>
        <item m="1" x="3186"/>
        <item m="1" x="4133"/>
        <item m="1" x="5815"/>
        <item m="1" x="165"/>
        <item m="1" x="3187"/>
        <item m="1" x="4134"/>
        <item m="1" x="5817"/>
        <item m="1" x="167"/>
        <item m="1" x="3189"/>
        <item m="1" x="4135"/>
        <item m="1" x="5820"/>
        <item m="1" x="169"/>
        <item m="1" x="3190"/>
        <item m="1" x="4136"/>
        <item m="1" x="5822"/>
        <item m="1" x="171"/>
        <item m="1" x="3191"/>
        <item m="1" x="4138"/>
        <item m="1" x="5824"/>
        <item m="1" x="174"/>
        <item m="1" x="3192"/>
        <item m="1" x="4139"/>
        <item m="1" x="5826"/>
        <item m="1" x="176"/>
        <item m="1" x="3193"/>
        <item m="1" x="4140"/>
        <item m="1" x="5828"/>
        <item m="1" x="178"/>
        <item m="1" x="3194"/>
        <item m="1" x="4141"/>
        <item m="1" x="5830"/>
        <item m="1" x="180"/>
        <item m="1" x="3195"/>
        <item m="1" x="4142"/>
        <item m="1" x="5832"/>
        <item m="1" x="182"/>
        <item m="1" x="3196"/>
        <item m="1" x="4143"/>
        <item m="1" x="5834"/>
        <item m="1" x="184"/>
        <item m="1" x="3197"/>
        <item m="1" x="4144"/>
        <item m="1" x="5836"/>
        <item m="1" x="186"/>
        <item m="1" x="3198"/>
        <item m="1" x="4145"/>
        <item m="1" x="5838"/>
        <item m="1" x="188"/>
        <item m="1" x="3199"/>
        <item m="1" x="4146"/>
        <item m="1" x="5840"/>
        <item m="1" x="190"/>
        <item m="1" x="3200"/>
        <item m="1" x="4147"/>
        <item m="1" x="5842"/>
        <item m="1" x="192"/>
        <item m="1" x="3201"/>
        <item m="1" x="4148"/>
        <item m="1" x="5844"/>
        <item m="1" x="194"/>
        <item m="1" x="3202"/>
        <item m="1" x="4149"/>
        <item m="1" x="5846"/>
        <item m="1" x="196"/>
        <item m="1" x="3203"/>
        <item m="1" x="4150"/>
        <item m="1" x="5848"/>
        <item m="1" x="198"/>
        <item m="1" x="3507"/>
        <item m="1" x="4743"/>
        <item m="1" x="6699"/>
        <item m="1" x="1282"/>
        <item m="1" x="3508"/>
        <item m="1" x="4744"/>
        <item m="1" x="6701"/>
        <item m="1" x="1284"/>
        <item m="1" x="3509"/>
        <item m="1" x="4745"/>
        <item m="1" x="6703"/>
        <item m="1" x="1286"/>
        <item m="1" x="3510"/>
        <item m="1" x="4746"/>
        <item m="1" x="6705"/>
        <item m="1" x="1288"/>
        <item m="1" x="3512"/>
        <item m="1" x="4747"/>
        <item m="1" x="6707"/>
        <item m="1" x="1290"/>
        <item m="1" x="3514"/>
        <item m="1" x="4748"/>
        <item m="1" x="6710"/>
        <item m="1" x="1292"/>
        <item m="1" x="3515"/>
        <item m="1" x="4749"/>
        <item m="1" x="6712"/>
        <item m="1" x="1295"/>
        <item m="1" x="3516"/>
        <item m="1" x="4750"/>
        <item m="1" x="6714"/>
        <item m="1" x="1297"/>
        <item m="1" x="3517"/>
        <item m="1" x="4751"/>
        <item m="1" x="6716"/>
        <item m="1" x="1299"/>
        <item m="1" x="3519"/>
        <item m="1" x="4752"/>
        <item m="1" x="6719"/>
        <item m="1" x="1301"/>
        <item m="1" x="3520"/>
        <item m="1" x="4753"/>
        <item m="1" x="6721"/>
        <item m="1" x="1303"/>
        <item m="1" x="3521"/>
        <item m="1" x="4755"/>
        <item m="1" x="6723"/>
        <item m="1" x="1305"/>
        <item m="1" x="3522"/>
        <item m="1" x="4756"/>
        <item m="1" x="6725"/>
        <item m="1" x="1307"/>
        <item m="1" x="3523"/>
        <item m="1" x="4757"/>
        <item m="1" x="6727"/>
        <item m="1" x="1309"/>
        <item m="1" x="3524"/>
        <item m="1" x="4758"/>
        <item m="1" x="6729"/>
        <item m="1" x="1311"/>
        <item m="1" x="3525"/>
        <item m="1" x="4759"/>
        <item m="1" x="6731"/>
        <item m="1" x="1313"/>
        <item m="1" x="3526"/>
        <item m="1" x="4760"/>
        <item m="1" x="6733"/>
        <item m="1" x="1315"/>
        <item m="1" x="3527"/>
        <item m="1" x="4761"/>
        <item m="1" x="6735"/>
        <item m="1" x="1317"/>
        <item m="1" x="3528"/>
        <item m="1" x="4762"/>
        <item m="1" x="6737"/>
        <item m="1" x="1319"/>
        <item m="1" x="3529"/>
        <item m="1" x="4763"/>
        <item m="1" x="6739"/>
        <item m="1" x="1321"/>
        <item m="1" x="3530"/>
        <item m="1" x="4764"/>
        <item m="1" x="6741"/>
        <item m="1" x="1323"/>
        <item m="1" x="3531"/>
        <item m="1" x="4765"/>
        <item m="1" x="6743"/>
        <item m="1" x="1325"/>
        <item m="1" x="3532"/>
        <item m="1" x="4766"/>
        <item m="1" x="6745"/>
        <item m="1" x="1327"/>
        <item m="1" x="3533"/>
        <item m="1" x="4767"/>
        <item m="1" x="6747"/>
        <item m="1" x="1329"/>
        <item m="1" x="3838"/>
        <item m="1" x="5329"/>
        <item m="1" x="7569"/>
        <item m="1" x="2458"/>
        <item m="1" x="3839"/>
        <item m="1" x="5330"/>
        <item m="1" x="7571"/>
        <item m="1" x="2460"/>
        <item m="1" x="3840"/>
        <item m="1" x="5331"/>
        <item m="1" x="7573"/>
        <item m="1" x="2462"/>
        <item m="1" x="3841"/>
        <item m="1" x="5332"/>
        <item m="1" x="7575"/>
        <item m="1" x="2464"/>
        <item m="1" x="3843"/>
        <item m="1" x="5333"/>
        <item m="1" x="7577"/>
        <item m="1" x="2466"/>
        <item m="1" x="3845"/>
        <item m="1" x="5334"/>
        <item m="1" x="7580"/>
        <item m="1" x="2468"/>
        <item m="1" x="3846"/>
        <item m="1" x="5336"/>
        <item m="1" x="7582"/>
        <item m="1" x="2471"/>
        <item m="1" x="3847"/>
        <item m="1" x="5337"/>
        <item m="1" x="7584"/>
        <item m="1" x="2473"/>
        <item m="1" x="3848"/>
        <item m="1" x="5338"/>
        <item m="1" x="7586"/>
        <item m="1" x="2475"/>
        <item m="1" x="3850"/>
        <item m="1" x="5339"/>
        <item m="1" x="7589"/>
        <item m="1" x="2477"/>
        <item m="1" x="3851"/>
        <item m="1" x="5340"/>
        <item m="1" x="7591"/>
        <item m="1" x="2479"/>
        <item m="1" x="3852"/>
        <item m="1" x="5341"/>
        <item m="1" x="7593"/>
        <item m="1" x="2481"/>
        <item m="1" x="3853"/>
        <item m="1" x="5342"/>
        <item m="1" x="7595"/>
        <item m="1" x="2483"/>
        <item m="1" x="3854"/>
        <item m="1" x="5343"/>
        <item m="1" x="7597"/>
        <item m="1" x="2485"/>
        <item m="1" x="3855"/>
        <item m="1" x="5344"/>
        <item m="1" x="7599"/>
        <item m="1" x="2487"/>
        <item m="1" x="3856"/>
        <item m="1" x="5345"/>
        <item m="1" x="7601"/>
        <item m="1" x="2489"/>
        <item m="1" x="3857"/>
        <item m="1" x="5346"/>
        <item m="1" x="7603"/>
        <item m="1" x="2491"/>
        <item m="1" x="3858"/>
        <item m="1" x="5347"/>
        <item m="1" x="7605"/>
        <item m="1" x="2493"/>
        <item m="1" x="3859"/>
        <item m="1" x="5348"/>
        <item m="1" x="7607"/>
        <item m="1" x="2495"/>
        <item m="1" x="3860"/>
        <item m="1" x="5349"/>
        <item m="1" x="7609"/>
        <item m="1" x="2497"/>
        <item m="1" x="3861"/>
        <item m="1" x="5350"/>
        <item m="1" x="7611"/>
        <item m="1" x="2499"/>
        <item m="1" x="3862"/>
        <item m="1" x="5351"/>
        <item m="1" x="7613"/>
        <item m="1" x="2501"/>
        <item m="1" x="3863"/>
        <item m="1" x="5352"/>
        <item m="1" x="7615"/>
        <item m="1" x="2503"/>
        <item m="1" x="3864"/>
        <item m="1" x="5353"/>
        <item m="1" x="7617"/>
        <item m="1" x="2505"/>
        <item m="1" x="4431"/>
        <item m="1" x="6227"/>
        <item m="1" x="744"/>
        <item m="1" x="4432"/>
        <item m="1" x="6228"/>
        <item m="1" x="746"/>
        <item m="1" x="4433"/>
        <item m="1" x="6229"/>
        <item m="1" x="748"/>
        <item m="1" x="4434"/>
        <item m="1" x="6230"/>
        <item m="1" x="750"/>
        <item m="1" x="4436"/>
        <item m="1" x="6231"/>
        <item m="1" x="752"/>
        <item m="1" x="4438"/>
        <item m="1" x="6232"/>
        <item m="1" x="755"/>
        <item m="1" x="4439"/>
        <item m="1" x="6234"/>
        <item m="1" x="757"/>
        <item m="1" x="4440"/>
        <item m="1" x="6235"/>
        <item m="1" x="759"/>
        <item m="1" x="4441"/>
        <item m="1" x="6236"/>
        <item m="1" x="761"/>
        <item m="1" x="4443"/>
        <item m="1" x="6237"/>
        <item m="1" x="764"/>
        <item m="1" x="4444"/>
        <item m="1" x="6238"/>
        <item m="1" x="766"/>
        <item m="1" x="4445"/>
        <item m="1" x="6240"/>
        <item m="1" x="768"/>
        <item m="1" x="4446"/>
        <item m="1" x="6241"/>
        <item m="1" x="770"/>
        <item m="1" x="4447"/>
        <item m="1" x="6242"/>
        <item m="1" x="772"/>
        <item m="1" x="4448"/>
        <item m="1" x="6243"/>
        <item m="1" x="774"/>
        <item m="1" x="4449"/>
        <item m="1" x="6244"/>
        <item m="1" x="776"/>
        <item m="1" x="4450"/>
        <item m="1" x="6245"/>
        <item m="1" x="778"/>
        <item m="1" x="4451"/>
        <item m="1" x="6246"/>
        <item m="1" x="780"/>
        <item m="1" x="4452"/>
        <item m="1" x="6247"/>
        <item m="1" x="782"/>
        <item m="1" x="4453"/>
        <item m="1" x="6248"/>
        <item m="1" x="784"/>
        <item m="1" x="4454"/>
        <item m="1" x="6249"/>
        <item m="1" x="786"/>
        <item m="1" x="4455"/>
        <item m="1" x="6250"/>
        <item m="1" x="788"/>
        <item m="1" x="4456"/>
        <item m="1" x="6251"/>
        <item m="1" x="790"/>
        <item m="1" x="4457"/>
        <item m="1" x="6252"/>
        <item m="1" x="792"/>
        <item m="1" x="5048"/>
        <item m="1" x="7098"/>
        <item m="1" x="1874"/>
        <item m="1" x="5049"/>
        <item m="1" x="7099"/>
        <item m="1" x="1876"/>
        <item m="1" x="5050"/>
        <item m="1" x="7100"/>
        <item m="1" x="1878"/>
        <item m="1" x="5051"/>
        <item m="1" x="7101"/>
        <item m="1" x="1880"/>
        <item m="1" x="5052"/>
        <item m="1" x="7102"/>
        <item m="1" x="1882"/>
        <item m="1" x="5054"/>
        <item m="1" x="7103"/>
        <item m="1" x="1885"/>
        <item m="1" x="5055"/>
        <item m="1" x="7105"/>
        <item m="1" x="1887"/>
        <item m="1" x="5056"/>
        <item m="1" x="7106"/>
        <item m="1" x="1889"/>
        <item m="1" x="5057"/>
        <item m="1" x="7107"/>
        <item m="1" x="1891"/>
        <item m="1" x="5059"/>
        <item m="1" x="7108"/>
        <item m="1" x="1894"/>
        <item m="1" x="5060"/>
        <item m="1" x="7109"/>
        <item m="1" x="1896"/>
        <item m="1" x="5061"/>
        <item m="1" x="7110"/>
        <item m="1" x="1898"/>
        <item m="1" x="5062"/>
        <item m="1" x="7111"/>
        <item m="1" x="1900"/>
        <item m="1" x="5063"/>
        <item m="1" x="7112"/>
        <item m="1" x="1902"/>
        <item m="1" x="5064"/>
        <item m="1" x="7113"/>
        <item m="1" x="1904"/>
        <item m="1" x="5065"/>
        <item m="1" x="7114"/>
        <item m="1" x="1906"/>
        <item m="1" x="5066"/>
        <item m="1" x="7115"/>
        <item m="1" x="1908"/>
        <item m="1" x="5067"/>
        <item m="1" x="7116"/>
        <item m="1" x="1910"/>
        <item m="1" x="5068"/>
        <item m="1" x="7117"/>
        <item m="1" x="1912"/>
        <item m="1" x="5069"/>
        <item m="1" x="7118"/>
        <item m="1" x="1914"/>
        <item m="1" x="5070"/>
        <item m="1" x="7119"/>
        <item m="1" x="1916"/>
        <item m="1" x="5071"/>
        <item m="1" x="7120"/>
        <item m="1" x="1918"/>
        <item m="1" x="5072"/>
        <item m="1" x="7121"/>
        <item m="1" x="1920"/>
        <item m="1" x="5073"/>
        <item m="1" x="7122"/>
        <item m="1" x="1922"/>
        <item m="1" x="5801"/>
        <item m="1" x="151"/>
        <item m="1" x="5803"/>
        <item m="1" x="153"/>
        <item m="1" x="5805"/>
        <item m="1" x="155"/>
        <item m="1" x="5807"/>
        <item m="1" x="157"/>
        <item m="1" x="5809"/>
        <item m="1" x="159"/>
        <item m="1" x="5812"/>
        <item m="1" x="161"/>
        <item m="1" x="5814"/>
        <item m="1" x="164"/>
        <item m="1" x="5816"/>
        <item m="1" x="166"/>
        <item m="1" x="5818"/>
        <item m="1" x="168"/>
        <item m="1" x="5821"/>
        <item m="1" x="170"/>
        <item m="1" x="5823"/>
        <item m="1" x="172"/>
        <item m="1" x="5825"/>
        <item m="1" x="175"/>
        <item m="1" x="5827"/>
        <item m="1" x="177"/>
        <item m="1" x="5829"/>
        <item m="1" x="179"/>
        <item m="1" x="5831"/>
        <item m="1" x="181"/>
        <item m="1" x="5833"/>
        <item m="1" x="183"/>
        <item m="1" x="5835"/>
        <item m="1" x="185"/>
        <item m="1" x="5837"/>
        <item m="1" x="187"/>
        <item m="1" x="5839"/>
        <item m="1" x="189"/>
        <item m="1" x="5841"/>
        <item m="1" x="191"/>
        <item m="1" x="5843"/>
        <item m="1" x="193"/>
        <item m="1" x="5845"/>
        <item m="1" x="195"/>
        <item m="1" x="5847"/>
        <item m="1" x="197"/>
        <item m="1" x="5849"/>
        <item m="1" x="199"/>
        <item m="1" x="6700"/>
        <item m="1" x="1283"/>
        <item m="1" x="6702"/>
        <item m="1" x="1285"/>
        <item m="1" x="6704"/>
        <item m="1" x="1287"/>
        <item m="1" x="6706"/>
        <item m="1" x="1289"/>
        <item m="1" x="6708"/>
        <item m="1" x="1291"/>
        <item m="1" x="6711"/>
        <item m="1" x="1293"/>
        <item m="1" x="6713"/>
        <item m="1" x="1296"/>
        <item m="1" x="6715"/>
        <item m="1" x="1298"/>
        <item m="1" x="6717"/>
        <item m="1" x="1300"/>
        <item m="1" x="6720"/>
        <item m="1" x="1302"/>
        <item m="1" x="6722"/>
        <item m="1" x="1304"/>
        <item m="1" x="6724"/>
        <item m="1" x="1306"/>
        <item m="1" x="6726"/>
        <item m="1" x="1308"/>
        <item m="1" x="6728"/>
        <item m="1" x="1310"/>
        <item m="1" x="6730"/>
        <item m="1" x="1312"/>
        <item m="1" x="6732"/>
        <item m="1" x="1314"/>
        <item m="1" x="6734"/>
        <item m="1" x="1316"/>
        <item m="1" x="6736"/>
        <item m="1" x="1318"/>
        <item m="1" x="6738"/>
        <item m="1" x="1320"/>
        <item m="1" x="6740"/>
        <item m="1" x="1322"/>
        <item m="1" x="6742"/>
        <item m="1" x="1324"/>
        <item m="1" x="6744"/>
        <item m="1" x="1326"/>
        <item m="1" x="6746"/>
        <item m="1" x="1328"/>
        <item m="1" x="6748"/>
        <item m="1" x="1330"/>
        <item m="1" x="7570"/>
        <item m="1" x="2459"/>
        <item m="1" x="7572"/>
        <item m="1" x="2461"/>
        <item m="1" x="7574"/>
        <item m="1" x="2463"/>
        <item m="1" x="7576"/>
        <item m="1" x="2465"/>
        <item m="1" x="7578"/>
        <item m="1" x="2467"/>
        <item m="1" x="7581"/>
        <item m="1" x="2469"/>
        <item m="1" x="7583"/>
        <item m="1" x="2472"/>
        <item m="1" x="7585"/>
        <item m="1" x="2474"/>
        <item m="1" x="7587"/>
        <item m="1" x="2476"/>
        <item m="1" x="7590"/>
        <item m="1" x="2478"/>
        <item m="1" x="7592"/>
        <item m="1" x="2480"/>
        <item m="1" x="7594"/>
        <item m="1" x="2482"/>
        <item m="1" x="7596"/>
        <item m="1" x="2484"/>
        <item m="1" x="7598"/>
        <item m="1" x="2486"/>
        <item m="1" x="7600"/>
        <item m="1" x="2488"/>
        <item m="1" x="7602"/>
        <item m="1" x="2490"/>
        <item m="1" x="7604"/>
        <item m="1" x="2492"/>
        <item m="1" x="7606"/>
        <item m="1" x="2494"/>
        <item m="1" x="7608"/>
        <item m="1" x="2496"/>
        <item m="1" x="7610"/>
        <item m="1" x="2498"/>
        <item m="1" x="7612"/>
        <item m="1" x="2500"/>
        <item m="1" x="7614"/>
        <item m="1" x="2502"/>
        <item m="1" x="7616"/>
        <item m="1" x="2504"/>
        <item m="1" x="7618"/>
        <item m="1" x="2506"/>
        <item m="1" x="745"/>
        <item m="1" x="747"/>
        <item m="1" x="749"/>
        <item m="1" x="751"/>
        <item m="1" x="753"/>
        <item m="1" x="756"/>
        <item m="1" x="758"/>
        <item m="1" x="760"/>
        <item m="1" x="762"/>
        <item m="1" x="765"/>
        <item m="1" x="767"/>
        <item m="1" x="769"/>
        <item m="1" x="771"/>
        <item m="1" x="773"/>
        <item m="1" x="775"/>
        <item m="1" x="777"/>
        <item m="1" x="779"/>
        <item m="1" x="781"/>
        <item m="1" x="783"/>
        <item m="1" x="785"/>
        <item m="1" x="787"/>
        <item m="1" x="789"/>
        <item m="1" x="791"/>
        <item m="1" x="793"/>
        <item m="1" x="1875"/>
        <item m="1" x="1877"/>
        <item m="1" x="1879"/>
        <item m="1" x="1881"/>
        <item m="1" x="1883"/>
        <item m="1" x="1886"/>
        <item m="1" x="1888"/>
        <item m="1" x="1890"/>
        <item m="1" x="1892"/>
        <item m="1" x="1895"/>
        <item m="1" x="1897"/>
        <item m="1" x="1899"/>
        <item m="1" x="1901"/>
        <item m="1" x="1903"/>
        <item m="1" x="1905"/>
        <item m="1" x="1907"/>
        <item m="1" x="1909"/>
        <item m="1" x="1911"/>
        <item m="1" x="1913"/>
        <item m="1" x="1915"/>
        <item m="1" x="1917"/>
        <item m="1" x="1919"/>
        <item m="1" x="1921"/>
        <item m="1" x="1923"/>
        <item m="1" x="2982"/>
        <item m="1" x="3294"/>
        <item m="1" x="3624"/>
        <item m="1" x="4033"/>
        <item m="1" x="4626"/>
        <item m="1" x="5238"/>
        <item m="1" x="6091"/>
        <item m="1" x="6989"/>
        <item m="1" x="1111"/>
        <item m="1" x="2237"/>
        <item m="1" x="2991"/>
        <item m="1" x="3323"/>
        <item m="1" x="3652"/>
        <item m="1" x="4137"/>
        <item m="1" x="4754"/>
        <item m="1" x="6239"/>
        <item m="1" x="173"/>
        <item m="1" x="3204"/>
        <item m="1" x="4152"/>
        <item m="1" x="5851"/>
        <item m="1" x="202"/>
        <item m="1" x="3205"/>
        <item m="1" x="4154"/>
        <item m="1" x="5854"/>
        <item m="1" x="206"/>
        <item m="1" x="3206"/>
        <item m="1" x="4156"/>
        <item m="1" x="5857"/>
        <item m="1" x="210"/>
        <item m="1" x="3207"/>
        <item m="1" x="4158"/>
        <item m="1" x="5860"/>
        <item m="1" x="214"/>
        <item m="1" x="3209"/>
        <item m="1" x="4161"/>
        <item m="1" x="5863"/>
        <item m="1" x="219"/>
        <item m="1" x="3211"/>
        <item m="1" x="4163"/>
        <item m="1" x="5867"/>
        <item m="1" x="223"/>
        <item m="1" x="3212"/>
        <item m="1" x="4165"/>
        <item m="1" x="5870"/>
        <item m="1" x="227"/>
        <item m="1" x="3213"/>
        <item m="1" x="4167"/>
        <item m="1" x="5873"/>
        <item m="1" x="231"/>
        <item m="1" x="3214"/>
        <item m="1" x="4169"/>
        <item m="1" x="5876"/>
        <item m="1" x="235"/>
        <item m="1" x="3215"/>
        <item m="1" x="4171"/>
        <item m="1" x="5879"/>
        <item m="1" x="239"/>
        <item m="1" x="3217"/>
        <item m="1" x="4173"/>
        <item m="1" x="5883"/>
        <item m="1" x="243"/>
        <item m="1" x="3218"/>
        <item m="1" x="4175"/>
        <item m="1" x="5886"/>
        <item m="1" x="248"/>
        <item m="1" x="3219"/>
        <item m="1" x="4177"/>
        <item m="1" x="5889"/>
        <item m="1" x="252"/>
        <item m="1" x="3220"/>
        <item m="1" x="4179"/>
        <item m="1" x="5892"/>
        <item m="1" x="256"/>
        <item m="1" x="3222"/>
        <item m="1" x="4181"/>
        <item m="1" x="5896"/>
        <item m="1" x="261"/>
        <item m="1" x="3223"/>
        <item m="1" x="4183"/>
        <item m="1" x="5899"/>
        <item m="1" x="265"/>
        <item m="1" x="3224"/>
        <item m="1" x="4185"/>
        <item m="1" x="5902"/>
        <item m="1" x="269"/>
        <item m="1" x="3225"/>
        <item m="1" x="4187"/>
        <item m="1" x="5905"/>
        <item m="1" x="273"/>
        <item m="1" x="3226"/>
        <item m="1" x="4189"/>
        <item m="1" x="5908"/>
        <item m="1" x="277"/>
        <item m="1" x="3227"/>
        <item m="1" x="4191"/>
        <item m="1" x="5911"/>
        <item m="1" x="281"/>
        <item m="1" x="3228"/>
        <item m="1" x="4193"/>
        <item m="1" x="5914"/>
        <item m="1" x="285"/>
        <item m="1" x="3229"/>
        <item m="1" x="4195"/>
        <item m="1" x="5917"/>
        <item m="1" x="289"/>
        <item m="1" x="3230"/>
        <item m="1" x="4197"/>
        <item m="1" x="5920"/>
        <item m="1" x="293"/>
        <item m="1" x="3231"/>
        <item m="1" x="4199"/>
        <item m="1" x="5923"/>
        <item m="1" x="297"/>
        <item m="1" x="3534"/>
        <item m="1" x="4769"/>
        <item m="1" x="6750"/>
        <item m="1" x="1333"/>
        <item m="1" x="3535"/>
        <item m="1" x="4771"/>
        <item m="1" x="6753"/>
        <item m="1" x="1337"/>
        <item m="1" x="3536"/>
        <item m="1" x="4773"/>
        <item m="1" x="6756"/>
        <item m="1" x="1341"/>
        <item m="1" x="3537"/>
        <item m="1" x="4775"/>
        <item m="1" x="6759"/>
        <item m="1" x="1345"/>
        <item m="1" x="3539"/>
        <item m="1" x="4778"/>
        <item m="1" x="6762"/>
        <item m="1" x="1350"/>
        <item m="1" x="3541"/>
        <item m="1" x="4780"/>
        <item m="1" x="6766"/>
        <item m="1" x="1354"/>
        <item m="1" x="3542"/>
        <item m="1" x="4782"/>
        <item m="1" x="6769"/>
        <item m="1" x="1358"/>
        <item m="1" x="3543"/>
        <item m="1" x="4784"/>
        <item m="1" x="6772"/>
        <item m="1" x="1362"/>
        <item m="1" x="3544"/>
        <item m="1" x="4786"/>
        <item m="1" x="6775"/>
        <item m="1" x="1366"/>
        <item m="1" x="3545"/>
        <item m="1" x="4788"/>
        <item m="1" x="6778"/>
        <item m="1" x="1370"/>
        <item m="1" x="3547"/>
        <item m="1" x="4790"/>
        <item m="1" x="6782"/>
        <item m="1" x="1374"/>
        <item m="1" x="3548"/>
        <item m="1" x="4793"/>
        <item m="1" x="6785"/>
        <item m="1" x="1378"/>
        <item m="1" x="3549"/>
        <item m="1" x="4795"/>
        <item m="1" x="6788"/>
        <item m="1" x="1382"/>
        <item m="1" x="3550"/>
        <item m="1" x="4797"/>
        <item m="1" x="6791"/>
        <item m="1" x="1386"/>
        <item m="1" x="3552"/>
        <item m="1" x="4799"/>
        <item m="1" x="6795"/>
        <item m="1" x="1390"/>
        <item m="1" x="3553"/>
        <item m="1" x="4801"/>
        <item m="1" x="6798"/>
        <item m="1" x="1394"/>
        <item m="1" x="3554"/>
        <item m="1" x="4803"/>
        <item m="1" x="6801"/>
        <item m="1" x="1398"/>
        <item m="1" x="3555"/>
        <item m="1" x="4805"/>
        <item m="1" x="6804"/>
        <item m="1" x="1402"/>
        <item m="1" x="3556"/>
        <item m="1" x="4807"/>
        <item m="1" x="6807"/>
        <item m="1" x="1406"/>
        <item m="1" x="3557"/>
        <item m="1" x="4809"/>
        <item m="1" x="6810"/>
        <item m="1" x="1410"/>
        <item m="1" x="3558"/>
        <item m="1" x="4811"/>
        <item m="1" x="6813"/>
        <item m="1" x="1414"/>
        <item m="1" x="3559"/>
        <item m="1" x="4813"/>
        <item m="1" x="6816"/>
        <item m="1" x="1418"/>
        <item m="1" x="3560"/>
        <item m="1" x="4815"/>
        <item m="1" x="6819"/>
        <item m="1" x="1422"/>
        <item m="1" x="3561"/>
        <item m="1" x="4817"/>
        <item m="1" x="6822"/>
        <item m="1" x="1426"/>
        <item m="1" x="3866"/>
        <item m="1" x="5356"/>
        <item m="1" x="7621"/>
        <item m="1" x="2510"/>
        <item m="1" x="3868"/>
        <item m="1" x="5359"/>
        <item m="1" x="7625"/>
        <item m="1" x="2515"/>
        <item m="1" x="3870"/>
        <item m="1" x="5362"/>
        <item m="1" x="7629"/>
        <item m="1" x="2520"/>
        <item m="1" x="3872"/>
        <item m="1" x="5365"/>
        <item m="1" x="7633"/>
        <item m="1" x="2525"/>
        <item m="1" x="3875"/>
        <item m="1" x="5369"/>
        <item m="1" x="7637"/>
        <item m="1" x="2531"/>
        <item m="1" x="3878"/>
        <item m="1" x="5372"/>
        <item m="1" x="7642"/>
        <item m="1" x="2536"/>
        <item m="1" x="3880"/>
        <item m="1" x="5375"/>
        <item m="1" x="7646"/>
        <item m="1" x="2541"/>
        <item m="1" x="3882"/>
        <item m="1" x="5378"/>
        <item m="1" x="7650"/>
        <item m="1" x="2546"/>
        <item m="1" x="3884"/>
        <item m="1" x="5381"/>
        <item m="1" x="7654"/>
        <item m="1" x="2551"/>
        <item m="1" x="3886"/>
        <item m="1" x="5384"/>
        <item m="1" x="7658"/>
        <item m="1" x="2556"/>
        <item m="1" x="3889"/>
        <item m="1" x="5387"/>
        <item m="1" x="7663"/>
        <item m="1" x="2561"/>
        <item m="1" x="3891"/>
        <item m="1" x="5390"/>
        <item m="1" x="7667"/>
        <item m="1" x="2566"/>
        <item m="1" x="3893"/>
        <item m="1" x="5393"/>
        <item m="1" x="7671"/>
        <item m="1" x="2571"/>
        <item m="1" x="3895"/>
        <item m="1" x="5396"/>
        <item m="1" x="7675"/>
        <item m="1" x="2576"/>
        <item m="1" x="3898"/>
        <item m="1" x="5399"/>
        <item m="1" x="7680"/>
        <item m="1" x="2581"/>
        <item m="1" x="3900"/>
        <item m="1" x="5402"/>
        <item m="1" x="7684"/>
        <item m="1" x="2586"/>
        <item m="1" x="3902"/>
        <item m="1" x="5405"/>
        <item m="1" x="7688"/>
        <item m="1" x="2591"/>
        <item m="1" x="3904"/>
        <item m="1" x="5408"/>
        <item m="1" x="7692"/>
        <item m="1" x="2596"/>
        <item m="1" x="3906"/>
        <item m="1" x="5411"/>
        <item m="1" x="7696"/>
        <item m="1" x="2601"/>
        <item m="1" x="3908"/>
        <item m="1" x="5414"/>
        <item m="1" x="7700"/>
        <item m="1" x="2606"/>
        <item m="1" x="3910"/>
        <item m="1" x="5417"/>
        <item m="1" x="7704"/>
        <item m="1" x="2611"/>
        <item m="1" x="3912"/>
        <item m="1" x="5420"/>
        <item m="1" x="7708"/>
        <item m="1" x="2616"/>
        <item m="1" x="3914"/>
        <item m="1" x="5423"/>
        <item m="1" x="7712"/>
        <item m="1" x="2621"/>
        <item m="1" x="3916"/>
        <item m="1" x="5426"/>
        <item m="1" x="7716"/>
        <item m="1" x="2626"/>
        <item m="1" x="4459"/>
        <item m="1" x="6255"/>
        <item m="1" x="796"/>
        <item m="1" x="4461"/>
        <item m="1" x="6258"/>
        <item m="1" x="800"/>
        <item m="1" x="4463"/>
        <item m="1" x="6261"/>
        <item m="1" x="804"/>
        <item m="1" x="4465"/>
        <item m="1" x="6264"/>
        <item m="1" x="808"/>
        <item m="1" x="4468"/>
        <item m="1" x="6268"/>
        <item m="1" x="812"/>
        <item m="1" x="4471"/>
        <item m="1" x="6271"/>
        <item m="1" x="817"/>
        <item m="1" x="4473"/>
        <item m="1" x="6274"/>
        <item m="1" x="821"/>
        <item m="1" x="4475"/>
        <item m="1" x="6277"/>
        <item m="1" x="825"/>
        <item m="1" x="4477"/>
        <item m="1" x="6280"/>
        <item m="1" x="829"/>
        <item m="1" x="4479"/>
        <item m="1" x="6283"/>
        <item m="1" x="833"/>
        <item m="1" x="4482"/>
        <item m="1" x="6286"/>
        <item m="1" x="838"/>
        <item m="1" x="4484"/>
        <item m="1" x="6290"/>
        <item m="1" x="842"/>
        <item m="1" x="4486"/>
        <item m="1" x="6293"/>
        <item m="1" x="846"/>
        <item m="1" x="4488"/>
        <item m="1" x="6296"/>
        <item m="1" x="850"/>
        <item m="1" x="4491"/>
        <item m="1" x="6299"/>
        <item m="1" x="855"/>
        <item m="1" x="4493"/>
        <item m="1" x="6302"/>
        <item m="1" x="859"/>
        <item m="1" x="4495"/>
        <item m="1" x="6305"/>
        <item m="1" x="863"/>
        <item m="1" x="4497"/>
        <item m="1" x="6308"/>
        <item m="1" x="867"/>
        <item m="1" x="4499"/>
        <item m="1" x="6311"/>
        <item m="1" x="871"/>
        <item m="1" x="4501"/>
        <item m="1" x="6314"/>
        <item m="1" x="875"/>
        <item m="1" x="4503"/>
        <item m="1" x="6317"/>
        <item m="1" x="879"/>
        <item m="1" x="4505"/>
        <item m="1" x="6320"/>
        <item m="1" x="883"/>
        <item m="1" x="4507"/>
        <item m="1" x="6323"/>
        <item m="1" x="887"/>
        <item m="1" x="4509"/>
        <item m="1" x="6326"/>
        <item m="1" x="891"/>
        <item m="1" x="5075"/>
        <item m="1" x="7125"/>
        <item m="1" x="1926"/>
        <item m="1" x="5077"/>
        <item m="1" x="7128"/>
        <item m="1" x="1930"/>
        <item m="1" x="5079"/>
        <item m="1" x="7131"/>
        <item m="1" x="1934"/>
        <item m="1" x="5081"/>
        <item m="1" x="7134"/>
        <item m="1" x="1938"/>
        <item m="1" x="5083"/>
        <item m="1" x="7138"/>
        <item m="1" x="1942"/>
        <item m="1" x="5086"/>
        <item m="1" x="7141"/>
        <item m="1" x="1947"/>
        <item m="1" x="5088"/>
        <item m="1" x="7144"/>
        <item m="1" x="1951"/>
        <item m="1" x="5090"/>
        <item m="1" x="7147"/>
        <item m="1" x="1955"/>
        <item m="1" x="5092"/>
        <item m="1" x="7150"/>
        <item m="1" x="1959"/>
        <item m="1" x="5094"/>
        <item m="1" x="7153"/>
        <item m="1" x="1963"/>
        <item m="1" x="5097"/>
        <item m="1" x="7156"/>
        <item m="1" x="1967"/>
        <item m="1" x="5099"/>
        <item m="1" x="7160"/>
        <item m="1" x="1971"/>
        <item m="1" x="5101"/>
        <item m="1" x="7163"/>
        <item m="1" x="1975"/>
        <item m="1" x="5103"/>
        <item m="1" x="7166"/>
        <item m="1" x="1979"/>
        <item m="1" x="5106"/>
        <item m="1" x="7169"/>
        <item m="1" x="1983"/>
        <item m="1" x="5108"/>
        <item m="1" x="7172"/>
        <item m="1" x="1987"/>
        <item m="1" x="5110"/>
        <item m="1" x="7175"/>
        <item m="1" x="1991"/>
        <item m="1" x="5112"/>
        <item m="1" x="7178"/>
        <item m="1" x="1995"/>
        <item m="1" x="5114"/>
        <item m="1" x="7181"/>
        <item m="1" x="1999"/>
        <item m="1" x="5116"/>
        <item m="1" x="7184"/>
        <item m="1" x="2003"/>
        <item m="1" x="5118"/>
        <item m="1" x="7187"/>
        <item m="1" x="2007"/>
        <item m="1" x="5120"/>
        <item m="1" x="7190"/>
        <item m="1" x="2011"/>
        <item m="1" x="5122"/>
        <item m="1" x="7193"/>
        <item m="1" x="2015"/>
        <item m="1" x="5124"/>
        <item m="1" x="7196"/>
        <item m="1" x="2019"/>
        <item m="1" x="5852"/>
        <item m="1" x="203"/>
        <item m="1" x="5855"/>
        <item m="1" x="207"/>
        <item m="1" x="5858"/>
        <item m="1" x="211"/>
        <item m="1" x="5861"/>
        <item m="1" x="215"/>
        <item m="1" x="5864"/>
        <item m="1" x="220"/>
        <item m="1" x="5868"/>
        <item m="1" x="224"/>
        <item m="1" x="5871"/>
        <item m="1" x="228"/>
        <item m="1" x="5874"/>
        <item m="1" x="232"/>
        <item m="1" x="5877"/>
        <item m="1" x="236"/>
        <item m="1" x="5880"/>
        <item m="1" x="240"/>
        <item m="1" x="5884"/>
        <item m="1" x="244"/>
        <item m="1" x="5887"/>
        <item m="1" x="249"/>
        <item m="1" x="5890"/>
        <item m="1" x="253"/>
        <item m="1" x="5893"/>
        <item m="1" x="257"/>
        <item m="1" x="5897"/>
        <item m="1" x="262"/>
        <item m="1" x="5900"/>
        <item m="1" x="266"/>
        <item m="1" x="5903"/>
        <item m="1" x="270"/>
        <item m="1" x="5906"/>
        <item m="1" x="274"/>
        <item m="1" x="5909"/>
        <item m="1" x="278"/>
        <item m="1" x="5912"/>
        <item m="1" x="282"/>
        <item m="1" x="5915"/>
        <item m="1" x="286"/>
        <item m="1" x="5918"/>
        <item m="1" x="290"/>
        <item m="1" x="5921"/>
        <item m="1" x="294"/>
        <item m="1" x="5924"/>
        <item m="1" x="298"/>
        <item m="1" x="6751"/>
        <item m="1" x="1334"/>
        <item m="1" x="6754"/>
        <item m="1" x="1338"/>
        <item m="1" x="6757"/>
        <item m="1" x="1342"/>
        <item m="1" x="6760"/>
        <item m="1" x="1346"/>
        <item m="1" x="6763"/>
        <item m="1" x="1351"/>
        <item m="1" x="6767"/>
        <item m="1" x="1355"/>
        <item m="1" x="6770"/>
        <item m="1" x="1359"/>
        <item m="1" x="6773"/>
        <item m="1" x="1363"/>
        <item m="1" x="6776"/>
        <item m="1" x="1367"/>
        <item m="1" x="6779"/>
        <item m="1" x="1371"/>
        <item m="1" x="6783"/>
        <item m="1" x="1375"/>
        <item m="1" x="6786"/>
        <item m="1" x="1379"/>
        <item m="1" x="6789"/>
        <item m="1" x="1383"/>
        <item m="1" x="6792"/>
        <item m="1" x="1387"/>
        <item m="1" x="6796"/>
        <item m="1" x="1391"/>
        <item m="1" x="6799"/>
        <item m="1" x="1395"/>
        <item m="1" x="6802"/>
        <item m="1" x="1399"/>
        <item m="1" x="6805"/>
        <item m="1" x="1403"/>
        <item m="1" x="6808"/>
        <item m="1" x="1407"/>
        <item m="1" x="6811"/>
        <item m="1" x="1411"/>
        <item m="1" x="6814"/>
        <item m="1" x="1415"/>
        <item m="1" x="6817"/>
        <item m="1" x="1419"/>
        <item m="1" x="6820"/>
        <item m="1" x="1423"/>
        <item m="1" x="6823"/>
        <item m="1" x="1427"/>
        <item m="1" x="7622"/>
        <item m="1" x="2511"/>
        <item m="1" x="7626"/>
        <item m="1" x="2516"/>
        <item m="1" x="7630"/>
        <item m="1" x="2521"/>
        <item m="1" x="7634"/>
        <item m="1" x="2526"/>
        <item m="1" x="7638"/>
        <item m="1" x="2532"/>
        <item m="1" x="7643"/>
        <item m="1" x="2537"/>
        <item m="1" x="7647"/>
        <item m="1" x="2542"/>
        <item m="1" x="7651"/>
        <item m="1" x="2547"/>
        <item m="1" x="7655"/>
        <item m="1" x="2552"/>
        <item m="1" x="7659"/>
        <item m="1" x="2557"/>
        <item m="1" x="7664"/>
        <item m="1" x="2562"/>
        <item m="1" x="7668"/>
        <item m="1" x="2567"/>
        <item m="1" x="7672"/>
        <item m="1" x="2572"/>
        <item m="1" x="7676"/>
        <item m="1" x="2577"/>
        <item m="1" x="7681"/>
        <item m="1" x="2582"/>
        <item m="1" x="7685"/>
        <item m="1" x="2587"/>
        <item m="1" x="7689"/>
        <item m="1" x="2592"/>
        <item m="1" x="7693"/>
        <item m="1" x="2597"/>
        <item m="1" x="7697"/>
        <item m="1" x="2602"/>
        <item m="1" x="7701"/>
        <item m="1" x="2607"/>
        <item m="1" x="7705"/>
        <item m="1" x="2612"/>
        <item m="1" x="7709"/>
        <item m="1" x="2617"/>
        <item m="1" x="7713"/>
        <item m="1" x="2622"/>
        <item m="1" x="7717"/>
        <item m="1" x="2627"/>
        <item m="1" x="797"/>
        <item m="1" x="801"/>
        <item m="1" x="805"/>
        <item m="1" x="809"/>
        <item m="1" x="813"/>
        <item m="1" x="818"/>
        <item m="1" x="822"/>
        <item m="1" x="826"/>
        <item m="1" x="830"/>
        <item m="1" x="834"/>
        <item m="1" x="839"/>
        <item m="1" x="843"/>
        <item m="1" x="847"/>
        <item m="1" x="851"/>
        <item m="1" x="856"/>
        <item m="1" x="860"/>
        <item m="1" x="864"/>
        <item m="1" x="868"/>
        <item m="1" x="872"/>
        <item m="1" x="876"/>
        <item m="1" x="880"/>
        <item m="1" x="884"/>
        <item m="1" x="888"/>
        <item m="1" x="892"/>
        <item m="1" x="1927"/>
        <item m="1" x="1931"/>
        <item m="1" x="1935"/>
        <item m="1" x="1939"/>
        <item m="1" x="1943"/>
        <item m="1" x="1948"/>
        <item m="1" x="1952"/>
        <item m="1" x="1956"/>
        <item m="1" x="1960"/>
        <item m="1" x="1964"/>
        <item m="1" x="1968"/>
        <item m="1" x="1972"/>
        <item m="1" x="1976"/>
        <item m="1" x="1980"/>
        <item m="1" x="1984"/>
        <item m="1" x="1988"/>
        <item m="1" x="1992"/>
        <item m="1" x="1996"/>
        <item m="1" x="2000"/>
        <item m="1" x="2004"/>
        <item m="1" x="2008"/>
        <item m="1" x="2012"/>
        <item m="1" x="2016"/>
        <item m="1" x="2020"/>
        <item m="1" x="2985"/>
        <item m="1" x="3316"/>
        <item m="1" x="3646"/>
        <item m="1" x="4079"/>
        <item m="1" x="4672"/>
        <item m="1" x="5284"/>
        <item m="1" x="6156"/>
        <item m="1" x="7048"/>
        <item m="1" x="13"/>
        <item m="1" x="1180"/>
        <item m="1" x="2324"/>
        <item m="1" x="3004"/>
        <item m="1" x="3665"/>
        <item m="1" x="4791"/>
        <item m="1" x="6287"/>
        <item m="1" x="7157"/>
        <item m="1" x="245"/>
        <item m="1" x="3232"/>
        <item m="1" x="4201"/>
        <item m="1" x="5926"/>
        <item m="1" x="301"/>
        <item m="1" x="3233"/>
        <item m="1" x="4203"/>
        <item m="1" x="5929"/>
        <item m="1" x="305"/>
        <item m="1" x="3234"/>
        <item m="1" x="4205"/>
        <item m="1" x="5932"/>
        <item m="1" x="309"/>
        <item m="1" x="3235"/>
        <item m="1" x="4207"/>
        <item m="1" x="5935"/>
        <item m="1" x="313"/>
        <item m="1" x="3237"/>
        <item m="1" x="4210"/>
        <item m="1" x="5938"/>
        <item m="1" x="318"/>
        <item m="1" x="3239"/>
        <item m="1" x="4212"/>
        <item m="1" x="5942"/>
        <item m="1" x="322"/>
        <item m="1" x="3240"/>
        <item m="1" x="4214"/>
        <item m="1" x="5945"/>
        <item m="1" x="326"/>
        <item m="1" x="3241"/>
        <item m="1" x="4216"/>
        <item m="1" x="5948"/>
        <item m="1" x="330"/>
        <item m="1" x="3242"/>
        <item m="1" x="4218"/>
        <item m="1" x="5951"/>
        <item m="1" x="334"/>
        <item m="1" x="3243"/>
        <item m="1" x="4220"/>
        <item m="1" x="5954"/>
        <item m="1" x="338"/>
        <item m="1" x="3245"/>
        <item m="1" x="4222"/>
        <item m="1" x="5958"/>
        <item m="1" x="342"/>
        <item m="1" x="3246"/>
        <item m="1" x="4225"/>
        <item m="1" x="5961"/>
        <item m="1" x="347"/>
        <item m="1" x="3247"/>
        <item m="1" x="4227"/>
        <item m="1" x="5964"/>
        <item m="1" x="351"/>
        <item m="1" x="3248"/>
        <item m="1" x="4229"/>
        <item m="1" x="5967"/>
        <item m="1" x="355"/>
        <item m="1" x="3250"/>
        <item m="1" x="4231"/>
        <item m="1" x="5971"/>
        <item m="1" x="359"/>
        <item m="1" x="3251"/>
        <item m="1" x="4233"/>
        <item m="1" x="5974"/>
        <item m="1" x="363"/>
        <item m="1" x="3252"/>
        <item m="1" x="4235"/>
        <item m="1" x="5977"/>
        <item m="1" x="367"/>
        <item m="1" x="3253"/>
        <item m="1" x="4237"/>
        <item m="1" x="5980"/>
        <item m="1" x="371"/>
        <item m="1" x="3254"/>
        <item m="1" x="4239"/>
        <item m="1" x="5983"/>
        <item m="1" x="375"/>
        <item m="1" x="3255"/>
        <item m="1" x="4241"/>
        <item m="1" x="5986"/>
        <item m="1" x="379"/>
        <item m="1" x="3256"/>
        <item m="1" x="4243"/>
        <item m="1" x="5989"/>
        <item m="1" x="383"/>
        <item m="1" x="3257"/>
        <item m="1" x="4245"/>
        <item m="1" x="5992"/>
        <item m="1" x="387"/>
        <item m="1" x="3258"/>
        <item m="1" x="4247"/>
        <item m="1" x="5995"/>
        <item m="1" x="391"/>
        <item m="1" x="3259"/>
        <item m="1" x="4249"/>
        <item m="1" x="5998"/>
        <item m="1" x="395"/>
        <item m="1" x="3562"/>
        <item m="1" x="4819"/>
        <item m="1" x="6825"/>
        <item m="1" x="1430"/>
        <item m="1" x="3563"/>
        <item m="1" x="4821"/>
        <item m="1" x="6828"/>
        <item m="1" x="1434"/>
        <item m="1" x="3564"/>
        <item m="1" x="4823"/>
        <item m="1" x="6831"/>
        <item m="1" x="1438"/>
        <item m="1" x="3565"/>
        <item m="1" x="4825"/>
        <item m="1" x="6834"/>
        <item m="1" x="1442"/>
        <item m="1" x="3567"/>
        <item m="1" x="4828"/>
        <item m="1" x="6837"/>
        <item m="1" x="1447"/>
        <item m="1" x="3569"/>
        <item m="1" x="4830"/>
        <item m="1" x="6841"/>
        <item m="1" x="1451"/>
        <item m="1" x="3570"/>
        <item m="1" x="4832"/>
        <item m="1" x="6844"/>
        <item m="1" x="1455"/>
        <item m="1" x="3571"/>
        <item m="1" x="4834"/>
        <item m="1" x="6847"/>
        <item m="1" x="1459"/>
        <item m="1" x="3572"/>
        <item m="1" x="4836"/>
        <item m="1" x="6850"/>
        <item m="1" x="1463"/>
        <item m="1" x="3573"/>
        <item m="1" x="4838"/>
        <item m="1" x="6853"/>
        <item m="1" x="1467"/>
        <item m="1" x="3575"/>
        <item m="1" x="4840"/>
        <item m="1" x="6856"/>
        <item m="1" x="1471"/>
        <item m="1" x="3576"/>
        <item m="1" x="4843"/>
        <item m="1" x="6859"/>
        <item m="1" x="1476"/>
        <item m="1" x="3577"/>
        <item m="1" x="4845"/>
        <item m="1" x="6862"/>
        <item m="1" x="1480"/>
        <item m="1" x="3578"/>
        <item m="1" x="4847"/>
        <item m="1" x="6865"/>
        <item m="1" x="1484"/>
        <item m="1" x="3580"/>
        <item m="1" x="4849"/>
        <item m="1" x="6869"/>
        <item m="1" x="1489"/>
        <item m="1" x="3581"/>
        <item m="1" x="4851"/>
        <item m="1" x="6872"/>
        <item m="1" x="1493"/>
        <item m="1" x="3582"/>
        <item m="1" x="4853"/>
        <item m="1" x="6875"/>
        <item m="1" x="1497"/>
        <item m="1" x="3583"/>
        <item m="1" x="4855"/>
        <item m="1" x="6878"/>
        <item m="1" x="1501"/>
        <item m="1" x="3584"/>
        <item m="1" x="4857"/>
        <item m="1" x="6881"/>
        <item m="1" x="1505"/>
        <item m="1" x="3585"/>
        <item m="1" x="4859"/>
        <item m="1" x="6884"/>
        <item m="1" x="1509"/>
        <item m="1" x="3586"/>
        <item m="1" x="4861"/>
        <item m="1" x="6887"/>
        <item m="1" x="1513"/>
        <item m="1" x="3587"/>
        <item m="1" x="4863"/>
        <item m="1" x="6890"/>
        <item m="1" x="1517"/>
        <item m="1" x="3588"/>
        <item m="1" x="4865"/>
        <item m="1" x="6893"/>
        <item m="1" x="1521"/>
        <item m="1" x="3589"/>
        <item m="1" x="4867"/>
        <item m="1" x="6896"/>
        <item m="1" x="1525"/>
        <item m="1" x="3918"/>
        <item m="1" x="5429"/>
        <item m="1" x="7720"/>
        <item m="1" x="2631"/>
        <item m="1" x="3920"/>
        <item m="1" x="5432"/>
        <item m="1" x="7724"/>
        <item m="1" x="2636"/>
        <item m="1" x="3922"/>
        <item m="1" x="5435"/>
        <item m="1" x="7728"/>
        <item m="1" x="2641"/>
        <item m="1" x="3924"/>
        <item m="1" x="5438"/>
        <item m="1" x="7732"/>
        <item m="1" x="2646"/>
        <item m="1" x="3927"/>
        <item m="1" x="5442"/>
        <item m="1" x="7736"/>
        <item m="1" x="2652"/>
        <item m="1" x="3930"/>
        <item m="1" x="5445"/>
        <item m="1" x="7741"/>
        <item m="1" x="2657"/>
        <item m="1" x="3932"/>
        <item m="1" x="5448"/>
        <item m="1" x="7745"/>
        <item m="1" x="2662"/>
        <item m="1" x="3934"/>
        <item m="1" x="5451"/>
        <item m="1" x="7749"/>
        <item m="1" x="2667"/>
        <item m="1" x="3936"/>
        <item m="1" x="5454"/>
        <item m="1" x="7753"/>
        <item m="1" x="2672"/>
        <item m="1" x="3938"/>
        <item m="1" x="5457"/>
        <item m="1" x="7757"/>
        <item m="1" x="2677"/>
        <item m="1" x="3941"/>
        <item m="1" x="5460"/>
        <item m="1" x="7761"/>
        <item m="1" x="2682"/>
        <item m="1" x="3943"/>
        <item m="1" x="5464"/>
        <item m="1" x="7765"/>
        <item m="1" x="2687"/>
        <item m="1" x="3945"/>
        <item m="1" x="5467"/>
        <item m="1" x="7769"/>
        <item m="1" x="2692"/>
        <item m="1" x="3947"/>
        <item m="1" x="5470"/>
        <item m="1" x="7773"/>
        <item m="1" x="2697"/>
        <item m="1" x="3950"/>
        <item m="1" x="5473"/>
        <item m="1" x="7777"/>
        <item m="1" x="2702"/>
        <item m="1" x="3952"/>
        <item m="1" x="5476"/>
        <item m="1" x="7781"/>
        <item m="1" x="2707"/>
        <item m="1" x="3954"/>
        <item m="1" x="5479"/>
        <item m="1" x="7785"/>
        <item m="1" x="2712"/>
        <item m="1" x="3956"/>
        <item m="1" x="5482"/>
        <item m="1" x="7789"/>
        <item m="1" x="2717"/>
        <item m="1" x="3958"/>
        <item m="1" x="5485"/>
        <item m="1" x="7793"/>
        <item m="1" x="2722"/>
        <item m="1" x="3960"/>
        <item m="1" x="5488"/>
        <item m="1" x="7797"/>
        <item m="1" x="2727"/>
        <item m="1" x="3962"/>
        <item m="1" x="5491"/>
        <item m="1" x="7801"/>
        <item m="1" x="2732"/>
        <item m="1" x="3964"/>
        <item m="1" x="5494"/>
        <item m="1" x="7805"/>
        <item m="1" x="2737"/>
        <item m="1" x="3966"/>
        <item m="1" x="5497"/>
        <item m="1" x="7809"/>
        <item m="1" x="2742"/>
        <item m="1" x="3968"/>
        <item m="1" x="5500"/>
        <item m="1" x="7813"/>
        <item m="1" x="2747"/>
        <item m="1" x="4511"/>
        <item m="1" x="6329"/>
        <item m="1" x="895"/>
        <item m="1" x="4513"/>
        <item m="1" x="6332"/>
        <item m="1" x="899"/>
        <item m="1" x="4515"/>
        <item m="1" x="6335"/>
        <item m="1" x="903"/>
        <item m="1" x="4517"/>
        <item m="1" x="6338"/>
        <item m="1" x="907"/>
        <item m="1" x="4520"/>
        <item m="1" x="6342"/>
        <item m="1" x="911"/>
        <item m="1" x="4523"/>
        <item m="1" x="6345"/>
        <item m="1" x="916"/>
        <item m="1" x="4525"/>
        <item m="1" x="6348"/>
        <item m="1" x="920"/>
        <item m="1" x="4527"/>
        <item m="1" x="6351"/>
        <item m="1" x="924"/>
        <item m="1" x="4529"/>
        <item m="1" x="6354"/>
        <item m="1" x="928"/>
        <item m="1" x="4531"/>
        <item m="1" x="6357"/>
        <item m="1" x="932"/>
        <item m="1" x="4534"/>
        <item m="1" x="6360"/>
        <item m="1" x="936"/>
        <item m="1" x="4536"/>
        <item m="1" x="6364"/>
        <item m="1" x="940"/>
        <item m="1" x="4538"/>
        <item m="1" x="6367"/>
        <item m="1" x="944"/>
        <item m="1" x="4540"/>
        <item m="1" x="6370"/>
        <item m="1" x="948"/>
        <item m="1" x="4543"/>
        <item m="1" x="6373"/>
        <item m="1" x="952"/>
        <item m="1" x="4545"/>
        <item m="1" x="6376"/>
        <item m="1" x="956"/>
        <item m="1" x="4547"/>
        <item m="1" x="6379"/>
        <item m="1" x="960"/>
        <item m="1" x="4549"/>
        <item m="1" x="6382"/>
        <item m="1" x="964"/>
        <item m="1" x="4551"/>
        <item m="1" x="6385"/>
        <item m="1" x="968"/>
        <item m="1" x="4553"/>
        <item m="1" x="6388"/>
        <item m="1" x="972"/>
        <item m="1" x="4555"/>
        <item m="1" x="6391"/>
        <item m="1" x="976"/>
        <item m="1" x="4557"/>
        <item m="1" x="6394"/>
        <item m="1" x="980"/>
        <item m="1" x="4559"/>
        <item m="1" x="6397"/>
        <item m="1" x="984"/>
        <item m="1" x="4561"/>
        <item m="1" x="6400"/>
        <item m="1" x="988"/>
        <item m="1" x="5126"/>
        <item m="1" x="7199"/>
        <item m="1" x="2023"/>
        <item m="1" x="5128"/>
        <item m="1" x="7202"/>
        <item m="1" x="2027"/>
        <item m="1" x="5130"/>
        <item m="1" x="7205"/>
        <item m="1" x="2031"/>
        <item m="1" x="5132"/>
        <item m="1" x="7208"/>
        <item m="1" x="2035"/>
        <item m="1" x="5134"/>
        <item m="1" x="7212"/>
        <item m="1" x="2039"/>
        <item m="1" x="5137"/>
        <item m="1" x="7215"/>
        <item m="1" x="2044"/>
        <item m="1" x="5139"/>
        <item m="1" x="7218"/>
        <item m="1" x="2048"/>
        <item m="1" x="5141"/>
        <item m="1" x="7221"/>
        <item m="1" x="2052"/>
        <item m="1" x="5143"/>
        <item m="1" x="7224"/>
        <item m="1" x="2056"/>
        <item m="1" x="5145"/>
        <item m="1" x="7227"/>
        <item m="1" x="2060"/>
        <item m="1" x="5148"/>
        <item m="1" x="7230"/>
        <item m="1" x="2064"/>
        <item m="1" x="5150"/>
        <item m="1" x="7234"/>
        <item m="1" x="2068"/>
        <item m="1" x="5152"/>
        <item m="1" x="7237"/>
        <item m="1" x="2072"/>
        <item m="1" x="5154"/>
        <item m="1" x="7240"/>
        <item m="1" x="2076"/>
        <item m="1" x="5157"/>
        <item m="1" x="7243"/>
        <item m="1" x="2080"/>
        <item m="1" x="5159"/>
        <item m="1" x="7246"/>
        <item m="1" x="2084"/>
        <item m="1" x="5161"/>
        <item m="1" x="7249"/>
        <item m="1" x="2088"/>
        <item m="1" x="5163"/>
        <item m="1" x="7252"/>
        <item m="1" x="2092"/>
        <item m="1" x="5165"/>
        <item m="1" x="7255"/>
        <item m="1" x="2096"/>
        <item m="1" x="5167"/>
        <item m="1" x="7258"/>
        <item m="1" x="2100"/>
        <item m="1" x="5169"/>
        <item m="1" x="7261"/>
        <item m="1" x="2104"/>
        <item m="1" x="5171"/>
        <item m="1" x="7264"/>
        <item m="1" x="2108"/>
        <item m="1" x="5173"/>
        <item m="1" x="7267"/>
        <item m="1" x="2112"/>
        <item m="1" x="5175"/>
        <item m="1" x="7270"/>
        <item m="1" x="2116"/>
        <item m="1" x="5927"/>
        <item m="1" x="302"/>
        <item m="1" x="5930"/>
        <item m="1" x="306"/>
        <item m="1" x="5933"/>
        <item m="1" x="310"/>
        <item m="1" x="5936"/>
        <item m="1" x="314"/>
        <item m="1" x="5939"/>
        <item m="1" x="319"/>
        <item m="1" x="5943"/>
        <item m="1" x="323"/>
        <item m="1" x="5946"/>
        <item m="1" x="327"/>
        <item m="1" x="5949"/>
        <item m="1" x="331"/>
        <item m="1" x="5952"/>
        <item m="1" x="335"/>
        <item m="1" x="5955"/>
        <item m="1" x="339"/>
        <item m="1" x="5959"/>
        <item m="1" x="343"/>
        <item m="1" x="5962"/>
        <item m="1" x="348"/>
        <item m="1" x="5965"/>
        <item m="1" x="352"/>
        <item m="1" x="5968"/>
        <item m="1" x="356"/>
        <item m="1" x="5972"/>
        <item m="1" x="360"/>
        <item m="1" x="5975"/>
        <item m="1" x="364"/>
        <item m="1" x="5978"/>
        <item m="1" x="368"/>
        <item m="1" x="5981"/>
        <item m="1" x="372"/>
        <item m="1" x="5984"/>
        <item m="1" x="376"/>
        <item m="1" x="5987"/>
        <item m="1" x="380"/>
        <item m="1" x="5990"/>
        <item m="1" x="384"/>
        <item m="1" x="5993"/>
        <item m="1" x="388"/>
        <item m="1" x="5996"/>
        <item m="1" x="392"/>
        <item m="1" x="5999"/>
        <item m="1" x="396"/>
        <item m="1" x="6826"/>
        <item m="1" x="1431"/>
        <item m="1" x="6829"/>
        <item m="1" x="1435"/>
        <item m="1" x="6832"/>
        <item m="1" x="1439"/>
        <item m="1" x="6835"/>
        <item m="1" x="1443"/>
        <item m="1" x="6838"/>
        <item m="1" x="1448"/>
        <item m="1" x="6842"/>
        <item m="1" x="1452"/>
        <item m="1" x="6845"/>
        <item m="1" x="1456"/>
        <item m="1" x="6848"/>
        <item m="1" x="1460"/>
        <item m="1" x="6851"/>
        <item m="1" x="1464"/>
        <item m="1" x="6854"/>
        <item m="1" x="1468"/>
        <item m="1" x="6857"/>
        <item m="1" x="1472"/>
        <item m="1" x="6860"/>
        <item m="1" x="1477"/>
        <item m="1" x="6863"/>
        <item m="1" x="1481"/>
        <item m="1" x="6866"/>
        <item m="1" x="1485"/>
        <item m="1" x="6870"/>
        <item m="1" x="1490"/>
        <item m="1" x="6873"/>
        <item m="1" x="1494"/>
        <item m="1" x="6876"/>
        <item m="1" x="1498"/>
        <item m="1" x="6879"/>
        <item m="1" x="1502"/>
        <item m="1" x="6882"/>
        <item m="1" x="1506"/>
        <item m="1" x="6885"/>
        <item m="1" x="1510"/>
        <item m="1" x="6888"/>
        <item m="1" x="1514"/>
        <item m="1" x="6891"/>
        <item m="1" x="1518"/>
        <item m="1" x="6894"/>
        <item m="1" x="1522"/>
        <item m="1" x="6897"/>
        <item m="1" x="1526"/>
        <item m="1" x="7721"/>
        <item m="1" x="2632"/>
        <item m="1" x="7725"/>
        <item m="1" x="2637"/>
        <item m="1" x="7729"/>
        <item m="1" x="2642"/>
        <item m="1" x="7733"/>
        <item m="1" x="2647"/>
        <item m="1" x="7737"/>
        <item m="1" x="2653"/>
        <item m="1" x="7742"/>
        <item m="1" x="2658"/>
        <item m="1" x="7746"/>
        <item m="1" x="2663"/>
        <item m="1" x="7750"/>
        <item m="1" x="2668"/>
        <item m="1" x="7754"/>
        <item m="1" x="2673"/>
        <item m="1" x="7758"/>
        <item m="1" x="2678"/>
        <item m="1" x="7762"/>
        <item m="1" x="2683"/>
        <item m="1" x="7766"/>
        <item m="1" x="2688"/>
        <item m="1" x="7770"/>
        <item m="1" x="2693"/>
        <item m="1" x="7774"/>
        <item m="1" x="2698"/>
        <item m="1" x="7778"/>
        <item m="1" x="2703"/>
        <item m="1" x="7782"/>
        <item m="1" x="2708"/>
        <item m="1" x="7786"/>
        <item m="1" x="2713"/>
        <item m="1" x="7790"/>
        <item m="1" x="2718"/>
        <item m="1" x="7794"/>
        <item m="1" x="2723"/>
        <item m="1" x="7798"/>
        <item m="1" x="2728"/>
        <item m="1" x="7802"/>
        <item m="1" x="2733"/>
        <item m="1" x="7806"/>
        <item m="1" x="2738"/>
        <item m="1" x="7810"/>
        <item m="1" x="2743"/>
        <item m="1" x="7814"/>
        <item m="1" x="2748"/>
        <item m="1" x="896"/>
        <item m="1" x="900"/>
        <item m="1" x="904"/>
        <item m="1" x="908"/>
        <item m="1" x="912"/>
        <item m="1" x="917"/>
        <item m="1" x="921"/>
        <item m="1" x="925"/>
        <item m="1" x="929"/>
        <item m="1" x="933"/>
        <item m="1" x="937"/>
        <item m="1" x="941"/>
        <item m="1" x="945"/>
        <item m="1" x="949"/>
        <item m="1" x="953"/>
        <item m="1" x="957"/>
        <item m="1" x="961"/>
        <item m="1" x="965"/>
        <item m="1" x="969"/>
        <item m="1" x="973"/>
        <item m="1" x="977"/>
        <item m="1" x="981"/>
        <item m="1" x="985"/>
        <item m="1" x="989"/>
        <item m="1" x="2024"/>
        <item m="1" x="2028"/>
        <item m="1" x="2032"/>
        <item m="1" x="2036"/>
        <item m="1" x="2040"/>
        <item m="1" x="2045"/>
        <item m="1" x="2049"/>
        <item m="1" x="2053"/>
        <item m="1" x="2057"/>
        <item m="1" x="2061"/>
        <item m="1" x="2065"/>
        <item m="1" x="2069"/>
        <item m="1" x="2073"/>
        <item m="1" x="2077"/>
        <item m="1" x="2081"/>
        <item m="1" x="2085"/>
        <item m="1" x="2089"/>
        <item m="1" x="2093"/>
        <item m="1" x="2097"/>
        <item m="1" x="2101"/>
        <item m="1" x="2105"/>
        <item m="1" x="2109"/>
        <item m="1" x="2113"/>
        <item m="1" x="2117"/>
        <item m="1" x="2987"/>
        <item m="1" x="3318"/>
        <item m="1" x="3648"/>
        <item m="1" x="4099"/>
        <item m="1" x="4698"/>
        <item m="1" x="5301"/>
        <item m="1" x="6182"/>
        <item m="1" x="7052"/>
        <item m="1" x="1195"/>
        <item m="1" x="3030"/>
        <item m="1" x="3691"/>
        <item m="1" x="4223"/>
        <item m="1" x="4841"/>
        <item m="1" x="5461"/>
        <item m="1" x="6361"/>
        <item m="1" x="7231"/>
        <item m="1" x="344"/>
        <item m="1" x="1473"/>
        <item m="1" x="3260"/>
        <item m="1" x="4251"/>
        <item m="1" x="6001"/>
        <item m="1" x="399"/>
        <item m="1" x="3261"/>
        <item m="1" x="4253"/>
        <item m="1" x="6004"/>
        <item m="1" x="403"/>
        <item m="1" x="3262"/>
        <item m="1" x="4255"/>
        <item m="1" x="6007"/>
        <item m="1" x="407"/>
        <item m="1" x="3263"/>
        <item m="1" x="4257"/>
        <item m="1" x="6010"/>
        <item m="1" x="411"/>
        <item m="1" x="3265"/>
        <item m="1" x="4260"/>
        <item m="1" x="6013"/>
        <item m="1" x="416"/>
        <item m="1" x="3267"/>
        <item m="1" x="4262"/>
        <item m="1" x="6017"/>
        <item m="1" x="420"/>
        <item m="1" x="3268"/>
        <item m="1" x="4264"/>
        <item m="1" x="6020"/>
        <item m="1" x="424"/>
        <item m="1" x="3269"/>
        <item m="1" x="4266"/>
        <item m="1" x="6023"/>
        <item m="1" x="428"/>
        <item m="1" x="3270"/>
        <item m="1" x="4268"/>
        <item m="1" x="6026"/>
        <item m="1" x="432"/>
        <item m="1" x="3271"/>
        <item m="1" x="4270"/>
        <item m="1" x="6029"/>
        <item m="1" x="436"/>
        <item m="1" x="3273"/>
        <item m="1" x="4272"/>
        <item m="1" x="6033"/>
        <item m="1" x="440"/>
        <item m="1" x="3274"/>
        <item m="1" x="4275"/>
        <item m="1" x="6036"/>
        <item m="1" x="445"/>
        <item m="1" x="3275"/>
        <item m="1" x="4277"/>
        <item m="1" x="6039"/>
        <item m="1" x="449"/>
        <item m="1" x="3276"/>
        <item m="1" x="4279"/>
        <item m="1" x="6042"/>
        <item m="1" x="453"/>
        <item m="1" x="3278"/>
        <item m="1" x="4281"/>
        <item m="1" x="6046"/>
        <item m="1" x="458"/>
        <item m="1" x="3279"/>
        <item m="1" x="4283"/>
        <item m="1" x="6049"/>
        <item m="1" x="462"/>
        <item m="1" x="3280"/>
        <item m="1" x="4285"/>
        <item m="1" x="6052"/>
        <item m="1" x="466"/>
        <item m="1" x="3281"/>
        <item m="1" x="4287"/>
        <item m="1" x="6055"/>
        <item m="1" x="470"/>
        <item m="1" x="3282"/>
        <item m="1" x="4289"/>
        <item m="1" x="6058"/>
        <item m="1" x="474"/>
        <item m="1" x="3283"/>
        <item m="1" x="4291"/>
        <item m="1" x="6061"/>
        <item m="1" x="478"/>
        <item m="1" x="3284"/>
        <item m="1" x="4293"/>
        <item m="1" x="6064"/>
        <item m="1" x="482"/>
        <item m="1" x="3285"/>
        <item m="1" x="4295"/>
        <item m="1" x="6067"/>
        <item m="1" x="486"/>
        <item m="1" x="3286"/>
        <item m="1" x="4297"/>
        <item m="1" x="6070"/>
        <item m="1" x="490"/>
        <item m="1" x="3287"/>
        <item m="1" x="4299"/>
        <item m="1" x="6073"/>
        <item m="1" x="494"/>
        <item m="1" x="3590"/>
        <item m="1" x="4869"/>
        <item m="1" x="6899"/>
        <item m="1" x="1529"/>
        <item m="1" x="3591"/>
        <item m="1" x="4871"/>
        <item m="1" x="6902"/>
        <item m="1" x="1533"/>
        <item m="1" x="3592"/>
        <item m="1" x="4873"/>
        <item m="1" x="6905"/>
        <item m="1" x="1537"/>
        <item m="1" x="3593"/>
        <item m="1" x="4875"/>
        <item m="1" x="6908"/>
        <item m="1" x="1541"/>
        <item m="1" x="3595"/>
        <item m="1" x="4878"/>
        <item m="1" x="6911"/>
        <item m="1" x="1546"/>
        <item m="1" x="3597"/>
        <item m="1" x="4880"/>
        <item m="1" x="6915"/>
        <item m="1" x="1550"/>
        <item m="1" x="3598"/>
        <item m="1" x="4882"/>
        <item m="1" x="6918"/>
        <item m="1" x="1554"/>
        <item m="1" x="3599"/>
        <item m="1" x="4884"/>
        <item m="1" x="6921"/>
        <item m="1" x="1558"/>
        <item m="1" x="3600"/>
        <item m="1" x="4886"/>
        <item m="1" x="6924"/>
        <item m="1" x="1562"/>
        <item m="1" x="3601"/>
        <item m="1" x="4888"/>
        <item m="1" x="6927"/>
        <item m="1" x="1566"/>
        <item m="1" x="3603"/>
        <item m="1" x="4890"/>
        <item m="1" x="6931"/>
        <item m="1" x="1570"/>
        <item m="1" x="3604"/>
        <item m="1" x="4893"/>
        <item m="1" x="6934"/>
        <item m="1" x="1574"/>
        <item m="1" x="3605"/>
        <item m="1" x="4895"/>
        <item m="1" x="6937"/>
        <item m="1" x="1578"/>
        <item m="1" x="3606"/>
        <item m="1" x="4897"/>
        <item m="1" x="6940"/>
        <item m="1" x="1582"/>
        <item m="1" x="3608"/>
        <item m="1" x="4899"/>
        <item m="1" x="6944"/>
        <item m="1" x="1586"/>
        <item m="1" x="3609"/>
        <item m="1" x="4901"/>
        <item m="1" x="6947"/>
        <item m="1" x="1590"/>
        <item m="1" x="3610"/>
        <item m="1" x="4903"/>
        <item m="1" x="6950"/>
        <item m="1" x="1594"/>
        <item m="1" x="3611"/>
        <item m="1" x="4905"/>
        <item m="1" x="6953"/>
        <item m="1" x="1598"/>
        <item m="1" x="3612"/>
        <item m="1" x="4907"/>
        <item m="1" x="6956"/>
        <item m="1" x="1602"/>
        <item m="1" x="3613"/>
        <item m="1" x="4909"/>
        <item m="1" x="6959"/>
        <item m="1" x="1606"/>
        <item m="1" x="3614"/>
        <item m="1" x="4911"/>
        <item m="1" x="6962"/>
        <item m="1" x="1610"/>
        <item m="1" x="3615"/>
        <item m="1" x="4913"/>
        <item m="1" x="6965"/>
        <item m="1" x="1614"/>
        <item m="1" x="3616"/>
        <item m="1" x="4915"/>
        <item m="1" x="6968"/>
        <item m="1" x="1618"/>
        <item m="1" x="3617"/>
        <item m="1" x="4917"/>
        <item m="1" x="6971"/>
        <item m="1" x="1622"/>
        <item m="1" x="3970"/>
        <item m="1" x="5503"/>
        <item m="1" x="7817"/>
        <item m="1" x="2752"/>
        <item m="1" x="3972"/>
        <item m="1" x="5506"/>
        <item m="1" x="7821"/>
        <item m="1" x="2757"/>
        <item m="1" x="3974"/>
        <item m="1" x="5509"/>
        <item m="1" x="7825"/>
        <item m="1" x="2762"/>
        <item m="1" x="3976"/>
        <item m="1" x="5512"/>
        <item m="1" x="7829"/>
        <item m="1" x="2767"/>
        <item m="1" x="3979"/>
        <item m="1" x="5516"/>
        <item m="1" x="7833"/>
        <item m="1" x="2773"/>
        <item m="1" x="3982"/>
        <item m="1" x="5519"/>
        <item m="1" x="7838"/>
        <item m="1" x="2778"/>
        <item m="1" x="3984"/>
        <item m="1" x="5522"/>
        <item m="1" x="7842"/>
        <item m="1" x="2783"/>
        <item m="1" x="3986"/>
        <item m="1" x="5525"/>
        <item m="1" x="7846"/>
        <item m="1" x="2788"/>
        <item m="1" x="3988"/>
        <item m="1" x="5528"/>
        <item m="1" x="7850"/>
        <item m="1" x="2793"/>
        <item m="1" x="3990"/>
        <item m="1" x="5531"/>
        <item m="1" x="7854"/>
        <item m="1" x="2798"/>
        <item m="1" x="3993"/>
        <item m="1" x="5534"/>
        <item m="1" x="7859"/>
        <item m="1" x="2803"/>
        <item m="1" x="3995"/>
        <item m="1" x="5538"/>
        <item m="1" x="7863"/>
        <item m="1" x="2808"/>
        <item m="1" x="3997"/>
        <item m="1" x="5541"/>
        <item m="1" x="7867"/>
        <item m="1" x="2813"/>
        <item m="1" x="3999"/>
        <item m="1" x="5544"/>
        <item m="1" x="2818"/>
        <item m="1" x="4002"/>
        <item m="1" x="5547"/>
        <item m="1" x="2823"/>
        <item m="1" x="4004"/>
        <item m="1" x="5550"/>
        <item m="1" x="2828"/>
        <item m="1" x="4006"/>
        <item m="1" x="5553"/>
        <item m="1" x="2833"/>
        <item m="1" x="4008"/>
        <item m="1" x="5556"/>
        <item m="1" x="2838"/>
        <item m="1" x="4010"/>
        <item m="1" x="5559"/>
        <item m="1" x="2843"/>
        <item m="1" x="4012"/>
        <item m="1" x="5562"/>
        <item m="1" x="2848"/>
        <item m="1" x="4014"/>
        <item m="1" x="5565"/>
        <item m="1" x="2853"/>
        <item m="1" x="4016"/>
        <item m="1" x="5568"/>
        <item m="1" x="2858"/>
        <item m="1" x="4018"/>
        <item m="1" x="5571"/>
        <item m="1" x="2863"/>
        <item m="1" x="4020"/>
        <item m="1" x="5574"/>
        <item m="1" x="2868"/>
        <item m="1" x="4563"/>
        <item m="1" x="6403"/>
        <item m="1" x="992"/>
        <item m="1" x="4565"/>
        <item m="1" x="6406"/>
        <item m="1" x="996"/>
        <item m="1" x="4567"/>
        <item m="1" x="6409"/>
        <item m="1" x="1000"/>
        <item m="1" x="4569"/>
        <item m="1" x="6412"/>
        <item m="1" x="1004"/>
        <item m="1" x="4572"/>
        <item m="1" x="6416"/>
        <item m="1" x="1008"/>
        <item m="1" x="4575"/>
        <item m="1" x="6419"/>
        <item m="1" x="1013"/>
        <item m="1" x="4577"/>
        <item m="1" x="6422"/>
        <item m="1" x="1017"/>
        <item m="1" x="4579"/>
        <item m="1" x="6425"/>
        <item m="1" x="1021"/>
        <item m="1" x="4581"/>
        <item m="1" x="6428"/>
        <item m="1" x="1025"/>
        <item m="1" x="4583"/>
        <item m="1" x="6431"/>
        <item m="1" x="1029"/>
        <item m="1" x="4586"/>
        <item m="1" x="6434"/>
        <item m="1" x="1034"/>
        <item m="1" x="4588"/>
        <item m="1" x="6438"/>
        <item m="1" x="1038"/>
        <item m="1" x="4590"/>
        <item m="1" x="6441"/>
        <item m="1" x="1042"/>
        <item m="1" x="4592"/>
        <item m="1" x="6444"/>
        <item m="1" x="1046"/>
        <item m="1" x="4595"/>
        <item m="1" x="6447"/>
        <item m="1" x="1051"/>
        <item m="1" x="4597"/>
        <item m="1" x="6450"/>
        <item m="1" x="1055"/>
        <item m="1" x="4599"/>
        <item m="1" x="6453"/>
        <item m="1" x="1059"/>
        <item m="1" x="4601"/>
        <item m="1" x="6456"/>
        <item m="1" x="1063"/>
        <item m="1" x="4603"/>
        <item m="1" x="6459"/>
        <item m="1" x="1067"/>
        <item m="1" x="4605"/>
        <item m="1" x="6462"/>
        <item m="1" x="1071"/>
        <item m="1" x="4607"/>
        <item m="1" x="6465"/>
        <item m="1" x="1075"/>
        <item m="1" x="4609"/>
        <item m="1" x="6468"/>
        <item m="1" x="1079"/>
        <item m="1" x="4611"/>
        <item m="1" x="6471"/>
        <item m="1" x="1083"/>
        <item m="1" x="4613"/>
        <item m="1" x="6474"/>
        <item m="1" x="1087"/>
        <item m="1" x="5177"/>
        <item m="1" x="7273"/>
        <item m="1" x="2120"/>
        <item m="1" x="5179"/>
        <item m="1" x="7276"/>
        <item m="1" x="2124"/>
        <item m="1" x="5181"/>
        <item m="1" x="7279"/>
        <item m="1" x="2128"/>
        <item m="1" x="5183"/>
        <item m="1" x="7282"/>
        <item m="1" x="2132"/>
        <item m="1" x="5185"/>
        <item m="1" x="7286"/>
        <item m="1" x="2136"/>
        <item m="1" x="5188"/>
        <item m="1" x="7289"/>
        <item m="1" x="2141"/>
        <item m="1" x="5190"/>
        <item m="1" x="7292"/>
        <item m="1" x="2145"/>
        <item m="1" x="5192"/>
        <item m="1" x="7295"/>
        <item m="1" x="2149"/>
        <item m="1" x="5194"/>
        <item m="1" x="7298"/>
        <item m="1" x="2153"/>
        <item m="1" x="5196"/>
        <item m="1" x="7301"/>
        <item m="1" x="2157"/>
        <item m="1" x="5199"/>
        <item m="1" x="7304"/>
        <item m="1" x="2161"/>
        <item m="1" x="5201"/>
        <item m="1" x="7308"/>
        <item m="1" x="2165"/>
        <item m="1" x="5203"/>
        <item m="1" x="7311"/>
        <item m="1" x="2169"/>
        <item m="1" x="5205"/>
        <item m="1" x="7314"/>
        <item m="1" x="2173"/>
        <item m="1" x="5208"/>
        <item m="1" x="7317"/>
        <item m="1" x="2177"/>
        <item m="1" x="5210"/>
        <item m="1" x="7320"/>
        <item m="1" x="2181"/>
        <item m="1" x="5212"/>
        <item m="1" x="7323"/>
        <item m="1" x="2185"/>
        <item m="1" x="5214"/>
        <item m="1" x="7326"/>
        <item m="1" x="2189"/>
        <item m="1" x="5216"/>
        <item m="1" x="7329"/>
        <item m="1" x="2193"/>
        <item m="1" x="5218"/>
        <item m="1" x="7332"/>
        <item m="1" x="2197"/>
        <item m="1" x="5220"/>
        <item m="1" x="7335"/>
        <item m="1" x="2201"/>
        <item m="1" x="5222"/>
        <item m="1" x="7338"/>
        <item m="1" x="2205"/>
        <item m="1" x="5224"/>
        <item m="1" x="7341"/>
        <item m="1" x="2209"/>
        <item m="1" x="5226"/>
        <item m="1" x="7344"/>
        <item m="1" x="2213"/>
        <item m="1" x="6002"/>
        <item m="1" x="400"/>
        <item m="1" x="6005"/>
        <item m="1" x="404"/>
        <item m="1" x="6008"/>
        <item m="1" x="408"/>
        <item m="1" x="6011"/>
        <item m="1" x="412"/>
        <item m="1" x="6014"/>
        <item m="1" x="417"/>
        <item m="1" x="6018"/>
        <item m="1" x="421"/>
        <item m="1" x="6021"/>
        <item m="1" x="425"/>
        <item m="1" x="6024"/>
        <item m="1" x="429"/>
        <item m="1" x="6027"/>
        <item m="1" x="433"/>
        <item m="1" x="6030"/>
        <item m="1" x="437"/>
        <item m="1" x="6034"/>
        <item m="1" x="441"/>
        <item m="1" x="6037"/>
        <item m="1" x="446"/>
        <item m="1" x="6040"/>
        <item m="1" x="450"/>
        <item m="1" x="6043"/>
        <item m="1" x="454"/>
        <item m="1" x="6047"/>
        <item m="1" x="459"/>
        <item m="1" x="6050"/>
        <item m="1" x="463"/>
        <item m="1" x="6053"/>
        <item m="1" x="467"/>
        <item m="1" x="6056"/>
        <item m="1" x="471"/>
        <item m="1" x="6059"/>
        <item m="1" x="475"/>
        <item m="1" x="6062"/>
        <item m="1" x="479"/>
        <item m="1" x="6065"/>
        <item m="1" x="483"/>
        <item m="1" x="6068"/>
        <item m="1" x="487"/>
        <item m="1" x="6071"/>
        <item m="1" x="491"/>
        <item m="1" x="6074"/>
        <item m="1" x="495"/>
        <item m="1" x="6900"/>
        <item m="1" x="1530"/>
        <item m="1" x="6903"/>
        <item m="1" x="1534"/>
        <item m="1" x="6906"/>
        <item m="1" x="1538"/>
        <item m="1" x="6909"/>
        <item m="1" x="1542"/>
        <item m="1" x="6912"/>
        <item m="1" x="1547"/>
        <item m="1" x="6916"/>
        <item m="1" x="1551"/>
        <item m="1" x="6919"/>
        <item m="1" x="1555"/>
        <item m="1" x="6922"/>
        <item m="1" x="1559"/>
        <item m="1" x="6925"/>
        <item m="1" x="1563"/>
        <item m="1" x="6928"/>
        <item m="1" x="1567"/>
        <item m="1" x="6932"/>
        <item m="1" x="1571"/>
        <item m="1" x="6935"/>
        <item m="1" x="1575"/>
        <item m="1" x="6938"/>
        <item m="1" x="1579"/>
        <item m="1" x="6941"/>
        <item m="1" x="1583"/>
        <item m="1" x="6945"/>
        <item m="1" x="1587"/>
        <item m="1" x="6948"/>
        <item m="1" x="1591"/>
        <item m="1" x="6951"/>
        <item m="1" x="1595"/>
        <item m="1" x="6954"/>
        <item m="1" x="1599"/>
        <item m="1" x="6957"/>
        <item m="1" x="1603"/>
        <item m="1" x="6960"/>
        <item m="1" x="1607"/>
        <item m="1" x="6963"/>
        <item m="1" x="1611"/>
        <item m="1" x="6966"/>
        <item m="1" x="1615"/>
        <item m="1" x="6969"/>
        <item m="1" x="1619"/>
        <item m="1" x="6972"/>
        <item m="1" x="1623"/>
        <item m="1" x="7818"/>
        <item m="1" x="2753"/>
        <item m="1" x="7822"/>
        <item m="1" x="2758"/>
        <item m="1" x="7826"/>
        <item m="1" x="2763"/>
        <item m="1" x="7830"/>
        <item m="1" x="2768"/>
        <item m="1" x="7834"/>
        <item m="1" x="2774"/>
        <item m="1" x="7839"/>
        <item m="1" x="2779"/>
        <item m="1" x="7843"/>
        <item m="1" x="2784"/>
        <item m="1" x="7847"/>
        <item m="1" x="2789"/>
        <item m="1" x="7851"/>
        <item m="1" x="2794"/>
        <item m="1" x="7855"/>
        <item m="1" x="2799"/>
        <item m="1" x="7860"/>
        <item m="1" x="2804"/>
        <item m="1" x="7864"/>
        <item m="1" x="2809"/>
        <item m="1" x="7868"/>
        <item m="1" x="2814"/>
        <item m="1" x="2819"/>
        <item m="1" x="2824"/>
        <item m="1" x="2829"/>
        <item m="1" x="2834"/>
        <item m="1" x="2839"/>
        <item m="1" x="2844"/>
        <item m="1" x="2849"/>
        <item m="1" x="2854"/>
        <item m="1" x="2859"/>
        <item m="1" x="2864"/>
        <item m="1" x="2869"/>
        <item m="1" x="993"/>
        <item m="1" x="997"/>
        <item m="1" x="1001"/>
        <item m="1" x="1005"/>
        <item m="1" x="1009"/>
        <item m="1" x="1014"/>
        <item m="1" x="1018"/>
        <item m="1" x="1022"/>
        <item m="1" x="1026"/>
        <item m="1" x="1030"/>
        <item m="1" x="1035"/>
        <item m="1" x="1039"/>
        <item m="1" x="1043"/>
        <item m="1" x="1047"/>
        <item m="1" x="1052"/>
        <item m="1" x="1056"/>
        <item m="1" x="1060"/>
        <item m="1" x="1064"/>
        <item m="1" x="1068"/>
        <item m="1" x="1072"/>
        <item m="1" x="1076"/>
        <item m="1" x="1080"/>
        <item m="1" x="1084"/>
        <item m="1" x="1088"/>
        <item m="1" x="2121"/>
        <item m="1" x="2125"/>
        <item m="1" x="2129"/>
        <item m="1" x="2133"/>
        <item m="1" x="2137"/>
        <item m="1" x="2142"/>
        <item m="1" x="2146"/>
        <item m="1" x="2150"/>
        <item m="1" x="2154"/>
        <item m="1" x="2158"/>
        <item m="1" x="2162"/>
        <item m="1" x="2166"/>
        <item m="1" x="2170"/>
        <item m="1" x="2174"/>
        <item m="1" x="2178"/>
        <item m="1" x="2182"/>
        <item m="1" x="2186"/>
        <item m="1" x="2190"/>
        <item m="1" x="2194"/>
        <item m="1" x="2198"/>
        <item m="1" x="2202"/>
        <item m="1" x="2206"/>
        <item m="1" x="2210"/>
        <item m="1" x="2214"/>
        <item m="1" x="2989"/>
        <item m="1" x="3320"/>
        <item m="1" x="3650"/>
        <item m="1" x="4105"/>
        <item m="1" x="5309"/>
        <item m="1" x="7078"/>
        <item m="1" x="1244"/>
        <item m="1" x="2421"/>
        <item m="1" x="3056"/>
        <item m="1" x="3386"/>
        <item m="1" x="3717"/>
        <item m="1" x="4273"/>
        <item m="1" x="4891"/>
        <item m="1" x="5535"/>
        <item m="1" x="6435"/>
        <item m="1" x="7305"/>
        <item m="1" x="442"/>
        <item m="1" x="3288"/>
        <item m="1" x="4301"/>
        <item m="1" x="6076"/>
        <item m="1" x="498"/>
        <item m="1" x="3289"/>
        <item m="1" x="4303"/>
        <item m="1" x="6079"/>
        <item m="1" x="502"/>
        <item m="1" x="3290"/>
        <item m="1" x="4305"/>
        <item m="1" x="6082"/>
        <item m="1" x="506"/>
        <item m="1" x="3291"/>
        <item m="1" x="4307"/>
        <item m="1" x="6085"/>
        <item m="1" x="510"/>
        <item m="1" x="3293"/>
        <item m="1" x="4310"/>
        <item m="1" x="6088"/>
        <item m="1" x="515"/>
        <item m="1" x="3295"/>
        <item m="1" x="4312"/>
        <item m="1" x="6092"/>
        <item m="1" x="519"/>
        <item m="1" x="3296"/>
        <item m="1" x="4314"/>
        <item m="1" x="6095"/>
        <item m="1" x="523"/>
        <item m="1" x="3297"/>
        <item m="1" x="4316"/>
        <item m="1" x="6098"/>
        <item m="1" x="527"/>
        <item m="1" x="3298"/>
        <item m="1" x="4318"/>
        <item m="1" x="6101"/>
        <item m="1" x="531"/>
        <item m="1" x="3299"/>
        <item m="1" x="4320"/>
        <item m="1" x="6104"/>
        <item m="1" x="535"/>
        <item m="1" x="3301"/>
        <item m="1" x="4322"/>
        <item m="1" x="6108"/>
        <item m="1" x="539"/>
        <item m="1" x="3302"/>
        <item m="1" x="4325"/>
        <item m="1" x="6111"/>
        <item m="1" x="544"/>
        <item m="1" x="3303"/>
        <item m="1" x="4327"/>
        <item m="1" x="6114"/>
        <item m="1" x="548"/>
        <item m="1" x="3304"/>
        <item m="1" x="4329"/>
        <item m="1" x="6117"/>
        <item m="1" x="552"/>
        <item m="1" x="3306"/>
        <item m="1" x="4331"/>
        <item m="1" x="6121"/>
        <item m="1" x="556"/>
        <item m="1" x="3307"/>
        <item m="1" x="4333"/>
        <item m="1" x="6124"/>
        <item m="1" x="560"/>
        <item m="1" x="3308"/>
        <item m="1" x="4335"/>
        <item m="1" x="6127"/>
        <item m="1" x="564"/>
        <item m="1" x="3309"/>
        <item m="1" x="4337"/>
        <item m="1" x="6130"/>
        <item m="1" x="568"/>
        <item m="1" x="3310"/>
        <item m="1" x="4339"/>
        <item m="1" x="6133"/>
        <item m="1" x="572"/>
        <item m="1" x="3311"/>
        <item m="1" x="4341"/>
        <item m="1" x="6136"/>
        <item m="1" x="576"/>
        <item m="1" x="3312"/>
        <item m="1" x="4343"/>
        <item m="1" x="6139"/>
        <item m="1" x="580"/>
        <item m="1" x="3313"/>
        <item m="1" x="4345"/>
        <item m="1" x="6142"/>
        <item m="1" x="584"/>
        <item m="1" x="3314"/>
        <item m="1" x="4347"/>
        <item m="1" x="6145"/>
        <item m="1" x="588"/>
        <item m="1" x="3315"/>
        <item m="1" x="4349"/>
        <item m="1" x="6148"/>
        <item m="1" x="592"/>
        <item m="1" x="3618"/>
        <item m="1" x="4919"/>
        <item m="1" x="6974"/>
        <item m="1" x="1626"/>
        <item m="1" x="3619"/>
        <item m="1" x="4921"/>
        <item m="1" x="6977"/>
        <item m="1" x="1630"/>
        <item m="1" x="3620"/>
        <item m="1" x="4923"/>
        <item m="1" x="6980"/>
        <item m="1" x="1634"/>
        <item m="1" x="3621"/>
        <item m="1" x="4925"/>
        <item m="1" x="6983"/>
        <item m="1" x="1638"/>
        <item m="1" x="3623"/>
        <item m="1" x="4928"/>
        <item m="1" x="6986"/>
        <item m="1" x="1643"/>
        <item m="1" x="3625"/>
        <item m="1" x="4930"/>
        <item m="1" x="6990"/>
        <item m="1" x="1647"/>
        <item m="1" x="3626"/>
        <item m="1" x="4932"/>
        <item m="1" x="6993"/>
        <item m="1" x="1651"/>
        <item m="1" x="3627"/>
        <item m="1" x="4934"/>
        <item m="1" x="6996"/>
        <item m="1" x="1655"/>
        <item m="1" x="3628"/>
        <item m="1" x="4936"/>
        <item m="1" x="6999"/>
        <item m="1" x="1659"/>
        <item m="1" x="3629"/>
        <item m="1" x="4938"/>
        <item m="1" x="7002"/>
        <item m="1" x="1664"/>
        <item m="1" x="3631"/>
        <item m="1" x="4940"/>
        <item m="1" x="7006"/>
        <item m="1" x="1668"/>
        <item m="1" x="3632"/>
        <item m="1" x="4943"/>
        <item m="1" x="7009"/>
        <item m="1" x="1673"/>
        <item m="1" x="3633"/>
        <item m="1" x="4945"/>
        <item m="1" x="7012"/>
        <item m="1" x="1677"/>
        <item m="1" x="3634"/>
        <item m="1" x="4947"/>
        <item m="1" x="7015"/>
        <item m="1" x="1682"/>
        <item m="1" x="3636"/>
        <item m="1" x="4949"/>
        <item m="1" x="7019"/>
        <item m="1" x="1686"/>
        <item m="1" x="3637"/>
        <item m="1" x="4951"/>
        <item m="1" x="7022"/>
        <item m="1" x="1690"/>
        <item m="1" x="3638"/>
        <item m="1" x="4953"/>
        <item m="1" x="7025"/>
        <item m="1" x="1694"/>
        <item m="1" x="3639"/>
        <item m="1" x="4955"/>
        <item m="1" x="7028"/>
        <item m="1" x="1698"/>
        <item m="1" x="3640"/>
        <item m="1" x="4957"/>
        <item m="1" x="7031"/>
        <item m="1" x="1702"/>
        <item m="1" x="3641"/>
        <item m="1" x="4959"/>
        <item m="1" x="7034"/>
        <item m="1" x="1706"/>
        <item m="1" x="3642"/>
        <item m="1" x="4961"/>
        <item m="1" x="7037"/>
        <item m="1" x="1710"/>
        <item m="1" x="3643"/>
        <item m="1" x="4963"/>
        <item m="1" x="7040"/>
        <item m="1" x="1714"/>
        <item m="1" x="3644"/>
        <item m="1" x="4965"/>
        <item m="1" x="7043"/>
        <item m="1" x="1718"/>
        <item m="1" x="3645"/>
        <item m="1" x="4967"/>
        <item m="1" x="7046"/>
        <item m="1" x="1722"/>
        <item m="1" x="4022"/>
        <item m="1" x="5577"/>
        <item m="1" x="2873"/>
        <item m="1" x="4024"/>
        <item m="1" x="5580"/>
        <item m="1" x="2878"/>
        <item m="1" x="4026"/>
        <item m="1" x="5583"/>
        <item m="1" x="2883"/>
        <item m="1" x="4028"/>
        <item m="1" x="5586"/>
        <item m="1" x="2888"/>
        <item m="1" x="4031"/>
        <item m="1" x="5590"/>
        <item m="1" x="2894"/>
        <item m="1" x="4034"/>
        <item m="1" x="5593"/>
        <item m="1" x="2899"/>
        <item m="1" x="4036"/>
        <item m="1" x="5596"/>
        <item m="1" x="2904"/>
        <item m="1" x="4038"/>
        <item m="1" x="5599"/>
        <item m="1" x="2909"/>
        <item m="1" x="4040"/>
        <item m="1" x="5602"/>
        <item m="1" x="2914"/>
        <item m="1" x="4042"/>
        <item m="1" x="5605"/>
        <item m="1" x="2919"/>
        <item m="1" x="4045"/>
        <item m="1" x="5608"/>
        <item m="1" x="2924"/>
        <item m="1" x="4047"/>
        <item m="1" x="5612"/>
        <item m="1" x="2929"/>
        <item m="1" x="4049"/>
        <item m="1" x="5615"/>
        <item m="1" x="2934"/>
        <item m="1" x="4051"/>
        <item m="1" x="5618"/>
        <item m="1" x="2939"/>
        <item m="1" x="4054"/>
        <item m="1" x="5621"/>
        <item m="1" x="2944"/>
        <item m="1" x="4056"/>
        <item m="1" x="5624"/>
        <item m="1" x="2949"/>
        <item m="1" x="4058"/>
        <item m="1" x="5627"/>
        <item m="1" x="2954"/>
        <item m="1" x="4060"/>
        <item m="1" x="5630"/>
        <item m="1" x="2959"/>
        <item m="1" x="4062"/>
        <item m="1" x="5633"/>
        <item m="1" x="2964"/>
        <item m="1" x="4064"/>
        <item m="1" x="5636"/>
        <item m="1" x="2969"/>
        <item m="1" x="4066"/>
        <item m="1" x="5639"/>
        <item m="1" x="4068"/>
        <item m="1" x="5642"/>
        <item m="1" x="4070"/>
        <item m="1" x="5645"/>
        <item m="1" x="4072"/>
        <item m="1" x="5648"/>
        <item m="1" x="4615"/>
        <item m="1" x="6477"/>
        <item m="1" x="1091"/>
        <item m="1" x="4617"/>
        <item m="1" x="6480"/>
        <item m="1" x="1095"/>
        <item m="1" x="4619"/>
        <item m="1" x="6483"/>
        <item m="1" x="1099"/>
        <item m="1" x="4621"/>
        <item m="1" x="6486"/>
        <item m="1" x="1103"/>
        <item m="1" x="4624"/>
        <item m="1" x="6490"/>
        <item m="1" x="1107"/>
        <item m="1" x="4627"/>
        <item m="1" x="6493"/>
        <item m="1" x="1112"/>
        <item m="1" x="4629"/>
        <item m="1" x="6496"/>
        <item m="1" x="1116"/>
        <item m="1" x="4631"/>
        <item m="1" x="6499"/>
        <item m="1" x="1120"/>
        <item m="1" x="4633"/>
        <item m="1" x="6502"/>
        <item m="1" x="1124"/>
        <item m="1" x="4635"/>
        <item m="1" x="6505"/>
        <item m="1" x="1128"/>
        <item m="1" x="4638"/>
        <item m="1" x="6508"/>
        <item m="1" x="1132"/>
        <item m="1" x="4640"/>
        <item m="1" x="6512"/>
        <item m="1" x="1136"/>
        <item m="1" x="4642"/>
        <item m="1" x="6515"/>
        <item m="1" x="1140"/>
        <item m="1" x="4644"/>
        <item m="1" x="6518"/>
        <item m="1" x="1144"/>
        <item m="1" x="4647"/>
        <item m="1" x="6521"/>
        <item m="1" x="1148"/>
        <item m="1" x="4649"/>
        <item m="1" x="6524"/>
        <item m="1" x="1152"/>
        <item m="1" x="4651"/>
        <item m="1" x="6527"/>
        <item m="1" x="1156"/>
        <item m="1" x="4653"/>
        <item m="1" x="6530"/>
        <item m="1" x="1160"/>
        <item m="1" x="4655"/>
        <item m="1" x="6533"/>
        <item m="1" x="1164"/>
        <item m="1" x="4657"/>
        <item m="1" x="6536"/>
        <item m="1" x="1168"/>
        <item m="1" x="4659"/>
        <item m="1" x="6539"/>
        <item m="1" x="1172"/>
        <item m="1" x="4661"/>
        <item m="1" x="6542"/>
        <item m="1" x="1176"/>
        <item m="1" x="4663"/>
        <item m="1" x="6545"/>
        <item m="1" x="4665"/>
        <item m="1" x="6548"/>
        <item m="1" x="5228"/>
        <item m="1" x="7347"/>
        <item m="1" x="2217"/>
        <item m="1" x="5230"/>
        <item m="1" x="7350"/>
        <item m="1" x="2221"/>
        <item m="1" x="5232"/>
        <item m="1" x="7353"/>
        <item m="1" x="2225"/>
        <item m="1" x="5234"/>
        <item m="1" x="7356"/>
        <item m="1" x="2229"/>
        <item m="1" x="5236"/>
        <item m="1" x="7360"/>
        <item m="1" x="2233"/>
        <item m="1" x="5239"/>
        <item m="1" x="7363"/>
        <item m="1" x="2238"/>
        <item m="1" x="5241"/>
        <item m="1" x="7366"/>
        <item m="1" x="2242"/>
        <item m="1" x="5243"/>
        <item m="1" x="7369"/>
        <item m="1" x="2246"/>
        <item m="1" x="5245"/>
        <item m="1" x="7372"/>
        <item m="1" x="2250"/>
        <item m="1" x="5247"/>
        <item m="1" x="7375"/>
        <item m="1" x="2254"/>
        <item m="1" x="5250"/>
        <item m="1" x="7378"/>
        <item m="1" x="2258"/>
        <item m="1" x="5252"/>
        <item m="1" x="7382"/>
        <item m="1" x="2262"/>
        <item m="1" x="5254"/>
        <item m="1" x="7385"/>
        <item m="1" x="2266"/>
        <item m="1" x="5256"/>
        <item m="1" x="7388"/>
        <item m="1" x="2270"/>
        <item m="1" x="5259"/>
        <item m="1" x="7391"/>
        <item m="1" x="2274"/>
        <item m="1" x="5261"/>
        <item m="1" x="7394"/>
        <item m="1" x="2278"/>
        <item m="1" x="5263"/>
        <item m="1" x="7397"/>
        <item m="1" x="2282"/>
        <item m="1" x="5265"/>
        <item m="1" x="7400"/>
        <item m="1" x="2286"/>
        <item m="1" x="5267"/>
        <item m="1" x="7403"/>
        <item m="1" x="2290"/>
        <item m="1" x="5269"/>
        <item m="1" x="7406"/>
        <item m="1" x="2294"/>
        <item m="1" x="5271"/>
        <item m="1" x="7409"/>
        <item m="1" x="2298"/>
        <item m="1" x="5273"/>
        <item m="1" x="7412"/>
        <item m="1" x="2302"/>
        <item m="1" x="5275"/>
        <item m="1" x="7415"/>
        <item m="1" x="2306"/>
        <item m="1" x="5277"/>
        <item m="1" x="7418"/>
        <item m="1" x="2310"/>
        <item m="1" x="6077"/>
        <item m="1" x="499"/>
        <item m="1" x="6080"/>
        <item m="1" x="503"/>
        <item m="1" x="6083"/>
        <item m="1" x="507"/>
        <item m="1" x="6086"/>
        <item m="1" x="511"/>
        <item m="1" x="6089"/>
        <item m="1" x="516"/>
        <item m="1" x="6093"/>
        <item m="1" x="520"/>
        <item m="1" x="6096"/>
        <item m="1" x="524"/>
        <item m="1" x="6099"/>
        <item m="1" x="528"/>
        <item m="1" x="6102"/>
        <item m="1" x="532"/>
        <item m="1" x="6105"/>
        <item m="1" x="536"/>
        <item m="1" x="6109"/>
        <item m="1" x="540"/>
        <item m="1" x="6112"/>
        <item m="1" x="545"/>
        <item m="1" x="6115"/>
        <item m="1" x="549"/>
        <item m="1" x="6118"/>
        <item m="1" x="553"/>
        <item m="1" x="6122"/>
        <item m="1" x="557"/>
        <item m="1" x="6125"/>
        <item m="1" x="561"/>
        <item m="1" x="6128"/>
        <item m="1" x="565"/>
        <item m="1" x="6131"/>
        <item m="1" x="569"/>
        <item m="1" x="6134"/>
        <item m="1" x="573"/>
        <item m="1" x="6137"/>
        <item m="1" x="577"/>
        <item m="1" x="6140"/>
        <item m="1" x="581"/>
        <item m="1" x="6143"/>
        <item m="1" x="585"/>
        <item m="1" x="6146"/>
        <item m="1" x="589"/>
        <item m="1" x="6149"/>
        <item m="1" x="593"/>
        <item m="1" x="6975"/>
        <item m="1" x="1627"/>
        <item m="1" x="6978"/>
        <item m="1" x="1631"/>
        <item m="1" x="6981"/>
        <item m="1" x="1635"/>
        <item m="1" x="6984"/>
        <item m="1" x="1639"/>
        <item m="1" x="6987"/>
        <item m="1" x="1644"/>
        <item m="1" x="6991"/>
        <item m="1" x="1648"/>
        <item m="1" x="6994"/>
        <item m="1" x="1652"/>
        <item m="1" x="6997"/>
        <item m="1" x="1656"/>
        <item m="1" x="7000"/>
        <item m="1" x="1660"/>
        <item m="1" x="7003"/>
        <item m="1" x="1665"/>
        <item m="1" x="7007"/>
        <item m="1" x="1669"/>
        <item m="1" x="7010"/>
        <item m="1" x="1674"/>
        <item m="1" x="7013"/>
        <item m="1" x="1678"/>
        <item m="1" x="7016"/>
        <item m="1" x="1683"/>
        <item m="1" x="7020"/>
        <item m="1" x="1687"/>
        <item m="1" x="7023"/>
        <item m="1" x="1691"/>
        <item m="1" x="7026"/>
        <item m="1" x="1695"/>
        <item m="1" x="7029"/>
        <item m="1" x="1699"/>
        <item m="1" x="7032"/>
        <item m="1" x="1703"/>
        <item m="1" x="7035"/>
        <item m="1" x="1707"/>
        <item m="1" x="7038"/>
        <item m="1" x="1711"/>
        <item m="1" x="7041"/>
        <item m="1" x="1715"/>
        <item m="1" x="7044"/>
        <item m="1" x="1719"/>
        <item m="1" x="7047"/>
        <item m="1" x="1723"/>
        <item m="1" x="2874"/>
        <item m="1" x="2879"/>
        <item m="1" x="2884"/>
        <item m="1" x="2889"/>
        <item m="1" x="2895"/>
        <item m="1" x="2900"/>
        <item m="1" x="2905"/>
        <item m="1" x="2910"/>
        <item m="1" x="2915"/>
        <item m="1" x="2920"/>
        <item m="1" x="2925"/>
        <item m="1" x="2930"/>
        <item m="1" x="2935"/>
        <item m="1" x="2940"/>
        <item m="1" x="2945"/>
        <item m="1" x="2950"/>
        <item m="1" x="2955"/>
        <item m="1" x="2960"/>
        <item m="1" x="2965"/>
        <item m="1" x="2970"/>
        <item m="1" x="1092"/>
        <item m="1" x="1096"/>
        <item m="1" x="1100"/>
        <item m="1" x="1104"/>
        <item m="1" x="1108"/>
        <item m="1" x="1113"/>
        <item m="1" x="1117"/>
        <item m="1" x="1121"/>
        <item m="1" x="1125"/>
        <item m="1" x="1129"/>
        <item m="1" x="1133"/>
        <item m="1" x="1137"/>
        <item m="1" x="1141"/>
        <item m="1" x="1145"/>
        <item m="1" x="1149"/>
        <item m="1" x="1153"/>
        <item m="1" x="1157"/>
        <item m="1" x="1161"/>
        <item m="1" x="1165"/>
        <item m="1" x="1169"/>
        <item m="1" x="1173"/>
        <item m="1" x="1177"/>
        <item m="1" x="2218"/>
        <item m="1" x="2222"/>
        <item m="1" x="2226"/>
        <item m="1" x="2230"/>
        <item m="1" x="2234"/>
        <item m="1" x="2239"/>
        <item m="1" x="2243"/>
        <item m="1" x="2247"/>
        <item m="1" x="2251"/>
        <item m="1" x="2255"/>
        <item m="1" x="2259"/>
        <item m="1" x="2263"/>
        <item m="1" x="2267"/>
        <item m="1" x="2271"/>
        <item m="1" x="2275"/>
        <item m="1" x="2279"/>
        <item m="1" x="2283"/>
        <item m="1" x="2287"/>
        <item m="1" x="2291"/>
        <item m="1" x="2295"/>
        <item m="1" x="2299"/>
        <item m="1" x="2303"/>
        <item m="1" x="2307"/>
        <item m="1" x="2311"/>
        <item m="1" x="3322"/>
        <item m="1" x="4131"/>
        <item m="1" x="5335"/>
        <item m="1" x="6233"/>
        <item m="1" x="7104"/>
        <item m="1" x="162"/>
        <item m="1" x="1294"/>
        <item m="1" x="2470"/>
        <item m="1" x="3082"/>
        <item m="1" x="3412"/>
        <item m="1" x="3743"/>
        <item m="1" x="4323"/>
        <item m="1" x="4941"/>
        <item m="1" x="5609"/>
        <item m="1" x="6509"/>
        <item m="1" x="7379"/>
        <item m="1" x="541"/>
        <item m="1" x="1670"/>
        <item m="1" x="1679"/>
        <item m="1" x="2996"/>
        <item m="1" x="3328"/>
        <item m="1" x="3657"/>
        <item m="1" x="4159"/>
        <item m="1" x="4776"/>
        <item m="1" x="5366"/>
        <item m="1" x="6265"/>
        <item m="1" x="7135"/>
        <item m="1" x="216"/>
        <item m="1" x="1347"/>
        <item m="1" x="2527"/>
        <item m="1" x="3107"/>
        <item m="1" x="3437"/>
        <item m="1" x="3768"/>
        <item m="1" x="4361"/>
        <item m="1" x="4979"/>
        <item m="1" x="5669"/>
        <item m="1" x="6568"/>
        <item m="1" x="7438"/>
        <item m="1" x="613"/>
        <item m="1" x="1743"/>
        <item m="1" x="2975"/>
        <item m="1" x="3221"/>
        <item m="1" x="3551"/>
        <item m="1" x="3896"/>
        <item m="1" x="4489"/>
        <item m="1" x="5104"/>
        <item m="1" x="5894"/>
        <item m="1" x="6793"/>
        <item m="1" x="7677"/>
        <item m="1" x="852"/>
        <item m="1" x="3022"/>
        <item m="1" x="3353"/>
        <item m="1" x="3683"/>
        <item m="1" x="4208"/>
        <item m="1" x="4826"/>
        <item m="1" x="5439"/>
        <item m="1" x="6339"/>
        <item m="1" x="7209"/>
        <item m="1" x="315"/>
        <item m="1" x="1444"/>
        <item m="1" x="2648"/>
        <item m="1" x="3134"/>
        <item m="1" x="3464"/>
        <item m="1" x="3795"/>
        <item m="1" x="4388"/>
        <item m="1" x="5006"/>
        <item m="1" x="5719"/>
        <item m="1" x="6618"/>
        <item m="1" x="7488"/>
        <item m="1" x="663"/>
        <item m="1" x="1793"/>
        <item m="1" x="2978"/>
        <item m="1" x="3249"/>
        <item m="1" x="3579"/>
        <item m="1" x="3948"/>
        <item m="1" x="4541"/>
        <item m="1" x="5155"/>
        <item m="1" x="5969"/>
        <item m="1" x="6867"/>
        <item m="1" x="3048"/>
        <item m="1" x="3378"/>
        <item m="1" x="3709"/>
        <item m="1" x="4258"/>
        <item m="1" x="4876"/>
        <item m="1" x="5513"/>
        <item m="1" x="6413"/>
        <item m="1" x="7283"/>
        <item m="1" x="413"/>
        <item m="1" x="1543"/>
        <item m="1" x="2769"/>
        <item m="1" x="3161"/>
        <item m="1" x="3491"/>
        <item m="1" x="3822"/>
        <item m="1" x="4415"/>
        <item m="1" x="5032"/>
        <item m="1" x="5769"/>
        <item m="1" x="6668"/>
        <item m="1" x="7538"/>
        <item m="1" x="713"/>
        <item m="1" x="1843"/>
        <item m="1" x="2981"/>
        <item m="1" x="3277"/>
        <item m="1" x="3607"/>
        <item m="1" x="4000"/>
        <item m="1" x="4593"/>
        <item m="1" x="5206"/>
        <item m="1" x="6044"/>
        <item m="1" x="6942"/>
        <item m="1" x="7871"/>
        <item m="1" x="1048"/>
        <item m="1" x="3074"/>
        <item m="1" x="3404"/>
        <item m="1" x="3735"/>
        <item m="1" x="4308"/>
        <item m="1" x="4926"/>
        <item m="1" x="5587"/>
        <item m="1" x="6487"/>
        <item m="1" x="7357"/>
        <item m="1" x="512"/>
        <item m="1" x="1640"/>
        <item m="1" x="2890"/>
        <item m="1" x="3188"/>
        <item m="1" x="3518"/>
        <item m="1" x="3849"/>
        <item m="1" x="4442"/>
        <item m="1" x="5058"/>
        <item m="1" x="5819"/>
        <item m="1" x="6718"/>
        <item m="1" x="7588"/>
        <item m="1" x="763"/>
        <item m="1" x="1893"/>
        <item m="1" x="2984"/>
        <item m="1" x="3305"/>
        <item m="1" x="3635"/>
        <item m="1" x="4052"/>
        <item m="1" x="4645"/>
        <item m="1" x="5257"/>
        <item m="1" x="6119"/>
        <item m="1" x="7017"/>
        <item m="1" x="7872"/>
        <item m="1" x="3100"/>
        <item m="1" x="3430"/>
        <item m="1" x="3761"/>
        <item m="1" x="4354"/>
        <item m="1" x="4972"/>
        <item m="1" x="5657"/>
        <item m="1" x="1182"/>
        <item m="1" x="3127"/>
        <item m="1" x="3457"/>
        <item m="1" x="3788"/>
        <item m="1" x="4381"/>
        <item m="1" x="4999"/>
        <item m="1" x="80"/>
        <item m="1" x="3154"/>
        <item m="1" x="3484"/>
        <item m="1" x="3815"/>
        <item m="1" x="4408"/>
        <item m="1" x="3181"/>
        <item m="1" x="3511"/>
        <item m="1" x="3842"/>
        <item m="1" x="4435"/>
        <item m="1" x="3208"/>
        <item m="1" x="3538"/>
        <item m="1" x="3873"/>
        <item m="1" x="4466"/>
        <item m="1" x="258"/>
        <item m="1" x="3236"/>
        <item m="1" x="3566"/>
        <item m="1" x="3925"/>
        <item m="1" x="4518"/>
        <item m="1" x="1486"/>
        <item m="1" x="3264"/>
        <item m="1" x="3594"/>
        <item m="1" x="3977"/>
        <item m="1" x="4570"/>
        <item m="1" x="455"/>
        <item m="1" x="3292"/>
        <item m="1" x="3622"/>
        <item m="1" x="4029"/>
        <item m="1" x="462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6"/>
  </rowFields>
  <rowItems count="1">
    <i>
      <x v="7872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Moyenne de Temp Out" fld="2" subtotal="average" baseField="33" baseItem="366"/>
    <dataField name="Min de Bar  " fld="16" subtotal="min" baseField="34" baseItem="366"/>
    <dataField name="Moyenne de Bar  " fld="16" subtotal="average" baseField="34" baseItem="366"/>
    <dataField name="Max de Bar  " fld="16" subtotal="max" baseField="34" baseItem="366"/>
    <dataField name="Moyenne de Wind Speed" fld="7" subtotal="average" baseField="33" baseItem="366"/>
    <dataField name="Max de Wind Speed" fld="7" subtotal="max" baseField="33" baseItem="366"/>
    <dataField name="Max de Hi Speed" fld="10" subtotal="max" baseField="33" baseItem="366"/>
  </dataFields>
  <formats count="12">
    <format dxfId="42">
      <pivotArea outline="0" collapsedLevelsAreSubtotals="1" fieldPosition="0"/>
    </format>
    <format dxfId="41">
      <pivotArea dataOnly="0" labelOnly="1" outline="0" fieldPosition="0">
        <references count="1">
          <reference field="36" count="50">
            <x v="1"/>
            <x v="121"/>
            <x v="217"/>
            <x v="313"/>
            <x v="385"/>
            <x v="457"/>
            <x v="529"/>
            <x v="577"/>
            <x v="625"/>
            <x v="649"/>
            <x v="673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837"/>
            <x v="933"/>
            <x v="1029"/>
            <x v="1101"/>
            <x v="1173"/>
            <x v="1245"/>
            <x v="1293"/>
            <x v="1341"/>
            <x v="1365"/>
            <x v="1389"/>
            <x v="1413"/>
            <x v="1414"/>
            <x v="1415"/>
            <x v="1416"/>
            <x v="1417"/>
            <x v="1418"/>
            <x v="1419"/>
            <x v="1420"/>
          </reference>
        </references>
      </pivotArea>
    </format>
    <format dxfId="40">
      <pivotArea dataOnly="0" labelOnly="1" outline="0" fieldPosition="0">
        <references count="1">
          <reference field="36" count="50">
            <x v="1421"/>
            <x v="1422"/>
            <x v="1423"/>
            <x v="1424"/>
            <x v="1425"/>
            <x v="1426"/>
            <x v="1427"/>
            <x v="1428"/>
            <x v="1429"/>
            <x v="1430"/>
            <x v="1540"/>
            <x v="1636"/>
            <x v="1732"/>
            <x v="1804"/>
            <x v="1876"/>
            <x v="1938"/>
            <x v="1986"/>
            <x v="2034"/>
            <x v="2058"/>
            <x v="2082"/>
            <x v="2106"/>
            <x v="2107"/>
            <x v="2108"/>
            <x v="2109"/>
            <x v="2110"/>
            <x v="2111"/>
            <x v="2112"/>
            <x v="2113"/>
            <x v="2114"/>
            <x v="2115"/>
            <x v="2116"/>
            <x v="2117"/>
            <x v="2118"/>
            <x v="2119"/>
            <x v="2120"/>
            <x v="2121"/>
            <x v="2122"/>
            <x v="2123"/>
            <x v="2124"/>
            <x v="2125"/>
            <x v="2126"/>
            <x v="2219"/>
            <x v="2314"/>
            <x v="2410"/>
            <x v="2482"/>
            <x v="2554"/>
            <x v="2599"/>
            <x v="2646"/>
            <x v="2694"/>
            <x v="2718"/>
          </reference>
        </references>
      </pivotArea>
    </format>
    <format dxfId="39">
      <pivotArea dataOnly="0" labelOnly="1" outline="0" fieldPosition="0">
        <references count="1">
          <reference field="36" count="49">
            <x v="2742"/>
            <x v="2762"/>
            <x v="2763"/>
            <x v="2764"/>
            <x v="2765"/>
            <x v="2766"/>
            <x v="2767"/>
            <x v="2768"/>
            <x v="2769"/>
            <x v="2770"/>
            <x v="2771"/>
            <x v="2772"/>
            <x v="2773"/>
            <x v="2774"/>
            <x v="2775"/>
            <x v="2776"/>
            <x v="2777"/>
            <x v="2778"/>
            <x v="2779"/>
            <x v="2780"/>
            <x v="2876"/>
            <x v="2948"/>
            <x v="3041"/>
            <x v="3113"/>
            <x v="3161"/>
            <x v="3209"/>
            <x v="3233"/>
            <x v="3281"/>
            <x v="3305"/>
            <x v="3329"/>
            <x v="3330"/>
            <x v="3331"/>
            <x v="3332"/>
            <x v="3333"/>
            <x v="3334"/>
            <x v="3335"/>
            <x v="3336"/>
            <x v="3337"/>
            <x v="3338"/>
            <x v="3339"/>
            <x v="3340"/>
            <x v="3341"/>
            <x v="3342"/>
            <x v="3343"/>
            <x v="3344"/>
            <x v="3345"/>
            <x v="3346"/>
            <x v="3347"/>
            <x v="3348"/>
          </reference>
        </references>
      </pivotArea>
    </format>
    <format dxfId="38">
      <pivotArea dataOnly="0" labelOnly="1" outline="0" fieldPosition="0">
        <references count="1">
          <reference field="36" count="50">
            <x v="3349"/>
            <x v="3350"/>
            <x v="3422"/>
            <x v="3518"/>
            <x v="3590"/>
            <x v="3662"/>
            <x v="3730"/>
            <x v="3778"/>
            <x v="3826"/>
            <x v="3874"/>
            <x v="3898"/>
            <x v="3922"/>
            <x v="3923"/>
            <x v="3924"/>
            <x v="3925"/>
            <x v="3926"/>
            <x v="3927"/>
            <x v="3928"/>
            <x v="3929"/>
            <x v="3930"/>
            <x v="3931"/>
            <x v="3932"/>
            <x v="3933"/>
            <x v="3934"/>
            <x v="3935"/>
            <x v="3936"/>
            <x v="3937"/>
            <x v="3938"/>
            <x v="3939"/>
            <x v="3940"/>
            <x v="3941"/>
            <x v="3942"/>
            <x v="4036"/>
            <x v="4132"/>
            <x v="4228"/>
            <x v="4300"/>
            <x v="4372"/>
            <x v="4420"/>
            <x v="4468"/>
            <x v="4516"/>
            <x v="4540"/>
            <x v="4564"/>
            <x v="4565"/>
            <x v="4566"/>
            <x v="4567"/>
            <x v="4568"/>
            <x v="4569"/>
            <x v="4570"/>
            <x v="4571"/>
            <x v="4572"/>
          </reference>
        </references>
      </pivotArea>
    </format>
    <format dxfId="37">
      <pivotArea dataOnly="0" labelOnly="1" outline="0" fieldPosition="0">
        <references count="1">
          <reference field="36" count="46">
            <x v="4573"/>
            <x v="4574"/>
            <x v="4575"/>
            <x v="4576"/>
            <x v="4577"/>
            <x v="4578"/>
            <x v="4579"/>
            <x v="4580"/>
            <x v="4581"/>
            <x v="4582"/>
            <x v="4583"/>
            <x v="4584"/>
            <x v="4585"/>
            <x v="4681"/>
            <x v="4777"/>
            <x v="4873"/>
            <x v="4945"/>
            <x v="5017"/>
            <x v="5065"/>
            <x v="5113"/>
            <x v="5161"/>
            <x v="5185"/>
            <x v="5209"/>
            <x v="5210"/>
            <x v="5211"/>
            <x v="5212"/>
            <x v="5213"/>
            <x v="5214"/>
            <x v="5215"/>
            <x v="5216"/>
            <x v="5217"/>
            <x v="5218"/>
            <x v="5219"/>
            <x v="5220"/>
            <x v="5221"/>
            <x v="5222"/>
            <x v="5223"/>
            <x v="5224"/>
            <x v="5225"/>
            <x v="5226"/>
            <x v="5322"/>
            <x v="5418"/>
            <x v="5514"/>
            <x v="5586"/>
            <x v="5658"/>
            <x v="5706"/>
          </reference>
        </references>
      </pivotArea>
    </format>
    <format dxfId="36">
      <pivotArea dataOnly="0" labelOnly="1" outline="0" fieldPosition="0">
        <references count="1">
          <reference field="36" count="44">
            <x v="5754"/>
            <x v="5802"/>
            <x v="5826"/>
            <x v="5850"/>
            <x v="5851"/>
            <x v="5852"/>
            <x v="5853"/>
            <x v="5854"/>
            <x v="5855"/>
            <x v="5856"/>
            <x v="5857"/>
            <x v="5858"/>
            <x v="5859"/>
            <x v="5860"/>
            <x v="5861"/>
            <x v="5862"/>
            <x v="5863"/>
            <x v="5864"/>
            <x v="5865"/>
            <x v="5866"/>
            <x v="5867"/>
            <x v="5963"/>
            <x v="6059"/>
            <x v="6155"/>
            <x v="6227"/>
            <x v="6299"/>
            <x v="6347"/>
            <x v="6395"/>
            <x v="6443"/>
            <x v="6467"/>
            <x v="6491"/>
            <x v="6492"/>
            <x v="6493"/>
            <x v="6494"/>
            <x v="6495"/>
            <x v="6496"/>
            <x v="6497"/>
            <x v="6498"/>
            <x v="6499"/>
            <x v="6500"/>
            <x v="6501"/>
            <x v="6502"/>
            <x v="6503"/>
            <x v="6504"/>
          </reference>
        </references>
      </pivotArea>
    </format>
    <format dxfId="35">
      <pivotArea dataOnly="0" labelOnly="1" outline="0" fieldPosition="0">
        <references count="1">
          <reference field="36" count="43">
            <x v="6505"/>
            <x v="6506"/>
            <x v="6507"/>
            <x v="6508"/>
            <x v="6509"/>
            <x v="6605"/>
            <x v="6701"/>
            <x v="6786"/>
            <x v="6858"/>
            <x v="6930"/>
            <x v="6978"/>
            <x v="7026"/>
            <x v="7063"/>
            <x v="7087"/>
            <x v="7111"/>
            <x v="7112"/>
            <x v="7113"/>
            <x v="7114"/>
            <x v="7115"/>
            <x v="7116"/>
            <x v="7117"/>
            <x v="7118"/>
            <x v="7119"/>
            <x v="7120"/>
            <x v="7121"/>
            <x v="7122"/>
            <x v="7123"/>
            <x v="7124"/>
            <x v="7125"/>
            <x v="7126"/>
            <x v="7127"/>
            <x v="7128"/>
            <x v="7224"/>
            <x v="7320"/>
            <x v="7388"/>
            <x v="7458"/>
            <x v="7530"/>
            <x v="7578"/>
            <x v="7646"/>
            <x v="7668"/>
            <x v="7692"/>
            <x v="7693"/>
            <x v="7694"/>
          </reference>
        </references>
      </pivotArea>
    </format>
    <format dxfId="34">
      <pivotArea dataOnly="0" labelOnly="1" outline="0" fieldPosition="0">
        <references count="1">
          <reference field="36" count="16">
            <x v="0"/>
            <x v="7695"/>
            <x v="7696"/>
            <x v="7697"/>
            <x v="7698"/>
            <x v="7699"/>
            <x v="7700"/>
            <x v="7701"/>
            <x v="7702"/>
            <x v="7703"/>
            <x v="7704"/>
            <x v="7705"/>
            <x v="7706"/>
            <x v="7707"/>
            <x v="7708"/>
            <x v="7709"/>
          </reference>
        </references>
      </pivotArea>
    </format>
    <format dxfId="33">
      <pivotArea dataOnly="0" labelOnly="1" outline="0" fieldPosition="0">
        <references count="1">
          <reference field="36" count="50">
            <x v="7710"/>
            <x v="7711"/>
            <x v="7712"/>
            <x v="7713"/>
            <x v="7714"/>
            <x v="7715"/>
            <x v="7716"/>
            <x v="7717"/>
            <x v="7718"/>
            <x v="7719"/>
            <x v="7720"/>
            <x v="7721"/>
            <x v="7722"/>
            <x v="7723"/>
            <x v="7724"/>
            <x v="7725"/>
            <x v="7726"/>
            <x v="7727"/>
            <x v="7728"/>
            <x v="7729"/>
            <x v="7730"/>
            <x v="7731"/>
            <x v="7732"/>
            <x v="7733"/>
            <x v="7734"/>
            <x v="7735"/>
            <x v="7736"/>
            <x v="7737"/>
            <x v="7738"/>
            <x v="7739"/>
            <x v="7740"/>
            <x v="7741"/>
            <x v="7742"/>
            <x v="7743"/>
            <x v="7744"/>
            <x v="7745"/>
            <x v="7746"/>
            <x v="7747"/>
            <x v="7748"/>
            <x v="7749"/>
            <x v="7750"/>
            <x v="7751"/>
            <x v="7752"/>
            <x v="7753"/>
            <x v="7754"/>
            <x v="7755"/>
            <x v="7756"/>
            <x v="7757"/>
            <x v="7758"/>
            <x v="7759"/>
          </reference>
        </references>
      </pivotArea>
    </format>
    <format dxfId="32">
      <pivotArea dataOnly="0" labelOnly="1" outline="0" fieldPosition="0">
        <references count="1">
          <reference field="36" count="50">
            <x v="7760"/>
            <x v="7761"/>
            <x v="7762"/>
            <x v="7763"/>
            <x v="7764"/>
            <x v="7765"/>
            <x v="7766"/>
            <x v="7767"/>
            <x v="7768"/>
            <x v="7769"/>
            <x v="7770"/>
            <x v="7771"/>
            <x v="7772"/>
            <x v="7773"/>
            <x v="7774"/>
            <x v="7775"/>
            <x v="7776"/>
            <x v="7777"/>
            <x v="7778"/>
            <x v="7779"/>
            <x v="7780"/>
            <x v="7781"/>
            <x v="7782"/>
            <x v="7783"/>
            <x v="7784"/>
            <x v="7785"/>
            <x v="7786"/>
            <x v="7787"/>
            <x v="7788"/>
            <x v="7789"/>
            <x v="7790"/>
            <x v="7791"/>
            <x v="7792"/>
            <x v="7793"/>
            <x v="7794"/>
            <x v="7795"/>
            <x v="7796"/>
            <x v="7797"/>
            <x v="7798"/>
            <x v="7799"/>
            <x v="7800"/>
            <x v="7801"/>
            <x v="7802"/>
            <x v="7803"/>
            <x v="7804"/>
            <x v="7805"/>
            <x v="7806"/>
            <x v="7807"/>
            <x v="7808"/>
            <x v="7809"/>
          </reference>
        </references>
      </pivotArea>
    </format>
    <format dxfId="31">
      <pivotArea dataOnly="0" labelOnly="1" outline="0" fieldPosition="0">
        <references count="1">
          <reference field="36" count="28">
            <x v="7810"/>
            <x v="7811"/>
            <x v="7812"/>
            <x v="7813"/>
            <x v="7814"/>
            <x v="7815"/>
            <x v="7816"/>
            <x v="7817"/>
            <x v="7818"/>
            <x v="7819"/>
            <x v="7820"/>
            <x v="7821"/>
            <x v="7822"/>
            <x v="7823"/>
            <x v="7824"/>
            <x v="7825"/>
            <x v="7826"/>
            <x v="7827"/>
            <x v="7828"/>
            <x v="7829"/>
            <x v="7830"/>
            <x v="7831"/>
            <x v="7832"/>
            <x v="7833"/>
            <x v="7834"/>
            <x v="7835"/>
            <x v="7836"/>
            <x v="783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D5" firstHeaderRow="1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31">
        <item m="1" x="37"/>
        <item m="1" x="270"/>
        <item m="1" x="11"/>
        <item m="1" x="275"/>
        <item m="1" x="17"/>
        <item m="1" x="279"/>
        <item m="1" x="21"/>
        <item m="1" x="286"/>
        <item m="1" x="26"/>
        <item m="1" x="291"/>
        <item m="1" x="31"/>
        <item m="1" x="298"/>
        <item m="1" x="40"/>
        <item m="1" x="304"/>
        <item m="1" x="46"/>
        <item m="1" x="312"/>
        <item m="1" x="54"/>
        <item m="1" x="320"/>
        <item m="1" x="62"/>
        <item m="1" x="330"/>
        <item m="1" x="72"/>
        <item m="1" x="340"/>
        <item m="1" x="82"/>
        <item m="1" x="352"/>
        <item m="1" x="94"/>
        <item m="1" x="363"/>
        <item m="1" x="105"/>
        <item m="1" x="376"/>
        <item m="1" x="117"/>
        <item m="1" x="388"/>
        <item m="1" x="129"/>
        <item m="1" x="401"/>
        <item m="1" x="280"/>
        <item m="1" x="22"/>
        <item m="1" x="287"/>
        <item m="1" x="27"/>
        <item m="1" x="292"/>
        <item m="1" x="32"/>
        <item m="1" x="299"/>
        <item m="1" x="41"/>
        <item m="1" x="305"/>
        <item m="1" x="47"/>
        <item m="1" x="313"/>
        <item m="1" x="55"/>
        <item m="1" x="321"/>
        <item m="1" x="63"/>
        <item m="1" x="331"/>
        <item m="1" x="73"/>
        <item m="1" x="341"/>
        <item m="1" x="83"/>
        <item m="1" x="353"/>
        <item m="1" x="95"/>
        <item m="1" x="364"/>
        <item m="1" x="106"/>
        <item m="1" x="377"/>
        <item m="1" x="118"/>
        <item m="1" x="389"/>
        <item m="1" x="130"/>
        <item m="1" x="402"/>
        <item m="1" x="142"/>
        <item m="1" x="294"/>
        <item m="1" x="34"/>
        <item m="1" x="301"/>
        <item m="1" x="43"/>
        <item m="1" x="307"/>
        <item m="1" x="49"/>
        <item m="1" x="315"/>
        <item m="1" x="57"/>
        <item m="1" x="323"/>
        <item m="1" x="65"/>
        <item m="1" x="333"/>
        <item m="1" x="75"/>
        <item m="1" x="343"/>
        <item m="1" x="85"/>
        <item m="1" x="355"/>
        <item m="1" x="97"/>
        <item m="1" x="366"/>
        <item m="1" x="108"/>
        <item m="1" x="379"/>
        <item m="1" x="120"/>
        <item m="1" x="391"/>
        <item m="1" x="132"/>
        <item m="1" x="404"/>
        <item m="1" x="143"/>
        <item m="1" x="414"/>
        <item m="1" x="153"/>
        <item m="1" x="425"/>
        <item m="1" x="163"/>
        <item m="1" x="435"/>
        <item m="1" x="173"/>
        <item m="1" x="446"/>
        <item m="1" x="309"/>
        <item m="1" x="51"/>
        <item m="1" x="317"/>
        <item m="1" x="59"/>
        <item m="1" x="325"/>
        <item m="1" x="67"/>
        <item m="1" x="335"/>
        <item m="1" x="77"/>
        <item m="1" x="345"/>
        <item m="1" x="87"/>
        <item m="1" x="357"/>
        <item m="1" x="99"/>
        <item m="1" x="368"/>
        <item m="1" x="110"/>
        <item m="1" x="381"/>
        <item m="1" x="122"/>
        <item m="1" x="393"/>
        <item m="1" x="134"/>
        <item m="1" x="406"/>
        <item m="1" x="145"/>
        <item m="1" x="416"/>
        <item m="1" x="154"/>
        <item m="1" x="426"/>
        <item m="1" x="164"/>
        <item m="1" x="436"/>
        <item m="1" x="174"/>
        <item m="1" x="447"/>
        <item m="1" x="184"/>
        <item m="1" x="457"/>
        <item m="1" x="193"/>
        <item m="1" x="327"/>
        <item m="1" x="69"/>
        <item m="1" x="337"/>
        <item m="1" x="79"/>
        <item m="1" x="347"/>
        <item m="1" x="89"/>
        <item m="1" x="359"/>
        <item m="1" x="101"/>
        <item m="1" x="370"/>
        <item m="1" x="112"/>
        <item m="1" x="383"/>
        <item m="1" x="124"/>
        <item m="1" x="395"/>
        <item m="1" x="136"/>
        <item m="1" x="408"/>
        <item m="1" x="147"/>
        <item m="1" x="418"/>
        <item m="1" x="156"/>
        <item m="1" x="428"/>
        <item m="1" x="166"/>
        <item m="1" x="438"/>
        <item m="1" x="176"/>
        <item m="1" x="449"/>
        <item m="1" x="185"/>
        <item m="1" x="458"/>
        <item m="1" x="194"/>
        <item m="1" x="467"/>
        <item m="1" x="203"/>
        <item m="1" x="475"/>
        <item m="1" x="211"/>
        <item m="1" x="484"/>
        <item m="1" x="349"/>
        <item m="1" x="91"/>
        <item m="1" x="361"/>
        <item m="1" x="103"/>
        <item m="1" x="372"/>
        <item m="1" x="114"/>
        <item m="1" x="385"/>
        <item m="1" x="126"/>
        <item m="1" x="397"/>
        <item m="1" x="138"/>
        <item m="1" x="410"/>
        <item m="1" x="149"/>
        <item m="1" x="420"/>
        <item m="1" x="158"/>
        <item m="1" x="430"/>
        <item m="1" x="168"/>
        <item m="1" x="440"/>
        <item m="1" x="178"/>
        <item m="1" x="451"/>
        <item m="1" x="187"/>
        <item m="1" x="460"/>
        <item m="1" x="196"/>
        <item m="1" x="468"/>
        <item m="1" x="204"/>
        <item m="1" x="476"/>
        <item m="1" x="212"/>
        <item m="1" x="485"/>
        <item m="1" x="220"/>
        <item m="1" x="494"/>
        <item m="1" x="228"/>
        <item m="1" x="373"/>
        <item m="1" x="115"/>
        <item m="1" x="386"/>
        <item m="1" x="127"/>
        <item m="1" x="398"/>
        <item m="1" x="139"/>
        <item m="1" x="411"/>
        <item m="1" x="150"/>
        <item m="1" x="421"/>
        <item m="1" x="159"/>
        <item m="1" x="431"/>
        <item m="1" x="169"/>
        <item m="1" x="441"/>
        <item m="1" x="179"/>
        <item m="1" x="452"/>
        <item m="1" x="188"/>
        <item m="1" x="461"/>
        <item m="1" x="197"/>
        <item m="1" x="469"/>
        <item m="1" x="205"/>
        <item m="1" x="477"/>
        <item m="1" x="213"/>
        <item m="1" x="487"/>
        <item m="1" x="221"/>
        <item m="1" x="495"/>
        <item m="1" x="229"/>
        <item m="1" x="501"/>
        <item m="1" x="236"/>
        <item m="1" x="507"/>
        <item m="1" x="242"/>
        <item m="1" x="513"/>
        <item m="1" x="399"/>
        <item m="1" x="140"/>
        <item m="1" x="412"/>
        <item m="1" x="151"/>
        <item m="1" x="422"/>
        <item m="1" x="160"/>
        <item m="1" x="432"/>
        <item m="1" x="170"/>
        <item m="1" x="442"/>
        <item m="1" x="180"/>
        <item m="1" x="453"/>
        <item m="1" x="189"/>
        <item m="1" x="462"/>
        <item m="1" x="198"/>
        <item m="1" x="470"/>
        <item m="1" x="206"/>
        <item m="1" x="478"/>
        <item m="1" x="214"/>
        <item m="1" x="488"/>
        <item m="1" x="222"/>
        <item m="1" x="496"/>
        <item m="1" x="231"/>
        <item m="1" x="502"/>
        <item m="1" x="237"/>
        <item m="1" x="508"/>
        <item m="1" x="243"/>
        <item m="1" x="514"/>
        <item m="1" x="248"/>
        <item m="1" x="520"/>
        <item m="1" x="253"/>
        <item m="1" x="525"/>
        <item m="1" x="423"/>
        <item m="1" x="161"/>
        <item m="1" x="433"/>
        <item m="1" x="171"/>
        <item m="1" x="443"/>
        <item m="1" x="181"/>
        <item m="1" x="454"/>
        <item m="1" x="190"/>
        <item m="1" x="463"/>
        <item m="1" x="199"/>
        <item m="1" x="471"/>
        <item m="1" x="207"/>
        <item m="1" x="479"/>
        <item m="1" x="215"/>
        <item m="1" x="489"/>
        <item m="1" x="223"/>
        <item m="1" x="497"/>
        <item m="1" x="232"/>
        <item m="1" x="503"/>
        <item m="1" x="238"/>
        <item m="1" x="509"/>
        <item m="1" x="244"/>
        <item m="1" x="516"/>
        <item m="1" x="249"/>
        <item m="1" x="521"/>
        <item m="1" x="254"/>
        <item m="1" x="526"/>
        <item m="1" x="258"/>
        <item m="1" x="1"/>
        <item m="1" x="262"/>
        <item m="1" x="444"/>
        <item m="1" x="182"/>
        <item m="1" x="455"/>
        <item m="1" x="191"/>
        <item m="1" x="464"/>
        <item m="1" x="200"/>
        <item m="1" x="472"/>
        <item m="1" x="208"/>
        <item m="1" x="480"/>
        <item m="1" x="216"/>
        <item m="1" x="490"/>
        <item m="1" x="224"/>
        <item m="1" x="498"/>
        <item m="1" x="233"/>
        <item m="1" x="504"/>
        <item m="1" x="239"/>
        <item m="1" x="510"/>
        <item m="1" x="245"/>
        <item m="1" x="517"/>
        <item m="1" x="250"/>
        <item m="1" x="522"/>
        <item m="1" x="255"/>
        <item m="1" x="528"/>
        <item m="1" x="259"/>
        <item m="1" x="2"/>
        <item m="1" x="263"/>
        <item m="1" x="5"/>
        <item m="1" x="267"/>
        <item m="1" x="8"/>
        <item m="1" x="272"/>
        <item m="1" x="13"/>
        <item m="1" x="465"/>
        <item m="1" x="201"/>
        <item m="1" x="473"/>
        <item m="1" x="209"/>
        <item m="1" x="481"/>
        <item m="1" x="217"/>
        <item m="1" x="491"/>
        <item m="1" x="225"/>
        <item m="1" x="499"/>
        <item m="1" x="234"/>
        <item m="1" x="505"/>
        <item m="1" x="240"/>
        <item m="1" x="511"/>
        <item m="1" x="246"/>
        <item m="1" x="518"/>
        <item m="1" x="251"/>
        <item m="1" x="523"/>
        <item m="1" x="256"/>
        <item m="1" x="529"/>
        <item m="1" x="260"/>
        <item m="1" x="3"/>
        <item m="1" x="265"/>
        <item m="1" x="6"/>
        <item m="1" x="268"/>
        <item m="1" x="9"/>
        <item m="1" x="273"/>
        <item m="1" x="14"/>
        <item m="1" x="277"/>
        <item m="1" x="19"/>
        <item m="1" x="283"/>
        <item m="1" x="482"/>
        <item m="1" x="218"/>
        <item m="1" x="492"/>
        <item m="1" x="226"/>
        <item m="1" x="500"/>
        <item m="1" x="235"/>
        <item m="1" x="506"/>
        <item m="1" x="241"/>
        <item m="1" x="512"/>
        <item m="1" x="247"/>
        <item m="1" x="519"/>
        <item m="1" x="252"/>
        <item m="1" x="524"/>
        <item m="1" x="257"/>
        <item m="1" x="530"/>
        <item m="1" x="261"/>
        <item m="1" x="4"/>
        <item m="1" x="266"/>
        <item m="1" x="7"/>
        <item m="1" x="269"/>
        <item m="1" x="10"/>
        <item m="1" x="274"/>
        <item m="1" x="16"/>
        <item m="1" x="278"/>
        <item m="1" x="20"/>
        <item m="1" x="284"/>
        <item m="1" x="25"/>
        <item m="1" x="290"/>
        <item m="1" x="30"/>
        <item m="1" x="297"/>
        <item m="1" x="38"/>
        <item m="1" x="39"/>
        <item m="1" x="271"/>
        <item m="1" x="12"/>
        <item m="1" x="276"/>
        <item m="1" x="18"/>
        <item m="1" x="281"/>
        <item m="1" x="23"/>
        <item m="1" x="288"/>
        <item m="1" x="28"/>
        <item m="1" x="293"/>
        <item m="1" x="33"/>
        <item m="1" x="300"/>
        <item m="1" x="42"/>
        <item m="1" x="306"/>
        <item m="1" x="48"/>
        <item m="1" x="314"/>
        <item m="1" x="56"/>
        <item m="1" x="322"/>
        <item m="1" x="64"/>
        <item m="1" x="332"/>
        <item m="1" x="74"/>
        <item m="1" x="342"/>
        <item m="1" x="84"/>
        <item m="1" x="354"/>
        <item m="1" x="96"/>
        <item m="1" x="365"/>
        <item m="1" x="107"/>
        <item m="1" x="378"/>
        <item m="1" x="119"/>
        <item m="1" x="390"/>
        <item m="1" x="131"/>
        <item m="1" x="403"/>
        <item m="1" x="282"/>
        <item m="1" x="24"/>
        <item m="1" x="289"/>
        <item m="1" x="29"/>
        <item m="1" x="295"/>
        <item m="1" x="35"/>
        <item m="1" x="302"/>
        <item m="1" x="44"/>
        <item m="1" x="308"/>
        <item m="1" x="50"/>
        <item m="1" x="316"/>
        <item m="1" x="58"/>
        <item m="1" x="324"/>
        <item m="1" x="66"/>
        <item m="1" x="334"/>
        <item m="1" x="76"/>
        <item m="1" x="344"/>
        <item m="1" x="86"/>
        <item m="1" x="356"/>
        <item m="1" x="98"/>
        <item m="1" x="367"/>
        <item m="1" x="109"/>
        <item m="1" x="380"/>
        <item m="1" x="121"/>
        <item m="1" x="392"/>
        <item m="1" x="133"/>
        <item m="1" x="405"/>
        <item m="1" x="144"/>
        <item m="1" x="415"/>
        <item m="1" x="296"/>
        <item m="1" x="36"/>
        <item m="1" x="303"/>
        <item m="1" x="45"/>
        <item m="1" x="310"/>
        <item m="1" x="52"/>
        <item m="1" x="318"/>
        <item m="1" x="60"/>
        <item m="1" x="326"/>
        <item m="1" x="68"/>
        <item m="1" x="336"/>
        <item m="1" x="78"/>
        <item m="1" x="346"/>
        <item m="1" x="88"/>
        <item m="1" x="358"/>
        <item m="1" x="100"/>
        <item m="1" x="369"/>
        <item m="1" x="111"/>
        <item m="1" x="382"/>
        <item m="1" x="123"/>
        <item m="1" x="394"/>
        <item m="1" x="135"/>
        <item m="1" x="407"/>
        <item m="1" x="146"/>
        <item m="1" x="417"/>
        <item m="1" x="155"/>
        <item m="1" x="427"/>
        <item m="1" x="165"/>
        <item m="1" x="437"/>
        <item m="1" x="175"/>
        <item m="1" x="448"/>
        <item m="1" x="311"/>
        <item m="1" x="53"/>
        <item m="1" x="319"/>
        <item m="1" x="61"/>
        <item m="1" x="328"/>
        <item m="1" x="70"/>
        <item m="1" x="338"/>
        <item m="1" x="80"/>
        <item m="1" x="348"/>
        <item m="1" x="90"/>
        <item m="1" x="360"/>
        <item m="1" x="102"/>
        <item m="1" x="371"/>
        <item m="1" x="113"/>
        <item m="1" x="384"/>
        <item m="1" x="125"/>
        <item m="1" x="396"/>
        <item m="1" x="137"/>
        <item m="1" x="409"/>
        <item m="1" x="148"/>
        <item m="1" x="419"/>
        <item m="1" x="157"/>
        <item m="1" x="429"/>
        <item m="1" x="167"/>
        <item m="1" x="439"/>
        <item m="1" x="177"/>
        <item m="1" x="450"/>
        <item m="1" x="186"/>
        <item m="1" x="459"/>
        <item m="1" x="195"/>
        <item m="1" x="329"/>
        <item m="1" x="71"/>
        <item m="1" x="339"/>
        <item m="1" x="81"/>
        <item m="1" x="350"/>
        <item m="1" x="92"/>
        <item m="1" x="486"/>
        <item m="1" x="351"/>
        <item m="1" x="93"/>
        <item m="1" x="362"/>
        <item m="1" x="104"/>
        <item m="1" x="374"/>
        <item m="1" x="230"/>
        <item m="1" x="375"/>
        <item m="1" x="116"/>
        <item m="1" x="387"/>
        <item m="1" x="128"/>
        <item m="1" x="515"/>
        <item m="1" x="400"/>
        <item m="1" x="141"/>
        <item m="1" x="413"/>
        <item m="1" x="152"/>
        <item m="1" x="527"/>
        <item m="1" x="424"/>
        <item m="1" x="162"/>
        <item m="1" x="434"/>
        <item m="1" x="172"/>
        <item m="1" x="264"/>
        <item m="1" x="445"/>
        <item m="1" x="183"/>
        <item m="1" x="456"/>
        <item m="1" x="192"/>
        <item m="1" x="15"/>
        <item m="1" x="466"/>
        <item m="1" x="202"/>
        <item m="1" x="474"/>
        <item m="1" x="210"/>
        <item m="1" x="285"/>
        <item m="1" x="483"/>
        <item m="1" x="219"/>
        <item m="1" x="493"/>
        <item m="1" x="22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7"/>
  </rowFields>
  <rowItems count="1">
    <i>
      <x v="530"/>
    </i>
  </rowItems>
  <colFields count="1">
    <field x="-2"/>
  </colFields>
  <colItems count="3">
    <i>
      <x/>
    </i>
    <i i="1">
      <x v="1"/>
    </i>
    <i i="2">
      <x v="2"/>
    </i>
  </colItems>
  <dataFields count="3">
    <dataField name="Max de Hi Temp" fld="3" subtotal="max" baseField="34" baseItem="366"/>
    <dataField name="Somme de Rain" fld="17" baseField="0" baseItem="0"/>
    <dataField name="Max de Rain Rate" fld="18" subtotal="max" baseField="37" baseItem="494"/>
  </dataFields>
  <formats count="1">
    <format dxfId="2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G3:H5" firstHeaderRow="1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31">
        <item m="1" x="37"/>
        <item m="1" x="270"/>
        <item m="1" x="11"/>
        <item m="1" x="275"/>
        <item m="1" x="17"/>
        <item m="1" x="279"/>
        <item m="1" x="21"/>
        <item m="1" x="286"/>
        <item m="1" x="26"/>
        <item m="1" x="291"/>
        <item m="1" x="31"/>
        <item m="1" x="298"/>
        <item m="1" x="40"/>
        <item m="1" x="304"/>
        <item m="1" x="46"/>
        <item m="1" x="312"/>
        <item m="1" x="54"/>
        <item m="1" x="320"/>
        <item m="1" x="62"/>
        <item m="1" x="330"/>
        <item m="1" x="72"/>
        <item m="1" x="340"/>
        <item m="1" x="82"/>
        <item m="1" x="352"/>
        <item m="1" x="94"/>
        <item m="1" x="363"/>
        <item m="1" x="105"/>
        <item m="1" x="376"/>
        <item m="1" x="117"/>
        <item m="1" x="388"/>
        <item m="1" x="129"/>
        <item m="1" x="401"/>
        <item m="1" x="280"/>
        <item m="1" x="22"/>
        <item m="1" x="287"/>
        <item m="1" x="27"/>
        <item m="1" x="292"/>
        <item m="1" x="32"/>
        <item m="1" x="299"/>
        <item m="1" x="41"/>
        <item m="1" x="305"/>
        <item m="1" x="47"/>
        <item m="1" x="313"/>
        <item m="1" x="55"/>
        <item m="1" x="321"/>
        <item m="1" x="63"/>
        <item m="1" x="331"/>
        <item m="1" x="73"/>
        <item m="1" x="341"/>
        <item m="1" x="83"/>
        <item m="1" x="353"/>
        <item m="1" x="95"/>
        <item m="1" x="364"/>
        <item m="1" x="106"/>
        <item m="1" x="377"/>
        <item m="1" x="118"/>
        <item m="1" x="389"/>
        <item m="1" x="130"/>
        <item m="1" x="402"/>
        <item m="1" x="142"/>
        <item m="1" x="294"/>
        <item m="1" x="34"/>
        <item m="1" x="301"/>
        <item m="1" x="43"/>
        <item m="1" x="307"/>
        <item m="1" x="49"/>
        <item m="1" x="315"/>
        <item m="1" x="57"/>
        <item m="1" x="323"/>
        <item m="1" x="65"/>
        <item m="1" x="333"/>
        <item m="1" x="75"/>
        <item m="1" x="343"/>
        <item m="1" x="85"/>
        <item m="1" x="355"/>
        <item m="1" x="97"/>
        <item m="1" x="366"/>
        <item m="1" x="108"/>
        <item m="1" x="379"/>
        <item m="1" x="120"/>
        <item m="1" x="391"/>
        <item m="1" x="132"/>
        <item m="1" x="404"/>
        <item m="1" x="143"/>
        <item m="1" x="414"/>
        <item m="1" x="153"/>
        <item m="1" x="425"/>
        <item m="1" x="163"/>
        <item m="1" x="435"/>
        <item m="1" x="173"/>
        <item m="1" x="446"/>
        <item m="1" x="309"/>
        <item m="1" x="51"/>
        <item m="1" x="317"/>
        <item m="1" x="59"/>
        <item m="1" x="325"/>
        <item m="1" x="67"/>
        <item m="1" x="335"/>
        <item m="1" x="77"/>
        <item m="1" x="345"/>
        <item m="1" x="87"/>
        <item m="1" x="357"/>
        <item m="1" x="99"/>
        <item m="1" x="368"/>
        <item m="1" x="110"/>
        <item m="1" x="381"/>
        <item m="1" x="122"/>
        <item m="1" x="393"/>
        <item m="1" x="134"/>
        <item m="1" x="406"/>
        <item m="1" x="145"/>
        <item m="1" x="416"/>
        <item m="1" x="154"/>
        <item m="1" x="426"/>
        <item m="1" x="164"/>
        <item m="1" x="436"/>
        <item m="1" x="174"/>
        <item m="1" x="447"/>
        <item m="1" x="184"/>
        <item m="1" x="457"/>
        <item m="1" x="193"/>
        <item m="1" x="327"/>
        <item m="1" x="69"/>
        <item m="1" x="337"/>
        <item m="1" x="79"/>
        <item m="1" x="347"/>
        <item m="1" x="89"/>
        <item m="1" x="359"/>
        <item m="1" x="101"/>
        <item m="1" x="370"/>
        <item m="1" x="112"/>
        <item m="1" x="383"/>
        <item m="1" x="124"/>
        <item m="1" x="395"/>
        <item m="1" x="136"/>
        <item m="1" x="408"/>
        <item m="1" x="147"/>
        <item m="1" x="418"/>
        <item m="1" x="156"/>
        <item m="1" x="428"/>
        <item m="1" x="166"/>
        <item m="1" x="438"/>
        <item m="1" x="176"/>
        <item m="1" x="449"/>
        <item m="1" x="185"/>
        <item m="1" x="458"/>
        <item m="1" x="194"/>
        <item m="1" x="467"/>
        <item m="1" x="203"/>
        <item m="1" x="475"/>
        <item m="1" x="211"/>
        <item m="1" x="484"/>
        <item m="1" x="349"/>
        <item m="1" x="91"/>
        <item m="1" x="361"/>
        <item m="1" x="103"/>
        <item m="1" x="372"/>
        <item m="1" x="114"/>
        <item m="1" x="385"/>
        <item m="1" x="126"/>
        <item m="1" x="397"/>
        <item m="1" x="138"/>
        <item m="1" x="410"/>
        <item m="1" x="149"/>
        <item m="1" x="420"/>
        <item m="1" x="158"/>
        <item m="1" x="430"/>
        <item m="1" x="168"/>
        <item m="1" x="440"/>
        <item m="1" x="178"/>
        <item m="1" x="451"/>
        <item m="1" x="187"/>
        <item m="1" x="460"/>
        <item m="1" x="196"/>
        <item m="1" x="468"/>
        <item m="1" x="204"/>
        <item m="1" x="476"/>
        <item m="1" x="212"/>
        <item m="1" x="485"/>
        <item m="1" x="220"/>
        <item m="1" x="494"/>
        <item m="1" x="228"/>
        <item m="1" x="373"/>
        <item m="1" x="115"/>
        <item m="1" x="386"/>
        <item m="1" x="127"/>
        <item m="1" x="398"/>
        <item m="1" x="139"/>
        <item m="1" x="411"/>
        <item m="1" x="150"/>
        <item m="1" x="421"/>
        <item m="1" x="159"/>
        <item m="1" x="431"/>
        <item m="1" x="169"/>
        <item m="1" x="441"/>
        <item m="1" x="179"/>
        <item m="1" x="452"/>
        <item m="1" x="188"/>
        <item m="1" x="461"/>
        <item m="1" x="197"/>
        <item m="1" x="469"/>
        <item m="1" x="205"/>
        <item m="1" x="477"/>
        <item m="1" x="213"/>
        <item m="1" x="487"/>
        <item m="1" x="221"/>
        <item m="1" x="495"/>
        <item m="1" x="229"/>
        <item m="1" x="501"/>
        <item m="1" x="236"/>
        <item m="1" x="507"/>
        <item m="1" x="242"/>
        <item m="1" x="513"/>
        <item m="1" x="399"/>
        <item m="1" x="140"/>
        <item m="1" x="412"/>
        <item m="1" x="151"/>
        <item m="1" x="422"/>
        <item m="1" x="160"/>
        <item m="1" x="432"/>
        <item m="1" x="170"/>
        <item m="1" x="442"/>
        <item m="1" x="180"/>
        <item m="1" x="453"/>
        <item m="1" x="189"/>
        <item m="1" x="462"/>
        <item m="1" x="198"/>
        <item m="1" x="470"/>
        <item m="1" x="206"/>
        <item m="1" x="478"/>
        <item m="1" x="214"/>
        <item m="1" x="488"/>
        <item m="1" x="222"/>
        <item m="1" x="496"/>
        <item m="1" x="231"/>
        <item m="1" x="502"/>
        <item m="1" x="237"/>
        <item m="1" x="508"/>
        <item m="1" x="243"/>
        <item m="1" x="514"/>
        <item m="1" x="248"/>
        <item m="1" x="520"/>
        <item m="1" x="253"/>
        <item m="1" x="525"/>
        <item m="1" x="423"/>
        <item m="1" x="161"/>
        <item m="1" x="433"/>
        <item m="1" x="171"/>
        <item m="1" x="443"/>
        <item m="1" x="181"/>
        <item m="1" x="454"/>
        <item m="1" x="190"/>
        <item m="1" x="463"/>
        <item m="1" x="199"/>
        <item m="1" x="471"/>
        <item m="1" x="207"/>
        <item m="1" x="479"/>
        <item m="1" x="215"/>
        <item m="1" x="489"/>
        <item m="1" x="223"/>
        <item m="1" x="497"/>
        <item m="1" x="232"/>
        <item m="1" x="503"/>
        <item m="1" x="238"/>
        <item m="1" x="509"/>
        <item m="1" x="244"/>
        <item m="1" x="516"/>
        <item m="1" x="249"/>
        <item m="1" x="521"/>
        <item m="1" x="254"/>
        <item m="1" x="526"/>
        <item m="1" x="258"/>
        <item m="1" x="1"/>
        <item m="1" x="262"/>
        <item m="1" x="444"/>
        <item m="1" x="182"/>
        <item m="1" x="455"/>
        <item m="1" x="191"/>
        <item m="1" x="464"/>
        <item m="1" x="200"/>
        <item m="1" x="472"/>
        <item m="1" x="208"/>
        <item m="1" x="480"/>
        <item m="1" x="216"/>
        <item m="1" x="490"/>
        <item m="1" x="224"/>
        <item m="1" x="498"/>
        <item m="1" x="233"/>
        <item m="1" x="504"/>
        <item m="1" x="239"/>
        <item m="1" x="510"/>
        <item m="1" x="245"/>
        <item m="1" x="517"/>
        <item m="1" x="250"/>
        <item m="1" x="522"/>
        <item m="1" x="255"/>
        <item m="1" x="528"/>
        <item m="1" x="259"/>
        <item m="1" x="2"/>
        <item m="1" x="263"/>
        <item m="1" x="5"/>
        <item m="1" x="267"/>
        <item m="1" x="8"/>
        <item m="1" x="272"/>
        <item m="1" x="13"/>
        <item m="1" x="465"/>
        <item m="1" x="201"/>
        <item m="1" x="473"/>
        <item m="1" x="209"/>
        <item m="1" x="481"/>
        <item m="1" x="217"/>
        <item m="1" x="491"/>
        <item m="1" x="225"/>
        <item m="1" x="499"/>
        <item m="1" x="234"/>
        <item m="1" x="505"/>
        <item m="1" x="240"/>
        <item m="1" x="511"/>
        <item m="1" x="246"/>
        <item m="1" x="518"/>
        <item m="1" x="251"/>
        <item m="1" x="523"/>
        <item m="1" x="256"/>
        <item m="1" x="529"/>
        <item m="1" x="260"/>
        <item m="1" x="3"/>
        <item m="1" x="265"/>
        <item m="1" x="6"/>
        <item m="1" x="268"/>
        <item m="1" x="9"/>
        <item m="1" x="273"/>
        <item m="1" x="14"/>
        <item m="1" x="277"/>
        <item m="1" x="19"/>
        <item m="1" x="283"/>
        <item m="1" x="482"/>
        <item m="1" x="218"/>
        <item m="1" x="492"/>
        <item m="1" x="226"/>
        <item m="1" x="500"/>
        <item m="1" x="235"/>
        <item m="1" x="506"/>
        <item m="1" x="241"/>
        <item m="1" x="512"/>
        <item m="1" x="247"/>
        <item m="1" x="519"/>
        <item m="1" x="252"/>
        <item m="1" x="524"/>
        <item m="1" x="257"/>
        <item m="1" x="530"/>
        <item m="1" x="261"/>
        <item m="1" x="4"/>
        <item m="1" x="266"/>
        <item m="1" x="7"/>
        <item m="1" x="269"/>
        <item m="1" x="10"/>
        <item m="1" x="274"/>
        <item m="1" x="16"/>
        <item m="1" x="278"/>
        <item m="1" x="20"/>
        <item m="1" x="284"/>
        <item m="1" x="25"/>
        <item m="1" x="290"/>
        <item m="1" x="30"/>
        <item m="1" x="297"/>
        <item m="1" x="38"/>
        <item m="1" x="39"/>
        <item m="1" x="271"/>
        <item m="1" x="12"/>
        <item m="1" x="276"/>
        <item m="1" x="18"/>
        <item m="1" x="281"/>
        <item m="1" x="23"/>
        <item m="1" x="288"/>
        <item m="1" x="28"/>
        <item m="1" x="293"/>
        <item m="1" x="33"/>
        <item m="1" x="300"/>
        <item m="1" x="42"/>
        <item m="1" x="306"/>
        <item m="1" x="48"/>
        <item m="1" x="314"/>
        <item m="1" x="56"/>
        <item m="1" x="322"/>
        <item m="1" x="64"/>
        <item m="1" x="332"/>
        <item m="1" x="74"/>
        <item m="1" x="342"/>
        <item m="1" x="84"/>
        <item m="1" x="354"/>
        <item m="1" x="96"/>
        <item m="1" x="365"/>
        <item m="1" x="107"/>
        <item m="1" x="378"/>
        <item m="1" x="119"/>
        <item m="1" x="390"/>
        <item m="1" x="131"/>
        <item m="1" x="403"/>
        <item m="1" x="282"/>
        <item m="1" x="24"/>
        <item m="1" x="289"/>
        <item m="1" x="29"/>
        <item m="1" x="295"/>
        <item m="1" x="35"/>
        <item m="1" x="302"/>
        <item m="1" x="44"/>
        <item m="1" x="308"/>
        <item m="1" x="50"/>
        <item m="1" x="316"/>
        <item m="1" x="58"/>
        <item m="1" x="324"/>
        <item m="1" x="66"/>
        <item m="1" x="334"/>
        <item m="1" x="76"/>
        <item m="1" x="344"/>
        <item m="1" x="86"/>
        <item m="1" x="356"/>
        <item m="1" x="98"/>
        <item m="1" x="367"/>
        <item m="1" x="109"/>
        <item m="1" x="380"/>
        <item m="1" x="121"/>
        <item m="1" x="392"/>
        <item m="1" x="133"/>
        <item m="1" x="405"/>
        <item m="1" x="144"/>
        <item m="1" x="415"/>
        <item m="1" x="296"/>
        <item m="1" x="36"/>
        <item m="1" x="303"/>
        <item m="1" x="45"/>
        <item m="1" x="310"/>
        <item m="1" x="52"/>
        <item m="1" x="318"/>
        <item m="1" x="60"/>
        <item m="1" x="326"/>
        <item m="1" x="68"/>
        <item m="1" x="336"/>
        <item m="1" x="78"/>
        <item m="1" x="346"/>
        <item m="1" x="88"/>
        <item m="1" x="358"/>
        <item m="1" x="100"/>
        <item m="1" x="369"/>
        <item m="1" x="111"/>
        <item m="1" x="382"/>
        <item m="1" x="123"/>
        <item m="1" x="394"/>
        <item m="1" x="135"/>
        <item m="1" x="407"/>
        <item m="1" x="146"/>
        <item m="1" x="417"/>
        <item m="1" x="155"/>
        <item m="1" x="427"/>
        <item m="1" x="165"/>
        <item m="1" x="437"/>
        <item m="1" x="175"/>
        <item m="1" x="448"/>
        <item m="1" x="311"/>
        <item m="1" x="53"/>
        <item m="1" x="319"/>
        <item m="1" x="61"/>
        <item m="1" x="328"/>
        <item m="1" x="70"/>
        <item m="1" x="338"/>
        <item m="1" x="80"/>
        <item m="1" x="348"/>
        <item m="1" x="90"/>
        <item m="1" x="360"/>
        <item m="1" x="102"/>
        <item m="1" x="371"/>
        <item m="1" x="113"/>
        <item m="1" x="384"/>
        <item m="1" x="125"/>
        <item m="1" x="396"/>
        <item m="1" x="137"/>
        <item m="1" x="409"/>
        <item m="1" x="148"/>
        <item m="1" x="419"/>
        <item m="1" x="157"/>
        <item m="1" x="429"/>
        <item m="1" x="167"/>
        <item m="1" x="439"/>
        <item m="1" x="177"/>
        <item m="1" x="450"/>
        <item m="1" x="186"/>
        <item m="1" x="459"/>
        <item m="1" x="195"/>
        <item m="1" x="329"/>
        <item m="1" x="71"/>
        <item m="1" x="339"/>
        <item m="1" x="81"/>
        <item m="1" x="350"/>
        <item m="1" x="92"/>
        <item m="1" x="486"/>
        <item m="1" x="351"/>
        <item m="1" x="93"/>
        <item m="1" x="362"/>
        <item m="1" x="104"/>
        <item m="1" x="374"/>
        <item m="1" x="230"/>
        <item m="1" x="375"/>
        <item m="1" x="116"/>
        <item m="1" x="387"/>
        <item m="1" x="128"/>
        <item m="1" x="515"/>
        <item m="1" x="400"/>
        <item m="1" x="141"/>
        <item m="1" x="413"/>
        <item m="1" x="152"/>
        <item m="1" x="527"/>
        <item m="1" x="424"/>
        <item m="1" x="162"/>
        <item m="1" x="434"/>
        <item m="1" x="172"/>
        <item m="1" x="264"/>
        <item m="1" x="445"/>
        <item m="1" x="183"/>
        <item m="1" x="456"/>
        <item m="1" x="192"/>
        <item m="1" x="15"/>
        <item m="1" x="466"/>
        <item m="1" x="202"/>
        <item m="1" x="474"/>
        <item m="1" x="210"/>
        <item m="1" x="285"/>
        <item m="1" x="483"/>
        <item m="1" x="219"/>
        <item m="1" x="493"/>
        <item m="1" x="22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numFmtId="175" outline="0" showAll="0" defaultSubtotal="0">
      <items count="145">
        <item m="1" x="46"/>
        <item m="1" x="22"/>
        <item m="1" x="142"/>
        <item m="1" x="118"/>
        <item m="1" x="94"/>
        <item m="1" x="70"/>
        <item m="1" x="47"/>
        <item m="1" x="23"/>
        <item m="1" x="143"/>
        <item m="1" x="119"/>
        <item m="1" x="95"/>
        <item m="1" x="71"/>
        <item m="1" x="48"/>
        <item m="1" x="24"/>
        <item m="1" x="144"/>
        <item m="1" x="120"/>
        <item m="1" x="96"/>
        <item m="1" x="72"/>
        <item m="1" x="49"/>
        <item m="1" x="25"/>
        <item m="1" x="1"/>
        <item m="1" x="121"/>
        <item m="1" x="97"/>
        <item m="1" x="73"/>
        <item m="1" x="50"/>
        <item m="1" x="26"/>
        <item m="1" x="2"/>
        <item m="1" x="122"/>
        <item m="1" x="98"/>
        <item m="1" x="74"/>
        <item m="1" x="51"/>
        <item m="1" x="27"/>
        <item m="1" x="3"/>
        <item m="1" x="123"/>
        <item m="1" x="99"/>
        <item m="1" x="75"/>
        <item m="1" x="52"/>
        <item m="1" x="28"/>
        <item m="1" x="4"/>
        <item m="1" x="124"/>
        <item m="1" x="100"/>
        <item m="1" x="76"/>
        <item m="1" x="53"/>
        <item m="1" x="29"/>
        <item m="1" x="5"/>
        <item m="1" x="125"/>
        <item m="1" x="101"/>
        <item m="1" x="77"/>
        <item m="1" x="54"/>
        <item m="1" x="30"/>
        <item m="1" x="6"/>
        <item m="1" x="126"/>
        <item m="1" x="102"/>
        <item m="1" x="78"/>
        <item m="1" x="55"/>
        <item m="1" x="31"/>
        <item m="1" x="7"/>
        <item m="1" x="127"/>
        <item m="1" x="103"/>
        <item m="1" x="79"/>
        <item m="1" x="56"/>
        <item m="1" x="32"/>
        <item m="1" x="8"/>
        <item m="1" x="128"/>
        <item m="1" x="104"/>
        <item m="1" x="80"/>
        <item m="1" x="57"/>
        <item m="1" x="33"/>
        <item m="1" x="9"/>
        <item m="1" x="129"/>
        <item m="1" x="105"/>
        <item m="1" x="81"/>
        <item m="1" x="58"/>
        <item m="1" x="34"/>
        <item m="1" x="10"/>
        <item m="1" x="130"/>
        <item m="1" x="106"/>
        <item m="1" x="82"/>
        <item m="1" x="59"/>
        <item m="1" x="35"/>
        <item m="1" x="11"/>
        <item m="1" x="131"/>
        <item m="1" x="107"/>
        <item m="1" x="83"/>
        <item m="1" x="60"/>
        <item m="1" x="36"/>
        <item m="1" x="12"/>
        <item m="1" x="132"/>
        <item m="1" x="108"/>
        <item m="1" x="84"/>
        <item m="1" x="61"/>
        <item m="1" x="37"/>
        <item m="1" x="13"/>
        <item m="1" x="133"/>
        <item m="1" x="109"/>
        <item m="1" x="85"/>
        <item m="1" x="62"/>
        <item m="1" x="38"/>
        <item m="1" x="14"/>
        <item m="1" x="134"/>
        <item m="1" x="110"/>
        <item m="1" x="86"/>
        <item m="1" x="63"/>
        <item m="1" x="39"/>
        <item m="1" x="15"/>
        <item m="1" x="135"/>
        <item m="1" x="111"/>
        <item m="1" x="87"/>
        <item m="1" x="64"/>
        <item m="1" x="40"/>
        <item m="1" x="16"/>
        <item m="1" x="136"/>
        <item m="1" x="112"/>
        <item m="1" x="88"/>
        <item m="1" x="65"/>
        <item m="1" x="41"/>
        <item m="1" x="17"/>
        <item m="1" x="137"/>
        <item m="1" x="113"/>
        <item m="1" x="89"/>
        <item m="1" x="66"/>
        <item m="1" x="42"/>
        <item m="1" x="18"/>
        <item m="1" x="138"/>
        <item m="1" x="114"/>
        <item m="1" x="90"/>
        <item m="1" x="67"/>
        <item m="1" x="43"/>
        <item m="1" x="19"/>
        <item m="1" x="139"/>
        <item m="1" x="115"/>
        <item m="1" x="91"/>
        <item m="1" x="68"/>
        <item m="1" x="44"/>
        <item m="1" x="20"/>
        <item m="1" x="140"/>
        <item m="1" x="116"/>
        <item m="1" x="92"/>
        <item m="1" x="69"/>
        <item m="1" x="45"/>
        <item m="1" x="21"/>
        <item m="1" x="141"/>
        <item m="1" x="117"/>
        <item m="1" x="9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7"/>
  </rowFields>
  <rowItems count="1">
    <i>
      <x v="530"/>
    </i>
  </rowItems>
  <colFields count="1">
    <field x="38"/>
  </colFields>
  <colItems count="1">
    <i>
      <x v="144"/>
    </i>
  </colItems>
  <dataFields count="1">
    <dataField name="Somme de Rain" fld="17" baseField="0" baseItem="0"/>
  </dataFields>
  <formats count="1">
    <format dxfId="3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B5" firstHeaderRow="2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29">
        <item m="1" x="265"/>
        <item m="1" x="11"/>
        <item m="1" x="271"/>
        <item m="1" x="16"/>
        <item m="1" x="275"/>
        <item m="1" x="20"/>
        <item m="1" x="281"/>
        <item m="1" x="25"/>
        <item m="1" x="286"/>
        <item m="1" x="30"/>
        <item m="1" x="293"/>
        <item m="1" x="37"/>
        <item m="1" x="299"/>
        <item m="1" x="43"/>
        <item m="1" x="307"/>
        <item m="1" x="51"/>
        <item m="1" x="315"/>
        <item m="1" x="59"/>
        <item m="1" x="325"/>
        <item m="1" x="69"/>
        <item m="1" x="335"/>
        <item m="1" x="79"/>
        <item m="1" x="347"/>
        <item m="1" x="91"/>
        <item m="1" x="358"/>
        <item m="1" x="102"/>
        <item m="1" x="371"/>
        <item m="1" x="114"/>
        <item m="1" x="383"/>
        <item m="1" x="126"/>
        <item m="1" x="397"/>
        <item m="1" x="276"/>
        <item m="1" x="21"/>
        <item m="1" x="282"/>
        <item m="1" x="26"/>
        <item m="1" x="287"/>
        <item m="1" x="31"/>
        <item m="1" x="294"/>
        <item m="1" x="38"/>
        <item m="1" x="300"/>
        <item m="1" x="44"/>
        <item m="1" x="308"/>
        <item m="1" x="52"/>
        <item m="1" x="316"/>
        <item m="1" x="60"/>
        <item m="1" x="326"/>
        <item m="1" x="70"/>
        <item m="1" x="336"/>
        <item m="1" x="80"/>
        <item m="1" x="348"/>
        <item m="1" x="92"/>
        <item m="1" x="359"/>
        <item m="1" x="103"/>
        <item m="1" x="372"/>
        <item m="1" x="115"/>
        <item m="1" x="384"/>
        <item m="1" x="127"/>
        <item m="1" x="398"/>
        <item m="1" x="139"/>
        <item m="1" x="289"/>
        <item m="1" x="33"/>
        <item m="1" x="296"/>
        <item m="1" x="40"/>
        <item m="1" x="302"/>
        <item m="1" x="46"/>
        <item m="1" x="310"/>
        <item m="1" x="54"/>
        <item m="1" x="318"/>
        <item m="1" x="62"/>
        <item m="1" x="328"/>
        <item m="1" x="72"/>
        <item m="1" x="338"/>
        <item m="1" x="82"/>
        <item m="1" x="350"/>
        <item m="1" x="94"/>
        <item m="1" x="361"/>
        <item m="1" x="105"/>
        <item m="1" x="374"/>
        <item m="1" x="117"/>
        <item m="1" x="386"/>
        <item m="1" x="129"/>
        <item m="1" x="400"/>
        <item m="1" x="140"/>
        <item m="1" x="410"/>
        <item m="1" x="150"/>
        <item m="1" x="422"/>
        <item m="1" x="160"/>
        <item m="1" x="432"/>
        <item m="1" x="170"/>
        <item m="1" x="444"/>
        <item m="1" x="304"/>
        <item m="1" x="48"/>
        <item m="1" x="312"/>
        <item m="1" x="56"/>
        <item m="1" x="320"/>
        <item m="1" x="64"/>
        <item m="1" x="330"/>
        <item m="1" x="74"/>
        <item m="1" x="340"/>
        <item m="1" x="84"/>
        <item m="1" x="352"/>
        <item m="1" x="96"/>
        <item m="1" x="363"/>
        <item m="1" x="107"/>
        <item m="1" x="376"/>
        <item m="1" x="119"/>
        <item m="1" x="388"/>
        <item m="1" x="131"/>
        <item m="1" x="402"/>
        <item m="1" x="142"/>
        <item m="1" x="412"/>
        <item m="1" x="151"/>
        <item m="1" x="423"/>
        <item m="1" x="161"/>
        <item m="1" x="433"/>
        <item m="1" x="171"/>
        <item m="1" x="445"/>
        <item m="1" x="181"/>
        <item m="1" x="455"/>
        <item m="1" x="190"/>
        <item m="1" x="322"/>
        <item m="1" x="66"/>
        <item m="1" x="332"/>
        <item m="1" x="76"/>
        <item m="1" x="342"/>
        <item m="1" x="86"/>
        <item m="1" x="354"/>
        <item m="1" x="98"/>
        <item m="1" x="365"/>
        <item m="1" x="109"/>
        <item m="1" x="378"/>
        <item m="1" x="121"/>
        <item m="1" x="390"/>
        <item m="1" x="133"/>
        <item m="1" x="404"/>
        <item m="1" x="144"/>
        <item m="1" x="414"/>
        <item m="1" x="153"/>
        <item m="1" x="425"/>
        <item m="1" x="163"/>
        <item m="1" x="435"/>
        <item m="1" x="173"/>
        <item m="1" x="447"/>
        <item m="1" x="182"/>
        <item m="1" x="456"/>
        <item m="1" x="191"/>
        <item m="1" x="466"/>
        <item m="1" x="200"/>
        <item m="1" x="474"/>
        <item m="1" x="208"/>
        <item m="1" x="484"/>
        <item m="1" x="344"/>
        <item m="1" x="88"/>
        <item m="1" x="356"/>
        <item m="1" x="100"/>
        <item m="1" x="367"/>
        <item m="1" x="111"/>
        <item m="1" x="380"/>
        <item m="1" x="123"/>
        <item m="1" x="392"/>
        <item m="1" x="135"/>
        <item m="1" x="406"/>
        <item m="1" x="146"/>
        <item m="1" x="416"/>
        <item m="1" x="155"/>
        <item m="1" x="427"/>
        <item m="1" x="165"/>
        <item m="1" x="437"/>
        <item m="1" x="175"/>
        <item m="1" x="449"/>
        <item m="1" x="184"/>
        <item m="1" x="458"/>
        <item m="1" x="193"/>
        <item m="1" x="467"/>
        <item m="1" x="201"/>
        <item m="1" x="475"/>
        <item m="1" x="209"/>
        <item m="1" x="485"/>
        <item m="1" x="217"/>
        <item m="1" x="493"/>
        <item m="1" x="225"/>
        <item m="1" x="368"/>
        <item m="1" x="112"/>
        <item m="1" x="381"/>
        <item m="1" x="124"/>
        <item m="1" x="393"/>
        <item m="1" x="136"/>
        <item m="1" x="407"/>
        <item m="1" x="147"/>
        <item m="1" x="417"/>
        <item m="1" x="156"/>
        <item m="1" x="428"/>
        <item m="1" x="166"/>
        <item m="1" x="438"/>
        <item m="1" x="176"/>
        <item m="1" x="450"/>
        <item m="1" x="185"/>
        <item m="1" x="459"/>
        <item m="1" x="194"/>
        <item m="1" x="468"/>
        <item m="1" x="202"/>
        <item m="1" x="476"/>
        <item m="1" x="210"/>
        <item m="1" x="486"/>
        <item m="1" x="218"/>
        <item m="1" x="494"/>
        <item m="1" x="226"/>
        <item m="1" x="501"/>
        <item m="1" x="232"/>
        <item m="1" x="507"/>
        <item m="1" x="238"/>
        <item m="1" x="513"/>
        <item m="1" x="394"/>
        <item m="1" x="137"/>
        <item m="1" x="408"/>
        <item m="1" x="148"/>
        <item m="1" x="418"/>
        <item m="1" x="157"/>
        <item m="1" x="429"/>
        <item m="1" x="167"/>
        <item m="1" x="439"/>
        <item m="1" x="177"/>
        <item m="1" x="451"/>
        <item m="1" x="186"/>
        <item m="1" x="460"/>
        <item m="1" x="195"/>
        <item m="1" x="469"/>
        <item m="1" x="203"/>
        <item m="1" x="477"/>
        <item m="1" x="211"/>
        <item m="1" x="487"/>
        <item m="1" x="219"/>
        <item m="1" x="495"/>
        <item m="1" x="227"/>
        <item m="1" x="502"/>
        <item m="1" x="233"/>
        <item m="1" x="508"/>
        <item m="1" x="239"/>
        <item m="1" x="514"/>
        <item m="1" x="244"/>
        <item m="1" x="519"/>
        <item m="1" x="249"/>
        <item m="1" x="524"/>
        <item m="1" x="419"/>
        <item m="1" x="158"/>
        <item m="1" x="430"/>
        <item m="1" x="168"/>
        <item m="1" x="440"/>
        <item m="1" x="178"/>
        <item m="1" x="452"/>
        <item m="1" x="187"/>
        <item m="1" x="461"/>
        <item m="1" x="196"/>
        <item m="1" x="470"/>
        <item m="1" x="204"/>
        <item m="1" x="478"/>
        <item m="1" x="212"/>
        <item m="1" x="488"/>
        <item m="1" x="220"/>
        <item m="1" x="496"/>
        <item m="1" x="228"/>
        <item m="1" x="503"/>
        <item m="1" x="234"/>
        <item m="1" x="509"/>
        <item m="1" x="240"/>
        <item m="1" x="515"/>
        <item m="1" x="245"/>
        <item m="1" x="520"/>
        <item m="1" x="250"/>
        <item m="1" x="525"/>
        <item m="1" x="254"/>
        <item m="1" x="1"/>
        <item m="1" x="258"/>
        <item m="1" x="441"/>
        <item m="1" x="179"/>
        <item m="1" x="453"/>
        <item m="1" x="188"/>
        <item m="1" x="462"/>
        <item m="1" x="197"/>
        <item m="1" x="471"/>
        <item m="1" x="205"/>
        <item m="1" x="479"/>
        <item m="1" x="213"/>
        <item m="1" x="489"/>
        <item m="1" x="221"/>
        <item m="1" x="497"/>
        <item m="1" x="229"/>
        <item m="1" x="504"/>
        <item m="1" x="235"/>
        <item m="1" x="510"/>
        <item m="1" x="241"/>
        <item m="1" x="516"/>
        <item m="1" x="246"/>
        <item m="1" x="521"/>
        <item m="1" x="251"/>
        <item m="1" x="526"/>
        <item m="1" x="255"/>
        <item m="1" x="2"/>
        <item m="1" x="259"/>
        <item m="1" x="5"/>
        <item m="1" x="262"/>
        <item m="1" x="8"/>
        <item m="1" x="268"/>
        <item m="1" x="13"/>
        <item m="1" x="463"/>
        <item m="1" x="198"/>
        <item m="1" x="472"/>
        <item m="1" x="206"/>
        <item m="1" x="480"/>
        <item m="1" x="214"/>
        <item m="1" x="490"/>
        <item m="1" x="222"/>
        <item m="1" x="498"/>
        <item m="1" x="230"/>
        <item m="1" x="505"/>
        <item m="1" x="236"/>
        <item m="1" x="511"/>
        <item m="1" x="242"/>
        <item m="1" x="517"/>
        <item m="1" x="247"/>
        <item m="1" x="522"/>
        <item m="1" x="252"/>
        <item m="1" x="527"/>
        <item m="1" x="256"/>
        <item m="1" x="3"/>
        <item m="1" x="260"/>
        <item m="1" x="6"/>
        <item m="1" x="263"/>
        <item m="1" x="9"/>
        <item m="1" x="269"/>
        <item m="1" x="14"/>
        <item m="1" x="273"/>
        <item m="1" x="18"/>
        <item m="1" x="279"/>
        <item m="1" x="481"/>
        <item m="1" x="215"/>
        <item m="1" x="491"/>
        <item m="1" x="223"/>
        <item m="1" x="499"/>
        <item m="1" x="231"/>
        <item m="1" x="506"/>
        <item m="1" x="237"/>
        <item m="1" x="512"/>
        <item m="1" x="243"/>
        <item m="1" x="518"/>
        <item m="1" x="248"/>
        <item m="1" x="523"/>
        <item m="1" x="253"/>
        <item m="1" x="528"/>
        <item m="1" x="257"/>
        <item m="1" x="4"/>
        <item m="1" x="261"/>
        <item m="1" x="7"/>
        <item m="1" x="264"/>
        <item m="1" x="10"/>
        <item m="1" x="270"/>
        <item m="1" x="15"/>
        <item m="1" x="274"/>
        <item m="1" x="19"/>
        <item m="1" x="280"/>
        <item m="1" x="24"/>
        <item m="1" x="285"/>
        <item m="1" x="29"/>
        <item m="1" x="292"/>
        <item m="1" x="36"/>
        <item m="1" x="266"/>
        <item m="1" x="267"/>
        <item m="1" x="12"/>
        <item m="1" x="272"/>
        <item m="1" x="17"/>
        <item m="1" x="277"/>
        <item m="1" x="22"/>
        <item m="1" x="283"/>
        <item m="1" x="27"/>
        <item m="1" x="288"/>
        <item m="1" x="32"/>
        <item m="1" x="295"/>
        <item m="1" x="39"/>
        <item m="1" x="301"/>
        <item m="1" x="45"/>
        <item m="1" x="309"/>
        <item m="1" x="53"/>
        <item m="1" x="317"/>
        <item m="1" x="61"/>
        <item m="1" x="327"/>
        <item m="1" x="71"/>
        <item m="1" x="337"/>
        <item m="1" x="81"/>
        <item m="1" x="349"/>
        <item m="1" x="93"/>
        <item m="1" x="360"/>
        <item m="1" x="104"/>
        <item m="1" x="373"/>
        <item m="1" x="116"/>
        <item m="1" x="385"/>
        <item m="1" x="128"/>
        <item m="1" x="399"/>
        <item m="1" x="278"/>
        <item m="1" x="23"/>
        <item m="1" x="284"/>
        <item m="1" x="28"/>
        <item m="1" x="290"/>
        <item m="1" x="34"/>
        <item m="1" x="297"/>
        <item m="1" x="41"/>
        <item m="1" x="303"/>
        <item m="1" x="47"/>
        <item m="1" x="311"/>
        <item m="1" x="55"/>
        <item m="1" x="319"/>
        <item m="1" x="63"/>
        <item m="1" x="329"/>
        <item m="1" x="73"/>
        <item m="1" x="339"/>
        <item m="1" x="83"/>
        <item m="1" x="351"/>
        <item m="1" x="95"/>
        <item m="1" x="362"/>
        <item m="1" x="106"/>
        <item m="1" x="375"/>
        <item m="1" x="118"/>
        <item m="1" x="387"/>
        <item m="1" x="130"/>
        <item m="1" x="401"/>
        <item m="1" x="141"/>
        <item m="1" x="411"/>
        <item m="1" x="291"/>
        <item m="1" x="35"/>
        <item m="1" x="298"/>
        <item m="1" x="42"/>
        <item m="1" x="305"/>
        <item m="1" x="49"/>
        <item m="1" x="313"/>
        <item m="1" x="57"/>
        <item m="1" x="321"/>
        <item m="1" x="65"/>
        <item m="1" x="331"/>
        <item m="1" x="75"/>
        <item m="1" x="341"/>
        <item m="1" x="85"/>
        <item m="1" x="353"/>
        <item m="1" x="97"/>
        <item m="1" x="364"/>
        <item m="1" x="108"/>
        <item m="1" x="377"/>
        <item m="1" x="120"/>
        <item m="1" x="389"/>
        <item m="1" x="132"/>
        <item m="1" x="403"/>
        <item m="1" x="143"/>
        <item m="1" x="413"/>
        <item m="1" x="152"/>
        <item m="1" x="424"/>
        <item m="1" x="162"/>
        <item m="1" x="434"/>
        <item m="1" x="172"/>
        <item m="1" x="446"/>
        <item m="1" x="306"/>
        <item m="1" x="50"/>
        <item m="1" x="314"/>
        <item m="1" x="58"/>
        <item m="1" x="323"/>
        <item m="1" x="67"/>
        <item m="1" x="333"/>
        <item m="1" x="77"/>
        <item m="1" x="343"/>
        <item m="1" x="87"/>
        <item m="1" x="355"/>
        <item m="1" x="99"/>
        <item m="1" x="366"/>
        <item m="1" x="110"/>
        <item m="1" x="379"/>
        <item m="1" x="122"/>
        <item m="1" x="391"/>
        <item m="1" x="134"/>
        <item m="1" x="405"/>
        <item m="1" x="145"/>
        <item m="1" x="415"/>
        <item m="1" x="154"/>
        <item m="1" x="426"/>
        <item m="1" x="164"/>
        <item m="1" x="436"/>
        <item m="1" x="174"/>
        <item m="1" x="448"/>
        <item m="1" x="183"/>
        <item m="1" x="457"/>
        <item m="1" x="192"/>
        <item m="1" x="324"/>
        <item m="1" x="68"/>
        <item m="1" x="334"/>
        <item m="1" x="78"/>
        <item m="1" x="345"/>
        <item m="1" x="89"/>
        <item m="1" x="346"/>
        <item m="1" x="90"/>
        <item m="1" x="357"/>
        <item m="1" x="101"/>
        <item m="1" x="369"/>
        <item m="1" x="370"/>
        <item m="1" x="113"/>
        <item m="1" x="382"/>
        <item m="1" x="125"/>
        <item m="1" x="395"/>
        <item m="1" x="396"/>
        <item m="1" x="138"/>
        <item m="1" x="409"/>
        <item m="1" x="149"/>
        <item m="1" x="420"/>
        <item m="1" x="421"/>
        <item m="1" x="159"/>
        <item m="1" x="431"/>
        <item m="1" x="169"/>
        <item m="1" x="442"/>
        <item m="1" x="443"/>
        <item m="1" x="180"/>
        <item m="1" x="454"/>
        <item m="1" x="189"/>
        <item m="1" x="464"/>
        <item m="1" x="465"/>
        <item m="1" x="199"/>
        <item m="1" x="473"/>
        <item m="1" x="207"/>
        <item m="1" x="482"/>
        <item m="1" x="483"/>
        <item m="1" x="216"/>
        <item m="1" x="492"/>
        <item m="1" x="224"/>
        <item m="1" x="500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9"/>
  </rowFields>
  <rowItems count="1">
    <i>
      <x v="528"/>
    </i>
  </rowItems>
  <colItems count="1">
    <i/>
  </colItems>
  <dataFields count="1">
    <dataField name="Min de Low Temp" fld="4" subtotal="min" baseField="35" baseItem="1"/>
  </dataFields>
  <formats count="6">
    <format dxfId="28">
      <pivotArea dataOnly="0" labelOnly="1" outline="0" fieldPosition="0">
        <references count="1">
          <reference field="39" count="50">
            <x v="366"/>
            <x v="367"/>
            <x v="368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  <x v="426"/>
            <x v="427"/>
            <x v="428"/>
            <x v="457"/>
            <x v="458"/>
            <x v="459"/>
            <x v="487"/>
            <x v="488"/>
            <x v="489"/>
            <x v="493"/>
            <x v="494"/>
            <x v="495"/>
            <x v="498"/>
            <x v="499"/>
            <x v="500"/>
            <x v="503"/>
            <x v="504"/>
            <x v="508"/>
            <x v="509"/>
            <x v="513"/>
            <x v="514"/>
            <x v="518"/>
            <x v="519"/>
            <x v="523"/>
            <x v="524"/>
          </reference>
        </references>
      </pivotArea>
    </format>
    <format dxfId="27">
      <pivotArea dataOnly="0" labelOnly="1" outline="0" fieldPosition="0">
        <references count="1">
          <reference field="39" count="50">
            <x v="369"/>
            <x v="400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9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3"/>
            <x v="460"/>
            <x v="490"/>
            <x v="496"/>
            <x v="501"/>
            <x v="505"/>
            <x v="506"/>
            <x v="510"/>
            <x v="511"/>
            <x v="515"/>
            <x v="516"/>
            <x v="520"/>
            <x v="521"/>
            <x v="525"/>
            <x v="526"/>
          </reference>
        </references>
      </pivotArea>
    </format>
    <format dxfId="26">
      <pivotArea dataOnly="0" labelOnly="1" outline="0" fieldPosition="0">
        <references count="1">
          <reference field="39" count="38">
            <x v="370"/>
            <x v="371"/>
            <x v="401"/>
            <x v="402"/>
            <x v="430"/>
            <x v="431"/>
            <x v="454"/>
            <x v="455"/>
            <x v="456"/>
            <x v="461"/>
            <x v="462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91"/>
            <x v="492"/>
            <x v="497"/>
            <x v="502"/>
            <x v="507"/>
            <x v="512"/>
            <x v="517"/>
            <x v="522"/>
            <x v="527"/>
          </reference>
        </references>
      </pivotArea>
    </format>
    <format dxfId="25">
      <pivotArea dataOnly="0" labelOnly="1" outline="0" fieldPosition="0">
        <references count="1">
          <reference field="39" count="50"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</reference>
        </references>
      </pivotArea>
    </format>
    <format dxfId="24">
      <pivotArea dataOnly="0" labelOnly="1" outline="0" fieldPosition="0">
        <references count="1">
          <reference field="39" count="50"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</reference>
        </references>
      </pivotArea>
    </format>
    <format dxfId="23">
      <pivotArea dataOnly="0" labelOnly="1" outline="0" fieldPosition="0">
        <references count="1">
          <reference field="39" count="27"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>
  <location ref="A3:B5" firstHeaderRow="1" firstDataRow="2" firstDataCol="1"/>
  <pivotFields count="40"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dataField="1" compact="0" outline="0" showAll="0">
      <items count="19">
        <item m="1" x="17"/>
        <item m="1" x="10"/>
        <item m="1" x="16"/>
        <item m="1" x="13"/>
        <item m="1" x="4"/>
        <item m="1" x="7"/>
        <item m="1" x="1"/>
        <item m="1" x="5"/>
        <item m="1" x="2"/>
        <item m="1" x="14"/>
        <item m="1" x="8"/>
        <item m="1" x="9"/>
        <item m="1" x="11"/>
        <item m="1" x="15"/>
        <item m="1" x="6"/>
        <item m="1" x="3"/>
        <item m="1" x="1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22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873">
        <item m="1" x="1661"/>
        <item m="1" x="2992"/>
        <item m="1" x="3865"/>
        <item m="1" x="5354"/>
        <item m="1" x="7619"/>
        <item m="1" x="2507"/>
        <item m="1" x="2993"/>
        <item m="1" x="3867"/>
        <item m="1" x="5357"/>
        <item m="1" x="7623"/>
        <item m="1" x="2512"/>
        <item m="1" x="2994"/>
        <item m="1" x="3869"/>
        <item m="1" x="5360"/>
        <item m="1" x="7627"/>
        <item m="1" x="2517"/>
        <item m="1" x="2995"/>
        <item m="1" x="3871"/>
        <item m="1" x="5363"/>
        <item m="1" x="7631"/>
        <item m="1" x="2522"/>
        <item m="1" x="2997"/>
        <item m="1" x="3874"/>
        <item m="1" x="5367"/>
        <item m="1" x="7635"/>
        <item m="1" x="2528"/>
        <item m="1" x="2998"/>
        <item m="1" x="3876"/>
        <item m="1" x="5370"/>
        <item m="1" x="7639"/>
        <item m="1" x="2533"/>
        <item m="1" x="2999"/>
        <item m="1" x="3879"/>
        <item m="1" x="5373"/>
        <item m="1" x="7644"/>
        <item m="1" x="2538"/>
        <item m="1" x="3000"/>
        <item m="1" x="3881"/>
        <item m="1" x="5376"/>
        <item m="1" x="7648"/>
        <item m="1" x="2543"/>
        <item m="1" x="3001"/>
        <item m="1" x="3883"/>
        <item m="1" x="5379"/>
        <item m="1" x="7652"/>
        <item m="1" x="2548"/>
        <item m="1" x="3002"/>
        <item m="1" x="3885"/>
        <item m="1" x="5382"/>
        <item m="1" x="7656"/>
        <item m="1" x="2553"/>
        <item m="1" x="3003"/>
        <item m="1" x="3887"/>
        <item m="1" x="5385"/>
        <item m="1" x="7660"/>
        <item m="1" x="2558"/>
        <item m="1" x="3005"/>
        <item m="1" x="3890"/>
        <item m="1" x="5388"/>
        <item m="1" x="7665"/>
        <item m="1" x="2563"/>
        <item m="1" x="3006"/>
        <item m="1" x="3892"/>
        <item m="1" x="5391"/>
        <item m="1" x="7669"/>
        <item m="1" x="2568"/>
        <item m="1" x="3007"/>
        <item m="1" x="3894"/>
        <item m="1" x="5394"/>
        <item m="1" x="7673"/>
        <item m="1" x="2573"/>
        <item m="1" x="3008"/>
        <item m="1" x="3897"/>
        <item m="1" x="5397"/>
        <item m="1" x="7678"/>
        <item m="1" x="2578"/>
        <item m="1" x="3009"/>
        <item m="1" x="3899"/>
        <item m="1" x="5400"/>
        <item m="1" x="7682"/>
        <item m="1" x="2583"/>
        <item m="1" x="3010"/>
        <item m="1" x="3901"/>
        <item m="1" x="5403"/>
        <item m="1" x="7686"/>
        <item m="1" x="2588"/>
        <item m="1" x="3011"/>
        <item m="1" x="3903"/>
        <item m="1" x="5406"/>
        <item m="1" x="7690"/>
        <item m="1" x="2593"/>
        <item m="1" x="3012"/>
        <item m="1" x="3905"/>
        <item m="1" x="5409"/>
        <item m="1" x="7694"/>
        <item m="1" x="2598"/>
        <item m="1" x="3013"/>
        <item m="1" x="3907"/>
        <item m="1" x="5412"/>
        <item m="1" x="7698"/>
        <item m="1" x="2603"/>
        <item m="1" x="3014"/>
        <item m="1" x="3909"/>
        <item m="1" x="5415"/>
        <item m="1" x="7702"/>
        <item m="1" x="2608"/>
        <item m="1" x="3015"/>
        <item m="1" x="3911"/>
        <item m="1" x="5418"/>
        <item m="1" x="7706"/>
        <item m="1" x="2613"/>
        <item m="1" x="3016"/>
        <item m="1" x="3913"/>
        <item m="1" x="5421"/>
        <item m="1" x="7710"/>
        <item m="1" x="2618"/>
        <item m="1" x="3017"/>
        <item m="1" x="3915"/>
        <item m="1" x="5424"/>
        <item m="1" x="7714"/>
        <item m="1" x="2623"/>
        <item m="1" x="3324"/>
        <item m="1" x="4458"/>
        <item m="1" x="6253"/>
        <item m="1" x="794"/>
        <item m="1" x="3325"/>
        <item m="1" x="4460"/>
        <item m="1" x="6256"/>
        <item m="1" x="798"/>
        <item m="1" x="3326"/>
        <item m="1" x="4462"/>
        <item m="1" x="6259"/>
        <item m="1" x="802"/>
        <item m="1" x="3327"/>
        <item m="1" x="4464"/>
        <item m="1" x="6262"/>
        <item m="1" x="806"/>
        <item m="1" x="3329"/>
        <item m="1" x="4467"/>
        <item m="1" x="6266"/>
        <item m="1" x="810"/>
        <item m="1" x="3330"/>
        <item m="1" x="4469"/>
        <item m="1" x="6269"/>
        <item m="1" x="814"/>
        <item m="1" x="3331"/>
        <item m="1" x="4472"/>
        <item m="1" x="6272"/>
        <item m="1" x="819"/>
        <item m="1" x="3332"/>
        <item m="1" x="4474"/>
        <item m="1" x="6275"/>
        <item m="1" x="823"/>
        <item m="1" x="3333"/>
        <item m="1" x="4476"/>
        <item m="1" x="6278"/>
        <item m="1" x="827"/>
        <item m="1" x="3334"/>
        <item m="1" x="4478"/>
        <item m="1" x="6281"/>
        <item m="1" x="831"/>
        <item m="1" x="3335"/>
        <item m="1" x="4480"/>
        <item m="1" x="6284"/>
        <item m="1" x="835"/>
        <item m="1" x="3336"/>
        <item m="1" x="4483"/>
        <item m="1" x="6288"/>
        <item m="1" x="840"/>
        <item m="1" x="3337"/>
        <item m="1" x="4485"/>
        <item m="1" x="6291"/>
        <item m="1" x="844"/>
        <item m="1" x="3338"/>
        <item m="1" x="4487"/>
        <item m="1" x="6294"/>
        <item m="1" x="848"/>
        <item m="1" x="3339"/>
        <item m="1" x="4490"/>
        <item m="1" x="6297"/>
        <item m="1" x="853"/>
        <item m="1" x="3340"/>
        <item m="1" x="4492"/>
        <item m="1" x="6300"/>
        <item m="1" x="857"/>
        <item m="1" x="3341"/>
        <item m="1" x="4494"/>
        <item m="1" x="6303"/>
        <item m="1" x="861"/>
        <item m="1" x="3342"/>
        <item m="1" x="4496"/>
        <item m="1" x="6306"/>
        <item m="1" x="865"/>
        <item m="1" x="3343"/>
        <item m="1" x="4498"/>
        <item m="1" x="6309"/>
        <item m="1" x="869"/>
        <item m="1" x="3344"/>
        <item m="1" x="4500"/>
        <item m="1" x="6312"/>
        <item m="1" x="873"/>
        <item m="1" x="3345"/>
        <item m="1" x="4502"/>
        <item m="1" x="6315"/>
        <item m="1" x="877"/>
        <item m="1" x="3346"/>
        <item m="1" x="4504"/>
        <item m="1" x="6318"/>
        <item m="1" x="881"/>
        <item m="1" x="3347"/>
        <item m="1" x="4506"/>
        <item m="1" x="6321"/>
        <item m="1" x="885"/>
        <item m="1" x="3348"/>
        <item m="1" x="4508"/>
        <item m="1" x="6324"/>
        <item m="1" x="889"/>
        <item m="1" x="3653"/>
        <item m="1" x="5074"/>
        <item m="1" x="7123"/>
        <item m="1" x="1924"/>
        <item m="1" x="3654"/>
        <item m="1" x="5076"/>
        <item m="1" x="7126"/>
        <item m="1" x="1928"/>
        <item m="1" x="3655"/>
        <item m="1" x="5078"/>
        <item m="1" x="7129"/>
        <item m="1" x="1932"/>
        <item m="1" x="3656"/>
        <item m="1" x="5080"/>
        <item m="1" x="7132"/>
        <item m="1" x="1936"/>
        <item m="1" x="3658"/>
        <item m="1" x="5082"/>
        <item m="1" x="7136"/>
        <item m="1" x="1940"/>
        <item m="1" x="3659"/>
        <item m="1" x="5084"/>
        <item m="1" x="7139"/>
        <item m="1" x="1944"/>
        <item m="1" x="3660"/>
        <item m="1" x="5087"/>
        <item m="1" x="7142"/>
        <item m="1" x="1949"/>
        <item m="1" x="3661"/>
        <item m="1" x="5089"/>
        <item m="1" x="7145"/>
        <item m="1" x="1953"/>
        <item m="1" x="3662"/>
        <item m="1" x="5091"/>
        <item m="1" x="7148"/>
        <item m="1" x="1957"/>
        <item m="1" x="3663"/>
        <item m="1" x="5093"/>
        <item m="1" x="7151"/>
        <item m="1" x="1961"/>
        <item m="1" x="3664"/>
        <item m="1" x="5095"/>
        <item m="1" x="7154"/>
        <item m="1" x="1965"/>
        <item m="1" x="3666"/>
        <item m="1" x="5098"/>
        <item m="1" x="7158"/>
        <item m="1" x="1969"/>
        <item m="1" x="3667"/>
        <item m="1" x="5100"/>
        <item m="1" x="7161"/>
        <item m="1" x="1973"/>
        <item m="1" x="3668"/>
        <item m="1" x="5102"/>
        <item m="1" x="7164"/>
        <item m="1" x="1977"/>
        <item m="1" x="3669"/>
        <item m="1" x="5105"/>
        <item m="1" x="7167"/>
        <item m="1" x="1981"/>
        <item m="1" x="3670"/>
        <item m="1" x="5107"/>
        <item m="1" x="7170"/>
        <item m="1" x="1985"/>
        <item m="1" x="3671"/>
        <item m="1" x="5109"/>
        <item m="1" x="7173"/>
        <item m="1" x="1989"/>
        <item m="1" x="3672"/>
        <item m="1" x="5111"/>
        <item m="1" x="7176"/>
        <item m="1" x="1993"/>
        <item m="1" x="3673"/>
        <item m="1" x="5113"/>
        <item m="1" x="7179"/>
        <item m="1" x="1997"/>
        <item m="1" x="3674"/>
        <item m="1" x="5115"/>
        <item m="1" x="7182"/>
        <item m="1" x="2001"/>
        <item m="1" x="3675"/>
        <item m="1" x="5117"/>
        <item m="1" x="7185"/>
        <item m="1" x="2005"/>
        <item m="1" x="3676"/>
        <item m="1" x="5119"/>
        <item m="1" x="7188"/>
        <item m="1" x="2009"/>
        <item m="1" x="3677"/>
        <item m="1" x="5121"/>
        <item m="1" x="7191"/>
        <item m="1" x="2013"/>
        <item m="1" x="3678"/>
        <item m="1" x="5123"/>
        <item m="1" x="7194"/>
        <item m="1" x="2017"/>
        <item m="1" x="4151"/>
        <item m="1" x="5850"/>
        <item m="1" x="200"/>
        <item m="1" x="4153"/>
        <item m="1" x="5853"/>
        <item m="1" x="204"/>
        <item m="1" x="4155"/>
        <item m="1" x="5856"/>
        <item m="1" x="208"/>
        <item m="1" x="4157"/>
        <item m="1" x="5859"/>
        <item m="1" x="212"/>
        <item m="1" x="4160"/>
        <item m="1" x="5862"/>
        <item m="1" x="217"/>
        <item m="1" x="4162"/>
        <item m="1" x="5865"/>
        <item m="1" x="221"/>
        <item m="1" x="4164"/>
        <item m="1" x="5869"/>
        <item m="1" x="225"/>
        <item m="1" x="4166"/>
        <item m="1" x="5872"/>
        <item m="1" x="229"/>
        <item m="1" x="4168"/>
        <item m="1" x="5875"/>
        <item m="1" x="233"/>
        <item m="1" x="4170"/>
        <item m="1" x="5878"/>
        <item m="1" x="237"/>
        <item m="1" x="4172"/>
        <item m="1" x="5881"/>
        <item m="1" x="241"/>
        <item m="1" x="4174"/>
        <item m="1" x="5885"/>
        <item m="1" x="246"/>
        <item m="1" x="4176"/>
        <item m="1" x="5888"/>
        <item m="1" x="250"/>
        <item m="1" x="4178"/>
        <item m="1" x="5891"/>
        <item m="1" x="254"/>
        <item m="1" x="4180"/>
        <item m="1" x="5895"/>
        <item m="1" x="259"/>
        <item m="1" x="4182"/>
        <item m="1" x="5898"/>
        <item m="1" x="263"/>
        <item m="1" x="4184"/>
        <item m="1" x="5901"/>
        <item m="1" x="267"/>
        <item m="1" x="4186"/>
        <item m="1" x="5904"/>
        <item m="1" x="271"/>
        <item m="1" x="4188"/>
        <item m="1" x="5907"/>
        <item m="1" x="275"/>
        <item m="1" x="4190"/>
        <item m="1" x="5910"/>
        <item m="1" x="279"/>
        <item m="1" x="4192"/>
        <item m="1" x="5913"/>
        <item m="1" x="283"/>
        <item m="1" x="4194"/>
        <item m="1" x="5916"/>
        <item m="1" x="287"/>
        <item m="1" x="4196"/>
        <item m="1" x="5919"/>
        <item m="1" x="291"/>
        <item m="1" x="4198"/>
        <item m="1" x="5922"/>
        <item m="1" x="295"/>
        <item m="1" x="4768"/>
        <item m="1" x="6749"/>
        <item m="1" x="1331"/>
        <item m="1" x="4770"/>
        <item m="1" x="6752"/>
        <item m="1" x="1335"/>
        <item m="1" x="4772"/>
        <item m="1" x="6755"/>
        <item m="1" x="1339"/>
        <item m="1" x="4774"/>
        <item m="1" x="6758"/>
        <item m="1" x="1343"/>
        <item m="1" x="4777"/>
        <item m="1" x="6761"/>
        <item m="1" x="1348"/>
        <item m="1" x="4779"/>
        <item m="1" x="6764"/>
        <item m="1" x="1352"/>
        <item m="1" x="4781"/>
        <item m="1" x="6768"/>
        <item m="1" x="1356"/>
        <item m="1" x="4783"/>
        <item m="1" x="6771"/>
        <item m="1" x="1360"/>
        <item m="1" x="4785"/>
        <item m="1" x="6774"/>
        <item m="1" x="1364"/>
        <item m="1" x="4787"/>
        <item m="1" x="6777"/>
        <item m="1" x="1368"/>
        <item m="1" x="4789"/>
        <item m="1" x="6780"/>
        <item m="1" x="1372"/>
        <item m="1" x="4792"/>
        <item m="1" x="6784"/>
        <item m="1" x="1376"/>
        <item m="1" x="4794"/>
        <item m="1" x="6787"/>
        <item m="1" x="1380"/>
        <item m="1" x="4796"/>
        <item m="1" x="6790"/>
        <item m="1" x="1384"/>
        <item m="1" x="4798"/>
        <item m="1" x="6794"/>
        <item m="1" x="1388"/>
        <item m="1" x="4800"/>
        <item m="1" x="6797"/>
        <item m="1" x="1392"/>
        <item m="1" x="4802"/>
        <item m="1" x="6800"/>
        <item m="1" x="1396"/>
        <item m="1" x="4804"/>
        <item m="1" x="6803"/>
        <item m="1" x="1400"/>
        <item m="1" x="4806"/>
        <item m="1" x="6806"/>
        <item m="1" x="1404"/>
        <item m="1" x="4808"/>
        <item m="1" x="6809"/>
        <item m="1" x="1408"/>
        <item m="1" x="4810"/>
        <item m="1" x="6812"/>
        <item m="1" x="1412"/>
        <item m="1" x="4812"/>
        <item m="1" x="6815"/>
        <item m="1" x="1416"/>
        <item m="1" x="4814"/>
        <item m="1" x="6818"/>
        <item m="1" x="1420"/>
        <item m="1" x="4816"/>
        <item m="1" x="6821"/>
        <item m="1" x="1424"/>
        <item m="1" x="5355"/>
        <item m="1" x="7620"/>
        <item m="1" x="2508"/>
        <item m="1" x="5358"/>
        <item m="1" x="7624"/>
        <item m="1" x="2513"/>
        <item m="1" x="5361"/>
        <item m="1" x="7628"/>
        <item m="1" x="2518"/>
        <item m="1" x="5364"/>
        <item m="1" x="7632"/>
        <item m="1" x="2523"/>
        <item m="1" x="5368"/>
        <item m="1" x="7636"/>
        <item m="1" x="2529"/>
        <item m="1" x="5371"/>
        <item m="1" x="7640"/>
        <item m="1" x="2534"/>
        <item m="1" x="5374"/>
        <item m="1" x="7645"/>
        <item m="1" x="2539"/>
        <item m="1" x="5377"/>
        <item m="1" x="7649"/>
        <item m="1" x="2544"/>
        <item m="1" x="5380"/>
        <item m="1" x="7653"/>
        <item m="1" x="2549"/>
        <item m="1" x="5383"/>
        <item m="1" x="7657"/>
        <item m="1" x="2554"/>
        <item m="1" x="5386"/>
        <item m="1" x="7661"/>
        <item m="1" x="2559"/>
        <item m="1" x="5389"/>
        <item m="1" x="7666"/>
        <item m="1" x="2564"/>
        <item m="1" x="5392"/>
        <item m="1" x="7670"/>
        <item m="1" x="2569"/>
        <item m="1" x="5395"/>
        <item m="1" x="7674"/>
        <item m="1" x="2574"/>
        <item m="1" x="5398"/>
        <item m="1" x="7679"/>
        <item m="1" x="2579"/>
        <item m="1" x="5401"/>
        <item m="1" x="7683"/>
        <item m="1" x="2584"/>
        <item m="1" x="5404"/>
        <item m="1" x="7687"/>
        <item m="1" x="2589"/>
        <item m="1" x="5407"/>
        <item m="1" x="7691"/>
        <item m="1" x="2594"/>
        <item m="1" x="5410"/>
        <item m="1" x="7695"/>
        <item m="1" x="2599"/>
        <item m="1" x="5413"/>
        <item m="1" x="7699"/>
        <item m="1" x="2604"/>
        <item m="1" x="5416"/>
        <item m="1" x="7703"/>
        <item m="1" x="2609"/>
        <item m="1" x="5419"/>
        <item m="1" x="7707"/>
        <item m="1" x="2614"/>
        <item m="1" x="5422"/>
        <item m="1" x="7711"/>
        <item m="1" x="2619"/>
        <item m="1" x="5425"/>
        <item m="1" x="7715"/>
        <item m="1" x="2624"/>
        <item m="1" x="6254"/>
        <item m="1" x="795"/>
        <item m="1" x="6257"/>
        <item m="1" x="799"/>
        <item m="1" x="6260"/>
        <item m="1" x="803"/>
        <item m="1" x="6263"/>
        <item m="1" x="807"/>
        <item m="1" x="6267"/>
        <item m="1" x="811"/>
        <item m="1" x="6270"/>
        <item m="1" x="815"/>
        <item m="1" x="6273"/>
        <item m="1" x="820"/>
        <item m="1" x="6276"/>
        <item m="1" x="824"/>
        <item m="1" x="6279"/>
        <item m="1" x="828"/>
        <item m="1" x="6282"/>
        <item m="1" x="832"/>
        <item m="1" x="6285"/>
        <item m="1" x="836"/>
        <item m="1" x="6289"/>
        <item m="1" x="841"/>
        <item m="1" x="6292"/>
        <item m="1" x="845"/>
        <item m="1" x="6295"/>
        <item m="1" x="849"/>
        <item m="1" x="6298"/>
        <item m="1" x="854"/>
        <item m="1" x="6301"/>
        <item m="1" x="858"/>
        <item m="1" x="6304"/>
        <item m="1" x="862"/>
        <item m="1" x="6307"/>
        <item m="1" x="866"/>
        <item m="1" x="6310"/>
        <item m="1" x="870"/>
        <item m="1" x="6313"/>
        <item m="1" x="874"/>
        <item m="1" x="6316"/>
        <item m="1" x="878"/>
        <item m="1" x="6319"/>
        <item m="1" x="882"/>
        <item m="1" x="6322"/>
        <item m="1" x="886"/>
        <item m="1" x="6325"/>
        <item m="1" x="890"/>
        <item m="1" x="7124"/>
        <item m="1" x="1925"/>
        <item m="1" x="7127"/>
        <item m="1" x="1929"/>
        <item m="1" x="7130"/>
        <item m="1" x="1933"/>
        <item m="1" x="7133"/>
        <item m="1" x="1937"/>
        <item m="1" x="7137"/>
        <item m="1" x="1941"/>
        <item m="1" x="7140"/>
        <item m="1" x="1945"/>
        <item m="1" x="7143"/>
        <item m="1" x="1950"/>
        <item m="1" x="7146"/>
        <item m="1" x="1954"/>
        <item m="1" x="7149"/>
        <item m="1" x="1958"/>
        <item m="1" x="7152"/>
        <item m="1" x="1962"/>
        <item m="1" x="7155"/>
        <item m="1" x="1966"/>
        <item m="1" x="7159"/>
        <item m="1" x="1970"/>
        <item m="1" x="7162"/>
        <item m="1" x="1974"/>
        <item m="1" x="7165"/>
        <item m="1" x="1978"/>
        <item m="1" x="7168"/>
        <item m="1" x="1982"/>
        <item m="1" x="7171"/>
        <item m="1" x="1986"/>
        <item m="1" x="7174"/>
        <item m="1" x="1990"/>
        <item m="1" x="7177"/>
        <item m="1" x="1994"/>
        <item m="1" x="7180"/>
        <item m="1" x="1998"/>
        <item m="1" x="7183"/>
        <item m="1" x="2002"/>
        <item m="1" x="7186"/>
        <item m="1" x="2006"/>
        <item m="1" x="7189"/>
        <item m="1" x="2010"/>
        <item m="1" x="7192"/>
        <item m="1" x="2014"/>
        <item m="1" x="7195"/>
        <item m="1" x="2018"/>
        <item m="1" x="201"/>
        <item m="1" x="205"/>
        <item m="1" x="209"/>
        <item m="1" x="213"/>
        <item m="1" x="218"/>
        <item m="1" x="222"/>
        <item m="1" x="226"/>
        <item m="1" x="230"/>
        <item m="1" x="234"/>
        <item m="1" x="238"/>
        <item m="1" x="242"/>
        <item m="1" x="247"/>
        <item m="1" x="251"/>
        <item m="1" x="255"/>
        <item m="1" x="260"/>
        <item m="1" x="264"/>
        <item m="1" x="268"/>
        <item m="1" x="272"/>
        <item m="1" x="276"/>
        <item m="1" x="280"/>
        <item m="1" x="284"/>
        <item m="1" x="288"/>
        <item m="1" x="292"/>
        <item m="1" x="296"/>
        <item m="1" x="1332"/>
        <item m="1" x="1336"/>
        <item m="1" x="1340"/>
        <item m="1" x="1344"/>
        <item m="1" x="1349"/>
        <item m="1" x="1353"/>
        <item m="1" x="1357"/>
        <item m="1" x="1361"/>
        <item m="1" x="1365"/>
        <item m="1" x="1369"/>
        <item m="1" x="1373"/>
        <item m="1" x="1377"/>
        <item m="1" x="1381"/>
        <item m="1" x="1385"/>
        <item m="1" x="1389"/>
        <item m="1" x="1393"/>
        <item m="1" x="1397"/>
        <item m="1" x="1401"/>
        <item m="1" x="1405"/>
        <item m="1" x="1409"/>
        <item m="1" x="1413"/>
        <item m="1" x="1417"/>
        <item m="1" x="1421"/>
        <item m="1" x="1425"/>
        <item m="1" x="2509"/>
        <item m="1" x="2514"/>
        <item m="1" x="2519"/>
        <item m="1" x="2524"/>
        <item m="1" x="2530"/>
        <item m="1" x="2535"/>
        <item m="1" x="2540"/>
        <item m="1" x="2545"/>
        <item m="1" x="2550"/>
        <item m="1" x="2555"/>
        <item m="1" x="2560"/>
        <item m="1" x="2565"/>
        <item m="1" x="2570"/>
        <item m="1" x="2575"/>
        <item m="1" x="2580"/>
        <item m="1" x="2585"/>
        <item m="1" x="2590"/>
        <item m="1" x="2595"/>
        <item m="1" x="2600"/>
        <item m="1" x="2605"/>
        <item m="1" x="2610"/>
        <item m="1" x="2615"/>
        <item m="1" x="2620"/>
        <item m="1" x="2625"/>
        <item m="1" x="3102"/>
        <item m="1" x="3432"/>
        <item m="1" x="3763"/>
        <item m="1" x="4356"/>
        <item m="1" x="4974"/>
        <item m="1" x="5660"/>
        <item m="1" x="6559"/>
        <item m="1" x="7429"/>
        <item m="1" x="604"/>
        <item m="1" x="1734"/>
        <item m="1" x="2974"/>
        <item m="1" x="3216"/>
        <item m="1" x="3546"/>
        <item m="1" x="3888"/>
        <item m="1" x="4481"/>
        <item m="1" x="5096"/>
        <item m="1" x="5882"/>
        <item m="1" x="6781"/>
        <item m="1" x="7662"/>
        <item m="1" x="837"/>
        <item m="1" x="3018"/>
        <item m="1" x="3917"/>
        <item m="1" x="5427"/>
        <item m="1" x="7718"/>
        <item m="1" x="2628"/>
        <item m="1" x="3019"/>
        <item m="1" x="3919"/>
        <item m="1" x="5430"/>
        <item m="1" x="7722"/>
        <item m="1" x="2633"/>
        <item m="1" x="3020"/>
        <item m="1" x="3921"/>
        <item m="1" x="5433"/>
        <item m="1" x="7726"/>
        <item m="1" x="2638"/>
        <item m="1" x="3021"/>
        <item m="1" x="3923"/>
        <item m="1" x="5436"/>
        <item m="1" x="7730"/>
        <item m="1" x="2643"/>
        <item m="1" x="3023"/>
        <item m="1" x="3926"/>
        <item m="1" x="5440"/>
        <item m="1" x="7734"/>
        <item m="1" x="2649"/>
        <item m="1" x="3024"/>
        <item m="1" x="3928"/>
        <item m="1" x="5443"/>
        <item m="1" x="7738"/>
        <item m="1" x="2654"/>
        <item m="1" x="3025"/>
        <item m="1" x="3931"/>
        <item m="1" x="5446"/>
        <item m="1" x="7743"/>
        <item m="1" x="2659"/>
        <item m="1" x="3026"/>
        <item m="1" x="3933"/>
        <item m="1" x="5449"/>
        <item m="1" x="7747"/>
        <item m="1" x="2664"/>
        <item m="1" x="3027"/>
        <item m="1" x="3935"/>
        <item m="1" x="5452"/>
        <item m="1" x="7751"/>
        <item m="1" x="2669"/>
        <item m="1" x="3028"/>
        <item m="1" x="3937"/>
        <item m="1" x="5455"/>
        <item m="1" x="7755"/>
        <item m="1" x="2674"/>
        <item m="1" x="3029"/>
        <item m="1" x="3939"/>
        <item m="1" x="5458"/>
        <item m="1" x="7759"/>
        <item m="1" x="2679"/>
        <item m="1" x="3031"/>
        <item m="1" x="3942"/>
        <item m="1" x="5462"/>
        <item m="1" x="7763"/>
        <item m="1" x="2684"/>
        <item m="1" x="3032"/>
        <item m="1" x="3944"/>
        <item m="1" x="5465"/>
        <item m="1" x="7767"/>
        <item m="1" x="2689"/>
        <item m="1" x="3033"/>
        <item m="1" x="3946"/>
        <item m="1" x="5468"/>
        <item m="1" x="7771"/>
        <item m="1" x="2694"/>
        <item m="1" x="3034"/>
        <item m="1" x="3949"/>
        <item m="1" x="5471"/>
        <item m="1" x="7775"/>
        <item m="1" x="2699"/>
        <item m="1" x="3035"/>
        <item m="1" x="3951"/>
        <item m="1" x="5474"/>
        <item m="1" x="7779"/>
        <item m="1" x="2704"/>
        <item m="1" x="3036"/>
        <item m="1" x="3953"/>
        <item m="1" x="5477"/>
        <item m="1" x="7783"/>
        <item m="1" x="2709"/>
        <item m="1" x="3037"/>
        <item m="1" x="3955"/>
        <item m="1" x="5480"/>
        <item m="1" x="7787"/>
        <item m="1" x="2714"/>
        <item m="1" x="3038"/>
        <item m="1" x="3957"/>
        <item m="1" x="5483"/>
        <item m="1" x="7791"/>
        <item m="1" x="2719"/>
        <item m="1" x="3039"/>
        <item m="1" x="3959"/>
        <item m="1" x="5486"/>
        <item m="1" x="7795"/>
        <item m="1" x="2724"/>
        <item m="1" x="3040"/>
        <item m="1" x="3961"/>
        <item m="1" x="5489"/>
        <item m="1" x="7799"/>
        <item m="1" x="2729"/>
        <item m="1" x="3041"/>
        <item m="1" x="3963"/>
        <item m="1" x="5492"/>
        <item m="1" x="7803"/>
        <item m="1" x="2734"/>
        <item m="1" x="3042"/>
        <item m="1" x="3965"/>
        <item m="1" x="5495"/>
        <item m="1" x="7807"/>
        <item m="1" x="2739"/>
        <item m="1" x="3043"/>
        <item m="1" x="3967"/>
        <item m="1" x="5498"/>
        <item m="1" x="7811"/>
        <item m="1" x="2744"/>
        <item m="1" x="3349"/>
        <item m="1" x="4510"/>
        <item m="1" x="6327"/>
        <item m="1" x="893"/>
        <item m="1" x="3350"/>
        <item m="1" x="4512"/>
        <item m="1" x="6330"/>
        <item m="1" x="897"/>
        <item m="1" x="3351"/>
        <item m="1" x="4514"/>
        <item m="1" x="6333"/>
        <item m="1" x="901"/>
        <item m="1" x="3352"/>
        <item m="1" x="4516"/>
        <item m="1" x="6336"/>
        <item m="1" x="905"/>
        <item m="1" x="3354"/>
        <item m="1" x="4519"/>
        <item m="1" x="6340"/>
        <item m="1" x="909"/>
        <item m="1" x="3355"/>
        <item m="1" x="4521"/>
        <item m="1" x="6343"/>
        <item m="1" x="913"/>
        <item m="1" x="3356"/>
        <item m="1" x="4524"/>
        <item m="1" x="6346"/>
        <item m="1" x="918"/>
        <item m="1" x="3357"/>
        <item m="1" x="4526"/>
        <item m="1" x="6349"/>
        <item m="1" x="922"/>
        <item m="1" x="3358"/>
        <item m="1" x="4528"/>
        <item m="1" x="6352"/>
        <item m="1" x="926"/>
        <item m="1" x="3359"/>
        <item m="1" x="4530"/>
        <item m="1" x="6355"/>
        <item m="1" x="930"/>
        <item m="1" x="3360"/>
        <item m="1" x="4532"/>
        <item m="1" x="6358"/>
        <item m="1" x="934"/>
        <item m="1" x="3361"/>
        <item m="1" x="4535"/>
        <item m="1" x="6362"/>
        <item m="1" x="938"/>
        <item m="1" x="3362"/>
        <item m="1" x="4537"/>
        <item m="1" x="6365"/>
        <item m="1" x="942"/>
        <item m="1" x="3363"/>
        <item m="1" x="4539"/>
        <item m="1" x="6368"/>
        <item m="1" x="946"/>
        <item m="1" x="3364"/>
        <item m="1" x="4542"/>
        <item m="1" x="6371"/>
        <item m="1" x="950"/>
        <item m="1" x="3365"/>
        <item m="1" x="4544"/>
        <item m="1" x="6374"/>
        <item m="1" x="954"/>
        <item m="1" x="3366"/>
        <item m="1" x="4546"/>
        <item m="1" x="6377"/>
        <item m="1" x="958"/>
        <item m="1" x="3367"/>
        <item m="1" x="4548"/>
        <item m="1" x="6380"/>
        <item m="1" x="962"/>
        <item m="1" x="3368"/>
        <item m="1" x="4550"/>
        <item m="1" x="6383"/>
        <item m="1" x="966"/>
        <item m="1" x="3369"/>
        <item m="1" x="4552"/>
        <item m="1" x="6386"/>
        <item m="1" x="970"/>
        <item m="1" x="3370"/>
        <item m="1" x="4554"/>
        <item m="1" x="6389"/>
        <item m="1" x="974"/>
        <item m="1" x="3371"/>
        <item m="1" x="4556"/>
        <item m="1" x="6392"/>
        <item m="1" x="978"/>
        <item m="1" x="3372"/>
        <item m="1" x="4558"/>
        <item m="1" x="6395"/>
        <item m="1" x="982"/>
        <item m="1" x="3373"/>
        <item m="1" x="4560"/>
        <item m="1" x="6398"/>
        <item m="1" x="986"/>
        <item m="1" x="3679"/>
        <item m="1" x="5125"/>
        <item m="1" x="7197"/>
        <item m="1" x="2021"/>
        <item m="1" x="3680"/>
        <item m="1" x="5127"/>
        <item m="1" x="7200"/>
        <item m="1" x="2025"/>
        <item m="1" x="3681"/>
        <item m="1" x="5129"/>
        <item m="1" x="7203"/>
        <item m="1" x="2029"/>
        <item m="1" x="3682"/>
        <item m="1" x="5131"/>
        <item m="1" x="7206"/>
        <item m="1" x="2033"/>
        <item m="1" x="3684"/>
        <item m="1" x="5133"/>
        <item m="1" x="7210"/>
        <item m="1" x="2037"/>
        <item m="1" x="3685"/>
        <item m="1" x="5135"/>
        <item m="1" x="7213"/>
        <item m="1" x="2041"/>
        <item m="1" x="3686"/>
        <item m="1" x="5138"/>
        <item m="1" x="7216"/>
        <item m="1" x="2046"/>
        <item m="1" x="3687"/>
        <item m="1" x="5140"/>
        <item m="1" x="7219"/>
        <item m="1" x="2050"/>
        <item m="1" x="3688"/>
        <item m="1" x="5142"/>
        <item m="1" x="7222"/>
        <item m="1" x="2054"/>
        <item m="1" x="3689"/>
        <item m="1" x="5144"/>
        <item m="1" x="7225"/>
        <item m="1" x="2058"/>
        <item m="1" x="3690"/>
        <item m="1" x="5146"/>
        <item m="1" x="7228"/>
        <item m="1" x="2062"/>
        <item m="1" x="3692"/>
        <item m="1" x="5149"/>
        <item m="1" x="7232"/>
        <item m="1" x="2066"/>
        <item m="1" x="3693"/>
        <item m="1" x="5151"/>
        <item m="1" x="7235"/>
        <item m="1" x="2070"/>
        <item m="1" x="3694"/>
        <item m="1" x="5153"/>
        <item m="1" x="7238"/>
        <item m="1" x="2074"/>
        <item m="1" x="3695"/>
        <item m="1" x="5156"/>
        <item m="1" x="7241"/>
        <item m="1" x="2078"/>
        <item m="1" x="3696"/>
        <item m="1" x="5158"/>
        <item m="1" x="7244"/>
        <item m="1" x="2082"/>
        <item m="1" x="3697"/>
        <item m="1" x="5160"/>
        <item m="1" x="7247"/>
        <item m="1" x="2086"/>
        <item m="1" x="3698"/>
        <item m="1" x="5162"/>
        <item m="1" x="7250"/>
        <item m="1" x="2090"/>
        <item m="1" x="3699"/>
        <item m="1" x="5164"/>
        <item m="1" x="7253"/>
        <item m="1" x="2094"/>
        <item m="1" x="3700"/>
        <item m="1" x="5166"/>
        <item m="1" x="7256"/>
        <item m="1" x="2098"/>
        <item m="1" x="3701"/>
        <item m="1" x="5168"/>
        <item m="1" x="7259"/>
        <item m="1" x="2102"/>
        <item m="1" x="3702"/>
        <item m="1" x="5170"/>
        <item m="1" x="7262"/>
        <item m="1" x="2106"/>
        <item m="1" x="3703"/>
        <item m="1" x="5172"/>
        <item m="1" x="7265"/>
        <item m="1" x="2110"/>
        <item m="1" x="3704"/>
        <item m="1" x="5174"/>
        <item m="1" x="7268"/>
        <item m="1" x="2114"/>
        <item m="1" x="4200"/>
        <item m="1" x="5925"/>
        <item m="1" x="299"/>
        <item m="1" x="4202"/>
        <item m="1" x="5928"/>
        <item m="1" x="303"/>
        <item m="1" x="4204"/>
        <item m="1" x="5931"/>
        <item m="1" x="307"/>
        <item m="1" x="4206"/>
        <item m="1" x="5934"/>
        <item m="1" x="311"/>
        <item m="1" x="4209"/>
        <item m="1" x="5937"/>
        <item m="1" x="316"/>
        <item m="1" x="4211"/>
        <item m="1" x="5940"/>
        <item m="1" x="320"/>
        <item m="1" x="4213"/>
        <item m="1" x="5944"/>
        <item m="1" x="324"/>
        <item m="1" x="4215"/>
        <item m="1" x="5947"/>
        <item m="1" x="328"/>
        <item m="1" x="4217"/>
        <item m="1" x="5950"/>
        <item m="1" x="332"/>
        <item m="1" x="4219"/>
        <item m="1" x="5953"/>
        <item m="1" x="336"/>
        <item m="1" x="4221"/>
        <item m="1" x="5956"/>
        <item m="1" x="340"/>
        <item m="1" x="4224"/>
        <item m="1" x="5960"/>
        <item m="1" x="345"/>
        <item m="1" x="4226"/>
        <item m="1" x="5963"/>
        <item m="1" x="349"/>
        <item m="1" x="4228"/>
        <item m="1" x="5966"/>
        <item m="1" x="353"/>
        <item m="1" x="4230"/>
        <item m="1" x="5970"/>
        <item m="1" x="357"/>
        <item m="1" x="4232"/>
        <item m="1" x="5973"/>
        <item m="1" x="361"/>
        <item m="1" x="4234"/>
        <item m="1" x="5976"/>
        <item m="1" x="365"/>
        <item m="1" x="4236"/>
        <item m="1" x="5979"/>
        <item m="1" x="369"/>
        <item m="1" x="4238"/>
        <item m="1" x="5982"/>
        <item m="1" x="373"/>
        <item m="1" x="4240"/>
        <item m="1" x="5985"/>
        <item m="1" x="377"/>
        <item m="1" x="4242"/>
        <item m="1" x="5988"/>
        <item m="1" x="381"/>
        <item m="1" x="4244"/>
        <item m="1" x="5991"/>
        <item m="1" x="385"/>
        <item m="1" x="4246"/>
        <item m="1" x="5994"/>
        <item m="1" x="389"/>
        <item m="1" x="4248"/>
        <item m="1" x="5997"/>
        <item m="1" x="393"/>
        <item m="1" x="4818"/>
        <item m="1" x="6824"/>
        <item m="1" x="1428"/>
        <item m="1" x="4820"/>
        <item m="1" x="6827"/>
        <item m="1" x="1432"/>
        <item m="1" x="4822"/>
        <item m="1" x="6830"/>
        <item m="1" x="1436"/>
        <item m="1" x="4824"/>
        <item m="1" x="6833"/>
        <item m="1" x="1440"/>
        <item m="1" x="4827"/>
        <item m="1" x="6836"/>
        <item m="1" x="1445"/>
        <item m="1" x="4829"/>
        <item m="1" x="6839"/>
        <item m="1" x="1449"/>
        <item m="1" x="4831"/>
        <item m="1" x="6843"/>
        <item m="1" x="1453"/>
        <item m="1" x="4833"/>
        <item m="1" x="6846"/>
        <item m="1" x="1457"/>
        <item m="1" x="4835"/>
        <item m="1" x="6849"/>
        <item m="1" x="1461"/>
        <item m="1" x="4837"/>
        <item m="1" x="6852"/>
        <item m="1" x="1465"/>
        <item m="1" x="4839"/>
        <item m="1" x="6855"/>
        <item m="1" x="1469"/>
        <item m="1" x="4842"/>
        <item m="1" x="6858"/>
        <item m="1" x="1474"/>
        <item m="1" x="4844"/>
        <item m="1" x="6861"/>
        <item m="1" x="1478"/>
        <item m="1" x="4846"/>
        <item m="1" x="6864"/>
        <item m="1" x="1482"/>
        <item m="1" x="4848"/>
        <item m="1" x="6868"/>
        <item m="1" x="1487"/>
        <item m="1" x="4850"/>
        <item m="1" x="6871"/>
        <item m="1" x="1491"/>
        <item m="1" x="4852"/>
        <item m="1" x="6874"/>
        <item m="1" x="1495"/>
        <item m="1" x="4854"/>
        <item m="1" x="6877"/>
        <item m="1" x="1499"/>
        <item m="1" x="4856"/>
        <item m="1" x="6880"/>
        <item m="1" x="1503"/>
        <item m="1" x="4858"/>
        <item m="1" x="6883"/>
        <item m="1" x="1507"/>
        <item m="1" x="4860"/>
        <item m="1" x="6886"/>
        <item m="1" x="1511"/>
        <item m="1" x="4862"/>
        <item m="1" x="6889"/>
        <item m="1" x="1515"/>
        <item m="1" x="4864"/>
        <item m="1" x="6892"/>
        <item m="1" x="1519"/>
        <item m="1" x="4866"/>
        <item m="1" x="6895"/>
        <item m="1" x="1523"/>
        <item m="1" x="5428"/>
        <item m="1" x="7719"/>
        <item m="1" x="2629"/>
        <item m="1" x="5431"/>
        <item m="1" x="7723"/>
        <item m="1" x="2634"/>
        <item m="1" x="5434"/>
        <item m="1" x="7727"/>
        <item m="1" x="2639"/>
        <item m="1" x="5437"/>
        <item m="1" x="7731"/>
        <item m="1" x="2644"/>
        <item m="1" x="5441"/>
        <item m="1" x="7735"/>
        <item m="1" x="2650"/>
        <item m="1" x="5444"/>
        <item m="1" x="7739"/>
        <item m="1" x="2655"/>
        <item m="1" x="5447"/>
        <item m="1" x="7744"/>
        <item m="1" x="2660"/>
        <item m="1" x="5450"/>
        <item m="1" x="7748"/>
        <item m="1" x="2665"/>
        <item m="1" x="5453"/>
        <item m="1" x="7752"/>
        <item m="1" x="2670"/>
        <item m="1" x="5456"/>
        <item m="1" x="7756"/>
        <item m="1" x="2675"/>
        <item m="1" x="5459"/>
        <item m="1" x="7760"/>
        <item m="1" x="2680"/>
        <item m="1" x="5463"/>
        <item m="1" x="7764"/>
        <item m="1" x="2685"/>
        <item m="1" x="5466"/>
        <item m="1" x="7768"/>
        <item m="1" x="2690"/>
        <item m="1" x="5469"/>
        <item m="1" x="7772"/>
        <item m="1" x="2695"/>
        <item m="1" x="5472"/>
        <item m="1" x="7776"/>
        <item m="1" x="2700"/>
        <item m="1" x="5475"/>
        <item m="1" x="7780"/>
        <item m="1" x="2705"/>
        <item m="1" x="5478"/>
        <item m="1" x="7784"/>
        <item m="1" x="2710"/>
        <item m="1" x="5481"/>
        <item m="1" x="7788"/>
        <item m="1" x="2715"/>
        <item m="1" x="5484"/>
        <item m="1" x="7792"/>
        <item m="1" x="2720"/>
        <item m="1" x="5487"/>
        <item m="1" x="7796"/>
        <item m="1" x="2725"/>
        <item m="1" x="5490"/>
        <item m="1" x="7800"/>
        <item m="1" x="2730"/>
        <item m="1" x="5493"/>
        <item m="1" x="7804"/>
        <item m="1" x="2735"/>
        <item m="1" x="5496"/>
        <item m="1" x="7808"/>
        <item m="1" x="2740"/>
        <item m="1" x="5499"/>
        <item m="1" x="7812"/>
        <item m="1" x="2745"/>
        <item m="1" x="6328"/>
        <item m="1" x="894"/>
        <item m="1" x="6331"/>
        <item m="1" x="898"/>
        <item m="1" x="6334"/>
        <item m="1" x="902"/>
        <item m="1" x="6337"/>
        <item m="1" x="906"/>
        <item m="1" x="6341"/>
        <item m="1" x="910"/>
        <item m="1" x="6344"/>
        <item m="1" x="914"/>
        <item m="1" x="6347"/>
        <item m="1" x="919"/>
        <item m="1" x="6350"/>
        <item m="1" x="923"/>
        <item m="1" x="6353"/>
        <item m="1" x="927"/>
        <item m="1" x="6356"/>
        <item m="1" x="931"/>
        <item m="1" x="6359"/>
        <item m="1" x="935"/>
        <item m="1" x="6363"/>
        <item m="1" x="939"/>
        <item m="1" x="6366"/>
        <item m="1" x="943"/>
        <item m="1" x="6369"/>
        <item m="1" x="947"/>
        <item m="1" x="6372"/>
        <item m="1" x="951"/>
        <item m="1" x="6375"/>
        <item m="1" x="955"/>
        <item m="1" x="6378"/>
        <item m="1" x="959"/>
        <item m="1" x="6381"/>
        <item m="1" x="963"/>
        <item m="1" x="6384"/>
        <item m="1" x="967"/>
        <item m="1" x="6387"/>
        <item m="1" x="971"/>
        <item m="1" x="6390"/>
        <item m="1" x="975"/>
        <item m="1" x="6393"/>
        <item m="1" x="979"/>
        <item m="1" x="6396"/>
        <item m="1" x="983"/>
        <item m="1" x="6399"/>
        <item m="1" x="987"/>
        <item m="1" x="7198"/>
        <item m="1" x="2022"/>
        <item m="1" x="7201"/>
        <item m="1" x="2026"/>
        <item m="1" x="7204"/>
        <item m="1" x="2030"/>
        <item m="1" x="7207"/>
        <item m="1" x="2034"/>
        <item m="1" x="7211"/>
        <item m="1" x="2038"/>
        <item m="1" x="7214"/>
        <item m="1" x="2042"/>
        <item m="1" x="7217"/>
        <item m="1" x="2047"/>
        <item m="1" x="7220"/>
        <item m="1" x="2051"/>
        <item m="1" x="7223"/>
        <item m="1" x="2055"/>
        <item m="1" x="7226"/>
        <item m="1" x="2059"/>
        <item m="1" x="7229"/>
        <item m="1" x="2063"/>
        <item m="1" x="7233"/>
        <item m="1" x="2067"/>
        <item m="1" x="7236"/>
        <item m="1" x="2071"/>
        <item m="1" x="7239"/>
        <item m="1" x="2075"/>
        <item m="1" x="7242"/>
        <item m="1" x="2079"/>
        <item m="1" x="7245"/>
        <item m="1" x="2083"/>
        <item m="1" x="7248"/>
        <item m="1" x="2087"/>
        <item m="1" x="7251"/>
        <item m="1" x="2091"/>
        <item m="1" x="7254"/>
        <item m="1" x="2095"/>
        <item m="1" x="7257"/>
        <item m="1" x="2099"/>
        <item m="1" x="7260"/>
        <item m="1" x="2103"/>
        <item m="1" x="7263"/>
        <item m="1" x="2107"/>
        <item m="1" x="7266"/>
        <item m="1" x="2111"/>
        <item m="1" x="7269"/>
        <item m="1" x="2115"/>
        <item m="1" x="300"/>
        <item m="1" x="304"/>
        <item m="1" x="308"/>
        <item m="1" x="312"/>
        <item m="1" x="317"/>
        <item m="1" x="321"/>
        <item m="1" x="325"/>
        <item m="1" x="329"/>
        <item m="1" x="333"/>
        <item m="1" x="337"/>
        <item m="1" x="341"/>
        <item m="1" x="346"/>
        <item m="1" x="350"/>
        <item m="1" x="354"/>
        <item m="1" x="358"/>
        <item m="1" x="362"/>
        <item m="1" x="366"/>
        <item m="1" x="370"/>
        <item m="1" x="374"/>
        <item m="1" x="378"/>
        <item m="1" x="382"/>
        <item m="1" x="386"/>
        <item m="1" x="390"/>
        <item m="1" x="394"/>
        <item m="1" x="1429"/>
        <item m="1" x="1433"/>
        <item m="1" x="1437"/>
        <item m="1" x="1441"/>
        <item m="1" x="1446"/>
        <item m="1" x="1450"/>
        <item m="1" x="1454"/>
        <item m="1" x="1458"/>
        <item m="1" x="1462"/>
        <item m="1" x="1466"/>
        <item m="1" x="1470"/>
        <item m="1" x="1475"/>
        <item m="1" x="1479"/>
        <item m="1" x="1483"/>
        <item m="1" x="1488"/>
        <item m="1" x="1492"/>
        <item m="1" x="1496"/>
        <item m="1" x="1500"/>
        <item m="1" x="1504"/>
        <item m="1" x="1508"/>
        <item m="1" x="1512"/>
        <item m="1" x="1516"/>
        <item m="1" x="1520"/>
        <item m="1" x="1524"/>
        <item m="1" x="2630"/>
        <item m="1" x="2635"/>
        <item m="1" x="2640"/>
        <item m="1" x="2645"/>
        <item m="1" x="2651"/>
        <item m="1" x="2656"/>
        <item m="1" x="2661"/>
        <item m="1" x="2666"/>
        <item m="1" x="2671"/>
        <item m="1" x="2676"/>
        <item m="1" x="2681"/>
        <item m="1" x="2686"/>
        <item m="1" x="2691"/>
        <item m="1" x="2696"/>
        <item m="1" x="2701"/>
        <item m="1" x="2706"/>
        <item m="1" x="2711"/>
        <item m="1" x="2716"/>
        <item m="1" x="2721"/>
        <item m="1" x="2726"/>
        <item m="1" x="2731"/>
        <item m="1" x="2736"/>
        <item m="1" x="2741"/>
        <item m="1" x="2746"/>
        <item m="1" x="3129"/>
        <item m="1" x="3459"/>
        <item m="1" x="3790"/>
        <item m="1" x="4383"/>
        <item m="1" x="5001"/>
        <item m="1" x="5710"/>
        <item m="1" x="6609"/>
        <item m="1" x="7479"/>
        <item m="1" x="654"/>
        <item m="1" x="1784"/>
        <item m="1" x="2977"/>
        <item m="1" x="3244"/>
        <item m="1" x="3574"/>
        <item m="1" x="3940"/>
        <item m="1" x="4533"/>
        <item m="1" x="5147"/>
        <item m="1" x="5957"/>
        <item m="1" x="3044"/>
        <item m="1" x="3969"/>
        <item m="1" x="5501"/>
        <item m="1" x="7815"/>
        <item m="1" x="2749"/>
        <item m="1" x="3045"/>
        <item m="1" x="3971"/>
        <item m="1" x="5504"/>
        <item m="1" x="7819"/>
        <item m="1" x="2754"/>
        <item m="1" x="3046"/>
        <item m="1" x="3973"/>
        <item m="1" x="5507"/>
        <item m="1" x="7823"/>
        <item m="1" x="2759"/>
        <item m="1" x="3047"/>
        <item m="1" x="3975"/>
        <item m="1" x="5510"/>
        <item m="1" x="7827"/>
        <item m="1" x="2764"/>
        <item m="1" x="3049"/>
        <item m="1" x="3978"/>
        <item m="1" x="5514"/>
        <item m="1" x="7831"/>
        <item m="1" x="2770"/>
        <item m="1" x="3050"/>
        <item m="1" x="3980"/>
        <item m="1" x="5517"/>
        <item m="1" x="7835"/>
        <item m="1" x="2775"/>
        <item m="1" x="3051"/>
        <item m="1" x="3983"/>
        <item m="1" x="5520"/>
        <item m="1" x="7840"/>
        <item m="1" x="2780"/>
        <item m="1" x="3052"/>
        <item m="1" x="3985"/>
        <item m="1" x="5523"/>
        <item m="1" x="7844"/>
        <item m="1" x="2785"/>
        <item m="1" x="3053"/>
        <item m="1" x="3987"/>
        <item m="1" x="5526"/>
        <item m="1" x="7848"/>
        <item m="1" x="2790"/>
        <item m="1" x="3054"/>
        <item m="1" x="3989"/>
        <item m="1" x="5529"/>
        <item m="1" x="7852"/>
        <item m="1" x="2795"/>
        <item m="1" x="3055"/>
        <item m="1" x="3991"/>
        <item m="1" x="5532"/>
        <item m="1" x="7856"/>
        <item m="1" x="2800"/>
        <item m="1" x="3057"/>
        <item m="1" x="3994"/>
        <item m="1" x="5536"/>
        <item m="1" x="7861"/>
        <item m="1" x="2805"/>
        <item m="1" x="3058"/>
        <item m="1" x="3996"/>
        <item m="1" x="5539"/>
        <item m="1" x="7865"/>
        <item m="1" x="2810"/>
        <item m="1" x="3059"/>
        <item m="1" x="3998"/>
        <item m="1" x="5542"/>
        <item m="1" x="7869"/>
        <item m="1" x="2815"/>
        <item m="1" x="3060"/>
        <item m="1" x="4001"/>
        <item m="1" x="5545"/>
        <item m="1" x="2820"/>
        <item m="1" x="3061"/>
        <item m="1" x="4003"/>
        <item m="1" x="5548"/>
        <item m="1" x="2825"/>
        <item m="1" x="3062"/>
        <item m="1" x="4005"/>
        <item m="1" x="5551"/>
        <item m="1" x="2830"/>
        <item m="1" x="3063"/>
        <item m="1" x="4007"/>
        <item m="1" x="5554"/>
        <item m="1" x="2835"/>
        <item m="1" x="3064"/>
        <item m="1" x="4009"/>
        <item m="1" x="5557"/>
        <item m="1" x="2840"/>
        <item m="1" x="3065"/>
        <item m="1" x="4011"/>
        <item m="1" x="5560"/>
        <item m="1" x="2845"/>
        <item m="1" x="3066"/>
        <item m="1" x="4013"/>
        <item m="1" x="5563"/>
        <item m="1" x="2850"/>
        <item m="1" x="3067"/>
        <item m="1" x="4015"/>
        <item m="1" x="5566"/>
        <item m="1" x="2855"/>
        <item m="1" x="3068"/>
        <item m="1" x="4017"/>
        <item m="1" x="5569"/>
        <item m="1" x="2860"/>
        <item m="1" x="3069"/>
        <item m="1" x="4019"/>
        <item m="1" x="5572"/>
        <item m="1" x="2865"/>
        <item m="1" x="3374"/>
        <item m="1" x="4562"/>
        <item m="1" x="6401"/>
        <item m="1" x="990"/>
        <item m="1" x="3375"/>
        <item m="1" x="4564"/>
        <item m="1" x="6404"/>
        <item m="1" x="994"/>
        <item m="1" x="3376"/>
        <item m="1" x="4566"/>
        <item m="1" x="6407"/>
        <item m="1" x="998"/>
        <item m="1" x="3377"/>
        <item m="1" x="4568"/>
        <item m="1" x="6410"/>
        <item m="1" x="1002"/>
        <item m="1" x="3379"/>
        <item m="1" x="4571"/>
        <item m="1" x="6414"/>
        <item m="1" x="1006"/>
        <item m="1" x="3380"/>
        <item m="1" x="4573"/>
        <item m="1" x="6417"/>
        <item m="1" x="1010"/>
        <item m="1" x="3381"/>
        <item m="1" x="4576"/>
        <item m="1" x="6420"/>
        <item m="1" x="1015"/>
        <item m="1" x="3382"/>
        <item m="1" x="4578"/>
        <item m="1" x="6423"/>
        <item m="1" x="1019"/>
        <item m="1" x="3383"/>
        <item m="1" x="4580"/>
        <item m="1" x="6426"/>
        <item m="1" x="1023"/>
        <item m="1" x="3384"/>
        <item m="1" x="4582"/>
        <item m="1" x="6429"/>
        <item m="1" x="1027"/>
        <item m="1" x="3385"/>
        <item m="1" x="4584"/>
        <item m="1" x="6432"/>
        <item m="1" x="1031"/>
        <item m="1" x="3387"/>
        <item m="1" x="4587"/>
        <item m="1" x="6436"/>
        <item m="1" x="1036"/>
        <item m="1" x="3388"/>
        <item m="1" x="4589"/>
        <item m="1" x="6439"/>
        <item m="1" x="1040"/>
        <item m="1" x="3389"/>
        <item m="1" x="4591"/>
        <item m="1" x="6442"/>
        <item m="1" x="1044"/>
        <item m="1" x="3390"/>
        <item m="1" x="4594"/>
        <item m="1" x="6445"/>
        <item m="1" x="1049"/>
        <item m="1" x="3391"/>
        <item m="1" x="4596"/>
        <item m="1" x="6448"/>
        <item m="1" x="1053"/>
        <item m="1" x="3392"/>
        <item m="1" x="4598"/>
        <item m="1" x="6451"/>
        <item m="1" x="1057"/>
        <item m="1" x="3393"/>
        <item m="1" x="4600"/>
        <item m="1" x="6454"/>
        <item m="1" x="1061"/>
        <item m="1" x="3394"/>
        <item m="1" x="4602"/>
        <item m="1" x="6457"/>
        <item m="1" x="1065"/>
        <item m="1" x="3395"/>
        <item m="1" x="4604"/>
        <item m="1" x="6460"/>
        <item m="1" x="1069"/>
        <item m="1" x="3396"/>
        <item m="1" x="4606"/>
        <item m="1" x="6463"/>
        <item m="1" x="1073"/>
        <item m="1" x="3397"/>
        <item m="1" x="4608"/>
        <item m="1" x="6466"/>
        <item m="1" x="1077"/>
        <item m="1" x="3398"/>
        <item m="1" x="4610"/>
        <item m="1" x="6469"/>
        <item m="1" x="1081"/>
        <item m="1" x="3399"/>
        <item m="1" x="4612"/>
        <item m="1" x="6472"/>
        <item m="1" x="1085"/>
        <item m="1" x="3705"/>
        <item m="1" x="5176"/>
        <item m="1" x="7271"/>
        <item m="1" x="2118"/>
        <item m="1" x="3706"/>
        <item m="1" x="5178"/>
        <item m="1" x="7274"/>
        <item m="1" x="2122"/>
        <item m="1" x="3707"/>
        <item m="1" x="5180"/>
        <item m="1" x="7277"/>
        <item m="1" x="2126"/>
        <item m="1" x="3708"/>
        <item m="1" x="5182"/>
        <item m="1" x="7280"/>
        <item m="1" x="2130"/>
        <item m="1" x="3710"/>
        <item m="1" x="5184"/>
        <item m="1" x="7284"/>
        <item m="1" x="2134"/>
        <item m="1" x="3711"/>
        <item m="1" x="5186"/>
        <item m="1" x="7287"/>
        <item m="1" x="2138"/>
        <item m="1" x="3712"/>
        <item m="1" x="5189"/>
        <item m="1" x="7290"/>
        <item m="1" x="2143"/>
        <item m="1" x="3713"/>
        <item m="1" x="5191"/>
        <item m="1" x="7293"/>
        <item m="1" x="2147"/>
        <item m="1" x="3714"/>
        <item m="1" x="5193"/>
        <item m="1" x="7296"/>
        <item m="1" x="2151"/>
        <item m="1" x="3715"/>
        <item m="1" x="5195"/>
        <item m="1" x="7299"/>
        <item m="1" x="2155"/>
        <item m="1" x="3716"/>
        <item m="1" x="5197"/>
        <item m="1" x="7302"/>
        <item m="1" x="2159"/>
        <item m="1" x="3718"/>
        <item m="1" x="5200"/>
        <item m="1" x="7306"/>
        <item m="1" x="2163"/>
        <item m="1" x="3719"/>
        <item m="1" x="5202"/>
        <item m="1" x="7309"/>
        <item m="1" x="2167"/>
        <item m="1" x="3720"/>
        <item m="1" x="5204"/>
        <item m="1" x="7312"/>
        <item m="1" x="2171"/>
        <item m="1" x="3721"/>
        <item m="1" x="5207"/>
        <item m="1" x="7315"/>
        <item m="1" x="2175"/>
        <item m="1" x="3722"/>
        <item m="1" x="5209"/>
        <item m="1" x="7318"/>
        <item m="1" x="2179"/>
        <item m="1" x="3723"/>
        <item m="1" x="5211"/>
        <item m="1" x="7321"/>
        <item m="1" x="2183"/>
        <item m="1" x="3724"/>
        <item m="1" x="5213"/>
        <item m="1" x="7324"/>
        <item m="1" x="2187"/>
        <item m="1" x="3725"/>
        <item m="1" x="5215"/>
        <item m="1" x="7327"/>
        <item m="1" x="2191"/>
        <item m="1" x="3726"/>
        <item m="1" x="5217"/>
        <item m="1" x="7330"/>
        <item m="1" x="2195"/>
        <item m="1" x="3727"/>
        <item m="1" x="5219"/>
        <item m="1" x="7333"/>
        <item m="1" x="2199"/>
        <item m="1" x="3728"/>
        <item m="1" x="5221"/>
        <item m="1" x="7336"/>
        <item m="1" x="2203"/>
        <item m="1" x="3729"/>
        <item m="1" x="5223"/>
        <item m="1" x="7339"/>
        <item m="1" x="2207"/>
        <item m="1" x="3730"/>
        <item m="1" x="5225"/>
        <item m="1" x="7342"/>
        <item m="1" x="2211"/>
        <item m="1" x="4250"/>
        <item m="1" x="6000"/>
        <item m="1" x="397"/>
        <item m="1" x="4252"/>
        <item m="1" x="6003"/>
        <item m="1" x="401"/>
        <item m="1" x="4254"/>
        <item m="1" x="6006"/>
        <item m="1" x="405"/>
        <item m="1" x="4256"/>
        <item m="1" x="6009"/>
        <item m="1" x="409"/>
        <item m="1" x="4259"/>
        <item m="1" x="6012"/>
        <item m="1" x="414"/>
        <item m="1" x="4261"/>
        <item m="1" x="6015"/>
        <item m="1" x="418"/>
        <item m="1" x="4263"/>
        <item m="1" x="6019"/>
        <item m="1" x="422"/>
        <item m="1" x="4265"/>
        <item m="1" x="6022"/>
        <item m="1" x="426"/>
        <item m="1" x="4267"/>
        <item m="1" x="6025"/>
        <item m="1" x="430"/>
        <item m="1" x="4269"/>
        <item m="1" x="6028"/>
        <item m="1" x="434"/>
        <item m="1" x="4271"/>
        <item m="1" x="6031"/>
        <item m="1" x="438"/>
        <item m="1" x="4274"/>
        <item m="1" x="6035"/>
        <item m="1" x="443"/>
        <item m="1" x="4276"/>
        <item m="1" x="6038"/>
        <item m="1" x="447"/>
        <item m="1" x="4278"/>
        <item m="1" x="6041"/>
        <item m="1" x="451"/>
        <item m="1" x="4280"/>
        <item m="1" x="6045"/>
        <item m="1" x="456"/>
        <item m="1" x="4282"/>
        <item m="1" x="6048"/>
        <item m="1" x="460"/>
        <item m="1" x="4284"/>
        <item m="1" x="6051"/>
        <item m="1" x="464"/>
        <item m="1" x="4286"/>
        <item m="1" x="6054"/>
        <item m="1" x="468"/>
        <item m="1" x="4288"/>
        <item m="1" x="6057"/>
        <item m="1" x="472"/>
        <item m="1" x="4290"/>
        <item m="1" x="6060"/>
        <item m="1" x="476"/>
        <item m="1" x="4292"/>
        <item m="1" x="6063"/>
        <item m="1" x="480"/>
        <item m="1" x="4294"/>
        <item m="1" x="6066"/>
        <item m="1" x="484"/>
        <item m="1" x="4296"/>
        <item m="1" x="6069"/>
        <item m="1" x="488"/>
        <item m="1" x="4298"/>
        <item m="1" x="6072"/>
        <item m="1" x="492"/>
        <item m="1" x="4868"/>
        <item m="1" x="6898"/>
        <item m="1" x="1527"/>
        <item m="1" x="4870"/>
        <item m="1" x="6901"/>
        <item m="1" x="1531"/>
        <item m="1" x="4872"/>
        <item m="1" x="6904"/>
        <item m="1" x="1535"/>
        <item m="1" x="4874"/>
        <item m="1" x="6907"/>
        <item m="1" x="1539"/>
        <item m="1" x="4877"/>
        <item m="1" x="6910"/>
        <item m="1" x="1544"/>
        <item m="1" x="4879"/>
        <item m="1" x="6913"/>
        <item m="1" x="1548"/>
        <item m="1" x="4881"/>
        <item m="1" x="6917"/>
        <item m="1" x="1552"/>
        <item m="1" x="4883"/>
        <item m="1" x="6920"/>
        <item m="1" x="1556"/>
        <item m="1" x="4885"/>
        <item m="1" x="6923"/>
        <item m="1" x="1560"/>
        <item m="1" x="4887"/>
        <item m="1" x="6926"/>
        <item m="1" x="1564"/>
        <item m="1" x="4889"/>
        <item m="1" x="6929"/>
        <item m="1" x="1568"/>
        <item m="1" x="4892"/>
        <item m="1" x="6933"/>
        <item m="1" x="1572"/>
        <item m="1" x="4894"/>
        <item m="1" x="6936"/>
        <item m="1" x="1576"/>
        <item m="1" x="4896"/>
        <item m="1" x="6939"/>
        <item m="1" x="1580"/>
        <item m="1" x="4898"/>
        <item m="1" x="6943"/>
        <item m="1" x="1584"/>
        <item m="1" x="4900"/>
        <item m="1" x="6946"/>
        <item m="1" x="1588"/>
        <item m="1" x="4902"/>
        <item m="1" x="6949"/>
        <item m="1" x="1592"/>
        <item m="1" x="4904"/>
        <item m="1" x="6952"/>
        <item m="1" x="1596"/>
        <item m="1" x="4906"/>
        <item m="1" x="6955"/>
        <item m="1" x="1600"/>
        <item m="1" x="4908"/>
        <item m="1" x="6958"/>
        <item m="1" x="1604"/>
        <item m="1" x="4910"/>
        <item m="1" x="6961"/>
        <item m="1" x="1608"/>
        <item m="1" x="4912"/>
        <item m="1" x="6964"/>
        <item m="1" x="1612"/>
        <item m="1" x="4914"/>
        <item m="1" x="6967"/>
        <item m="1" x="1616"/>
        <item m="1" x="4916"/>
        <item m="1" x="6970"/>
        <item m="1" x="1620"/>
        <item m="1" x="5502"/>
        <item m="1" x="7816"/>
        <item m="1" x="2750"/>
        <item m="1" x="5505"/>
        <item m="1" x="7820"/>
        <item m="1" x="2755"/>
        <item m="1" x="5508"/>
        <item m="1" x="7824"/>
        <item m="1" x="2760"/>
        <item m="1" x="5511"/>
        <item m="1" x="7828"/>
        <item m="1" x="2765"/>
        <item m="1" x="5515"/>
        <item m="1" x="7832"/>
        <item m="1" x="2771"/>
        <item m="1" x="5518"/>
        <item m="1" x="7836"/>
        <item m="1" x="2776"/>
        <item m="1" x="5521"/>
        <item m="1" x="7841"/>
        <item m="1" x="2781"/>
        <item m="1" x="5524"/>
        <item m="1" x="7845"/>
        <item m="1" x="2786"/>
        <item m="1" x="5527"/>
        <item m="1" x="7849"/>
        <item m="1" x="2791"/>
        <item m="1" x="5530"/>
        <item m="1" x="7853"/>
        <item m="1" x="2796"/>
        <item m="1" x="5533"/>
        <item m="1" x="7857"/>
        <item m="1" x="2801"/>
        <item m="1" x="5537"/>
        <item m="1" x="7862"/>
        <item m="1" x="2806"/>
        <item m="1" x="5540"/>
        <item m="1" x="7866"/>
        <item m="1" x="2811"/>
        <item m="1" x="5543"/>
        <item m="1" x="7870"/>
        <item m="1" x="2816"/>
        <item m="1" x="5546"/>
        <item m="1" x="2821"/>
        <item m="1" x="5549"/>
        <item m="1" x="2826"/>
        <item m="1" x="5552"/>
        <item m="1" x="2831"/>
        <item m="1" x="5555"/>
        <item m="1" x="2836"/>
        <item m="1" x="5558"/>
        <item m="1" x="2841"/>
        <item m="1" x="5561"/>
        <item m="1" x="2846"/>
        <item m="1" x="5564"/>
        <item m="1" x="2851"/>
        <item m="1" x="5567"/>
        <item m="1" x="2856"/>
        <item m="1" x="5570"/>
        <item m="1" x="2861"/>
        <item m="1" x="5573"/>
        <item m="1" x="2866"/>
        <item m="1" x="6402"/>
        <item m="1" x="991"/>
        <item m="1" x="6405"/>
        <item m="1" x="995"/>
        <item m="1" x="6408"/>
        <item m="1" x="999"/>
        <item m="1" x="6411"/>
        <item m="1" x="1003"/>
        <item m="1" x="6415"/>
        <item m="1" x="1007"/>
        <item m="1" x="6418"/>
        <item m="1" x="1011"/>
        <item m="1" x="6421"/>
        <item m="1" x="1016"/>
        <item m="1" x="6424"/>
        <item m="1" x="1020"/>
        <item m="1" x="6427"/>
        <item m="1" x="1024"/>
        <item m="1" x="6430"/>
        <item m="1" x="1028"/>
        <item m="1" x="6433"/>
        <item m="1" x="1032"/>
        <item m="1" x="6437"/>
        <item m="1" x="1037"/>
        <item m="1" x="6440"/>
        <item m="1" x="1041"/>
        <item m="1" x="6443"/>
        <item m="1" x="1045"/>
        <item m="1" x="6446"/>
        <item m="1" x="1050"/>
        <item m="1" x="6449"/>
        <item m="1" x="1054"/>
        <item m="1" x="6452"/>
        <item m="1" x="1058"/>
        <item m="1" x="6455"/>
        <item m="1" x="1062"/>
        <item m="1" x="6458"/>
        <item m="1" x="1066"/>
        <item m="1" x="6461"/>
        <item m="1" x="1070"/>
        <item m="1" x="6464"/>
        <item m="1" x="1074"/>
        <item m="1" x="6467"/>
        <item m="1" x="1078"/>
        <item m="1" x="6470"/>
        <item m="1" x="1082"/>
        <item m="1" x="6473"/>
        <item m="1" x="1086"/>
        <item m="1" x="7272"/>
        <item m="1" x="2119"/>
        <item m="1" x="7275"/>
        <item m="1" x="2123"/>
        <item m="1" x="7278"/>
        <item m="1" x="2127"/>
        <item m="1" x="7281"/>
        <item m="1" x="2131"/>
        <item m="1" x="7285"/>
        <item m="1" x="2135"/>
        <item m="1" x="7288"/>
        <item m="1" x="2139"/>
        <item m="1" x="7291"/>
        <item m="1" x="2144"/>
        <item m="1" x="7294"/>
        <item m="1" x="2148"/>
        <item m="1" x="7297"/>
        <item m="1" x="2152"/>
        <item m="1" x="7300"/>
        <item m="1" x="2156"/>
        <item m="1" x="7303"/>
        <item m="1" x="2160"/>
        <item m="1" x="7307"/>
        <item m="1" x="2164"/>
        <item m="1" x="7310"/>
        <item m="1" x="2168"/>
        <item m="1" x="7313"/>
        <item m="1" x="2172"/>
        <item m="1" x="7316"/>
        <item m="1" x="2176"/>
        <item m="1" x="7319"/>
        <item m="1" x="2180"/>
        <item m="1" x="7322"/>
        <item m="1" x="2184"/>
        <item m="1" x="7325"/>
        <item m="1" x="2188"/>
        <item m="1" x="7328"/>
        <item m="1" x="2192"/>
        <item m="1" x="7331"/>
        <item m="1" x="2196"/>
        <item m="1" x="7334"/>
        <item m="1" x="2200"/>
        <item m="1" x="7337"/>
        <item m="1" x="2204"/>
        <item m="1" x="7340"/>
        <item m="1" x="2208"/>
        <item m="1" x="7343"/>
        <item m="1" x="2212"/>
        <item m="1" x="398"/>
        <item m="1" x="402"/>
        <item m="1" x="406"/>
        <item m="1" x="410"/>
        <item m="1" x="415"/>
        <item m="1" x="419"/>
        <item m="1" x="423"/>
        <item m="1" x="427"/>
        <item m="1" x="431"/>
        <item m="1" x="435"/>
        <item m="1" x="439"/>
        <item m="1" x="444"/>
        <item m="1" x="448"/>
        <item m="1" x="452"/>
        <item m="1" x="457"/>
        <item m="1" x="461"/>
        <item m="1" x="465"/>
        <item m="1" x="469"/>
        <item m="1" x="473"/>
        <item m="1" x="477"/>
        <item m="1" x="481"/>
        <item m="1" x="485"/>
        <item m="1" x="489"/>
        <item m="1" x="493"/>
        <item m="1" x="1528"/>
        <item m="1" x="1532"/>
        <item m="1" x="1536"/>
        <item m="1" x="1540"/>
        <item m="1" x="1545"/>
        <item m="1" x="1549"/>
        <item m="1" x="1553"/>
        <item m="1" x="1557"/>
        <item m="1" x="1561"/>
        <item m="1" x="1565"/>
        <item m="1" x="1569"/>
        <item m="1" x="1573"/>
        <item m="1" x="1577"/>
        <item m="1" x="1581"/>
        <item m="1" x="1585"/>
        <item m="1" x="1589"/>
        <item m="1" x="1593"/>
        <item m="1" x="1597"/>
        <item m="1" x="1601"/>
        <item m="1" x="1605"/>
        <item m="1" x="1609"/>
        <item m="1" x="1613"/>
        <item m="1" x="1617"/>
        <item m="1" x="1621"/>
        <item m="1" x="2751"/>
        <item m="1" x="2756"/>
        <item m="1" x="2761"/>
        <item m="1" x="2766"/>
        <item m="1" x="2772"/>
        <item m="1" x="2777"/>
        <item m="1" x="2782"/>
        <item m="1" x="2787"/>
        <item m="1" x="2792"/>
        <item m="1" x="2797"/>
        <item m="1" x="2802"/>
        <item m="1" x="2807"/>
        <item m="1" x="2812"/>
        <item m="1" x="2817"/>
        <item m="1" x="2822"/>
        <item m="1" x="2827"/>
        <item m="1" x="2832"/>
        <item m="1" x="2837"/>
        <item m="1" x="2842"/>
        <item m="1" x="2847"/>
        <item m="1" x="2852"/>
        <item m="1" x="2857"/>
        <item m="1" x="2862"/>
        <item m="1" x="2867"/>
        <item m="1" x="3156"/>
        <item m="1" x="3486"/>
        <item m="1" x="3817"/>
        <item m="1" x="4410"/>
        <item m="1" x="5027"/>
        <item m="1" x="5760"/>
        <item m="1" x="6659"/>
        <item m="1" x="7529"/>
        <item m="1" x="704"/>
        <item m="1" x="1834"/>
        <item m="1" x="2980"/>
        <item m="1" x="3272"/>
        <item m="1" x="3602"/>
        <item m="1" x="3992"/>
        <item m="1" x="4585"/>
        <item m="1" x="5198"/>
        <item m="1" x="6032"/>
        <item m="1" x="6930"/>
        <item m="1" x="7858"/>
        <item m="1" x="1033"/>
        <item m="1" x="3070"/>
        <item m="1" x="4021"/>
        <item m="1" x="5575"/>
        <item m="1" x="2870"/>
        <item m="1" x="3071"/>
        <item m="1" x="4023"/>
        <item m="1" x="5578"/>
        <item m="1" x="2875"/>
        <item m="1" x="3072"/>
        <item m="1" x="4025"/>
        <item m="1" x="5581"/>
        <item m="1" x="2880"/>
        <item m="1" x="3073"/>
        <item m="1" x="4027"/>
        <item m="1" x="5584"/>
        <item m="1" x="2885"/>
        <item m="1" x="3075"/>
        <item m="1" x="4030"/>
        <item m="1" x="5588"/>
        <item m="1" x="2891"/>
        <item m="1" x="3076"/>
        <item m="1" x="4032"/>
        <item m="1" x="5591"/>
        <item m="1" x="2896"/>
        <item m="1" x="3077"/>
        <item m="1" x="4035"/>
        <item m="1" x="5594"/>
        <item m="1" x="2901"/>
        <item m="1" x="3078"/>
        <item m="1" x="4037"/>
        <item m="1" x="5597"/>
        <item m="1" x="2906"/>
        <item m="1" x="3079"/>
        <item m="1" x="4039"/>
        <item m="1" x="5600"/>
        <item m="1" x="2911"/>
        <item m="1" x="3080"/>
        <item m="1" x="4041"/>
        <item m="1" x="5603"/>
        <item m="1" x="2916"/>
        <item m="1" x="3081"/>
        <item m="1" x="4043"/>
        <item m="1" x="5606"/>
        <item m="1" x="2921"/>
        <item m="1" x="3083"/>
        <item m="1" x="4046"/>
        <item m="1" x="5610"/>
        <item m="1" x="2926"/>
        <item m="1" x="3084"/>
        <item m="1" x="4048"/>
        <item m="1" x="5613"/>
        <item m="1" x="2931"/>
        <item m="1" x="3085"/>
        <item m="1" x="4050"/>
        <item m="1" x="5616"/>
        <item m="1" x="2936"/>
        <item m="1" x="3086"/>
        <item m="1" x="4053"/>
        <item m="1" x="5619"/>
        <item m="1" x="2941"/>
        <item m="1" x="3087"/>
        <item m="1" x="4055"/>
        <item m="1" x="5622"/>
        <item m="1" x="2946"/>
        <item m="1" x="3088"/>
        <item m="1" x="4057"/>
        <item m="1" x="5625"/>
        <item m="1" x="2951"/>
        <item m="1" x="3089"/>
        <item m="1" x="4059"/>
        <item m="1" x="5628"/>
        <item m="1" x="2956"/>
        <item m="1" x="3090"/>
        <item m="1" x="4061"/>
        <item m="1" x="5631"/>
        <item m="1" x="2961"/>
        <item m="1" x="3091"/>
        <item m="1" x="4063"/>
        <item m="1" x="5634"/>
        <item m="1" x="2966"/>
        <item m="1" x="3092"/>
        <item m="1" x="4065"/>
        <item m="1" x="5637"/>
        <item m="1" x="2971"/>
        <item m="1" x="3093"/>
        <item m="1" x="4067"/>
        <item m="1" x="5640"/>
        <item m="1" x="3094"/>
        <item m="1" x="4069"/>
        <item m="1" x="5643"/>
        <item m="1" x="3095"/>
        <item m="1" x="4071"/>
        <item m="1" x="5646"/>
        <item m="1" x="3400"/>
        <item m="1" x="4614"/>
        <item m="1" x="6475"/>
        <item m="1" x="1089"/>
        <item m="1" x="3401"/>
        <item m="1" x="4616"/>
        <item m="1" x="6478"/>
        <item m="1" x="1093"/>
        <item m="1" x="3402"/>
        <item m="1" x="4618"/>
        <item m="1" x="6481"/>
        <item m="1" x="1097"/>
        <item m="1" x="3403"/>
        <item m="1" x="4620"/>
        <item m="1" x="6484"/>
        <item m="1" x="1101"/>
        <item m="1" x="3405"/>
        <item m="1" x="4623"/>
        <item m="1" x="6488"/>
        <item m="1" x="1105"/>
        <item m="1" x="3406"/>
        <item m="1" x="4625"/>
        <item m="1" x="6491"/>
        <item m="1" x="1109"/>
        <item m="1" x="3407"/>
        <item m="1" x="4628"/>
        <item m="1" x="6494"/>
        <item m="1" x="1114"/>
        <item m="1" x="3408"/>
        <item m="1" x="4630"/>
        <item m="1" x="6497"/>
        <item m="1" x="1118"/>
        <item m="1" x="3409"/>
        <item m="1" x="4632"/>
        <item m="1" x="6500"/>
        <item m="1" x="1122"/>
        <item m="1" x="3410"/>
        <item m="1" x="4634"/>
        <item m="1" x="6503"/>
        <item m="1" x="1126"/>
        <item m="1" x="3411"/>
        <item m="1" x="4636"/>
        <item m="1" x="6506"/>
        <item m="1" x="1130"/>
        <item m="1" x="3413"/>
        <item m="1" x="4639"/>
        <item m="1" x="6510"/>
        <item m="1" x="1134"/>
        <item m="1" x="3414"/>
        <item m="1" x="4641"/>
        <item m="1" x="6513"/>
        <item m="1" x="1138"/>
        <item m="1" x="3415"/>
        <item m="1" x="4643"/>
        <item m="1" x="6516"/>
        <item m="1" x="1142"/>
        <item m="1" x="3416"/>
        <item m="1" x="4646"/>
        <item m="1" x="6519"/>
        <item m="1" x="1146"/>
        <item m="1" x="3417"/>
        <item m="1" x="4648"/>
        <item m="1" x="6522"/>
        <item m="1" x="1150"/>
        <item m="1" x="3418"/>
        <item m="1" x="4650"/>
        <item m="1" x="6525"/>
        <item m="1" x="1154"/>
        <item m="1" x="3419"/>
        <item m="1" x="4652"/>
        <item m="1" x="6528"/>
        <item m="1" x="1158"/>
        <item m="1" x="3420"/>
        <item m="1" x="4654"/>
        <item m="1" x="6531"/>
        <item m="1" x="1162"/>
        <item m="1" x="3421"/>
        <item m="1" x="4656"/>
        <item m="1" x="6534"/>
        <item m="1" x="1166"/>
        <item m="1" x="3422"/>
        <item m="1" x="4658"/>
        <item m="1" x="6537"/>
        <item m="1" x="1170"/>
        <item m="1" x="3423"/>
        <item m="1" x="4660"/>
        <item m="1" x="6540"/>
        <item m="1" x="1174"/>
        <item m="1" x="3424"/>
        <item m="1" x="4662"/>
        <item m="1" x="6543"/>
        <item m="1" x="1178"/>
        <item m="1" x="3425"/>
        <item m="1" x="4664"/>
        <item m="1" x="6546"/>
        <item m="1" x="3731"/>
        <item m="1" x="5227"/>
        <item m="1" x="7345"/>
        <item m="1" x="2215"/>
        <item m="1" x="3732"/>
        <item m="1" x="5229"/>
        <item m="1" x="7348"/>
        <item m="1" x="2219"/>
        <item m="1" x="3733"/>
        <item m="1" x="5231"/>
        <item m="1" x="7351"/>
        <item m="1" x="2223"/>
        <item m="1" x="3734"/>
        <item m="1" x="5233"/>
        <item m="1" x="7354"/>
        <item m="1" x="2227"/>
        <item m="1" x="3736"/>
        <item m="1" x="5235"/>
        <item m="1" x="7358"/>
        <item m="1" x="2231"/>
        <item m="1" x="3737"/>
        <item m="1" x="5237"/>
        <item m="1" x="7361"/>
        <item m="1" x="2235"/>
        <item m="1" x="3738"/>
        <item m="1" x="5240"/>
        <item m="1" x="7364"/>
        <item m="1" x="2240"/>
        <item m="1" x="3739"/>
        <item m="1" x="5242"/>
        <item m="1" x="7367"/>
        <item m="1" x="2244"/>
        <item m="1" x="3740"/>
        <item m="1" x="5244"/>
        <item m="1" x="7370"/>
        <item m="1" x="2248"/>
        <item m="1" x="3741"/>
        <item m="1" x="5246"/>
        <item m="1" x="7373"/>
        <item m="1" x="2252"/>
        <item m="1" x="3742"/>
        <item m="1" x="5248"/>
        <item m="1" x="7376"/>
        <item m="1" x="2256"/>
        <item m="1" x="3744"/>
        <item m="1" x="5251"/>
        <item m="1" x="7380"/>
        <item m="1" x="2260"/>
        <item m="1" x="3745"/>
        <item m="1" x="5253"/>
        <item m="1" x="7383"/>
        <item m="1" x="2264"/>
        <item m="1" x="3746"/>
        <item m="1" x="5255"/>
        <item m="1" x="7386"/>
        <item m="1" x="2268"/>
        <item m="1" x="3747"/>
        <item m="1" x="5258"/>
        <item m="1" x="7389"/>
        <item m="1" x="2272"/>
        <item m="1" x="3748"/>
        <item m="1" x="5260"/>
        <item m="1" x="7392"/>
        <item m="1" x="2276"/>
        <item m="1" x="3749"/>
        <item m="1" x="5262"/>
        <item m="1" x="7395"/>
        <item m="1" x="2280"/>
        <item m="1" x="3750"/>
        <item m="1" x="5264"/>
        <item m="1" x="7398"/>
        <item m="1" x="2284"/>
        <item m="1" x="3751"/>
        <item m="1" x="5266"/>
        <item m="1" x="7401"/>
        <item m="1" x="2288"/>
        <item m="1" x="3752"/>
        <item m="1" x="5268"/>
        <item m="1" x="7404"/>
        <item m="1" x="2292"/>
        <item m="1" x="3753"/>
        <item m="1" x="5270"/>
        <item m="1" x="7407"/>
        <item m="1" x="2296"/>
        <item m="1" x="3754"/>
        <item m="1" x="5272"/>
        <item m="1" x="7410"/>
        <item m="1" x="2300"/>
        <item m="1" x="3755"/>
        <item m="1" x="5274"/>
        <item m="1" x="7413"/>
        <item m="1" x="2304"/>
        <item m="1" x="3756"/>
        <item m="1" x="5276"/>
        <item m="1" x="7416"/>
        <item m="1" x="2308"/>
        <item m="1" x="4300"/>
        <item m="1" x="6075"/>
        <item m="1" x="496"/>
        <item m="1" x="4302"/>
        <item m="1" x="6078"/>
        <item m="1" x="500"/>
        <item m="1" x="4304"/>
        <item m="1" x="6081"/>
        <item m="1" x="504"/>
        <item m="1" x="4306"/>
        <item m="1" x="6084"/>
        <item m="1" x="508"/>
        <item m="1" x="4309"/>
        <item m="1" x="6087"/>
        <item m="1" x="513"/>
        <item m="1" x="4311"/>
        <item m="1" x="6090"/>
        <item m="1" x="517"/>
        <item m="1" x="4313"/>
        <item m="1" x="6094"/>
        <item m="1" x="521"/>
        <item m="1" x="4315"/>
        <item m="1" x="6097"/>
        <item m="1" x="525"/>
        <item m="1" x="4317"/>
        <item m="1" x="6100"/>
        <item m="1" x="529"/>
        <item m="1" x="4319"/>
        <item m="1" x="6103"/>
        <item m="1" x="533"/>
        <item m="1" x="4321"/>
        <item m="1" x="6106"/>
        <item m="1" x="537"/>
        <item m="1" x="4324"/>
        <item m="1" x="6110"/>
        <item m="1" x="542"/>
        <item m="1" x="4326"/>
        <item m="1" x="6113"/>
        <item m="1" x="546"/>
        <item m="1" x="4328"/>
        <item m="1" x="6116"/>
        <item m="1" x="550"/>
        <item m="1" x="4330"/>
        <item m="1" x="6120"/>
        <item m="1" x="554"/>
        <item m="1" x="4332"/>
        <item m="1" x="6123"/>
        <item m="1" x="558"/>
        <item m="1" x="4334"/>
        <item m="1" x="6126"/>
        <item m="1" x="562"/>
        <item m="1" x="4336"/>
        <item m="1" x="6129"/>
        <item m="1" x="566"/>
        <item m="1" x="4338"/>
        <item m="1" x="6132"/>
        <item m="1" x="570"/>
        <item m="1" x="4340"/>
        <item m="1" x="6135"/>
        <item m="1" x="574"/>
        <item m="1" x="4342"/>
        <item m="1" x="6138"/>
        <item m="1" x="578"/>
        <item m="1" x="4344"/>
        <item m="1" x="6141"/>
        <item m="1" x="582"/>
        <item m="1" x="4346"/>
        <item m="1" x="6144"/>
        <item m="1" x="586"/>
        <item m="1" x="4348"/>
        <item m="1" x="6147"/>
        <item m="1" x="590"/>
        <item m="1" x="4918"/>
        <item m="1" x="6973"/>
        <item m="1" x="1624"/>
        <item m="1" x="4920"/>
        <item m="1" x="6976"/>
        <item m="1" x="1628"/>
        <item m="1" x="4922"/>
        <item m="1" x="6979"/>
        <item m="1" x="1632"/>
        <item m="1" x="4924"/>
        <item m="1" x="6982"/>
        <item m="1" x="1636"/>
        <item m="1" x="4927"/>
        <item m="1" x="6985"/>
        <item m="1" x="1641"/>
        <item m="1" x="4929"/>
        <item m="1" x="6988"/>
        <item m="1" x="1645"/>
        <item m="1" x="4931"/>
        <item m="1" x="6992"/>
        <item m="1" x="1649"/>
        <item m="1" x="4933"/>
        <item m="1" x="6995"/>
        <item m="1" x="1653"/>
        <item m="1" x="4935"/>
        <item m="1" x="6998"/>
        <item m="1" x="1657"/>
        <item m="1" x="4937"/>
        <item m="1" x="7001"/>
        <item m="1" x="1662"/>
        <item m="1" x="4939"/>
        <item m="1" x="7004"/>
        <item m="1" x="1666"/>
        <item m="1" x="4942"/>
        <item m="1" x="7008"/>
        <item m="1" x="1671"/>
        <item m="1" x="4944"/>
        <item m="1" x="7011"/>
        <item m="1" x="1675"/>
        <item m="1" x="4946"/>
        <item m="1" x="7014"/>
        <item m="1" x="1680"/>
        <item m="1" x="4948"/>
        <item m="1" x="7018"/>
        <item m="1" x="1684"/>
        <item m="1" x="4950"/>
        <item m="1" x="7021"/>
        <item m="1" x="1688"/>
        <item m="1" x="4952"/>
        <item m="1" x="7024"/>
        <item m="1" x="1692"/>
        <item m="1" x="4954"/>
        <item m="1" x="7027"/>
        <item m="1" x="1696"/>
        <item m="1" x="4956"/>
        <item m="1" x="7030"/>
        <item m="1" x="1700"/>
        <item m="1" x="4958"/>
        <item m="1" x="7033"/>
        <item m="1" x="1704"/>
        <item m="1" x="4960"/>
        <item m="1" x="7036"/>
        <item m="1" x="1708"/>
        <item m="1" x="4962"/>
        <item m="1" x="7039"/>
        <item m="1" x="1712"/>
        <item m="1" x="4964"/>
        <item m="1" x="7042"/>
        <item m="1" x="1716"/>
        <item m="1" x="4966"/>
        <item m="1" x="7045"/>
        <item m="1" x="1720"/>
        <item m="1" x="5576"/>
        <item m="1" x="2871"/>
        <item m="1" x="5579"/>
        <item m="1" x="2876"/>
        <item m="1" x="5582"/>
        <item m="1" x="2881"/>
        <item m="1" x="5585"/>
        <item m="1" x="2886"/>
        <item m="1" x="5589"/>
        <item m="1" x="2892"/>
        <item m="1" x="5592"/>
        <item m="1" x="2897"/>
        <item m="1" x="5595"/>
        <item m="1" x="2902"/>
        <item m="1" x="5598"/>
        <item m="1" x="2907"/>
        <item m="1" x="5601"/>
        <item m="1" x="2912"/>
        <item m="1" x="5604"/>
        <item m="1" x="2917"/>
        <item m="1" x="5607"/>
        <item m="1" x="2922"/>
        <item m="1" x="5611"/>
        <item m="1" x="2927"/>
        <item m="1" x="5614"/>
        <item m="1" x="2932"/>
        <item m="1" x="5617"/>
        <item m="1" x="2937"/>
        <item m="1" x="5620"/>
        <item m="1" x="2942"/>
        <item m="1" x="5623"/>
        <item m="1" x="2947"/>
        <item m="1" x="5626"/>
        <item m="1" x="2952"/>
        <item m="1" x="5629"/>
        <item m="1" x="2957"/>
        <item m="1" x="5632"/>
        <item m="1" x="2962"/>
        <item m="1" x="5635"/>
        <item m="1" x="2967"/>
        <item m="1" x="5638"/>
        <item m="1" x="2972"/>
        <item m="1" x="5641"/>
        <item m="1" x="5644"/>
        <item m="1" x="5647"/>
        <item m="1" x="6476"/>
        <item m="1" x="1090"/>
        <item m="1" x="6479"/>
        <item m="1" x="1094"/>
        <item m="1" x="6482"/>
        <item m="1" x="1098"/>
        <item m="1" x="6485"/>
        <item m="1" x="1102"/>
        <item m="1" x="6489"/>
        <item m="1" x="1106"/>
        <item m="1" x="6492"/>
        <item m="1" x="1110"/>
        <item m="1" x="6495"/>
        <item m="1" x="1115"/>
        <item m="1" x="6498"/>
        <item m="1" x="1119"/>
        <item m="1" x="6501"/>
        <item m="1" x="1123"/>
        <item m="1" x="6504"/>
        <item m="1" x="1127"/>
        <item m="1" x="6507"/>
        <item m="1" x="1131"/>
        <item m="1" x="6511"/>
        <item m="1" x="1135"/>
        <item m="1" x="6514"/>
        <item m="1" x="1139"/>
        <item m="1" x="6517"/>
        <item m="1" x="1143"/>
        <item m="1" x="6520"/>
        <item m="1" x="1147"/>
        <item m="1" x="6523"/>
        <item m="1" x="1151"/>
        <item m="1" x="6526"/>
        <item m="1" x="1155"/>
        <item m="1" x="6529"/>
        <item m="1" x="1159"/>
        <item m="1" x="6532"/>
        <item m="1" x="1163"/>
        <item m="1" x="6535"/>
        <item m="1" x="1167"/>
        <item m="1" x="6538"/>
        <item m="1" x="1171"/>
        <item m="1" x="6541"/>
        <item m="1" x="1175"/>
        <item m="1" x="6544"/>
        <item m="1" x="1179"/>
        <item m="1" x="6547"/>
        <item m="1" x="7346"/>
        <item m="1" x="2216"/>
        <item m="1" x="7349"/>
        <item m="1" x="2220"/>
        <item m="1" x="7352"/>
        <item m="1" x="2224"/>
        <item m="1" x="7355"/>
        <item m="1" x="2228"/>
        <item m="1" x="7359"/>
        <item m="1" x="2232"/>
        <item m="1" x="7362"/>
        <item m="1" x="2236"/>
        <item m="1" x="7365"/>
        <item m="1" x="2241"/>
        <item m="1" x="7368"/>
        <item m="1" x="2245"/>
        <item m="1" x="7371"/>
        <item m="1" x="2249"/>
        <item m="1" x="7374"/>
        <item m="1" x="2253"/>
        <item m="1" x="7377"/>
        <item m="1" x="2257"/>
        <item m="1" x="7381"/>
        <item m="1" x="2261"/>
        <item m="1" x="7384"/>
        <item m="1" x="2265"/>
        <item m="1" x="7387"/>
        <item m="1" x="2269"/>
        <item m="1" x="7390"/>
        <item m="1" x="2273"/>
        <item m="1" x="7393"/>
        <item m="1" x="2277"/>
        <item m="1" x="7396"/>
        <item m="1" x="2281"/>
        <item m="1" x="7399"/>
        <item m="1" x="2285"/>
        <item m="1" x="7402"/>
        <item m="1" x="2289"/>
        <item m="1" x="7405"/>
        <item m="1" x="2293"/>
        <item m="1" x="7408"/>
        <item m="1" x="2297"/>
        <item m="1" x="7411"/>
        <item m="1" x="2301"/>
        <item m="1" x="7414"/>
        <item m="1" x="2305"/>
        <item m="1" x="7417"/>
        <item m="1" x="2309"/>
        <item m="1" x="497"/>
        <item m="1" x="501"/>
        <item m="1" x="505"/>
        <item m="1" x="509"/>
        <item m="1" x="514"/>
        <item m="1" x="518"/>
        <item m="1" x="522"/>
        <item m="1" x="526"/>
        <item m="1" x="530"/>
        <item m="1" x="534"/>
        <item m="1" x="538"/>
        <item m="1" x="543"/>
        <item m="1" x="547"/>
        <item m="1" x="551"/>
        <item m="1" x="555"/>
        <item m="1" x="559"/>
        <item m="1" x="563"/>
        <item m="1" x="567"/>
        <item m="1" x="571"/>
        <item m="1" x="575"/>
        <item m="1" x="579"/>
        <item m="1" x="583"/>
        <item m="1" x="587"/>
        <item m="1" x="591"/>
        <item m="1" x="1625"/>
        <item m="1" x="1629"/>
        <item m="1" x="1633"/>
        <item m="1" x="1637"/>
        <item m="1" x="1642"/>
        <item m="1" x="1646"/>
        <item m="1" x="1650"/>
        <item m="1" x="1654"/>
        <item m="1" x="1658"/>
        <item m="1" x="1663"/>
        <item m="1" x="1667"/>
        <item m="1" x="1672"/>
        <item m="1" x="1676"/>
        <item m="1" x="1681"/>
        <item m="1" x="1685"/>
        <item m="1" x="1689"/>
        <item m="1" x="1693"/>
        <item m="1" x="1697"/>
        <item m="1" x="1701"/>
        <item m="1" x="1705"/>
        <item m="1" x="1709"/>
        <item m="1" x="1713"/>
        <item m="1" x="1717"/>
        <item m="1" x="1721"/>
        <item m="1" x="2872"/>
        <item m="1" x="2877"/>
        <item m="1" x="2882"/>
        <item m="1" x="2887"/>
        <item m="1" x="2893"/>
        <item m="1" x="2898"/>
        <item m="1" x="2903"/>
        <item m="1" x="2908"/>
        <item m="1" x="2913"/>
        <item m="1" x="2918"/>
        <item m="1" x="2923"/>
        <item m="1" x="2928"/>
        <item m="1" x="2933"/>
        <item m="1" x="2938"/>
        <item m="1" x="2943"/>
        <item m="1" x="2948"/>
        <item m="1" x="2953"/>
        <item m="1" x="2958"/>
        <item m="1" x="2963"/>
        <item m="1" x="2968"/>
        <item m="1" x="3183"/>
        <item m="1" x="3513"/>
        <item m="1" x="3844"/>
        <item m="1" x="4437"/>
        <item m="1" x="5053"/>
        <item m="1" x="5810"/>
        <item m="1" x="6709"/>
        <item m="1" x="7579"/>
        <item m="1" x="754"/>
        <item m="1" x="1884"/>
        <item m="1" x="2983"/>
        <item m="1" x="3300"/>
        <item m="1" x="3630"/>
        <item m="1" x="4044"/>
        <item m="1" x="4637"/>
        <item m="1" x="5249"/>
        <item m="1" x="6107"/>
        <item m="1" x="7005"/>
        <item m="1" x="3096"/>
        <item m="1" x="4073"/>
        <item m="1" x="5649"/>
        <item m="1" x="1"/>
        <item m="1" x="3097"/>
        <item m="1" x="4074"/>
        <item m="1" x="5651"/>
        <item m="1" x="3"/>
        <item m="1" x="3098"/>
        <item m="1" x="4075"/>
        <item m="1" x="5653"/>
        <item m="1" x="5"/>
        <item m="1" x="3099"/>
        <item m="1" x="4076"/>
        <item m="1" x="5655"/>
        <item m="1" x="7"/>
        <item m="1" x="3101"/>
        <item m="1" x="4077"/>
        <item m="1" x="5658"/>
        <item m="1" x="9"/>
        <item m="1" x="3103"/>
        <item m="1" x="4078"/>
        <item m="1" x="5661"/>
        <item m="1" x="11"/>
        <item m="1" x="3104"/>
        <item m="1" x="4080"/>
        <item m="1" x="5663"/>
        <item m="1" x="14"/>
        <item m="1" x="3105"/>
        <item m="1" x="4081"/>
        <item m="1" x="5665"/>
        <item m="1" x="16"/>
        <item m="1" x="3106"/>
        <item m="1" x="4082"/>
        <item m="1" x="5667"/>
        <item m="1" x="18"/>
        <item m="1" x="3108"/>
        <item m="1" x="4083"/>
        <item m="1" x="5670"/>
        <item m="1" x="20"/>
        <item m="1" x="3109"/>
        <item m="1" x="4084"/>
        <item m="1" x="5672"/>
        <item m="1" x="22"/>
        <item m="1" x="3110"/>
        <item m="1" x="4086"/>
        <item m="1" x="5674"/>
        <item m="1" x="25"/>
        <item m="1" x="3111"/>
        <item m="1" x="4087"/>
        <item m="1" x="5676"/>
        <item m="1" x="27"/>
        <item m="1" x="3112"/>
        <item m="1" x="4088"/>
        <item m="1" x="5678"/>
        <item m="1" x="29"/>
        <item m="1" x="3113"/>
        <item m="1" x="4089"/>
        <item m="1" x="5680"/>
        <item m="1" x="31"/>
        <item m="1" x="3114"/>
        <item m="1" x="4090"/>
        <item m="1" x="5682"/>
        <item m="1" x="33"/>
        <item m="1" x="3115"/>
        <item m="1" x="4091"/>
        <item m="1" x="5684"/>
        <item m="1" x="35"/>
        <item m="1" x="3116"/>
        <item m="1" x="4092"/>
        <item m="1" x="5686"/>
        <item m="1" x="37"/>
        <item m="1" x="3117"/>
        <item m="1" x="4093"/>
        <item m="1" x="5688"/>
        <item m="1" x="39"/>
        <item m="1" x="3118"/>
        <item m="1" x="4094"/>
        <item m="1" x="5690"/>
        <item m="1" x="41"/>
        <item m="1" x="3119"/>
        <item m="1" x="4095"/>
        <item m="1" x="5692"/>
        <item m="1" x="43"/>
        <item m="1" x="3120"/>
        <item m="1" x="4096"/>
        <item m="1" x="5694"/>
        <item m="1" x="45"/>
        <item m="1" x="3121"/>
        <item m="1" x="4097"/>
        <item m="1" x="5696"/>
        <item m="1" x="47"/>
        <item m="1" x="3122"/>
        <item m="1" x="4098"/>
        <item m="1" x="5698"/>
        <item m="1" x="49"/>
        <item m="1" x="3426"/>
        <item m="1" x="4666"/>
        <item m="1" x="6549"/>
        <item m="1" x="3427"/>
        <item m="1" x="4667"/>
        <item m="1" x="6551"/>
        <item m="1" x="3428"/>
        <item m="1" x="4668"/>
        <item m="1" x="6553"/>
        <item m="1" x="3429"/>
        <item m="1" x="4669"/>
        <item m="1" x="6555"/>
        <item m="1" x="3431"/>
        <item m="1" x="4670"/>
        <item m="1" x="6557"/>
        <item m="1" x="3433"/>
        <item m="1" x="4671"/>
        <item m="1" x="6560"/>
        <item m="1" x="3434"/>
        <item m="1" x="4673"/>
        <item m="1" x="6562"/>
        <item m="1" x="3435"/>
        <item m="1" x="4674"/>
        <item m="1" x="6564"/>
        <item m="1" x="3436"/>
        <item m="1" x="4675"/>
        <item m="1" x="6566"/>
        <item m="1" x="3438"/>
        <item m="1" x="4676"/>
        <item m="1" x="6569"/>
        <item m="1" x="3439"/>
        <item m="1" x="4677"/>
        <item m="1" x="6571"/>
        <item m="1" x="3440"/>
        <item m="1" x="4679"/>
        <item m="1" x="6573"/>
        <item m="1" x="3441"/>
        <item m="1" x="4680"/>
        <item m="1" x="6575"/>
        <item m="1" x="3442"/>
        <item m="1" x="4681"/>
        <item m="1" x="6577"/>
        <item m="1" x="3443"/>
        <item m="1" x="4682"/>
        <item m="1" x="6579"/>
        <item m="1" x="3444"/>
        <item m="1" x="4683"/>
        <item m="1" x="6581"/>
        <item m="1" x="3445"/>
        <item m="1" x="4684"/>
        <item m="1" x="6583"/>
        <item m="1" x="3446"/>
        <item m="1" x="4685"/>
        <item m="1" x="6585"/>
        <item m="1" x="3447"/>
        <item m="1" x="4686"/>
        <item m="1" x="6587"/>
        <item m="1" x="3448"/>
        <item m="1" x="4687"/>
        <item m="1" x="6589"/>
        <item m="1" x="3449"/>
        <item m="1" x="4688"/>
        <item m="1" x="6591"/>
        <item m="1" x="3450"/>
        <item m="1" x="4689"/>
        <item m="1" x="6593"/>
        <item m="1" x="3451"/>
        <item m="1" x="4690"/>
        <item m="1" x="6595"/>
        <item m="1" x="3452"/>
        <item m="1" x="4691"/>
        <item m="1" x="6597"/>
        <item m="1" x="3757"/>
        <item m="1" x="5278"/>
        <item m="1" x="7419"/>
        <item m="1" x="2312"/>
        <item m="1" x="3758"/>
        <item m="1" x="5279"/>
        <item m="1" x="7421"/>
        <item m="1" x="2314"/>
        <item m="1" x="3759"/>
        <item m="1" x="5280"/>
        <item m="1" x="7423"/>
        <item m="1" x="2316"/>
        <item m="1" x="3760"/>
        <item m="1" x="5281"/>
        <item m="1" x="7425"/>
        <item m="1" x="2318"/>
        <item m="1" x="3762"/>
        <item m="1" x="5282"/>
        <item m="1" x="7427"/>
        <item m="1" x="2320"/>
        <item m="1" x="3764"/>
        <item m="1" x="5283"/>
        <item m="1" x="7430"/>
        <item m="1" x="2322"/>
        <item m="1" x="3765"/>
        <item m="1" x="5285"/>
        <item m="1" x="7432"/>
        <item m="1" x="2325"/>
        <item m="1" x="3766"/>
        <item m="1" x="5286"/>
        <item m="1" x="7434"/>
        <item m="1" x="2327"/>
        <item m="1" x="3767"/>
        <item m="1" x="5287"/>
        <item m="1" x="7436"/>
        <item m="1" x="2329"/>
        <item m="1" x="3769"/>
        <item m="1" x="5288"/>
        <item m="1" x="7439"/>
        <item m="1" x="2331"/>
        <item m="1" x="3770"/>
        <item m="1" x="5289"/>
        <item m="1" x="7441"/>
        <item m="1" x="2333"/>
        <item m="1" x="3771"/>
        <item m="1" x="5291"/>
        <item m="1" x="7443"/>
        <item m="1" x="2335"/>
        <item m="1" x="3772"/>
        <item m="1" x="5292"/>
        <item m="1" x="7445"/>
        <item m="1" x="2337"/>
        <item m="1" x="3773"/>
        <item m="1" x="5293"/>
        <item m="1" x="7447"/>
        <item m="1" x="2339"/>
        <item m="1" x="3774"/>
        <item m="1" x="5294"/>
        <item m="1" x="7449"/>
        <item m="1" x="2341"/>
        <item m="1" x="3775"/>
        <item m="1" x="5295"/>
        <item m="1" x="7451"/>
        <item m="1" x="2343"/>
        <item m="1" x="3776"/>
        <item m="1" x="5296"/>
        <item m="1" x="7453"/>
        <item m="1" x="2345"/>
        <item m="1" x="3777"/>
        <item m="1" x="5297"/>
        <item m="1" x="7455"/>
        <item m="1" x="2347"/>
        <item m="1" x="3778"/>
        <item m="1" x="5298"/>
        <item m="1" x="7457"/>
        <item m="1" x="2349"/>
        <item m="1" x="3779"/>
        <item m="1" x="5299"/>
        <item m="1" x="7459"/>
        <item m="1" x="2351"/>
        <item m="1" x="3780"/>
        <item m="1" x="5300"/>
        <item m="1" x="7461"/>
        <item m="1" x="2353"/>
        <item m="1" x="3781"/>
        <item m="1" x="7463"/>
        <item m="1" x="2355"/>
        <item m="1" x="3782"/>
        <item m="1" x="7465"/>
        <item m="1" x="2357"/>
        <item m="1" x="3783"/>
        <item m="1" x="7467"/>
        <item m="1" x="2359"/>
        <item m="1" x="4350"/>
        <item m="1" x="6150"/>
        <item m="1" x="594"/>
        <item m="1" x="4351"/>
        <item m="1" x="6151"/>
        <item m="1" x="596"/>
        <item m="1" x="4352"/>
        <item m="1" x="6152"/>
        <item m="1" x="598"/>
        <item m="1" x="4353"/>
        <item m="1" x="6153"/>
        <item m="1" x="600"/>
        <item m="1" x="4355"/>
        <item m="1" x="6154"/>
        <item m="1" x="602"/>
        <item m="1" x="4357"/>
        <item m="1" x="6155"/>
        <item m="1" x="605"/>
        <item m="1" x="4358"/>
        <item m="1" x="6157"/>
        <item m="1" x="607"/>
        <item m="1" x="4359"/>
        <item m="1" x="6158"/>
        <item m="1" x="609"/>
        <item m="1" x="4360"/>
        <item m="1" x="6159"/>
        <item m="1" x="611"/>
        <item m="1" x="4362"/>
        <item m="1" x="6160"/>
        <item m="1" x="614"/>
        <item m="1" x="4363"/>
        <item m="1" x="6161"/>
        <item m="1" x="616"/>
        <item m="1" x="4364"/>
        <item m="1" x="6163"/>
        <item m="1" x="618"/>
        <item m="1" x="4365"/>
        <item m="1" x="6164"/>
        <item m="1" x="620"/>
        <item m="1" x="4366"/>
        <item m="1" x="6165"/>
        <item m="1" x="622"/>
        <item m="1" x="4367"/>
        <item m="1" x="6166"/>
        <item m="1" x="624"/>
        <item m="1" x="4368"/>
        <item m="1" x="6167"/>
        <item m="1" x="626"/>
        <item m="1" x="4369"/>
        <item m="1" x="6168"/>
        <item m="1" x="628"/>
        <item m="1" x="4370"/>
        <item m="1" x="6169"/>
        <item m="1" x="630"/>
        <item m="1" x="4371"/>
        <item m="1" x="6170"/>
        <item m="1" x="632"/>
        <item m="1" x="4372"/>
        <item m="1" x="6171"/>
        <item m="1" x="634"/>
        <item m="1" x="4373"/>
        <item m="1" x="6172"/>
        <item m="1" x="636"/>
        <item m="1" x="4374"/>
        <item m="1" x="6173"/>
        <item m="1" x="638"/>
        <item m="1" x="4375"/>
        <item m="1" x="6174"/>
        <item m="1" x="640"/>
        <item m="1" x="4376"/>
        <item m="1" x="6175"/>
        <item m="1" x="642"/>
        <item m="1" x="4968"/>
        <item m="1" x="1724"/>
        <item m="1" x="4969"/>
        <item m="1" x="1726"/>
        <item m="1" x="4970"/>
        <item m="1" x="1728"/>
        <item m="1" x="4971"/>
        <item m="1" x="1730"/>
        <item m="1" x="4973"/>
        <item m="1" x="1732"/>
        <item m="1" x="4975"/>
        <item m="1" x="1735"/>
        <item m="1" x="4976"/>
        <item m="1" x="1737"/>
        <item m="1" x="4977"/>
        <item m="1" x="1739"/>
        <item m="1" x="4978"/>
        <item m="1" x="1741"/>
        <item m="1" x="4980"/>
        <item m="1" x="1744"/>
        <item m="1" x="4981"/>
        <item m="1" x="1746"/>
        <item m="1" x="4982"/>
        <item m="1" x="1748"/>
        <item m="1" x="4983"/>
        <item m="1" x="1750"/>
        <item m="1" x="4984"/>
        <item m="1" x="1752"/>
        <item m="1" x="4985"/>
        <item m="1" x="1754"/>
        <item m="1" x="4986"/>
        <item m="1" x="1756"/>
        <item m="1" x="4987"/>
        <item m="1" x="1758"/>
        <item m="1" x="4988"/>
        <item m="1" x="1760"/>
        <item m="1" x="4989"/>
        <item m="1" x="1762"/>
        <item m="1" x="4990"/>
        <item m="1" x="1764"/>
        <item m="1" x="4991"/>
        <item m="1" x="1766"/>
        <item m="1" x="4992"/>
        <item m="1" x="1768"/>
        <item m="1" x="4993"/>
        <item m="1" x="1770"/>
        <item m="1" x="4994"/>
        <item m="1" x="1772"/>
        <item m="1" x="5650"/>
        <item m="1" x="2"/>
        <item m="1" x="5652"/>
        <item m="1" x="4"/>
        <item m="1" x="5654"/>
        <item m="1" x="6"/>
        <item m="1" x="5656"/>
        <item m="1" x="8"/>
        <item m="1" x="5659"/>
        <item m="1" x="10"/>
        <item m="1" x="5662"/>
        <item m="1" x="12"/>
        <item m="1" x="5664"/>
        <item m="1" x="15"/>
        <item m="1" x="5666"/>
        <item m="1" x="17"/>
        <item m="1" x="5668"/>
        <item m="1" x="19"/>
        <item m="1" x="5671"/>
        <item m="1" x="21"/>
        <item m="1" x="5673"/>
        <item m="1" x="23"/>
        <item m="1" x="5675"/>
        <item m="1" x="26"/>
        <item m="1" x="5677"/>
        <item m="1" x="28"/>
        <item m="1" x="5679"/>
        <item m="1" x="30"/>
        <item m="1" x="5681"/>
        <item m="1" x="32"/>
        <item m="1" x="5683"/>
        <item m="1" x="34"/>
        <item m="1" x="5685"/>
        <item m="1" x="36"/>
        <item m="1" x="5687"/>
        <item m="1" x="38"/>
        <item m="1" x="5689"/>
        <item m="1" x="40"/>
        <item m="1" x="5691"/>
        <item m="1" x="42"/>
        <item m="1" x="5693"/>
        <item m="1" x="44"/>
        <item m="1" x="5695"/>
        <item m="1" x="46"/>
        <item m="1" x="5697"/>
        <item m="1" x="48"/>
        <item m="1" x="5699"/>
        <item m="1" x="50"/>
        <item m="1" x="6550"/>
        <item m="1" x="6552"/>
        <item m="1" x="6554"/>
        <item m="1" x="6556"/>
        <item m="1" x="6558"/>
        <item m="1" x="6561"/>
        <item m="1" x="6563"/>
        <item m="1" x="6565"/>
        <item m="1" x="6567"/>
        <item m="1" x="6570"/>
        <item m="1" x="6572"/>
        <item m="1" x="6574"/>
        <item m="1" x="6576"/>
        <item m="1" x="6578"/>
        <item m="1" x="6580"/>
        <item m="1" x="6582"/>
        <item m="1" x="6584"/>
        <item m="1" x="6586"/>
        <item m="1" x="6588"/>
        <item m="1" x="6590"/>
        <item m="1" x="6592"/>
        <item m="1" x="6594"/>
        <item m="1" x="6596"/>
        <item m="1" x="6598"/>
        <item m="1" x="7420"/>
        <item m="1" x="2313"/>
        <item m="1" x="7422"/>
        <item m="1" x="2315"/>
        <item m="1" x="7424"/>
        <item m="1" x="2317"/>
        <item m="1" x="7426"/>
        <item m="1" x="2319"/>
        <item m="1" x="7428"/>
        <item m="1" x="2321"/>
        <item m="1" x="7431"/>
        <item m="1" x="2323"/>
        <item m="1" x="7433"/>
        <item m="1" x="2326"/>
        <item m="1" x="7435"/>
        <item m="1" x="2328"/>
        <item m="1" x="7437"/>
        <item m="1" x="2330"/>
        <item m="1" x="7440"/>
        <item m="1" x="2332"/>
        <item m="1" x="7442"/>
        <item m="1" x="2334"/>
        <item m="1" x="7444"/>
        <item m="1" x="2336"/>
        <item m="1" x="7446"/>
        <item m="1" x="2338"/>
        <item m="1" x="7448"/>
        <item m="1" x="2340"/>
        <item m="1" x="7450"/>
        <item m="1" x="2342"/>
        <item m="1" x="7452"/>
        <item m="1" x="2344"/>
        <item m="1" x="7454"/>
        <item m="1" x="2346"/>
        <item m="1" x="7456"/>
        <item m="1" x="2348"/>
        <item m="1" x="7458"/>
        <item m="1" x="2350"/>
        <item m="1" x="7460"/>
        <item m="1" x="2352"/>
        <item m="1" x="7462"/>
        <item m="1" x="2354"/>
        <item m="1" x="7464"/>
        <item m="1" x="2356"/>
        <item m="1" x="7466"/>
        <item m="1" x="2358"/>
        <item m="1" x="7468"/>
        <item m="1" x="2360"/>
        <item m="1" x="595"/>
        <item m="1" x="597"/>
        <item m="1" x="599"/>
        <item m="1" x="601"/>
        <item m="1" x="603"/>
        <item m="1" x="606"/>
        <item m="1" x="608"/>
        <item m="1" x="610"/>
        <item m="1" x="612"/>
        <item m="1" x="615"/>
        <item m="1" x="617"/>
        <item m="1" x="619"/>
        <item m="1" x="621"/>
        <item m="1" x="623"/>
        <item m="1" x="625"/>
        <item m="1" x="627"/>
        <item m="1" x="629"/>
        <item m="1" x="631"/>
        <item m="1" x="633"/>
        <item m="1" x="635"/>
        <item m="1" x="637"/>
        <item m="1" x="639"/>
        <item m="1" x="641"/>
        <item m="1" x="643"/>
        <item m="1" x="1725"/>
        <item m="1" x="1727"/>
        <item m="1" x="1729"/>
        <item m="1" x="1731"/>
        <item m="1" x="1733"/>
        <item m="1" x="1736"/>
        <item m="1" x="1738"/>
        <item m="1" x="1740"/>
        <item m="1" x="1742"/>
        <item m="1" x="1745"/>
        <item m="1" x="1747"/>
        <item m="1" x="1749"/>
        <item m="1" x="1751"/>
        <item m="1" x="1753"/>
        <item m="1" x="1755"/>
        <item m="1" x="1757"/>
        <item m="1" x="1759"/>
        <item m="1" x="1761"/>
        <item m="1" x="1763"/>
        <item m="1" x="1765"/>
        <item m="1" x="1767"/>
        <item m="1" x="1769"/>
        <item m="1" x="1771"/>
        <item m="1" x="1773"/>
        <item m="1" x="2973"/>
        <item m="1" x="3210"/>
        <item m="1" x="3540"/>
        <item m="1" x="3877"/>
        <item m="1" x="4470"/>
        <item m="1" x="5085"/>
        <item m="1" x="5866"/>
        <item m="1" x="6765"/>
        <item m="1" x="7641"/>
        <item m="1" x="816"/>
        <item m="1" x="1946"/>
        <item m="1" x="2986"/>
        <item m="1" x="3317"/>
        <item m="1" x="3647"/>
        <item m="1" x="4085"/>
        <item m="1" x="4678"/>
        <item m="1" x="5290"/>
        <item m="1" x="6162"/>
        <item m="1" x="7049"/>
        <item m="1" x="24"/>
        <item m="1" x="1181"/>
        <item m="1" x="3123"/>
        <item m="1" x="5700"/>
        <item m="1" x="51"/>
        <item m="1" x="3124"/>
        <item m="1" x="5702"/>
        <item m="1" x="53"/>
        <item m="1" x="3125"/>
        <item m="1" x="5704"/>
        <item m="1" x="55"/>
        <item m="1" x="3126"/>
        <item m="1" x="5706"/>
        <item m="1" x="57"/>
        <item m="1" x="3128"/>
        <item m="1" x="5708"/>
        <item m="1" x="59"/>
        <item m="1" x="3130"/>
        <item m="1" x="5711"/>
        <item m="1" x="61"/>
        <item m="1" x="3131"/>
        <item m="1" x="5713"/>
        <item m="1" x="63"/>
        <item m="1" x="3132"/>
        <item m="1" x="5715"/>
        <item m="1" x="65"/>
        <item m="1" x="3133"/>
        <item m="1" x="5717"/>
        <item m="1" x="67"/>
        <item m="1" x="3135"/>
        <item m="1" x="5720"/>
        <item m="1" x="69"/>
        <item m="1" x="3136"/>
        <item m="1" x="5722"/>
        <item m="1" x="71"/>
        <item m="1" x="3137"/>
        <item m="1" x="5724"/>
        <item m="1" x="74"/>
        <item m="1" x="3138"/>
        <item m="1" x="5726"/>
        <item m="1" x="76"/>
        <item m="1" x="3139"/>
        <item m="1" x="5728"/>
        <item m="1" x="78"/>
        <item m="1" x="3140"/>
        <item m="1" x="5730"/>
        <item m="1" x="81"/>
        <item m="1" x="3141"/>
        <item m="1" x="5732"/>
        <item m="1" x="83"/>
        <item m="1" x="3142"/>
        <item m="1" x="5734"/>
        <item m="1" x="85"/>
        <item m="1" x="3143"/>
        <item m="1" x="5736"/>
        <item m="1" x="87"/>
        <item m="1" x="3144"/>
        <item m="1" x="5738"/>
        <item m="1" x="89"/>
        <item m="1" x="3145"/>
        <item m="1" x="5740"/>
        <item m="1" x="91"/>
        <item m="1" x="3146"/>
        <item m="1" x="5742"/>
        <item m="1" x="93"/>
        <item m="1" x="3147"/>
        <item m="1" x="5744"/>
        <item m="1" x="95"/>
        <item m="1" x="3148"/>
        <item m="1" x="5746"/>
        <item m="1" x="97"/>
        <item m="1" x="3149"/>
        <item m="1" x="5748"/>
        <item m="1" x="99"/>
        <item m="1" x="3453"/>
        <item m="1" x="4692"/>
        <item m="1" x="6599"/>
        <item m="1" x="1183"/>
        <item m="1" x="3454"/>
        <item m="1" x="4693"/>
        <item m="1" x="6601"/>
        <item m="1" x="1185"/>
        <item m="1" x="3455"/>
        <item m="1" x="4694"/>
        <item m="1" x="6603"/>
        <item m="1" x="1187"/>
        <item m="1" x="3456"/>
        <item m="1" x="4695"/>
        <item m="1" x="6605"/>
        <item m="1" x="1189"/>
        <item m="1" x="3458"/>
        <item m="1" x="4696"/>
        <item m="1" x="6607"/>
        <item m="1" x="1191"/>
        <item m="1" x="3460"/>
        <item m="1" x="4697"/>
        <item m="1" x="6610"/>
        <item m="1" x="1193"/>
        <item m="1" x="3461"/>
        <item m="1" x="4699"/>
        <item m="1" x="6612"/>
        <item m="1" x="1196"/>
        <item m="1" x="3462"/>
        <item m="1" x="4700"/>
        <item m="1" x="6614"/>
        <item m="1" x="1198"/>
        <item m="1" x="3463"/>
        <item m="1" x="4701"/>
        <item m="1" x="6616"/>
        <item m="1" x="1200"/>
        <item m="1" x="3465"/>
        <item m="1" x="4702"/>
        <item m="1" x="6619"/>
        <item m="1" x="1202"/>
        <item m="1" x="3466"/>
        <item m="1" x="4703"/>
        <item m="1" x="6621"/>
        <item m="1" x="1204"/>
        <item m="1" x="3467"/>
        <item m="1" x="4705"/>
        <item m="1" x="6623"/>
        <item m="1" x="1206"/>
        <item m="1" x="3468"/>
        <item m="1" x="4706"/>
        <item m="1" x="6625"/>
        <item m="1" x="1208"/>
        <item m="1" x="3469"/>
        <item m="1" x="4707"/>
        <item m="1" x="6627"/>
        <item m="1" x="1210"/>
        <item m="1" x="3470"/>
        <item m="1" x="4708"/>
        <item m="1" x="6629"/>
        <item m="1" x="1212"/>
        <item m="1" x="3471"/>
        <item m="1" x="4709"/>
        <item m="1" x="6631"/>
        <item m="1" x="1214"/>
        <item m="1" x="3472"/>
        <item m="1" x="4710"/>
        <item m="1" x="6633"/>
        <item m="1" x="1216"/>
        <item m="1" x="3473"/>
        <item m="1" x="4711"/>
        <item m="1" x="6635"/>
        <item m="1" x="1218"/>
        <item m="1" x="3474"/>
        <item m="1" x="4712"/>
        <item m="1" x="6637"/>
        <item m="1" x="1220"/>
        <item m="1" x="3475"/>
        <item m="1" x="4713"/>
        <item m="1" x="6639"/>
        <item m="1" x="1222"/>
        <item m="1" x="3476"/>
        <item m="1" x="4714"/>
        <item m="1" x="6641"/>
        <item m="1" x="1224"/>
        <item m="1" x="3477"/>
        <item m="1" x="4715"/>
        <item m="1" x="6643"/>
        <item m="1" x="1226"/>
        <item m="1" x="3478"/>
        <item m="1" x="4716"/>
        <item m="1" x="6645"/>
        <item m="1" x="1228"/>
        <item m="1" x="3479"/>
        <item m="1" x="4717"/>
        <item m="1" x="6647"/>
        <item m="1" x="1230"/>
        <item m="1" x="3784"/>
        <item m="1" x="7469"/>
        <item m="1" x="2361"/>
        <item m="1" x="3785"/>
        <item m="1" x="7471"/>
        <item m="1" x="2363"/>
        <item m="1" x="3786"/>
        <item m="1" x="7473"/>
        <item m="1" x="2365"/>
        <item m="1" x="3787"/>
        <item m="1" x="7475"/>
        <item m="1" x="2367"/>
        <item m="1" x="3789"/>
        <item m="1" x="7477"/>
        <item m="1" x="2369"/>
        <item m="1" x="3791"/>
        <item m="1" x="7480"/>
        <item m="1" x="2371"/>
        <item m="1" x="3792"/>
        <item m="1" x="7482"/>
        <item m="1" x="2373"/>
        <item m="1" x="3793"/>
        <item m="1" x="7484"/>
        <item m="1" x="2375"/>
        <item m="1" x="3794"/>
        <item m="1" x="7486"/>
        <item m="1" x="2377"/>
        <item m="1" x="3796"/>
        <item m="1" x="7489"/>
        <item m="1" x="2379"/>
        <item m="1" x="3797"/>
        <item m="1" x="7491"/>
        <item m="1" x="2381"/>
        <item m="1" x="3798"/>
        <item m="1" x="7493"/>
        <item m="1" x="2383"/>
        <item m="1" x="3799"/>
        <item m="1" x="7495"/>
        <item m="1" x="2385"/>
        <item m="1" x="3800"/>
        <item m="1" x="7497"/>
        <item m="1" x="2387"/>
        <item m="1" x="3801"/>
        <item m="1" x="7499"/>
        <item m="1" x="2389"/>
        <item m="1" x="3802"/>
        <item m="1" x="7501"/>
        <item m="1" x="2391"/>
        <item m="1" x="3803"/>
        <item m="1" x="7503"/>
        <item m="1" x="2393"/>
        <item m="1" x="3804"/>
        <item m="1" x="7505"/>
        <item m="1" x="2395"/>
        <item m="1" x="3805"/>
        <item m="1" x="7507"/>
        <item m="1" x="2397"/>
        <item m="1" x="3806"/>
        <item m="1" x="7509"/>
        <item m="1" x="2399"/>
        <item m="1" x="3807"/>
        <item m="1" x="7511"/>
        <item m="1" x="2401"/>
        <item m="1" x="3808"/>
        <item m="1" x="7513"/>
        <item m="1" x="2403"/>
        <item m="1" x="3809"/>
        <item m="1" x="7515"/>
        <item m="1" x="2405"/>
        <item m="1" x="3810"/>
        <item m="1" x="7517"/>
        <item m="1" x="2407"/>
        <item m="1" x="4377"/>
        <item m="1" x="6176"/>
        <item m="1" x="644"/>
        <item m="1" x="4378"/>
        <item m="1" x="6177"/>
        <item m="1" x="646"/>
        <item m="1" x="4379"/>
        <item m="1" x="6178"/>
        <item m="1" x="648"/>
        <item m="1" x="4380"/>
        <item m="1" x="6179"/>
        <item m="1" x="650"/>
        <item m="1" x="4382"/>
        <item m="1" x="6180"/>
        <item m="1" x="652"/>
        <item m="1" x="4384"/>
        <item m="1" x="6181"/>
        <item m="1" x="655"/>
        <item m="1" x="4385"/>
        <item m="1" x="6183"/>
        <item m="1" x="657"/>
        <item m="1" x="4386"/>
        <item m="1" x="6184"/>
        <item m="1" x="659"/>
        <item m="1" x="4387"/>
        <item m="1" x="6185"/>
        <item m="1" x="661"/>
        <item m="1" x="4389"/>
        <item m="1" x="6186"/>
        <item m="1" x="664"/>
        <item m="1" x="4390"/>
        <item m="1" x="6187"/>
        <item m="1" x="666"/>
        <item m="1" x="4391"/>
        <item m="1" x="6189"/>
        <item m="1" x="668"/>
        <item m="1" x="4392"/>
        <item m="1" x="6190"/>
        <item m="1" x="670"/>
        <item m="1" x="4393"/>
        <item m="1" x="6191"/>
        <item m="1" x="672"/>
        <item m="1" x="4394"/>
        <item m="1" x="6192"/>
        <item m="1" x="674"/>
        <item m="1" x="4395"/>
        <item m="1" x="6193"/>
        <item m="1" x="676"/>
        <item m="1" x="4396"/>
        <item m="1" x="6194"/>
        <item m="1" x="678"/>
        <item m="1" x="4397"/>
        <item m="1" x="6195"/>
        <item m="1" x="680"/>
        <item m="1" x="4398"/>
        <item m="1" x="6196"/>
        <item m="1" x="682"/>
        <item m="1" x="4399"/>
        <item m="1" x="6197"/>
        <item m="1" x="684"/>
        <item m="1" x="4400"/>
        <item m="1" x="6198"/>
        <item m="1" x="686"/>
        <item m="1" x="4401"/>
        <item m="1" x="6199"/>
        <item m="1" x="688"/>
        <item m="1" x="4402"/>
        <item m="1" x="6200"/>
        <item m="1" x="690"/>
        <item m="1" x="4403"/>
        <item m="1" x="6201"/>
        <item m="1" x="692"/>
        <item m="1" x="4995"/>
        <item m="1" x="1774"/>
        <item m="1" x="4996"/>
        <item m="1" x="1776"/>
        <item m="1" x="4997"/>
        <item m="1" x="1778"/>
        <item m="1" x="4998"/>
        <item m="1" x="1780"/>
        <item m="1" x="5000"/>
        <item m="1" x="7050"/>
        <item m="1" x="1782"/>
        <item m="1" x="5002"/>
        <item m="1" x="7051"/>
        <item m="1" x="1785"/>
        <item m="1" x="5003"/>
        <item m="1" x="7053"/>
        <item m="1" x="1787"/>
        <item m="1" x="5004"/>
        <item m="1" x="7054"/>
        <item m="1" x="1789"/>
        <item m="1" x="5005"/>
        <item m="1" x="7055"/>
        <item m="1" x="1791"/>
        <item m="1" x="5007"/>
        <item m="1" x="7056"/>
        <item m="1" x="1794"/>
        <item m="1" x="5008"/>
        <item m="1" x="7057"/>
        <item m="1" x="1796"/>
        <item m="1" x="5009"/>
        <item m="1" x="7059"/>
        <item m="1" x="1798"/>
        <item m="1" x="5010"/>
        <item m="1" x="7060"/>
        <item m="1" x="1800"/>
        <item m="1" x="5011"/>
        <item m="1" x="7061"/>
        <item m="1" x="1802"/>
        <item m="1" x="5012"/>
        <item m="1" x="7062"/>
        <item m="1" x="1804"/>
        <item m="1" x="5013"/>
        <item m="1" x="7063"/>
        <item m="1" x="1806"/>
        <item m="1" x="5014"/>
        <item m="1" x="7064"/>
        <item m="1" x="1808"/>
        <item m="1" x="5015"/>
        <item m="1" x="7065"/>
        <item m="1" x="1810"/>
        <item m="1" x="5016"/>
        <item m="1" x="7066"/>
        <item m="1" x="1812"/>
        <item m="1" x="5017"/>
        <item m="1" x="7067"/>
        <item m="1" x="1814"/>
        <item m="1" x="5018"/>
        <item m="1" x="7068"/>
        <item m="1" x="1816"/>
        <item m="1" x="5019"/>
        <item m="1" x="7069"/>
        <item m="1" x="1818"/>
        <item m="1" x="5020"/>
        <item m="1" x="7070"/>
        <item m="1" x="1820"/>
        <item m="1" x="5021"/>
        <item m="1" x="7071"/>
        <item m="1" x="1822"/>
        <item m="1" x="5701"/>
        <item m="1" x="52"/>
        <item m="1" x="5703"/>
        <item m="1" x="54"/>
        <item m="1" x="5705"/>
        <item m="1" x="56"/>
        <item m="1" x="5707"/>
        <item m="1" x="58"/>
        <item m="1" x="5709"/>
        <item m="1" x="60"/>
        <item m="1" x="5712"/>
        <item m="1" x="62"/>
        <item m="1" x="5714"/>
        <item m="1" x="64"/>
        <item m="1" x="5716"/>
        <item m="1" x="66"/>
        <item m="1" x="5718"/>
        <item m="1" x="68"/>
        <item m="1" x="5721"/>
        <item m="1" x="70"/>
        <item m="1" x="5723"/>
        <item m="1" x="72"/>
        <item m="1" x="5725"/>
        <item m="1" x="75"/>
        <item m="1" x="5727"/>
        <item m="1" x="77"/>
        <item m="1" x="5729"/>
        <item m="1" x="79"/>
        <item m="1" x="5731"/>
        <item m="1" x="82"/>
        <item m="1" x="5733"/>
        <item m="1" x="84"/>
        <item m="1" x="5735"/>
        <item m="1" x="86"/>
        <item m="1" x="5737"/>
        <item m="1" x="88"/>
        <item m="1" x="5739"/>
        <item m="1" x="90"/>
        <item m="1" x="5741"/>
        <item m="1" x="92"/>
        <item m="1" x="5743"/>
        <item m="1" x="94"/>
        <item m="1" x="5745"/>
        <item m="1" x="96"/>
        <item m="1" x="5747"/>
        <item m="1" x="98"/>
        <item m="1" x="5749"/>
        <item m="1" x="100"/>
        <item m="1" x="6600"/>
        <item m="1" x="1184"/>
        <item m="1" x="6602"/>
        <item m="1" x="1186"/>
        <item m="1" x="6604"/>
        <item m="1" x="1188"/>
        <item m="1" x="6606"/>
        <item m="1" x="1190"/>
        <item m="1" x="6608"/>
        <item m="1" x="1192"/>
        <item m="1" x="6611"/>
        <item m="1" x="1194"/>
        <item m="1" x="6613"/>
        <item m="1" x="1197"/>
        <item m="1" x="6615"/>
        <item m="1" x="1199"/>
        <item m="1" x="6617"/>
        <item m="1" x="1201"/>
        <item m="1" x="6620"/>
        <item m="1" x="1203"/>
        <item m="1" x="6622"/>
        <item m="1" x="1205"/>
        <item m="1" x="6624"/>
        <item m="1" x="1207"/>
        <item m="1" x="6626"/>
        <item m="1" x="1209"/>
        <item m="1" x="6628"/>
        <item m="1" x="1211"/>
        <item m="1" x="6630"/>
        <item m="1" x="1213"/>
        <item m="1" x="6632"/>
        <item m="1" x="1215"/>
        <item m="1" x="6634"/>
        <item m="1" x="1217"/>
        <item m="1" x="6636"/>
        <item m="1" x="1219"/>
        <item m="1" x="6638"/>
        <item m="1" x="1221"/>
        <item m="1" x="6640"/>
        <item m="1" x="1223"/>
        <item m="1" x="6642"/>
        <item m="1" x="1225"/>
        <item m="1" x="6644"/>
        <item m="1" x="1227"/>
        <item m="1" x="6646"/>
        <item m="1" x="1229"/>
        <item m="1" x="6648"/>
        <item m="1" x="1231"/>
        <item m="1" x="7470"/>
        <item m="1" x="2362"/>
        <item m="1" x="7472"/>
        <item m="1" x="2364"/>
        <item m="1" x="7474"/>
        <item m="1" x="2366"/>
        <item m="1" x="7476"/>
        <item m="1" x="2368"/>
        <item m="1" x="7478"/>
        <item m="1" x="2370"/>
        <item m="1" x="7481"/>
        <item m="1" x="2372"/>
        <item m="1" x="7483"/>
        <item m="1" x="2374"/>
        <item m="1" x="7485"/>
        <item m="1" x="2376"/>
        <item m="1" x="7487"/>
        <item m="1" x="2378"/>
        <item m="1" x="7490"/>
        <item m="1" x="2380"/>
        <item m="1" x="7492"/>
        <item m="1" x="2382"/>
        <item m="1" x="7494"/>
        <item m="1" x="2384"/>
        <item m="1" x="7496"/>
        <item m="1" x="2386"/>
        <item m="1" x="7498"/>
        <item m="1" x="2388"/>
        <item m="1" x="7500"/>
        <item m="1" x="2390"/>
        <item m="1" x="7502"/>
        <item m="1" x="2392"/>
        <item m="1" x="7504"/>
        <item m="1" x="2394"/>
        <item m="1" x="7506"/>
        <item m="1" x="2396"/>
        <item m="1" x="7508"/>
        <item m="1" x="2398"/>
        <item m="1" x="7510"/>
        <item m="1" x="2400"/>
        <item m="1" x="7512"/>
        <item m="1" x="2402"/>
        <item m="1" x="7514"/>
        <item m="1" x="2404"/>
        <item m="1" x="7516"/>
        <item m="1" x="2406"/>
        <item m="1" x="7518"/>
        <item m="1" x="2408"/>
        <item m="1" x="645"/>
        <item m="1" x="647"/>
        <item m="1" x="649"/>
        <item m="1" x="651"/>
        <item m="1" x="653"/>
        <item m="1" x="656"/>
        <item m="1" x="658"/>
        <item m="1" x="660"/>
        <item m="1" x="662"/>
        <item m="1" x="665"/>
        <item m="1" x="667"/>
        <item m="1" x="669"/>
        <item m="1" x="671"/>
        <item m="1" x="673"/>
        <item m="1" x="675"/>
        <item m="1" x="677"/>
        <item m="1" x="679"/>
        <item m="1" x="681"/>
        <item m="1" x="683"/>
        <item m="1" x="685"/>
        <item m="1" x="687"/>
        <item m="1" x="689"/>
        <item m="1" x="691"/>
        <item m="1" x="693"/>
        <item m="1" x="1775"/>
        <item m="1" x="1777"/>
        <item m="1" x="1779"/>
        <item m="1" x="1781"/>
        <item m="1" x="1783"/>
        <item m="1" x="1786"/>
        <item m="1" x="1788"/>
        <item m="1" x="1790"/>
        <item m="1" x="1792"/>
        <item m="1" x="1795"/>
        <item m="1" x="1797"/>
        <item m="1" x="1799"/>
        <item m="1" x="1801"/>
        <item m="1" x="1803"/>
        <item m="1" x="1805"/>
        <item m="1" x="1807"/>
        <item m="1" x="1809"/>
        <item m="1" x="1811"/>
        <item m="1" x="1813"/>
        <item m="1" x="1815"/>
        <item m="1" x="1817"/>
        <item m="1" x="1819"/>
        <item m="1" x="1821"/>
        <item m="1" x="1823"/>
        <item m="1" x="2976"/>
        <item m="1" x="3238"/>
        <item m="1" x="3568"/>
        <item m="1" x="3929"/>
        <item m="1" x="4522"/>
        <item m="1" x="5136"/>
        <item m="1" x="5941"/>
        <item m="1" x="6840"/>
        <item m="1" x="7740"/>
        <item m="1" x="915"/>
        <item m="1" x="2043"/>
        <item m="1" x="2988"/>
        <item m="1" x="3319"/>
        <item m="1" x="3649"/>
        <item m="1" x="4100"/>
        <item m="1" x="4704"/>
        <item m="1" x="5302"/>
        <item m="1" x="6188"/>
        <item m="1" x="7058"/>
        <item m="1" x="73"/>
        <item m="1" x="3150"/>
        <item m="1" x="5750"/>
        <item m="1" x="101"/>
        <item m="1" x="3151"/>
        <item m="1" x="5752"/>
        <item m="1" x="103"/>
        <item m="1" x="3152"/>
        <item m="1" x="4101"/>
        <item m="1" x="5754"/>
        <item m="1" x="105"/>
        <item m="1" x="3153"/>
        <item m="1" x="4102"/>
        <item m="1" x="5756"/>
        <item m="1" x="107"/>
        <item m="1" x="3155"/>
        <item m="1" x="4103"/>
        <item m="1" x="5758"/>
        <item m="1" x="109"/>
        <item m="1" x="3157"/>
        <item m="1" x="4104"/>
        <item m="1" x="5761"/>
        <item m="1" x="111"/>
        <item m="1" x="3158"/>
        <item m="1" x="4106"/>
        <item m="1" x="5763"/>
        <item m="1" x="113"/>
        <item m="1" x="3159"/>
        <item m="1" x="4107"/>
        <item m="1" x="5765"/>
        <item m="1" x="115"/>
        <item m="1" x="3160"/>
        <item m="1" x="4108"/>
        <item m="1" x="5767"/>
        <item m="1" x="117"/>
        <item m="1" x="3162"/>
        <item m="1" x="4109"/>
        <item m="1" x="5770"/>
        <item m="1" x="119"/>
        <item m="1" x="3163"/>
        <item m="1" x="4110"/>
        <item m="1" x="5772"/>
        <item m="1" x="121"/>
        <item m="1" x="3164"/>
        <item m="1" x="4112"/>
        <item m="1" x="5774"/>
        <item m="1" x="124"/>
        <item m="1" x="3165"/>
        <item m="1" x="4113"/>
        <item m="1" x="5776"/>
        <item m="1" x="126"/>
        <item m="1" x="3166"/>
        <item m="1" x="4114"/>
        <item m="1" x="5778"/>
        <item m="1" x="128"/>
        <item m="1" x="3167"/>
        <item m="1" x="4115"/>
        <item m="1" x="5780"/>
        <item m="1" x="130"/>
        <item m="1" x="3168"/>
        <item m="1" x="4116"/>
        <item m="1" x="5782"/>
        <item m="1" x="132"/>
        <item m="1" x="3169"/>
        <item m="1" x="4117"/>
        <item m="1" x="5784"/>
        <item m="1" x="134"/>
        <item m="1" x="3170"/>
        <item m="1" x="4118"/>
        <item m="1" x="5786"/>
        <item m="1" x="136"/>
        <item m="1" x="3171"/>
        <item m="1" x="4119"/>
        <item m="1" x="5788"/>
        <item m="1" x="138"/>
        <item m="1" x="3172"/>
        <item m="1" x="4120"/>
        <item m="1" x="5790"/>
        <item m="1" x="140"/>
        <item m="1" x="3173"/>
        <item m="1" x="4121"/>
        <item m="1" x="5792"/>
        <item m="1" x="142"/>
        <item m="1" x="3174"/>
        <item m="1" x="4122"/>
        <item m="1" x="5794"/>
        <item m="1" x="144"/>
        <item m="1" x="3175"/>
        <item m="1" x="4123"/>
        <item m="1" x="5796"/>
        <item m="1" x="146"/>
        <item m="1" x="3176"/>
        <item m="1" x="4124"/>
        <item m="1" x="5798"/>
        <item m="1" x="148"/>
        <item m="1" x="3480"/>
        <item m="1" x="4718"/>
        <item m="1" x="6649"/>
        <item m="1" x="1232"/>
        <item m="1" x="3481"/>
        <item m="1" x="4719"/>
        <item m="1" x="6651"/>
        <item m="1" x="1234"/>
        <item m="1" x="3482"/>
        <item m="1" x="4720"/>
        <item m="1" x="6653"/>
        <item m="1" x="1236"/>
        <item m="1" x="3483"/>
        <item m="1" x="4721"/>
        <item m="1" x="6655"/>
        <item m="1" x="1238"/>
        <item m="1" x="3485"/>
        <item m="1" x="4722"/>
        <item m="1" x="6657"/>
        <item m="1" x="1240"/>
        <item m="1" x="3487"/>
        <item m="1" x="4723"/>
        <item m="1" x="6660"/>
        <item m="1" x="1242"/>
        <item m="1" x="3488"/>
        <item m="1" x="4724"/>
        <item m="1" x="6662"/>
        <item m="1" x="1245"/>
        <item m="1" x="3489"/>
        <item m="1" x="4725"/>
        <item m="1" x="6664"/>
        <item m="1" x="1247"/>
        <item m="1" x="3490"/>
        <item m="1" x="4726"/>
        <item m="1" x="6666"/>
        <item m="1" x="1249"/>
        <item m="1" x="3492"/>
        <item m="1" x="4727"/>
        <item m="1" x="6669"/>
        <item m="1" x="1251"/>
        <item m="1" x="3493"/>
        <item m="1" x="4728"/>
        <item m="1" x="6671"/>
        <item m="1" x="1253"/>
        <item m="1" x="3494"/>
        <item m="1" x="4730"/>
        <item m="1" x="6673"/>
        <item m="1" x="1256"/>
        <item m="1" x="3495"/>
        <item m="1" x="4731"/>
        <item m="1" x="6675"/>
        <item m="1" x="1258"/>
        <item m="1" x="3496"/>
        <item m="1" x="4732"/>
        <item m="1" x="6677"/>
        <item m="1" x="1260"/>
        <item m="1" x="3497"/>
        <item m="1" x="4733"/>
        <item m="1" x="6679"/>
        <item m="1" x="1262"/>
        <item m="1" x="3498"/>
        <item m="1" x="4734"/>
        <item m="1" x="6681"/>
        <item m="1" x="1264"/>
        <item m="1" x="3499"/>
        <item m="1" x="4735"/>
        <item m="1" x="6683"/>
        <item m="1" x="1266"/>
        <item m="1" x="3500"/>
        <item m="1" x="4736"/>
        <item m="1" x="6685"/>
        <item m="1" x="1268"/>
        <item m="1" x="3501"/>
        <item m="1" x="4737"/>
        <item m="1" x="6687"/>
        <item m="1" x="1270"/>
        <item m="1" x="3502"/>
        <item m="1" x="4738"/>
        <item m="1" x="6689"/>
        <item m="1" x="1272"/>
        <item m="1" x="3503"/>
        <item m="1" x="4739"/>
        <item m="1" x="6691"/>
        <item m="1" x="1274"/>
        <item m="1" x="3504"/>
        <item m="1" x="4740"/>
        <item m="1" x="6693"/>
        <item m="1" x="1276"/>
        <item m="1" x="3505"/>
        <item m="1" x="4741"/>
        <item m="1" x="6695"/>
        <item m="1" x="1278"/>
        <item m="1" x="3506"/>
        <item m="1" x="4742"/>
        <item m="1" x="6697"/>
        <item m="1" x="1280"/>
        <item m="1" x="3811"/>
        <item m="1" x="5303"/>
        <item m="1" x="7519"/>
        <item m="1" x="2409"/>
        <item m="1" x="3812"/>
        <item m="1" x="5304"/>
        <item m="1" x="7521"/>
        <item m="1" x="2411"/>
        <item m="1" x="3813"/>
        <item m="1" x="5305"/>
        <item m="1" x="7523"/>
        <item m="1" x="2413"/>
        <item m="1" x="3814"/>
        <item m="1" x="5306"/>
        <item m="1" x="7525"/>
        <item m="1" x="2415"/>
        <item m="1" x="3816"/>
        <item m="1" x="5307"/>
        <item m="1" x="7527"/>
        <item m="1" x="2417"/>
        <item m="1" x="3818"/>
        <item m="1" x="5308"/>
        <item m="1" x="7530"/>
        <item m="1" x="2419"/>
        <item m="1" x="3819"/>
        <item m="1" x="5310"/>
        <item m="1" x="7532"/>
        <item m="1" x="2422"/>
        <item m="1" x="3820"/>
        <item m="1" x="5311"/>
        <item m="1" x="7534"/>
        <item m="1" x="2424"/>
        <item m="1" x="3821"/>
        <item m="1" x="5312"/>
        <item m="1" x="7536"/>
        <item m="1" x="2426"/>
        <item m="1" x="3823"/>
        <item m="1" x="5313"/>
        <item m="1" x="7539"/>
        <item m="1" x="2428"/>
        <item m="1" x="3824"/>
        <item m="1" x="5314"/>
        <item m="1" x="7541"/>
        <item m="1" x="2430"/>
        <item m="1" x="3825"/>
        <item m="1" x="5316"/>
        <item m="1" x="7543"/>
        <item m="1" x="2432"/>
        <item m="1" x="3826"/>
        <item m="1" x="5317"/>
        <item m="1" x="7545"/>
        <item m="1" x="2434"/>
        <item m="1" x="3827"/>
        <item m="1" x="5318"/>
        <item m="1" x="7547"/>
        <item m="1" x="2436"/>
        <item m="1" x="3828"/>
        <item m="1" x="5319"/>
        <item m="1" x="7549"/>
        <item m="1" x="2438"/>
        <item m="1" x="3829"/>
        <item m="1" x="5320"/>
        <item m="1" x="7551"/>
        <item m="1" x="2440"/>
        <item m="1" x="3830"/>
        <item m="1" x="5321"/>
        <item m="1" x="7553"/>
        <item m="1" x="2442"/>
        <item m="1" x="3831"/>
        <item m="1" x="5322"/>
        <item m="1" x="7555"/>
        <item m="1" x="2444"/>
        <item m="1" x="3832"/>
        <item m="1" x="5323"/>
        <item m="1" x="7557"/>
        <item m="1" x="2446"/>
        <item m="1" x="3833"/>
        <item m="1" x="5324"/>
        <item m="1" x="7559"/>
        <item m="1" x="2448"/>
        <item m="1" x="3834"/>
        <item m="1" x="5325"/>
        <item m="1" x="7561"/>
        <item m="1" x="2450"/>
        <item m="1" x="3835"/>
        <item m="1" x="5326"/>
        <item m="1" x="7563"/>
        <item m="1" x="2452"/>
        <item m="1" x="3836"/>
        <item m="1" x="5327"/>
        <item m="1" x="7565"/>
        <item m="1" x="2454"/>
        <item m="1" x="3837"/>
        <item m="1" x="5328"/>
        <item m="1" x="7567"/>
        <item m="1" x="2456"/>
        <item m="1" x="4404"/>
        <item m="1" x="6202"/>
        <item m="1" x="694"/>
        <item m="1" x="4405"/>
        <item m="1" x="6203"/>
        <item m="1" x="696"/>
        <item m="1" x="4406"/>
        <item m="1" x="6204"/>
        <item m="1" x="698"/>
        <item m="1" x="4407"/>
        <item m="1" x="6205"/>
        <item m="1" x="700"/>
        <item m="1" x="4409"/>
        <item m="1" x="6206"/>
        <item m="1" x="702"/>
        <item m="1" x="4411"/>
        <item m="1" x="6207"/>
        <item m="1" x="705"/>
        <item m="1" x="4412"/>
        <item m="1" x="6208"/>
        <item m="1" x="707"/>
        <item m="1" x="4413"/>
        <item m="1" x="6209"/>
        <item m="1" x="709"/>
        <item m="1" x="4414"/>
        <item m="1" x="6210"/>
        <item m="1" x="711"/>
        <item m="1" x="4416"/>
        <item m="1" x="6211"/>
        <item m="1" x="714"/>
        <item m="1" x="4417"/>
        <item m="1" x="6212"/>
        <item m="1" x="716"/>
        <item m="1" x="4418"/>
        <item m="1" x="6214"/>
        <item m="1" x="718"/>
        <item m="1" x="4419"/>
        <item m="1" x="6215"/>
        <item m="1" x="720"/>
        <item m="1" x="4420"/>
        <item m="1" x="6216"/>
        <item m="1" x="722"/>
        <item m="1" x="4421"/>
        <item m="1" x="6217"/>
        <item m="1" x="724"/>
        <item m="1" x="4422"/>
        <item m="1" x="6218"/>
        <item m="1" x="726"/>
        <item m="1" x="4423"/>
        <item m="1" x="6219"/>
        <item m="1" x="728"/>
        <item m="1" x="4424"/>
        <item m="1" x="6220"/>
        <item m="1" x="730"/>
        <item m="1" x="4425"/>
        <item m="1" x="6221"/>
        <item m="1" x="732"/>
        <item m="1" x="4426"/>
        <item m="1" x="6222"/>
        <item m="1" x="734"/>
        <item m="1" x="4427"/>
        <item m="1" x="6223"/>
        <item m="1" x="736"/>
        <item m="1" x="4428"/>
        <item m="1" x="6224"/>
        <item m="1" x="738"/>
        <item m="1" x="4429"/>
        <item m="1" x="6225"/>
        <item m="1" x="740"/>
        <item m="1" x="4430"/>
        <item m="1" x="6226"/>
        <item m="1" x="742"/>
        <item m="1" x="5022"/>
        <item m="1" x="7072"/>
        <item m="1" x="1824"/>
        <item m="1" x="5023"/>
        <item m="1" x="7073"/>
        <item m="1" x="1826"/>
        <item m="1" x="5024"/>
        <item m="1" x="7074"/>
        <item m="1" x="1828"/>
        <item m="1" x="5025"/>
        <item m="1" x="7075"/>
        <item m="1" x="1830"/>
        <item m="1" x="5026"/>
        <item m="1" x="7076"/>
        <item m="1" x="1832"/>
        <item m="1" x="5028"/>
        <item m="1" x="7077"/>
        <item m="1" x="1835"/>
        <item m="1" x="5029"/>
        <item m="1" x="7079"/>
        <item m="1" x="1837"/>
        <item m="1" x="5030"/>
        <item m="1" x="7080"/>
        <item m="1" x="1839"/>
        <item m="1" x="5031"/>
        <item m="1" x="7081"/>
        <item m="1" x="1841"/>
        <item m="1" x="5033"/>
        <item m="1" x="7082"/>
        <item m="1" x="1844"/>
        <item m="1" x="5034"/>
        <item m="1" x="7083"/>
        <item m="1" x="1846"/>
        <item m="1" x="5035"/>
        <item m="1" x="7085"/>
        <item m="1" x="1848"/>
        <item m="1" x="5036"/>
        <item m="1" x="7086"/>
        <item m="1" x="1850"/>
        <item m="1" x="5037"/>
        <item m="1" x="7087"/>
        <item m="1" x="1852"/>
        <item m="1" x="5038"/>
        <item m="1" x="7088"/>
        <item m="1" x="1854"/>
        <item m="1" x="5039"/>
        <item m="1" x="7089"/>
        <item m="1" x="1856"/>
        <item m="1" x="5040"/>
        <item m="1" x="7090"/>
        <item m="1" x="1858"/>
        <item m="1" x="5041"/>
        <item m="1" x="7091"/>
        <item m="1" x="1860"/>
        <item m="1" x="5042"/>
        <item m="1" x="7092"/>
        <item m="1" x="1862"/>
        <item m="1" x="5043"/>
        <item m="1" x="7093"/>
        <item m="1" x="1864"/>
        <item m="1" x="5044"/>
        <item m="1" x="7094"/>
        <item m="1" x="1866"/>
        <item m="1" x="5045"/>
        <item m="1" x="7095"/>
        <item m="1" x="1868"/>
        <item m="1" x="5046"/>
        <item m="1" x="7096"/>
        <item m="1" x="1870"/>
        <item m="1" x="5047"/>
        <item m="1" x="7097"/>
        <item m="1" x="1872"/>
        <item m="1" x="5751"/>
        <item m="1" x="102"/>
        <item m="1" x="5753"/>
        <item m="1" x="104"/>
        <item m="1" x="5755"/>
        <item m="1" x="106"/>
        <item m="1" x="5757"/>
        <item m="1" x="108"/>
        <item m="1" x="5759"/>
        <item m="1" x="110"/>
        <item m="1" x="5762"/>
        <item m="1" x="112"/>
        <item m="1" x="5764"/>
        <item m="1" x="114"/>
        <item m="1" x="5766"/>
        <item m="1" x="116"/>
        <item m="1" x="5768"/>
        <item m="1" x="118"/>
        <item m="1" x="5771"/>
        <item m="1" x="120"/>
        <item m="1" x="5773"/>
        <item m="1" x="122"/>
        <item m="1" x="5775"/>
        <item m="1" x="125"/>
        <item m="1" x="5777"/>
        <item m="1" x="127"/>
        <item m="1" x="5779"/>
        <item m="1" x="129"/>
        <item m="1" x="5781"/>
        <item m="1" x="131"/>
        <item m="1" x="5783"/>
        <item m="1" x="133"/>
        <item m="1" x="5785"/>
        <item m="1" x="135"/>
        <item m="1" x="5787"/>
        <item m="1" x="137"/>
        <item m="1" x="5789"/>
        <item m="1" x="139"/>
        <item m="1" x="5791"/>
        <item m="1" x="141"/>
        <item m="1" x="5793"/>
        <item m="1" x="143"/>
        <item m="1" x="5795"/>
        <item m="1" x="145"/>
        <item m="1" x="5797"/>
        <item m="1" x="147"/>
        <item m="1" x="5799"/>
        <item m="1" x="149"/>
        <item m="1" x="6650"/>
        <item m="1" x="1233"/>
        <item m="1" x="6652"/>
        <item m="1" x="1235"/>
        <item m="1" x="6654"/>
        <item m="1" x="1237"/>
        <item m="1" x="6656"/>
        <item m="1" x="1239"/>
        <item m="1" x="6658"/>
        <item m="1" x="1241"/>
        <item m="1" x="6661"/>
        <item m="1" x="1243"/>
        <item m="1" x="6663"/>
        <item m="1" x="1246"/>
        <item m="1" x="6665"/>
        <item m="1" x="1248"/>
        <item m="1" x="6667"/>
        <item m="1" x="1250"/>
        <item m="1" x="6670"/>
        <item m="1" x="1252"/>
        <item m="1" x="6672"/>
        <item m="1" x="1254"/>
        <item m="1" x="6674"/>
        <item m="1" x="1257"/>
        <item m="1" x="6676"/>
        <item m="1" x="1259"/>
        <item m="1" x="6678"/>
        <item m="1" x="1261"/>
        <item m="1" x="6680"/>
        <item m="1" x="1263"/>
        <item m="1" x="6682"/>
        <item m="1" x="1265"/>
        <item m="1" x="6684"/>
        <item m="1" x="1267"/>
        <item m="1" x="6686"/>
        <item m="1" x="1269"/>
        <item m="1" x="6688"/>
        <item m="1" x="1271"/>
        <item m="1" x="6690"/>
        <item m="1" x="1273"/>
        <item m="1" x="6692"/>
        <item m="1" x="1275"/>
        <item m="1" x="6694"/>
        <item m="1" x="1277"/>
        <item m="1" x="6696"/>
        <item m="1" x="1279"/>
        <item m="1" x="6698"/>
        <item m="1" x="1281"/>
        <item m="1" x="7520"/>
        <item m="1" x="2410"/>
        <item m="1" x="7522"/>
        <item m="1" x="2412"/>
        <item m="1" x="7524"/>
        <item m="1" x="2414"/>
        <item m="1" x="7526"/>
        <item m="1" x="2416"/>
        <item m="1" x="7528"/>
        <item m="1" x="2418"/>
        <item m="1" x="7531"/>
        <item m="1" x="2420"/>
        <item m="1" x="7533"/>
        <item m="1" x="2423"/>
        <item m="1" x="7535"/>
        <item m="1" x="2425"/>
        <item m="1" x="7537"/>
        <item m="1" x="2427"/>
        <item m="1" x="7540"/>
        <item m="1" x="2429"/>
        <item m="1" x="7542"/>
        <item m="1" x="2431"/>
        <item m="1" x="7544"/>
        <item m="1" x="2433"/>
        <item m="1" x="7546"/>
        <item m="1" x="2435"/>
        <item m="1" x="7548"/>
        <item m="1" x="2437"/>
        <item m="1" x="7550"/>
        <item m="1" x="2439"/>
        <item m="1" x="7552"/>
        <item m="1" x="2441"/>
        <item m="1" x="7554"/>
        <item m="1" x="2443"/>
        <item m="1" x="7556"/>
        <item m="1" x="2445"/>
        <item m="1" x="7558"/>
        <item m="1" x="2447"/>
        <item m="1" x="7560"/>
        <item m="1" x="2449"/>
        <item m="1" x="7562"/>
        <item m="1" x="2451"/>
        <item m="1" x="7564"/>
        <item m="1" x="2453"/>
        <item m="1" x="7566"/>
        <item m="1" x="2455"/>
        <item m="1" x="7568"/>
        <item m="1" x="2457"/>
        <item m="1" x="695"/>
        <item m="1" x="697"/>
        <item m="1" x="699"/>
        <item m="1" x="701"/>
        <item m="1" x="703"/>
        <item m="1" x="706"/>
        <item m="1" x="708"/>
        <item m="1" x="710"/>
        <item m="1" x="712"/>
        <item m="1" x="715"/>
        <item m="1" x="717"/>
        <item m="1" x="719"/>
        <item m="1" x="721"/>
        <item m="1" x="723"/>
        <item m="1" x="725"/>
        <item m="1" x="727"/>
        <item m="1" x="729"/>
        <item m="1" x="731"/>
        <item m="1" x="733"/>
        <item m="1" x="735"/>
        <item m="1" x="737"/>
        <item m="1" x="739"/>
        <item m="1" x="741"/>
        <item m="1" x="743"/>
        <item m="1" x="1825"/>
        <item m="1" x="1827"/>
        <item m="1" x="1829"/>
        <item m="1" x="1831"/>
        <item m="1" x="1833"/>
        <item m="1" x="1836"/>
        <item m="1" x="1838"/>
        <item m="1" x="1840"/>
        <item m="1" x="1842"/>
        <item m="1" x="1845"/>
        <item m="1" x="1847"/>
        <item m="1" x="1849"/>
        <item m="1" x="1851"/>
        <item m="1" x="1853"/>
        <item m="1" x="1855"/>
        <item m="1" x="1857"/>
        <item m="1" x="1859"/>
        <item m="1" x="1861"/>
        <item m="1" x="1863"/>
        <item m="1" x="1865"/>
        <item m="1" x="1867"/>
        <item m="1" x="1869"/>
        <item m="1" x="1871"/>
        <item m="1" x="1873"/>
        <item m="1" x="2979"/>
        <item m="1" x="3266"/>
        <item m="1" x="3596"/>
        <item m="1" x="3981"/>
        <item m="1" x="4574"/>
        <item m="1" x="5187"/>
        <item m="1" x="6016"/>
        <item m="1" x="6914"/>
        <item m="1" x="7837"/>
        <item m="1" x="1012"/>
        <item m="1" x="2140"/>
        <item m="1" x="2990"/>
        <item m="1" x="3321"/>
        <item m="1" x="3651"/>
        <item m="1" x="4111"/>
        <item m="1" x="4729"/>
        <item m="1" x="5315"/>
        <item m="1" x="6213"/>
        <item m="1" x="7084"/>
        <item m="1" x="123"/>
        <item m="1" x="1255"/>
        <item m="1" x="3177"/>
        <item m="1" x="4125"/>
        <item m="1" x="5800"/>
        <item m="1" x="150"/>
        <item m="1" x="3178"/>
        <item m="1" x="4126"/>
        <item m="1" x="5802"/>
        <item m="1" x="152"/>
        <item m="1" x="3179"/>
        <item m="1" x="4127"/>
        <item m="1" x="5804"/>
        <item m="1" x="154"/>
        <item m="1" x="3180"/>
        <item m="1" x="4128"/>
        <item m="1" x="5806"/>
        <item m="1" x="156"/>
        <item m="1" x="3182"/>
        <item m="1" x="4129"/>
        <item m="1" x="5808"/>
        <item m="1" x="158"/>
        <item m="1" x="3184"/>
        <item m="1" x="4130"/>
        <item m="1" x="5811"/>
        <item m="1" x="160"/>
        <item m="1" x="3185"/>
        <item m="1" x="4132"/>
        <item m="1" x="5813"/>
        <item m="1" x="163"/>
        <item m="1" x="3186"/>
        <item m="1" x="4133"/>
        <item m="1" x="5815"/>
        <item m="1" x="165"/>
        <item m="1" x="3187"/>
        <item m="1" x="4134"/>
        <item m="1" x="5817"/>
        <item m="1" x="167"/>
        <item m="1" x="3189"/>
        <item m="1" x="4135"/>
        <item m="1" x="5820"/>
        <item m="1" x="169"/>
        <item m="1" x="3190"/>
        <item m="1" x="4136"/>
        <item m="1" x="5822"/>
        <item m="1" x="171"/>
        <item m="1" x="3191"/>
        <item m="1" x="4138"/>
        <item m="1" x="5824"/>
        <item m="1" x="174"/>
        <item m="1" x="3192"/>
        <item m="1" x="4139"/>
        <item m="1" x="5826"/>
        <item m="1" x="176"/>
        <item m="1" x="3193"/>
        <item m="1" x="4140"/>
        <item m="1" x="5828"/>
        <item m="1" x="178"/>
        <item m="1" x="3194"/>
        <item m="1" x="4141"/>
        <item m="1" x="5830"/>
        <item m="1" x="180"/>
        <item m="1" x="3195"/>
        <item m="1" x="4142"/>
        <item m="1" x="5832"/>
        <item m="1" x="182"/>
        <item m="1" x="3196"/>
        <item m="1" x="4143"/>
        <item m="1" x="5834"/>
        <item m="1" x="184"/>
        <item m="1" x="3197"/>
        <item m="1" x="4144"/>
        <item m="1" x="5836"/>
        <item m="1" x="186"/>
        <item m="1" x="3198"/>
        <item m="1" x="4145"/>
        <item m="1" x="5838"/>
        <item m="1" x="188"/>
        <item m="1" x="3199"/>
        <item m="1" x="4146"/>
        <item m="1" x="5840"/>
        <item m="1" x="190"/>
        <item m="1" x="3200"/>
        <item m="1" x="4147"/>
        <item m="1" x="5842"/>
        <item m="1" x="192"/>
        <item m="1" x="3201"/>
        <item m="1" x="4148"/>
        <item m="1" x="5844"/>
        <item m="1" x="194"/>
        <item m="1" x="3202"/>
        <item m="1" x="4149"/>
        <item m="1" x="5846"/>
        <item m="1" x="196"/>
        <item m="1" x="3203"/>
        <item m="1" x="4150"/>
        <item m="1" x="5848"/>
        <item m="1" x="198"/>
        <item m="1" x="3507"/>
        <item m="1" x="4743"/>
        <item m="1" x="6699"/>
        <item m="1" x="1282"/>
        <item m="1" x="3508"/>
        <item m="1" x="4744"/>
        <item m="1" x="6701"/>
        <item m="1" x="1284"/>
        <item m="1" x="3509"/>
        <item m="1" x="4745"/>
        <item m="1" x="6703"/>
        <item m="1" x="1286"/>
        <item m="1" x="3510"/>
        <item m="1" x="4746"/>
        <item m="1" x="6705"/>
        <item m="1" x="1288"/>
        <item m="1" x="3512"/>
        <item m="1" x="4747"/>
        <item m="1" x="6707"/>
        <item m="1" x="1290"/>
        <item m="1" x="3514"/>
        <item m="1" x="4748"/>
        <item m="1" x="6710"/>
        <item m="1" x="1292"/>
        <item m="1" x="3515"/>
        <item m="1" x="4749"/>
        <item m="1" x="6712"/>
        <item m="1" x="1295"/>
        <item m="1" x="3516"/>
        <item m="1" x="4750"/>
        <item m="1" x="6714"/>
        <item m="1" x="1297"/>
        <item m="1" x="3517"/>
        <item m="1" x="4751"/>
        <item m="1" x="6716"/>
        <item m="1" x="1299"/>
        <item m="1" x="3519"/>
        <item m="1" x="4752"/>
        <item m="1" x="6719"/>
        <item m="1" x="1301"/>
        <item m="1" x="3520"/>
        <item m="1" x="4753"/>
        <item m="1" x="6721"/>
        <item m="1" x="1303"/>
        <item m="1" x="3521"/>
        <item m="1" x="4755"/>
        <item m="1" x="6723"/>
        <item m="1" x="1305"/>
        <item m="1" x="3522"/>
        <item m="1" x="4756"/>
        <item m="1" x="6725"/>
        <item m="1" x="1307"/>
        <item m="1" x="3523"/>
        <item m="1" x="4757"/>
        <item m="1" x="6727"/>
        <item m="1" x="1309"/>
        <item m="1" x="3524"/>
        <item m="1" x="4758"/>
        <item m="1" x="6729"/>
        <item m="1" x="1311"/>
        <item m="1" x="3525"/>
        <item m="1" x="4759"/>
        <item m="1" x="6731"/>
        <item m="1" x="1313"/>
        <item m="1" x="3526"/>
        <item m="1" x="4760"/>
        <item m="1" x="6733"/>
        <item m="1" x="1315"/>
        <item m="1" x="3527"/>
        <item m="1" x="4761"/>
        <item m="1" x="6735"/>
        <item m="1" x="1317"/>
        <item m="1" x="3528"/>
        <item m="1" x="4762"/>
        <item m="1" x="6737"/>
        <item m="1" x="1319"/>
        <item m="1" x="3529"/>
        <item m="1" x="4763"/>
        <item m="1" x="6739"/>
        <item m="1" x="1321"/>
        <item m="1" x="3530"/>
        <item m="1" x="4764"/>
        <item m="1" x="6741"/>
        <item m="1" x="1323"/>
        <item m="1" x="3531"/>
        <item m="1" x="4765"/>
        <item m="1" x="6743"/>
        <item m="1" x="1325"/>
        <item m="1" x="3532"/>
        <item m="1" x="4766"/>
        <item m="1" x="6745"/>
        <item m="1" x="1327"/>
        <item m="1" x="3533"/>
        <item m="1" x="4767"/>
        <item m="1" x="6747"/>
        <item m="1" x="1329"/>
        <item m="1" x="3838"/>
        <item m="1" x="5329"/>
        <item m="1" x="7569"/>
        <item m="1" x="2458"/>
        <item m="1" x="3839"/>
        <item m="1" x="5330"/>
        <item m="1" x="7571"/>
        <item m="1" x="2460"/>
        <item m="1" x="3840"/>
        <item m="1" x="5331"/>
        <item m="1" x="7573"/>
        <item m="1" x="2462"/>
        <item m="1" x="3841"/>
        <item m="1" x="5332"/>
        <item m="1" x="7575"/>
        <item m="1" x="2464"/>
        <item m="1" x="3843"/>
        <item m="1" x="5333"/>
        <item m="1" x="7577"/>
        <item m="1" x="2466"/>
        <item m="1" x="3845"/>
        <item m="1" x="5334"/>
        <item m="1" x="7580"/>
        <item m="1" x="2468"/>
        <item m="1" x="3846"/>
        <item m="1" x="5336"/>
        <item m="1" x="7582"/>
        <item m="1" x="2471"/>
        <item m="1" x="3847"/>
        <item m="1" x="5337"/>
        <item m="1" x="7584"/>
        <item m="1" x="2473"/>
        <item m="1" x="3848"/>
        <item m="1" x="5338"/>
        <item m="1" x="7586"/>
        <item m="1" x="2475"/>
        <item m="1" x="3850"/>
        <item m="1" x="5339"/>
        <item m="1" x="7589"/>
        <item m="1" x="2477"/>
        <item m="1" x="3851"/>
        <item m="1" x="5340"/>
        <item m="1" x="7591"/>
        <item m="1" x="2479"/>
        <item m="1" x="3852"/>
        <item m="1" x="5341"/>
        <item m="1" x="7593"/>
        <item m="1" x="2481"/>
        <item m="1" x="3853"/>
        <item m="1" x="5342"/>
        <item m="1" x="7595"/>
        <item m="1" x="2483"/>
        <item m="1" x="3854"/>
        <item m="1" x="5343"/>
        <item m="1" x="7597"/>
        <item m="1" x="2485"/>
        <item m="1" x="3855"/>
        <item m="1" x="5344"/>
        <item m="1" x="7599"/>
        <item m="1" x="2487"/>
        <item m="1" x="3856"/>
        <item m="1" x="5345"/>
        <item m="1" x="7601"/>
        <item m="1" x="2489"/>
        <item m="1" x="3857"/>
        <item m="1" x="5346"/>
        <item m="1" x="7603"/>
        <item m="1" x="2491"/>
        <item m="1" x="3858"/>
        <item m="1" x="5347"/>
        <item m="1" x="7605"/>
        <item m="1" x="2493"/>
        <item m="1" x="3859"/>
        <item m="1" x="5348"/>
        <item m="1" x="7607"/>
        <item m="1" x="2495"/>
        <item m="1" x="3860"/>
        <item m="1" x="5349"/>
        <item m="1" x="7609"/>
        <item m="1" x="2497"/>
        <item m="1" x="3861"/>
        <item m="1" x="5350"/>
        <item m="1" x="7611"/>
        <item m="1" x="2499"/>
        <item m="1" x="3862"/>
        <item m="1" x="5351"/>
        <item m="1" x="7613"/>
        <item m="1" x="2501"/>
        <item m="1" x="3863"/>
        <item m="1" x="5352"/>
        <item m="1" x="7615"/>
        <item m="1" x="2503"/>
        <item m="1" x="3864"/>
        <item m="1" x="5353"/>
        <item m="1" x="7617"/>
        <item m="1" x="2505"/>
        <item m="1" x="4431"/>
        <item m="1" x="6227"/>
        <item m="1" x="744"/>
        <item m="1" x="4432"/>
        <item m="1" x="6228"/>
        <item m="1" x="746"/>
        <item m="1" x="4433"/>
        <item m="1" x="6229"/>
        <item m="1" x="748"/>
        <item m="1" x="4434"/>
        <item m="1" x="6230"/>
        <item m="1" x="750"/>
        <item m="1" x="4436"/>
        <item m="1" x="6231"/>
        <item m="1" x="752"/>
        <item m="1" x="4438"/>
        <item m="1" x="6232"/>
        <item m="1" x="755"/>
        <item m="1" x="4439"/>
        <item m="1" x="6234"/>
        <item m="1" x="757"/>
        <item m="1" x="4440"/>
        <item m="1" x="6235"/>
        <item m="1" x="759"/>
        <item m="1" x="4441"/>
        <item m="1" x="6236"/>
        <item m="1" x="761"/>
        <item m="1" x="4443"/>
        <item m="1" x="6237"/>
        <item m="1" x="764"/>
        <item m="1" x="4444"/>
        <item m="1" x="6238"/>
        <item m="1" x="766"/>
        <item m="1" x="4445"/>
        <item m="1" x="6240"/>
        <item m="1" x="768"/>
        <item m="1" x="4446"/>
        <item m="1" x="6241"/>
        <item m="1" x="770"/>
        <item m="1" x="4447"/>
        <item m="1" x="6242"/>
        <item m="1" x="772"/>
        <item m="1" x="4448"/>
        <item m="1" x="6243"/>
        <item m="1" x="774"/>
        <item m="1" x="4449"/>
        <item m="1" x="6244"/>
        <item m="1" x="776"/>
        <item m="1" x="4450"/>
        <item m="1" x="6245"/>
        <item m="1" x="778"/>
        <item m="1" x="4451"/>
        <item m="1" x="6246"/>
        <item m="1" x="780"/>
        <item m="1" x="4452"/>
        <item m="1" x="6247"/>
        <item m="1" x="782"/>
        <item m="1" x="4453"/>
        <item m="1" x="6248"/>
        <item m="1" x="784"/>
        <item m="1" x="4454"/>
        <item m="1" x="6249"/>
        <item m="1" x="786"/>
        <item m="1" x="4455"/>
        <item m="1" x="6250"/>
        <item m="1" x="788"/>
        <item m="1" x="4456"/>
        <item m="1" x="6251"/>
        <item m="1" x="790"/>
        <item m="1" x="4457"/>
        <item m="1" x="6252"/>
        <item m="1" x="792"/>
        <item m="1" x="5048"/>
        <item m="1" x="7098"/>
        <item m="1" x="1874"/>
        <item m="1" x="5049"/>
        <item m="1" x="7099"/>
        <item m="1" x="1876"/>
        <item m="1" x="5050"/>
        <item m="1" x="7100"/>
        <item m="1" x="1878"/>
        <item m="1" x="5051"/>
        <item m="1" x="7101"/>
        <item m="1" x="1880"/>
        <item m="1" x="5052"/>
        <item m="1" x="7102"/>
        <item m="1" x="1882"/>
        <item m="1" x="5054"/>
        <item m="1" x="7103"/>
        <item m="1" x="1885"/>
        <item m="1" x="5055"/>
        <item m="1" x="7105"/>
        <item m="1" x="1887"/>
        <item m="1" x="5056"/>
        <item m="1" x="7106"/>
        <item m="1" x="1889"/>
        <item m="1" x="5057"/>
        <item m="1" x="7107"/>
        <item m="1" x="1891"/>
        <item m="1" x="5059"/>
        <item m="1" x="7108"/>
        <item m="1" x="1894"/>
        <item m="1" x="5060"/>
        <item m="1" x="7109"/>
        <item m="1" x="1896"/>
        <item m="1" x="5061"/>
        <item m="1" x="7110"/>
        <item m="1" x="1898"/>
        <item m="1" x="5062"/>
        <item m="1" x="7111"/>
        <item m="1" x="1900"/>
        <item m="1" x="5063"/>
        <item m="1" x="7112"/>
        <item m="1" x="1902"/>
        <item m="1" x="5064"/>
        <item m="1" x="7113"/>
        <item m="1" x="1904"/>
        <item m="1" x="5065"/>
        <item m="1" x="7114"/>
        <item m="1" x="1906"/>
        <item m="1" x="5066"/>
        <item m="1" x="7115"/>
        <item m="1" x="1908"/>
        <item m="1" x="5067"/>
        <item m="1" x="7116"/>
        <item m="1" x="1910"/>
        <item m="1" x="5068"/>
        <item m="1" x="7117"/>
        <item m="1" x="1912"/>
        <item m="1" x="5069"/>
        <item m="1" x="7118"/>
        <item m="1" x="1914"/>
        <item m="1" x="5070"/>
        <item m="1" x="7119"/>
        <item m="1" x="1916"/>
        <item m="1" x="5071"/>
        <item m="1" x="7120"/>
        <item m="1" x="1918"/>
        <item m="1" x="5072"/>
        <item m="1" x="7121"/>
        <item m="1" x="1920"/>
        <item m="1" x="5073"/>
        <item m="1" x="7122"/>
        <item m="1" x="1922"/>
        <item m="1" x="5801"/>
        <item m="1" x="151"/>
        <item m="1" x="5803"/>
        <item m="1" x="153"/>
        <item m="1" x="5805"/>
        <item m="1" x="155"/>
        <item m="1" x="5807"/>
        <item m="1" x="157"/>
        <item m="1" x="5809"/>
        <item m="1" x="159"/>
        <item m="1" x="5812"/>
        <item m="1" x="161"/>
        <item m="1" x="5814"/>
        <item m="1" x="164"/>
        <item m="1" x="5816"/>
        <item m="1" x="166"/>
        <item m="1" x="5818"/>
        <item m="1" x="168"/>
        <item m="1" x="5821"/>
        <item m="1" x="170"/>
        <item m="1" x="5823"/>
        <item m="1" x="172"/>
        <item m="1" x="5825"/>
        <item m="1" x="175"/>
        <item m="1" x="5827"/>
        <item m="1" x="177"/>
        <item m="1" x="5829"/>
        <item m="1" x="179"/>
        <item m="1" x="5831"/>
        <item m="1" x="181"/>
        <item m="1" x="5833"/>
        <item m="1" x="183"/>
        <item m="1" x="5835"/>
        <item m="1" x="185"/>
        <item m="1" x="5837"/>
        <item m="1" x="187"/>
        <item m="1" x="5839"/>
        <item m="1" x="189"/>
        <item m="1" x="5841"/>
        <item m="1" x="191"/>
        <item m="1" x="5843"/>
        <item m="1" x="193"/>
        <item m="1" x="5845"/>
        <item m="1" x="195"/>
        <item m="1" x="5847"/>
        <item m="1" x="197"/>
        <item m="1" x="5849"/>
        <item m="1" x="199"/>
        <item m="1" x="6700"/>
        <item m="1" x="1283"/>
        <item m="1" x="6702"/>
        <item m="1" x="1285"/>
        <item m="1" x="6704"/>
        <item m="1" x="1287"/>
        <item m="1" x="6706"/>
        <item m="1" x="1289"/>
        <item m="1" x="6708"/>
        <item m="1" x="1291"/>
        <item m="1" x="6711"/>
        <item m="1" x="1293"/>
        <item m="1" x="6713"/>
        <item m="1" x="1296"/>
        <item m="1" x="6715"/>
        <item m="1" x="1298"/>
        <item m="1" x="6717"/>
        <item m="1" x="1300"/>
        <item m="1" x="6720"/>
        <item m="1" x="1302"/>
        <item m="1" x="6722"/>
        <item m="1" x="1304"/>
        <item m="1" x="6724"/>
        <item m="1" x="1306"/>
        <item m="1" x="6726"/>
        <item m="1" x="1308"/>
        <item m="1" x="6728"/>
        <item m="1" x="1310"/>
        <item m="1" x="6730"/>
        <item m="1" x="1312"/>
        <item m="1" x="6732"/>
        <item m="1" x="1314"/>
        <item m="1" x="6734"/>
        <item m="1" x="1316"/>
        <item m="1" x="6736"/>
        <item m="1" x="1318"/>
        <item m="1" x="6738"/>
        <item m="1" x="1320"/>
        <item m="1" x="6740"/>
        <item m="1" x="1322"/>
        <item m="1" x="6742"/>
        <item m="1" x="1324"/>
        <item m="1" x="6744"/>
        <item m="1" x="1326"/>
        <item m="1" x="6746"/>
        <item m="1" x="1328"/>
        <item m="1" x="6748"/>
        <item m="1" x="1330"/>
        <item m="1" x="7570"/>
        <item m="1" x="2459"/>
        <item m="1" x="7572"/>
        <item m="1" x="2461"/>
        <item m="1" x="7574"/>
        <item m="1" x="2463"/>
        <item m="1" x="7576"/>
        <item m="1" x="2465"/>
        <item m="1" x="7578"/>
        <item m="1" x="2467"/>
        <item m="1" x="7581"/>
        <item m="1" x="2469"/>
        <item m="1" x="7583"/>
        <item m="1" x="2472"/>
        <item m="1" x="7585"/>
        <item m="1" x="2474"/>
        <item m="1" x="7587"/>
        <item m="1" x="2476"/>
        <item m="1" x="7590"/>
        <item m="1" x="2478"/>
        <item m="1" x="7592"/>
        <item m="1" x="2480"/>
        <item m="1" x="7594"/>
        <item m="1" x="2482"/>
        <item m="1" x="7596"/>
        <item m="1" x="2484"/>
        <item m="1" x="7598"/>
        <item m="1" x="2486"/>
        <item m="1" x="7600"/>
        <item m="1" x="2488"/>
        <item m="1" x="7602"/>
        <item m="1" x="2490"/>
        <item m="1" x="7604"/>
        <item m="1" x="2492"/>
        <item m="1" x="7606"/>
        <item m="1" x="2494"/>
        <item m="1" x="7608"/>
        <item m="1" x="2496"/>
        <item m="1" x="7610"/>
        <item m="1" x="2498"/>
        <item m="1" x="7612"/>
        <item m="1" x="2500"/>
        <item m="1" x="7614"/>
        <item m="1" x="2502"/>
        <item m="1" x="7616"/>
        <item m="1" x="2504"/>
        <item m="1" x="7618"/>
        <item m="1" x="2506"/>
        <item m="1" x="745"/>
        <item m="1" x="747"/>
        <item m="1" x="749"/>
        <item m="1" x="751"/>
        <item m="1" x="753"/>
        <item m="1" x="756"/>
        <item m="1" x="758"/>
        <item m="1" x="760"/>
        <item m="1" x="762"/>
        <item m="1" x="765"/>
        <item m="1" x="767"/>
        <item m="1" x="769"/>
        <item m="1" x="771"/>
        <item m="1" x="773"/>
        <item m="1" x="775"/>
        <item m="1" x="777"/>
        <item m="1" x="779"/>
        <item m="1" x="781"/>
        <item m="1" x="783"/>
        <item m="1" x="785"/>
        <item m="1" x="787"/>
        <item m="1" x="789"/>
        <item m="1" x="791"/>
        <item m="1" x="793"/>
        <item m="1" x="1875"/>
        <item m="1" x="1877"/>
        <item m="1" x="1879"/>
        <item m="1" x="1881"/>
        <item m="1" x="1883"/>
        <item m="1" x="1886"/>
        <item m="1" x="1888"/>
        <item m="1" x="1890"/>
        <item m="1" x="1892"/>
        <item m="1" x="1895"/>
        <item m="1" x="1897"/>
        <item m="1" x="1899"/>
        <item m="1" x="1901"/>
        <item m="1" x="1903"/>
        <item m="1" x="1905"/>
        <item m="1" x="1907"/>
        <item m="1" x="1909"/>
        <item m="1" x="1911"/>
        <item m="1" x="1913"/>
        <item m="1" x="1915"/>
        <item m="1" x="1917"/>
        <item m="1" x="1919"/>
        <item m="1" x="1921"/>
        <item m="1" x="1923"/>
        <item m="1" x="2982"/>
        <item m="1" x="3294"/>
        <item m="1" x="3624"/>
        <item m="1" x="4033"/>
        <item m="1" x="4626"/>
        <item m="1" x="5238"/>
        <item m="1" x="6091"/>
        <item m="1" x="6989"/>
        <item m="1" x="1111"/>
        <item m="1" x="2237"/>
        <item m="1" x="2991"/>
        <item m="1" x="3323"/>
        <item m="1" x="3652"/>
        <item m="1" x="4137"/>
        <item m="1" x="4754"/>
        <item m="1" x="6239"/>
        <item m="1" x="173"/>
        <item m="1" x="3204"/>
        <item m="1" x="4152"/>
        <item m="1" x="5851"/>
        <item m="1" x="202"/>
        <item m="1" x="3205"/>
        <item m="1" x="4154"/>
        <item m="1" x="5854"/>
        <item m="1" x="206"/>
        <item m="1" x="3206"/>
        <item m="1" x="4156"/>
        <item m="1" x="5857"/>
        <item m="1" x="210"/>
        <item m="1" x="3207"/>
        <item m="1" x="4158"/>
        <item m="1" x="5860"/>
        <item m="1" x="214"/>
        <item m="1" x="3209"/>
        <item m="1" x="4161"/>
        <item m="1" x="5863"/>
        <item m="1" x="219"/>
        <item m="1" x="3211"/>
        <item m="1" x="4163"/>
        <item m="1" x="5867"/>
        <item m="1" x="223"/>
        <item m="1" x="3212"/>
        <item m="1" x="4165"/>
        <item m="1" x="5870"/>
        <item m="1" x="227"/>
        <item m="1" x="3213"/>
        <item m="1" x="4167"/>
        <item m="1" x="5873"/>
        <item m="1" x="231"/>
        <item m="1" x="3214"/>
        <item m="1" x="4169"/>
        <item m="1" x="5876"/>
        <item m="1" x="235"/>
        <item m="1" x="3215"/>
        <item m="1" x="4171"/>
        <item m="1" x="5879"/>
        <item m="1" x="239"/>
        <item m="1" x="3217"/>
        <item m="1" x="4173"/>
        <item m="1" x="5883"/>
        <item m="1" x="243"/>
        <item m="1" x="3218"/>
        <item m="1" x="4175"/>
        <item m="1" x="5886"/>
        <item m="1" x="248"/>
        <item m="1" x="3219"/>
        <item m="1" x="4177"/>
        <item m="1" x="5889"/>
        <item m="1" x="252"/>
        <item m="1" x="3220"/>
        <item m="1" x="4179"/>
        <item m="1" x="5892"/>
        <item m="1" x="256"/>
        <item m="1" x="3222"/>
        <item m="1" x="4181"/>
        <item m="1" x="5896"/>
        <item m="1" x="261"/>
        <item m="1" x="3223"/>
        <item m="1" x="4183"/>
        <item m="1" x="5899"/>
        <item m="1" x="265"/>
        <item m="1" x="3224"/>
        <item m="1" x="4185"/>
        <item m="1" x="5902"/>
        <item m="1" x="269"/>
        <item m="1" x="3225"/>
        <item m="1" x="4187"/>
        <item m="1" x="5905"/>
        <item m="1" x="273"/>
        <item m="1" x="3226"/>
        <item m="1" x="4189"/>
        <item m="1" x="5908"/>
        <item m="1" x="277"/>
        <item m="1" x="3227"/>
        <item m="1" x="4191"/>
        <item m="1" x="5911"/>
        <item m="1" x="281"/>
        <item m="1" x="3228"/>
        <item m="1" x="4193"/>
        <item m="1" x="5914"/>
        <item m="1" x="285"/>
        <item m="1" x="3229"/>
        <item m="1" x="4195"/>
        <item m="1" x="5917"/>
        <item m="1" x="289"/>
        <item m="1" x="3230"/>
        <item m="1" x="4197"/>
        <item m="1" x="5920"/>
        <item m="1" x="293"/>
        <item m="1" x="3231"/>
        <item m="1" x="4199"/>
        <item m="1" x="5923"/>
        <item m="1" x="297"/>
        <item m="1" x="3534"/>
        <item m="1" x="4769"/>
        <item m="1" x="6750"/>
        <item m="1" x="1333"/>
        <item m="1" x="3535"/>
        <item m="1" x="4771"/>
        <item m="1" x="6753"/>
        <item m="1" x="1337"/>
        <item m="1" x="3536"/>
        <item m="1" x="4773"/>
        <item m="1" x="6756"/>
        <item m="1" x="1341"/>
        <item m="1" x="3537"/>
        <item m="1" x="4775"/>
        <item m="1" x="6759"/>
        <item m="1" x="1345"/>
        <item m="1" x="3539"/>
        <item m="1" x="4778"/>
        <item m="1" x="6762"/>
        <item m="1" x="1350"/>
        <item m="1" x="3541"/>
        <item m="1" x="4780"/>
        <item m="1" x="6766"/>
        <item m="1" x="1354"/>
        <item m="1" x="3542"/>
        <item m="1" x="4782"/>
        <item m="1" x="6769"/>
        <item m="1" x="1358"/>
        <item m="1" x="3543"/>
        <item m="1" x="4784"/>
        <item m="1" x="6772"/>
        <item m="1" x="1362"/>
        <item m="1" x="3544"/>
        <item m="1" x="4786"/>
        <item m="1" x="6775"/>
        <item m="1" x="1366"/>
        <item m="1" x="3545"/>
        <item m="1" x="4788"/>
        <item m="1" x="6778"/>
        <item m="1" x="1370"/>
        <item m="1" x="3547"/>
        <item m="1" x="4790"/>
        <item m="1" x="6782"/>
        <item m="1" x="1374"/>
        <item m="1" x="3548"/>
        <item m="1" x="4793"/>
        <item m="1" x="6785"/>
        <item m="1" x="1378"/>
        <item m="1" x="3549"/>
        <item m="1" x="4795"/>
        <item m="1" x="6788"/>
        <item m="1" x="1382"/>
        <item m="1" x="3550"/>
        <item m="1" x="4797"/>
        <item m="1" x="6791"/>
        <item m="1" x="1386"/>
        <item m="1" x="3552"/>
        <item m="1" x="4799"/>
        <item m="1" x="6795"/>
        <item m="1" x="1390"/>
        <item m="1" x="3553"/>
        <item m="1" x="4801"/>
        <item m="1" x="6798"/>
        <item m="1" x="1394"/>
        <item m="1" x="3554"/>
        <item m="1" x="4803"/>
        <item m="1" x="6801"/>
        <item m="1" x="1398"/>
        <item m="1" x="3555"/>
        <item m="1" x="4805"/>
        <item m="1" x="6804"/>
        <item m="1" x="1402"/>
        <item m="1" x="3556"/>
        <item m="1" x="4807"/>
        <item m="1" x="6807"/>
        <item m="1" x="1406"/>
        <item m="1" x="3557"/>
        <item m="1" x="4809"/>
        <item m="1" x="6810"/>
        <item m="1" x="1410"/>
        <item m="1" x="3558"/>
        <item m="1" x="4811"/>
        <item m="1" x="6813"/>
        <item m="1" x="1414"/>
        <item m="1" x="3559"/>
        <item m="1" x="4813"/>
        <item m="1" x="6816"/>
        <item m="1" x="1418"/>
        <item m="1" x="3560"/>
        <item m="1" x="4815"/>
        <item m="1" x="6819"/>
        <item m="1" x="1422"/>
        <item m="1" x="3561"/>
        <item m="1" x="4817"/>
        <item m="1" x="6822"/>
        <item m="1" x="1426"/>
        <item m="1" x="3866"/>
        <item m="1" x="5356"/>
        <item m="1" x="7621"/>
        <item m="1" x="2510"/>
        <item m="1" x="3868"/>
        <item m="1" x="5359"/>
        <item m="1" x="7625"/>
        <item m="1" x="2515"/>
        <item m="1" x="3870"/>
        <item m="1" x="5362"/>
        <item m="1" x="7629"/>
        <item m="1" x="2520"/>
        <item m="1" x="3872"/>
        <item m="1" x="5365"/>
        <item m="1" x="7633"/>
        <item m="1" x="2525"/>
        <item m="1" x="3875"/>
        <item m="1" x="5369"/>
        <item m="1" x="7637"/>
        <item m="1" x="2531"/>
        <item m="1" x="3878"/>
        <item m="1" x="5372"/>
        <item m="1" x="7642"/>
        <item m="1" x="2536"/>
        <item m="1" x="3880"/>
        <item m="1" x="5375"/>
        <item m="1" x="7646"/>
        <item m="1" x="2541"/>
        <item m="1" x="3882"/>
        <item m="1" x="5378"/>
        <item m="1" x="7650"/>
        <item m="1" x="2546"/>
        <item m="1" x="3884"/>
        <item m="1" x="5381"/>
        <item m="1" x="7654"/>
        <item m="1" x="2551"/>
        <item m="1" x="3886"/>
        <item m="1" x="5384"/>
        <item m="1" x="7658"/>
        <item m="1" x="2556"/>
        <item m="1" x="3889"/>
        <item m="1" x="5387"/>
        <item m="1" x="7663"/>
        <item m="1" x="2561"/>
        <item m="1" x="3891"/>
        <item m="1" x="5390"/>
        <item m="1" x="7667"/>
        <item m="1" x="2566"/>
        <item m="1" x="3893"/>
        <item m="1" x="5393"/>
        <item m="1" x="7671"/>
        <item m="1" x="2571"/>
        <item m="1" x="3895"/>
        <item m="1" x="5396"/>
        <item m="1" x="7675"/>
        <item m="1" x="2576"/>
        <item m="1" x="3898"/>
        <item m="1" x="5399"/>
        <item m="1" x="7680"/>
        <item m="1" x="2581"/>
        <item m="1" x="3900"/>
        <item m="1" x="5402"/>
        <item m="1" x="7684"/>
        <item m="1" x="2586"/>
        <item m="1" x="3902"/>
        <item m="1" x="5405"/>
        <item m="1" x="7688"/>
        <item m="1" x="2591"/>
        <item m="1" x="3904"/>
        <item m="1" x="5408"/>
        <item m="1" x="7692"/>
        <item m="1" x="2596"/>
        <item m="1" x="3906"/>
        <item m="1" x="5411"/>
        <item m="1" x="7696"/>
        <item m="1" x="2601"/>
        <item m="1" x="3908"/>
        <item m="1" x="5414"/>
        <item m="1" x="7700"/>
        <item m="1" x="2606"/>
        <item m="1" x="3910"/>
        <item m="1" x="5417"/>
        <item m="1" x="7704"/>
        <item m="1" x="2611"/>
        <item m="1" x="3912"/>
        <item m="1" x="5420"/>
        <item m="1" x="7708"/>
        <item m="1" x="2616"/>
        <item m="1" x="3914"/>
        <item m="1" x="5423"/>
        <item m="1" x="7712"/>
        <item m="1" x="2621"/>
        <item m="1" x="3916"/>
        <item m="1" x="5426"/>
        <item m="1" x="7716"/>
        <item m="1" x="2626"/>
        <item m="1" x="4459"/>
        <item m="1" x="6255"/>
        <item m="1" x="796"/>
        <item m="1" x="4461"/>
        <item m="1" x="6258"/>
        <item m="1" x="800"/>
        <item m="1" x="4463"/>
        <item m="1" x="6261"/>
        <item m="1" x="804"/>
        <item m="1" x="4465"/>
        <item m="1" x="6264"/>
        <item m="1" x="808"/>
        <item m="1" x="4468"/>
        <item m="1" x="6268"/>
        <item m="1" x="812"/>
        <item m="1" x="4471"/>
        <item m="1" x="6271"/>
        <item m="1" x="817"/>
        <item m="1" x="4473"/>
        <item m="1" x="6274"/>
        <item m="1" x="821"/>
        <item m="1" x="4475"/>
        <item m="1" x="6277"/>
        <item m="1" x="825"/>
        <item m="1" x="4477"/>
        <item m="1" x="6280"/>
        <item m="1" x="829"/>
        <item m="1" x="4479"/>
        <item m="1" x="6283"/>
        <item m="1" x="833"/>
        <item m="1" x="4482"/>
        <item m="1" x="6286"/>
        <item m="1" x="838"/>
        <item m="1" x="4484"/>
        <item m="1" x="6290"/>
        <item m="1" x="842"/>
        <item m="1" x="4486"/>
        <item m="1" x="6293"/>
        <item m="1" x="846"/>
        <item m="1" x="4488"/>
        <item m="1" x="6296"/>
        <item m="1" x="850"/>
        <item m="1" x="4491"/>
        <item m="1" x="6299"/>
        <item m="1" x="855"/>
        <item m="1" x="4493"/>
        <item m="1" x="6302"/>
        <item m="1" x="859"/>
        <item m="1" x="4495"/>
        <item m="1" x="6305"/>
        <item m="1" x="863"/>
        <item m="1" x="4497"/>
        <item m="1" x="6308"/>
        <item m="1" x="867"/>
        <item m="1" x="4499"/>
        <item m="1" x="6311"/>
        <item m="1" x="871"/>
        <item m="1" x="4501"/>
        <item m="1" x="6314"/>
        <item m="1" x="875"/>
        <item m="1" x="4503"/>
        <item m="1" x="6317"/>
        <item m="1" x="879"/>
        <item m="1" x="4505"/>
        <item m="1" x="6320"/>
        <item m="1" x="883"/>
        <item m="1" x="4507"/>
        <item m="1" x="6323"/>
        <item m="1" x="887"/>
        <item m="1" x="4509"/>
        <item m="1" x="6326"/>
        <item m="1" x="891"/>
        <item m="1" x="5075"/>
        <item m="1" x="7125"/>
        <item m="1" x="1926"/>
        <item m="1" x="5077"/>
        <item m="1" x="7128"/>
        <item m="1" x="1930"/>
        <item m="1" x="5079"/>
        <item m="1" x="7131"/>
        <item m="1" x="1934"/>
        <item m="1" x="5081"/>
        <item m="1" x="7134"/>
        <item m="1" x="1938"/>
        <item m="1" x="5083"/>
        <item m="1" x="7138"/>
        <item m="1" x="1942"/>
        <item m="1" x="5086"/>
        <item m="1" x="7141"/>
        <item m="1" x="1947"/>
        <item m="1" x="5088"/>
        <item m="1" x="7144"/>
        <item m="1" x="1951"/>
        <item m="1" x="5090"/>
        <item m="1" x="7147"/>
        <item m="1" x="1955"/>
        <item m="1" x="5092"/>
        <item m="1" x="7150"/>
        <item m="1" x="1959"/>
        <item m="1" x="5094"/>
        <item m="1" x="7153"/>
        <item m="1" x="1963"/>
        <item m="1" x="5097"/>
        <item m="1" x="7156"/>
        <item m="1" x="1967"/>
        <item m="1" x="5099"/>
        <item m="1" x="7160"/>
        <item m="1" x="1971"/>
        <item m="1" x="5101"/>
        <item m="1" x="7163"/>
        <item m="1" x="1975"/>
        <item m="1" x="5103"/>
        <item m="1" x="7166"/>
        <item m="1" x="1979"/>
        <item m="1" x="5106"/>
        <item m="1" x="7169"/>
        <item m="1" x="1983"/>
        <item m="1" x="5108"/>
        <item m="1" x="7172"/>
        <item m="1" x="1987"/>
        <item m="1" x="5110"/>
        <item m="1" x="7175"/>
        <item m="1" x="1991"/>
        <item m="1" x="5112"/>
        <item m="1" x="7178"/>
        <item m="1" x="1995"/>
        <item m="1" x="5114"/>
        <item m="1" x="7181"/>
        <item m="1" x="1999"/>
        <item m="1" x="5116"/>
        <item m="1" x="7184"/>
        <item m="1" x="2003"/>
        <item m="1" x="5118"/>
        <item m="1" x="7187"/>
        <item m="1" x="2007"/>
        <item m="1" x="5120"/>
        <item m="1" x="7190"/>
        <item m="1" x="2011"/>
        <item m="1" x="5122"/>
        <item m="1" x="7193"/>
        <item m="1" x="2015"/>
        <item m="1" x="5124"/>
        <item m="1" x="7196"/>
        <item m="1" x="2019"/>
        <item m="1" x="5852"/>
        <item m="1" x="203"/>
        <item m="1" x="5855"/>
        <item m="1" x="207"/>
        <item m="1" x="5858"/>
        <item m="1" x="211"/>
        <item m="1" x="5861"/>
        <item m="1" x="215"/>
        <item m="1" x="5864"/>
        <item m="1" x="220"/>
        <item m="1" x="5868"/>
        <item m="1" x="224"/>
        <item m="1" x="5871"/>
        <item m="1" x="228"/>
        <item m="1" x="5874"/>
        <item m="1" x="232"/>
        <item m="1" x="5877"/>
        <item m="1" x="236"/>
        <item m="1" x="5880"/>
        <item m="1" x="240"/>
        <item m="1" x="5884"/>
        <item m="1" x="244"/>
        <item m="1" x="5887"/>
        <item m="1" x="249"/>
        <item m="1" x="5890"/>
        <item m="1" x="253"/>
        <item m="1" x="5893"/>
        <item m="1" x="257"/>
        <item m="1" x="5897"/>
        <item m="1" x="262"/>
        <item m="1" x="5900"/>
        <item m="1" x="266"/>
        <item m="1" x="5903"/>
        <item m="1" x="270"/>
        <item m="1" x="5906"/>
        <item m="1" x="274"/>
        <item m="1" x="5909"/>
        <item m="1" x="278"/>
        <item m="1" x="5912"/>
        <item m="1" x="282"/>
        <item m="1" x="5915"/>
        <item m="1" x="286"/>
        <item m="1" x="5918"/>
        <item m="1" x="290"/>
        <item m="1" x="5921"/>
        <item m="1" x="294"/>
        <item m="1" x="5924"/>
        <item m="1" x="298"/>
        <item m="1" x="6751"/>
        <item m="1" x="1334"/>
        <item m="1" x="6754"/>
        <item m="1" x="1338"/>
        <item m="1" x="6757"/>
        <item m="1" x="1342"/>
        <item m="1" x="6760"/>
        <item m="1" x="1346"/>
        <item m="1" x="6763"/>
        <item m="1" x="1351"/>
        <item m="1" x="6767"/>
        <item m="1" x="1355"/>
        <item m="1" x="6770"/>
        <item m="1" x="1359"/>
        <item m="1" x="6773"/>
        <item m="1" x="1363"/>
        <item m="1" x="6776"/>
        <item m="1" x="1367"/>
        <item m="1" x="6779"/>
        <item m="1" x="1371"/>
        <item m="1" x="6783"/>
        <item m="1" x="1375"/>
        <item m="1" x="6786"/>
        <item m="1" x="1379"/>
        <item m="1" x="6789"/>
        <item m="1" x="1383"/>
        <item m="1" x="6792"/>
        <item m="1" x="1387"/>
        <item m="1" x="6796"/>
        <item m="1" x="1391"/>
        <item m="1" x="6799"/>
        <item m="1" x="1395"/>
        <item m="1" x="6802"/>
        <item m="1" x="1399"/>
        <item m="1" x="6805"/>
        <item m="1" x="1403"/>
        <item m="1" x="6808"/>
        <item m="1" x="1407"/>
        <item m="1" x="6811"/>
        <item m="1" x="1411"/>
        <item m="1" x="6814"/>
        <item m="1" x="1415"/>
        <item m="1" x="6817"/>
        <item m="1" x="1419"/>
        <item m="1" x="6820"/>
        <item m="1" x="1423"/>
        <item m="1" x="6823"/>
        <item m="1" x="1427"/>
        <item m="1" x="7622"/>
        <item m="1" x="2511"/>
        <item m="1" x="7626"/>
        <item m="1" x="2516"/>
        <item m="1" x="7630"/>
        <item m="1" x="2521"/>
        <item m="1" x="7634"/>
        <item m="1" x="2526"/>
        <item m="1" x="7638"/>
        <item m="1" x="2532"/>
        <item m="1" x="7643"/>
        <item m="1" x="2537"/>
        <item m="1" x="7647"/>
        <item m="1" x="2542"/>
        <item m="1" x="7651"/>
        <item m="1" x="2547"/>
        <item m="1" x="7655"/>
        <item m="1" x="2552"/>
        <item m="1" x="7659"/>
        <item m="1" x="2557"/>
        <item m="1" x="7664"/>
        <item m="1" x="2562"/>
        <item m="1" x="7668"/>
        <item m="1" x="2567"/>
        <item m="1" x="7672"/>
        <item m="1" x="2572"/>
        <item m="1" x="7676"/>
        <item m="1" x="2577"/>
        <item m="1" x="7681"/>
        <item m="1" x="2582"/>
        <item m="1" x="7685"/>
        <item m="1" x="2587"/>
        <item m="1" x="7689"/>
        <item m="1" x="2592"/>
        <item m="1" x="7693"/>
        <item m="1" x="2597"/>
        <item m="1" x="7697"/>
        <item m="1" x="2602"/>
        <item m="1" x="7701"/>
        <item m="1" x="2607"/>
        <item m="1" x="7705"/>
        <item m="1" x="2612"/>
        <item m="1" x="7709"/>
        <item m="1" x="2617"/>
        <item m="1" x="7713"/>
        <item m="1" x="2622"/>
        <item m="1" x="7717"/>
        <item m="1" x="2627"/>
        <item m="1" x="797"/>
        <item m="1" x="801"/>
        <item m="1" x="805"/>
        <item m="1" x="809"/>
        <item m="1" x="813"/>
        <item m="1" x="818"/>
        <item m="1" x="822"/>
        <item m="1" x="826"/>
        <item m="1" x="830"/>
        <item m="1" x="834"/>
        <item m="1" x="839"/>
        <item m="1" x="843"/>
        <item m="1" x="847"/>
        <item m="1" x="851"/>
        <item m="1" x="856"/>
        <item m="1" x="860"/>
        <item m="1" x="864"/>
        <item m="1" x="868"/>
        <item m="1" x="872"/>
        <item m="1" x="876"/>
        <item m="1" x="880"/>
        <item m="1" x="884"/>
        <item m="1" x="888"/>
        <item m="1" x="892"/>
        <item m="1" x="1927"/>
        <item m="1" x="1931"/>
        <item m="1" x="1935"/>
        <item m="1" x="1939"/>
        <item m="1" x="1943"/>
        <item m="1" x="1948"/>
        <item m="1" x="1952"/>
        <item m="1" x="1956"/>
        <item m="1" x="1960"/>
        <item m="1" x="1964"/>
        <item m="1" x="1968"/>
        <item m="1" x="1972"/>
        <item m="1" x="1976"/>
        <item m="1" x="1980"/>
        <item m="1" x="1984"/>
        <item m="1" x="1988"/>
        <item m="1" x="1992"/>
        <item m="1" x="1996"/>
        <item m="1" x="2000"/>
        <item m="1" x="2004"/>
        <item m="1" x="2008"/>
        <item m="1" x="2012"/>
        <item m="1" x="2016"/>
        <item m="1" x="2020"/>
        <item m="1" x="2985"/>
        <item m="1" x="3316"/>
        <item m="1" x="3646"/>
        <item m="1" x="4079"/>
        <item m="1" x="4672"/>
        <item m="1" x="5284"/>
        <item m="1" x="6156"/>
        <item m="1" x="7048"/>
        <item m="1" x="13"/>
        <item m="1" x="1180"/>
        <item m="1" x="2324"/>
        <item m="1" x="3004"/>
        <item m="1" x="3665"/>
        <item m="1" x="4791"/>
        <item m="1" x="6287"/>
        <item m="1" x="7157"/>
        <item m="1" x="245"/>
        <item m="1" x="3232"/>
        <item m="1" x="4201"/>
        <item m="1" x="5926"/>
        <item m="1" x="301"/>
        <item m="1" x="3233"/>
        <item m="1" x="4203"/>
        <item m="1" x="5929"/>
        <item m="1" x="305"/>
        <item m="1" x="3234"/>
        <item m="1" x="4205"/>
        <item m="1" x="5932"/>
        <item m="1" x="309"/>
        <item m="1" x="3235"/>
        <item m="1" x="4207"/>
        <item m="1" x="5935"/>
        <item m="1" x="313"/>
        <item m="1" x="3237"/>
        <item m="1" x="4210"/>
        <item m="1" x="5938"/>
        <item m="1" x="318"/>
        <item m="1" x="3239"/>
        <item m="1" x="4212"/>
        <item m="1" x="5942"/>
        <item m="1" x="322"/>
        <item m="1" x="3240"/>
        <item m="1" x="4214"/>
        <item m="1" x="5945"/>
        <item m="1" x="326"/>
        <item m="1" x="3241"/>
        <item m="1" x="4216"/>
        <item m="1" x="5948"/>
        <item m="1" x="330"/>
        <item m="1" x="3242"/>
        <item m="1" x="4218"/>
        <item m="1" x="5951"/>
        <item m="1" x="334"/>
        <item m="1" x="3243"/>
        <item m="1" x="4220"/>
        <item m="1" x="5954"/>
        <item m="1" x="338"/>
        <item m="1" x="3245"/>
        <item m="1" x="4222"/>
        <item m="1" x="5958"/>
        <item m="1" x="342"/>
        <item m="1" x="3246"/>
        <item m="1" x="4225"/>
        <item m="1" x="5961"/>
        <item m="1" x="347"/>
        <item m="1" x="3247"/>
        <item m="1" x="4227"/>
        <item m="1" x="5964"/>
        <item m="1" x="351"/>
        <item m="1" x="3248"/>
        <item m="1" x="4229"/>
        <item m="1" x="5967"/>
        <item m="1" x="355"/>
        <item m="1" x="3250"/>
        <item m="1" x="4231"/>
        <item m="1" x="5971"/>
        <item m="1" x="359"/>
        <item m="1" x="3251"/>
        <item m="1" x="4233"/>
        <item m="1" x="5974"/>
        <item m="1" x="363"/>
        <item m="1" x="3252"/>
        <item m="1" x="4235"/>
        <item m="1" x="5977"/>
        <item m="1" x="367"/>
        <item m="1" x="3253"/>
        <item m="1" x="4237"/>
        <item m="1" x="5980"/>
        <item m="1" x="371"/>
        <item m="1" x="3254"/>
        <item m="1" x="4239"/>
        <item m="1" x="5983"/>
        <item m="1" x="375"/>
        <item m="1" x="3255"/>
        <item m="1" x="4241"/>
        <item m="1" x="5986"/>
        <item m="1" x="379"/>
        <item m="1" x="3256"/>
        <item m="1" x="4243"/>
        <item m="1" x="5989"/>
        <item m="1" x="383"/>
        <item m="1" x="3257"/>
        <item m="1" x="4245"/>
        <item m="1" x="5992"/>
        <item m="1" x="387"/>
        <item m="1" x="3258"/>
        <item m="1" x="4247"/>
        <item m="1" x="5995"/>
        <item m="1" x="391"/>
        <item m="1" x="3259"/>
        <item m="1" x="4249"/>
        <item m="1" x="5998"/>
        <item m="1" x="395"/>
        <item m="1" x="3562"/>
        <item m="1" x="4819"/>
        <item m="1" x="6825"/>
        <item m="1" x="1430"/>
        <item m="1" x="3563"/>
        <item m="1" x="4821"/>
        <item m="1" x="6828"/>
        <item m="1" x="1434"/>
        <item m="1" x="3564"/>
        <item m="1" x="4823"/>
        <item m="1" x="6831"/>
        <item m="1" x="1438"/>
        <item m="1" x="3565"/>
        <item m="1" x="4825"/>
        <item m="1" x="6834"/>
        <item m="1" x="1442"/>
        <item m="1" x="3567"/>
        <item m="1" x="4828"/>
        <item m="1" x="6837"/>
        <item m="1" x="1447"/>
        <item m="1" x="3569"/>
        <item m="1" x="4830"/>
        <item m="1" x="6841"/>
        <item m="1" x="1451"/>
        <item m="1" x="3570"/>
        <item m="1" x="4832"/>
        <item m="1" x="6844"/>
        <item m="1" x="1455"/>
        <item m="1" x="3571"/>
        <item m="1" x="4834"/>
        <item m="1" x="6847"/>
        <item m="1" x="1459"/>
        <item m="1" x="3572"/>
        <item m="1" x="4836"/>
        <item m="1" x="6850"/>
        <item m="1" x="1463"/>
        <item m="1" x="3573"/>
        <item m="1" x="4838"/>
        <item m="1" x="6853"/>
        <item m="1" x="1467"/>
        <item m="1" x="3575"/>
        <item m="1" x="4840"/>
        <item m="1" x="6856"/>
        <item m="1" x="1471"/>
        <item m="1" x="3576"/>
        <item m="1" x="4843"/>
        <item m="1" x="6859"/>
        <item m="1" x="1476"/>
        <item m="1" x="3577"/>
        <item m="1" x="4845"/>
        <item m="1" x="6862"/>
        <item m="1" x="1480"/>
        <item m="1" x="3578"/>
        <item m="1" x="4847"/>
        <item m="1" x="6865"/>
        <item m="1" x="1484"/>
        <item m="1" x="3580"/>
        <item m="1" x="4849"/>
        <item m="1" x="6869"/>
        <item m="1" x="1489"/>
        <item m="1" x="3581"/>
        <item m="1" x="4851"/>
        <item m="1" x="6872"/>
        <item m="1" x="1493"/>
        <item m="1" x="3582"/>
        <item m="1" x="4853"/>
        <item m="1" x="6875"/>
        <item m="1" x="1497"/>
        <item m="1" x="3583"/>
        <item m="1" x="4855"/>
        <item m="1" x="6878"/>
        <item m="1" x="1501"/>
        <item m="1" x="3584"/>
        <item m="1" x="4857"/>
        <item m="1" x="6881"/>
        <item m="1" x="1505"/>
        <item m="1" x="3585"/>
        <item m="1" x="4859"/>
        <item m="1" x="6884"/>
        <item m="1" x="1509"/>
        <item m="1" x="3586"/>
        <item m="1" x="4861"/>
        <item m="1" x="6887"/>
        <item m="1" x="1513"/>
        <item m="1" x="3587"/>
        <item m="1" x="4863"/>
        <item m="1" x="6890"/>
        <item m="1" x="1517"/>
        <item m="1" x="3588"/>
        <item m="1" x="4865"/>
        <item m="1" x="6893"/>
        <item m="1" x="1521"/>
        <item m="1" x="3589"/>
        <item m="1" x="4867"/>
        <item m="1" x="6896"/>
        <item m="1" x="1525"/>
        <item m="1" x="3918"/>
        <item m="1" x="5429"/>
        <item m="1" x="7720"/>
        <item m="1" x="2631"/>
        <item m="1" x="3920"/>
        <item m="1" x="5432"/>
        <item m="1" x="7724"/>
        <item m="1" x="2636"/>
        <item m="1" x="3922"/>
        <item m="1" x="5435"/>
        <item m="1" x="7728"/>
        <item m="1" x="2641"/>
        <item m="1" x="3924"/>
        <item m="1" x="5438"/>
        <item m="1" x="7732"/>
        <item m="1" x="2646"/>
        <item m="1" x="3927"/>
        <item m="1" x="5442"/>
        <item m="1" x="7736"/>
        <item m="1" x="2652"/>
        <item m="1" x="3930"/>
        <item m="1" x="5445"/>
        <item m="1" x="7741"/>
        <item m="1" x="2657"/>
        <item m="1" x="3932"/>
        <item m="1" x="5448"/>
        <item m="1" x="7745"/>
        <item m="1" x="2662"/>
        <item m="1" x="3934"/>
        <item m="1" x="5451"/>
        <item m="1" x="7749"/>
        <item m="1" x="2667"/>
        <item m="1" x="3936"/>
        <item m="1" x="5454"/>
        <item m="1" x="7753"/>
        <item m="1" x="2672"/>
        <item m="1" x="3938"/>
        <item m="1" x="5457"/>
        <item m="1" x="7757"/>
        <item m="1" x="2677"/>
        <item m="1" x="3941"/>
        <item m="1" x="5460"/>
        <item m="1" x="7761"/>
        <item m="1" x="2682"/>
        <item m="1" x="3943"/>
        <item m="1" x="5464"/>
        <item m="1" x="7765"/>
        <item m="1" x="2687"/>
        <item m="1" x="3945"/>
        <item m="1" x="5467"/>
        <item m="1" x="7769"/>
        <item m="1" x="2692"/>
        <item m="1" x="3947"/>
        <item m="1" x="5470"/>
        <item m="1" x="7773"/>
        <item m="1" x="2697"/>
        <item m="1" x="3950"/>
        <item m="1" x="5473"/>
        <item m="1" x="7777"/>
        <item m="1" x="2702"/>
        <item m="1" x="3952"/>
        <item m="1" x="5476"/>
        <item m="1" x="7781"/>
        <item m="1" x="2707"/>
        <item m="1" x="3954"/>
        <item m="1" x="5479"/>
        <item m="1" x="7785"/>
        <item m="1" x="2712"/>
        <item m="1" x="3956"/>
        <item m="1" x="5482"/>
        <item m="1" x="7789"/>
        <item m="1" x="2717"/>
        <item m="1" x="3958"/>
        <item m="1" x="5485"/>
        <item m="1" x="7793"/>
        <item m="1" x="2722"/>
        <item m="1" x="3960"/>
        <item m="1" x="5488"/>
        <item m="1" x="7797"/>
        <item m="1" x="2727"/>
        <item m="1" x="3962"/>
        <item m="1" x="5491"/>
        <item m="1" x="7801"/>
        <item m="1" x="2732"/>
        <item m="1" x="3964"/>
        <item m="1" x="5494"/>
        <item m="1" x="7805"/>
        <item m="1" x="2737"/>
        <item m="1" x="3966"/>
        <item m="1" x="5497"/>
        <item m="1" x="7809"/>
        <item m="1" x="2742"/>
        <item m="1" x="3968"/>
        <item m="1" x="5500"/>
        <item m="1" x="7813"/>
        <item m="1" x="2747"/>
        <item m="1" x="4511"/>
        <item m="1" x="6329"/>
        <item m="1" x="895"/>
        <item m="1" x="4513"/>
        <item m="1" x="6332"/>
        <item m="1" x="899"/>
        <item m="1" x="4515"/>
        <item m="1" x="6335"/>
        <item m="1" x="903"/>
        <item m="1" x="4517"/>
        <item m="1" x="6338"/>
        <item m="1" x="907"/>
        <item m="1" x="4520"/>
        <item m="1" x="6342"/>
        <item m="1" x="911"/>
        <item m="1" x="4523"/>
        <item m="1" x="6345"/>
        <item m="1" x="916"/>
        <item m="1" x="4525"/>
        <item m="1" x="6348"/>
        <item m="1" x="920"/>
        <item m="1" x="4527"/>
        <item m="1" x="6351"/>
        <item m="1" x="924"/>
        <item m="1" x="4529"/>
        <item m="1" x="6354"/>
        <item m="1" x="928"/>
        <item m="1" x="4531"/>
        <item m="1" x="6357"/>
        <item m="1" x="932"/>
        <item m="1" x="4534"/>
        <item m="1" x="6360"/>
        <item m="1" x="936"/>
        <item m="1" x="4536"/>
        <item m="1" x="6364"/>
        <item m="1" x="940"/>
        <item m="1" x="4538"/>
        <item m="1" x="6367"/>
        <item m="1" x="944"/>
        <item m="1" x="4540"/>
        <item m="1" x="6370"/>
        <item m="1" x="948"/>
        <item m="1" x="4543"/>
        <item m="1" x="6373"/>
        <item m="1" x="952"/>
        <item m="1" x="4545"/>
        <item m="1" x="6376"/>
        <item m="1" x="956"/>
        <item m="1" x="4547"/>
        <item m="1" x="6379"/>
        <item m="1" x="960"/>
        <item m="1" x="4549"/>
        <item m="1" x="6382"/>
        <item m="1" x="964"/>
        <item m="1" x="4551"/>
        <item m="1" x="6385"/>
        <item m="1" x="968"/>
        <item m="1" x="4553"/>
        <item m="1" x="6388"/>
        <item m="1" x="972"/>
        <item m="1" x="4555"/>
        <item m="1" x="6391"/>
        <item m="1" x="976"/>
        <item m="1" x="4557"/>
        <item m="1" x="6394"/>
        <item m="1" x="980"/>
        <item m="1" x="4559"/>
        <item m="1" x="6397"/>
        <item m="1" x="984"/>
        <item m="1" x="4561"/>
        <item m="1" x="6400"/>
        <item m="1" x="988"/>
        <item m="1" x="5126"/>
        <item m="1" x="7199"/>
        <item m="1" x="2023"/>
        <item m="1" x="5128"/>
        <item m="1" x="7202"/>
        <item m="1" x="2027"/>
        <item m="1" x="5130"/>
        <item m="1" x="7205"/>
        <item m="1" x="2031"/>
        <item m="1" x="5132"/>
        <item m="1" x="7208"/>
        <item m="1" x="2035"/>
        <item m="1" x="5134"/>
        <item m="1" x="7212"/>
        <item m="1" x="2039"/>
        <item m="1" x="5137"/>
        <item m="1" x="7215"/>
        <item m="1" x="2044"/>
        <item m="1" x="5139"/>
        <item m="1" x="7218"/>
        <item m="1" x="2048"/>
        <item m="1" x="5141"/>
        <item m="1" x="7221"/>
        <item m="1" x="2052"/>
        <item m="1" x="5143"/>
        <item m="1" x="7224"/>
        <item m="1" x="2056"/>
        <item m="1" x="5145"/>
        <item m="1" x="7227"/>
        <item m="1" x="2060"/>
        <item m="1" x="5148"/>
        <item m="1" x="7230"/>
        <item m="1" x="2064"/>
        <item m="1" x="5150"/>
        <item m="1" x="7234"/>
        <item m="1" x="2068"/>
        <item m="1" x="5152"/>
        <item m="1" x="7237"/>
        <item m="1" x="2072"/>
        <item m="1" x="5154"/>
        <item m="1" x="7240"/>
        <item m="1" x="2076"/>
        <item m="1" x="5157"/>
        <item m="1" x="7243"/>
        <item m="1" x="2080"/>
        <item m="1" x="5159"/>
        <item m="1" x="7246"/>
        <item m="1" x="2084"/>
        <item m="1" x="5161"/>
        <item m="1" x="7249"/>
        <item m="1" x="2088"/>
        <item m="1" x="5163"/>
        <item m="1" x="7252"/>
        <item m="1" x="2092"/>
        <item m="1" x="5165"/>
        <item m="1" x="7255"/>
        <item m="1" x="2096"/>
        <item m="1" x="5167"/>
        <item m="1" x="7258"/>
        <item m="1" x="2100"/>
        <item m="1" x="5169"/>
        <item m="1" x="7261"/>
        <item m="1" x="2104"/>
        <item m="1" x="5171"/>
        <item m="1" x="7264"/>
        <item m="1" x="2108"/>
        <item m="1" x="5173"/>
        <item m="1" x="7267"/>
        <item m="1" x="2112"/>
        <item m="1" x="5175"/>
        <item m="1" x="7270"/>
        <item m="1" x="2116"/>
        <item m="1" x="5927"/>
        <item m="1" x="302"/>
        <item m="1" x="5930"/>
        <item m="1" x="306"/>
        <item m="1" x="5933"/>
        <item m="1" x="310"/>
        <item m="1" x="5936"/>
        <item m="1" x="314"/>
        <item m="1" x="5939"/>
        <item m="1" x="319"/>
        <item m="1" x="5943"/>
        <item m="1" x="323"/>
        <item m="1" x="5946"/>
        <item m="1" x="327"/>
        <item m="1" x="5949"/>
        <item m="1" x="331"/>
        <item m="1" x="5952"/>
        <item m="1" x="335"/>
        <item m="1" x="5955"/>
        <item m="1" x="339"/>
        <item m="1" x="5959"/>
        <item m="1" x="343"/>
        <item m="1" x="5962"/>
        <item m="1" x="348"/>
        <item m="1" x="5965"/>
        <item m="1" x="352"/>
        <item m="1" x="5968"/>
        <item m="1" x="356"/>
        <item m="1" x="5972"/>
        <item m="1" x="360"/>
        <item m="1" x="5975"/>
        <item m="1" x="364"/>
        <item m="1" x="5978"/>
        <item m="1" x="368"/>
        <item m="1" x="5981"/>
        <item m="1" x="372"/>
        <item m="1" x="5984"/>
        <item m="1" x="376"/>
        <item m="1" x="5987"/>
        <item m="1" x="380"/>
        <item m="1" x="5990"/>
        <item m="1" x="384"/>
        <item m="1" x="5993"/>
        <item m="1" x="388"/>
        <item m="1" x="5996"/>
        <item m="1" x="392"/>
        <item m="1" x="5999"/>
        <item m="1" x="396"/>
        <item m="1" x="6826"/>
        <item m="1" x="1431"/>
        <item m="1" x="6829"/>
        <item m="1" x="1435"/>
        <item m="1" x="6832"/>
        <item m="1" x="1439"/>
        <item m="1" x="6835"/>
        <item m="1" x="1443"/>
        <item m="1" x="6838"/>
        <item m="1" x="1448"/>
        <item m="1" x="6842"/>
        <item m="1" x="1452"/>
        <item m="1" x="6845"/>
        <item m="1" x="1456"/>
        <item m="1" x="6848"/>
        <item m="1" x="1460"/>
        <item m="1" x="6851"/>
        <item m="1" x="1464"/>
        <item m="1" x="6854"/>
        <item m="1" x="1468"/>
        <item m="1" x="6857"/>
        <item m="1" x="1472"/>
        <item m="1" x="6860"/>
        <item m="1" x="1477"/>
        <item m="1" x="6863"/>
        <item m="1" x="1481"/>
        <item m="1" x="6866"/>
        <item m="1" x="1485"/>
        <item m="1" x="6870"/>
        <item m="1" x="1490"/>
        <item m="1" x="6873"/>
        <item m="1" x="1494"/>
        <item m="1" x="6876"/>
        <item m="1" x="1498"/>
        <item m="1" x="6879"/>
        <item m="1" x="1502"/>
        <item m="1" x="6882"/>
        <item m="1" x="1506"/>
        <item m="1" x="6885"/>
        <item m="1" x="1510"/>
        <item m="1" x="6888"/>
        <item m="1" x="1514"/>
        <item m="1" x="6891"/>
        <item m="1" x="1518"/>
        <item m="1" x="6894"/>
        <item m="1" x="1522"/>
        <item m="1" x="6897"/>
        <item m="1" x="1526"/>
        <item m="1" x="7721"/>
        <item m="1" x="2632"/>
        <item m="1" x="7725"/>
        <item m="1" x="2637"/>
        <item m="1" x="7729"/>
        <item m="1" x="2642"/>
        <item m="1" x="7733"/>
        <item m="1" x="2647"/>
        <item m="1" x="7737"/>
        <item m="1" x="2653"/>
        <item m="1" x="7742"/>
        <item m="1" x="2658"/>
        <item m="1" x="7746"/>
        <item m="1" x="2663"/>
        <item m="1" x="7750"/>
        <item m="1" x="2668"/>
        <item m="1" x="7754"/>
        <item m="1" x="2673"/>
        <item m="1" x="7758"/>
        <item m="1" x="2678"/>
        <item m="1" x="7762"/>
        <item m="1" x="2683"/>
        <item m="1" x="7766"/>
        <item m="1" x="2688"/>
        <item m="1" x="7770"/>
        <item m="1" x="2693"/>
        <item m="1" x="7774"/>
        <item m="1" x="2698"/>
        <item m="1" x="7778"/>
        <item m="1" x="2703"/>
        <item m="1" x="7782"/>
        <item m="1" x="2708"/>
        <item m="1" x="7786"/>
        <item m="1" x="2713"/>
        <item m="1" x="7790"/>
        <item m="1" x="2718"/>
        <item m="1" x="7794"/>
        <item m="1" x="2723"/>
        <item m="1" x="7798"/>
        <item m="1" x="2728"/>
        <item m="1" x="7802"/>
        <item m="1" x="2733"/>
        <item m="1" x="7806"/>
        <item m="1" x="2738"/>
        <item m="1" x="7810"/>
        <item m="1" x="2743"/>
        <item m="1" x="7814"/>
        <item m="1" x="2748"/>
        <item m="1" x="896"/>
        <item m="1" x="900"/>
        <item m="1" x="904"/>
        <item m="1" x="908"/>
        <item m="1" x="912"/>
        <item m="1" x="917"/>
        <item m="1" x="921"/>
        <item m="1" x="925"/>
        <item m="1" x="929"/>
        <item m="1" x="933"/>
        <item m="1" x="937"/>
        <item m="1" x="941"/>
        <item m="1" x="945"/>
        <item m="1" x="949"/>
        <item m="1" x="953"/>
        <item m="1" x="957"/>
        <item m="1" x="961"/>
        <item m="1" x="965"/>
        <item m="1" x="969"/>
        <item m="1" x="973"/>
        <item m="1" x="977"/>
        <item m="1" x="981"/>
        <item m="1" x="985"/>
        <item m="1" x="989"/>
        <item m="1" x="2024"/>
        <item m="1" x="2028"/>
        <item m="1" x="2032"/>
        <item m="1" x="2036"/>
        <item m="1" x="2040"/>
        <item m="1" x="2045"/>
        <item m="1" x="2049"/>
        <item m="1" x="2053"/>
        <item m="1" x="2057"/>
        <item m="1" x="2061"/>
        <item m="1" x="2065"/>
        <item m="1" x="2069"/>
        <item m="1" x="2073"/>
        <item m="1" x="2077"/>
        <item m="1" x="2081"/>
        <item m="1" x="2085"/>
        <item m="1" x="2089"/>
        <item m="1" x="2093"/>
        <item m="1" x="2097"/>
        <item m="1" x="2101"/>
        <item m="1" x="2105"/>
        <item m="1" x="2109"/>
        <item m="1" x="2113"/>
        <item m="1" x="2117"/>
        <item m="1" x="2987"/>
        <item m="1" x="3318"/>
        <item m="1" x="3648"/>
        <item m="1" x="4099"/>
        <item m="1" x="4698"/>
        <item m="1" x="5301"/>
        <item m="1" x="6182"/>
        <item m="1" x="7052"/>
        <item m="1" x="1195"/>
        <item m="1" x="3030"/>
        <item m="1" x="3691"/>
        <item m="1" x="4223"/>
        <item m="1" x="4841"/>
        <item m="1" x="5461"/>
        <item m="1" x="6361"/>
        <item m="1" x="7231"/>
        <item m="1" x="344"/>
        <item m="1" x="1473"/>
        <item m="1" x="3260"/>
        <item m="1" x="4251"/>
        <item m="1" x="6001"/>
        <item m="1" x="399"/>
        <item m="1" x="3261"/>
        <item m="1" x="4253"/>
        <item m="1" x="6004"/>
        <item m="1" x="403"/>
        <item m="1" x="3262"/>
        <item m="1" x="4255"/>
        <item m="1" x="6007"/>
        <item m="1" x="407"/>
        <item m="1" x="3263"/>
        <item m="1" x="4257"/>
        <item m="1" x="6010"/>
        <item m="1" x="411"/>
        <item m="1" x="3265"/>
        <item m="1" x="4260"/>
        <item m="1" x="6013"/>
        <item m="1" x="416"/>
        <item m="1" x="3267"/>
        <item m="1" x="4262"/>
        <item m="1" x="6017"/>
        <item m="1" x="420"/>
        <item m="1" x="3268"/>
        <item m="1" x="4264"/>
        <item m="1" x="6020"/>
        <item m="1" x="424"/>
        <item m="1" x="3269"/>
        <item m="1" x="4266"/>
        <item m="1" x="6023"/>
        <item m="1" x="428"/>
        <item m="1" x="3270"/>
        <item m="1" x="4268"/>
        <item m="1" x="6026"/>
        <item m="1" x="432"/>
        <item m="1" x="3271"/>
        <item m="1" x="4270"/>
        <item m="1" x="6029"/>
        <item m="1" x="436"/>
        <item m="1" x="3273"/>
        <item m="1" x="4272"/>
        <item m="1" x="6033"/>
        <item m="1" x="440"/>
        <item m="1" x="3274"/>
        <item m="1" x="4275"/>
        <item m="1" x="6036"/>
        <item m="1" x="445"/>
        <item m="1" x="3275"/>
        <item m="1" x="4277"/>
        <item m="1" x="6039"/>
        <item m="1" x="449"/>
        <item m="1" x="3276"/>
        <item m="1" x="4279"/>
        <item m="1" x="6042"/>
        <item m="1" x="453"/>
        <item m="1" x="3278"/>
        <item m="1" x="4281"/>
        <item m="1" x="6046"/>
        <item m="1" x="458"/>
        <item m="1" x="3279"/>
        <item m="1" x="4283"/>
        <item m="1" x="6049"/>
        <item m="1" x="462"/>
        <item m="1" x="3280"/>
        <item m="1" x="4285"/>
        <item m="1" x="6052"/>
        <item m="1" x="466"/>
        <item m="1" x="3281"/>
        <item m="1" x="4287"/>
        <item m="1" x="6055"/>
        <item m="1" x="470"/>
        <item m="1" x="3282"/>
        <item m="1" x="4289"/>
        <item m="1" x="6058"/>
        <item m="1" x="474"/>
        <item m="1" x="3283"/>
        <item m="1" x="4291"/>
        <item m="1" x="6061"/>
        <item m="1" x="478"/>
        <item m="1" x="3284"/>
        <item m="1" x="4293"/>
        <item m="1" x="6064"/>
        <item m="1" x="482"/>
        <item m="1" x="3285"/>
        <item m="1" x="4295"/>
        <item m="1" x="6067"/>
        <item m="1" x="486"/>
        <item m="1" x="3286"/>
        <item m="1" x="4297"/>
        <item m="1" x="6070"/>
        <item m="1" x="490"/>
        <item m="1" x="3287"/>
        <item m="1" x="4299"/>
        <item m="1" x="6073"/>
        <item m="1" x="494"/>
        <item m="1" x="3590"/>
        <item m="1" x="4869"/>
        <item m="1" x="6899"/>
        <item m="1" x="1529"/>
        <item m="1" x="3591"/>
        <item m="1" x="4871"/>
        <item m="1" x="6902"/>
        <item m="1" x="1533"/>
        <item m="1" x="3592"/>
        <item m="1" x="4873"/>
        <item m="1" x="6905"/>
        <item m="1" x="1537"/>
        <item m="1" x="3593"/>
        <item m="1" x="4875"/>
        <item m="1" x="6908"/>
        <item m="1" x="1541"/>
        <item m="1" x="3595"/>
        <item m="1" x="4878"/>
        <item m="1" x="6911"/>
        <item m="1" x="1546"/>
        <item m="1" x="3597"/>
        <item m="1" x="4880"/>
        <item m="1" x="6915"/>
        <item m="1" x="1550"/>
        <item m="1" x="3598"/>
        <item m="1" x="4882"/>
        <item m="1" x="6918"/>
        <item m="1" x="1554"/>
        <item m="1" x="3599"/>
        <item m="1" x="4884"/>
        <item m="1" x="6921"/>
        <item m="1" x="1558"/>
        <item m="1" x="3600"/>
        <item m="1" x="4886"/>
        <item m="1" x="6924"/>
        <item m="1" x="1562"/>
        <item m="1" x="3601"/>
        <item m="1" x="4888"/>
        <item m="1" x="6927"/>
        <item m="1" x="1566"/>
        <item m="1" x="3603"/>
        <item m="1" x="4890"/>
        <item m="1" x="6931"/>
        <item m="1" x="1570"/>
        <item m="1" x="3604"/>
        <item m="1" x="4893"/>
        <item m="1" x="6934"/>
        <item m="1" x="1574"/>
        <item m="1" x="3605"/>
        <item m="1" x="4895"/>
        <item m="1" x="6937"/>
        <item m="1" x="1578"/>
        <item m="1" x="3606"/>
        <item m="1" x="4897"/>
        <item m="1" x="6940"/>
        <item m="1" x="1582"/>
        <item m="1" x="3608"/>
        <item m="1" x="4899"/>
        <item m="1" x="6944"/>
        <item m="1" x="1586"/>
        <item m="1" x="3609"/>
        <item m="1" x="4901"/>
        <item m="1" x="6947"/>
        <item m="1" x="1590"/>
        <item m="1" x="3610"/>
        <item m="1" x="4903"/>
        <item m="1" x="6950"/>
        <item m="1" x="1594"/>
        <item m="1" x="3611"/>
        <item m="1" x="4905"/>
        <item m="1" x="6953"/>
        <item m="1" x="1598"/>
        <item m="1" x="3612"/>
        <item m="1" x="4907"/>
        <item m="1" x="6956"/>
        <item m="1" x="1602"/>
        <item m="1" x="3613"/>
        <item m="1" x="4909"/>
        <item m="1" x="6959"/>
        <item m="1" x="1606"/>
        <item m="1" x="3614"/>
        <item m="1" x="4911"/>
        <item m="1" x="6962"/>
        <item m="1" x="1610"/>
        <item m="1" x="3615"/>
        <item m="1" x="4913"/>
        <item m="1" x="6965"/>
        <item m="1" x="1614"/>
        <item m="1" x="3616"/>
        <item m="1" x="4915"/>
        <item m="1" x="6968"/>
        <item m="1" x="1618"/>
        <item m="1" x="3617"/>
        <item m="1" x="4917"/>
        <item m="1" x="6971"/>
        <item m="1" x="1622"/>
        <item m="1" x="3970"/>
        <item m="1" x="5503"/>
        <item m="1" x="7817"/>
        <item m="1" x="2752"/>
        <item m="1" x="3972"/>
        <item m="1" x="5506"/>
        <item m="1" x="7821"/>
        <item m="1" x="2757"/>
        <item m="1" x="3974"/>
        <item m="1" x="5509"/>
        <item m="1" x="7825"/>
        <item m="1" x="2762"/>
        <item m="1" x="3976"/>
        <item m="1" x="5512"/>
        <item m="1" x="7829"/>
        <item m="1" x="2767"/>
        <item m="1" x="3979"/>
        <item m="1" x="5516"/>
        <item m="1" x="7833"/>
        <item m="1" x="2773"/>
        <item m="1" x="3982"/>
        <item m="1" x="5519"/>
        <item m="1" x="7838"/>
        <item m="1" x="2778"/>
        <item m="1" x="3984"/>
        <item m="1" x="5522"/>
        <item m="1" x="7842"/>
        <item m="1" x="2783"/>
        <item m="1" x="3986"/>
        <item m="1" x="5525"/>
        <item m="1" x="7846"/>
        <item m="1" x="2788"/>
        <item m="1" x="3988"/>
        <item m="1" x="5528"/>
        <item m="1" x="7850"/>
        <item m="1" x="2793"/>
        <item m="1" x="3990"/>
        <item m="1" x="5531"/>
        <item m="1" x="7854"/>
        <item m="1" x="2798"/>
        <item m="1" x="3993"/>
        <item m="1" x="5534"/>
        <item m="1" x="7859"/>
        <item m="1" x="2803"/>
        <item m="1" x="3995"/>
        <item m="1" x="5538"/>
        <item m="1" x="7863"/>
        <item m="1" x="2808"/>
        <item m="1" x="3997"/>
        <item m="1" x="5541"/>
        <item m="1" x="7867"/>
        <item m="1" x="2813"/>
        <item m="1" x="3999"/>
        <item m="1" x="5544"/>
        <item m="1" x="2818"/>
        <item m="1" x="4002"/>
        <item m="1" x="5547"/>
        <item m="1" x="2823"/>
        <item m="1" x="4004"/>
        <item m="1" x="5550"/>
        <item m="1" x="2828"/>
        <item m="1" x="4006"/>
        <item m="1" x="5553"/>
        <item m="1" x="2833"/>
        <item m="1" x="4008"/>
        <item m="1" x="5556"/>
        <item m="1" x="2838"/>
        <item m="1" x="4010"/>
        <item m="1" x="5559"/>
        <item m="1" x="2843"/>
        <item m="1" x="4012"/>
        <item m="1" x="5562"/>
        <item m="1" x="2848"/>
        <item m="1" x="4014"/>
        <item m="1" x="5565"/>
        <item m="1" x="2853"/>
        <item m="1" x="4016"/>
        <item m="1" x="5568"/>
        <item m="1" x="2858"/>
        <item m="1" x="4018"/>
        <item m="1" x="5571"/>
        <item m="1" x="2863"/>
        <item m="1" x="4020"/>
        <item m="1" x="5574"/>
        <item m="1" x="2868"/>
        <item m="1" x="4563"/>
        <item m="1" x="6403"/>
        <item m="1" x="992"/>
        <item m="1" x="4565"/>
        <item m="1" x="6406"/>
        <item m="1" x="996"/>
        <item m="1" x="4567"/>
        <item m="1" x="6409"/>
        <item m="1" x="1000"/>
        <item m="1" x="4569"/>
        <item m="1" x="6412"/>
        <item m="1" x="1004"/>
        <item m="1" x="4572"/>
        <item m="1" x="6416"/>
        <item m="1" x="1008"/>
        <item m="1" x="4575"/>
        <item m="1" x="6419"/>
        <item m="1" x="1013"/>
        <item m="1" x="4577"/>
        <item m="1" x="6422"/>
        <item m="1" x="1017"/>
        <item m="1" x="4579"/>
        <item m="1" x="6425"/>
        <item m="1" x="1021"/>
        <item m="1" x="4581"/>
        <item m="1" x="6428"/>
        <item m="1" x="1025"/>
        <item m="1" x="4583"/>
        <item m="1" x="6431"/>
        <item m="1" x="1029"/>
        <item m="1" x="4586"/>
        <item m="1" x="6434"/>
        <item m="1" x="1034"/>
        <item m="1" x="4588"/>
        <item m="1" x="6438"/>
        <item m="1" x="1038"/>
        <item m="1" x="4590"/>
        <item m="1" x="6441"/>
        <item m="1" x="1042"/>
        <item m="1" x="4592"/>
        <item m="1" x="6444"/>
        <item m="1" x="1046"/>
        <item m="1" x="4595"/>
        <item m="1" x="6447"/>
        <item m="1" x="1051"/>
        <item m="1" x="4597"/>
        <item m="1" x="6450"/>
        <item m="1" x="1055"/>
        <item m="1" x="4599"/>
        <item m="1" x="6453"/>
        <item m="1" x="1059"/>
        <item m="1" x="4601"/>
        <item m="1" x="6456"/>
        <item m="1" x="1063"/>
        <item m="1" x="4603"/>
        <item m="1" x="6459"/>
        <item m="1" x="1067"/>
        <item m="1" x="4605"/>
        <item m="1" x="6462"/>
        <item m="1" x="1071"/>
        <item m="1" x="4607"/>
        <item m="1" x="6465"/>
        <item m="1" x="1075"/>
        <item m="1" x="4609"/>
        <item m="1" x="6468"/>
        <item m="1" x="1079"/>
        <item m="1" x="4611"/>
        <item m="1" x="6471"/>
        <item m="1" x="1083"/>
        <item m="1" x="4613"/>
        <item m="1" x="6474"/>
        <item m="1" x="1087"/>
        <item m="1" x="5177"/>
        <item m="1" x="7273"/>
        <item m="1" x="2120"/>
        <item m="1" x="5179"/>
        <item m="1" x="7276"/>
        <item m="1" x="2124"/>
        <item m="1" x="5181"/>
        <item m="1" x="7279"/>
        <item m="1" x="2128"/>
        <item m="1" x="5183"/>
        <item m="1" x="7282"/>
        <item m="1" x="2132"/>
        <item m="1" x="5185"/>
        <item m="1" x="7286"/>
        <item m="1" x="2136"/>
        <item m="1" x="5188"/>
        <item m="1" x="7289"/>
        <item m="1" x="2141"/>
        <item m="1" x="5190"/>
        <item m="1" x="7292"/>
        <item m="1" x="2145"/>
        <item m="1" x="5192"/>
        <item m="1" x="7295"/>
        <item m="1" x="2149"/>
        <item m="1" x="5194"/>
        <item m="1" x="7298"/>
        <item m="1" x="2153"/>
        <item m="1" x="5196"/>
        <item m="1" x="7301"/>
        <item m="1" x="2157"/>
        <item m="1" x="5199"/>
        <item m="1" x="7304"/>
        <item m="1" x="2161"/>
        <item m="1" x="5201"/>
        <item m="1" x="7308"/>
        <item m="1" x="2165"/>
        <item m="1" x="5203"/>
        <item m="1" x="7311"/>
        <item m="1" x="2169"/>
        <item m="1" x="5205"/>
        <item m="1" x="7314"/>
        <item m="1" x="2173"/>
        <item m="1" x="5208"/>
        <item m="1" x="7317"/>
        <item m="1" x="2177"/>
        <item m="1" x="5210"/>
        <item m="1" x="7320"/>
        <item m="1" x="2181"/>
        <item m="1" x="5212"/>
        <item m="1" x="7323"/>
        <item m="1" x="2185"/>
        <item m="1" x="5214"/>
        <item m="1" x="7326"/>
        <item m="1" x="2189"/>
        <item m="1" x="5216"/>
        <item m="1" x="7329"/>
        <item m="1" x="2193"/>
        <item m="1" x="5218"/>
        <item m="1" x="7332"/>
        <item m="1" x="2197"/>
        <item m="1" x="5220"/>
        <item m="1" x="7335"/>
        <item m="1" x="2201"/>
        <item m="1" x="5222"/>
        <item m="1" x="7338"/>
        <item m="1" x="2205"/>
        <item m="1" x="5224"/>
        <item m="1" x="7341"/>
        <item m="1" x="2209"/>
        <item m="1" x="5226"/>
        <item m="1" x="7344"/>
        <item m="1" x="2213"/>
        <item m="1" x="6002"/>
        <item m="1" x="400"/>
        <item m="1" x="6005"/>
        <item m="1" x="404"/>
        <item m="1" x="6008"/>
        <item m="1" x="408"/>
        <item m="1" x="6011"/>
        <item m="1" x="412"/>
        <item m="1" x="6014"/>
        <item m="1" x="417"/>
        <item m="1" x="6018"/>
        <item m="1" x="421"/>
        <item m="1" x="6021"/>
        <item m="1" x="425"/>
        <item m="1" x="6024"/>
        <item m="1" x="429"/>
        <item m="1" x="6027"/>
        <item m="1" x="433"/>
        <item m="1" x="6030"/>
        <item m="1" x="437"/>
        <item m="1" x="6034"/>
        <item m="1" x="441"/>
        <item m="1" x="6037"/>
        <item m="1" x="446"/>
        <item m="1" x="6040"/>
        <item m="1" x="450"/>
        <item m="1" x="6043"/>
        <item m="1" x="454"/>
        <item m="1" x="6047"/>
        <item m="1" x="459"/>
        <item m="1" x="6050"/>
        <item m="1" x="463"/>
        <item m="1" x="6053"/>
        <item m="1" x="467"/>
        <item m="1" x="6056"/>
        <item m="1" x="471"/>
        <item m="1" x="6059"/>
        <item m="1" x="475"/>
        <item m="1" x="6062"/>
        <item m="1" x="479"/>
        <item m="1" x="6065"/>
        <item m="1" x="483"/>
        <item m="1" x="6068"/>
        <item m="1" x="487"/>
        <item m="1" x="6071"/>
        <item m="1" x="491"/>
        <item m="1" x="6074"/>
        <item m="1" x="495"/>
        <item m="1" x="6900"/>
        <item m="1" x="1530"/>
        <item m="1" x="6903"/>
        <item m="1" x="1534"/>
        <item m="1" x="6906"/>
        <item m="1" x="1538"/>
        <item m="1" x="6909"/>
        <item m="1" x="1542"/>
        <item m="1" x="6912"/>
        <item m="1" x="1547"/>
        <item m="1" x="6916"/>
        <item m="1" x="1551"/>
        <item m="1" x="6919"/>
        <item m="1" x="1555"/>
        <item m="1" x="6922"/>
        <item m="1" x="1559"/>
        <item m="1" x="6925"/>
        <item m="1" x="1563"/>
        <item m="1" x="6928"/>
        <item m="1" x="1567"/>
        <item m="1" x="6932"/>
        <item m="1" x="1571"/>
        <item m="1" x="6935"/>
        <item m="1" x="1575"/>
        <item m="1" x="6938"/>
        <item m="1" x="1579"/>
        <item m="1" x="6941"/>
        <item m="1" x="1583"/>
        <item m="1" x="6945"/>
        <item m="1" x="1587"/>
        <item m="1" x="6948"/>
        <item m="1" x="1591"/>
        <item m="1" x="6951"/>
        <item m="1" x="1595"/>
        <item m="1" x="6954"/>
        <item m="1" x="1599"/>
        <item m="1" x="6957"/>
        <item m="1" x="1603"/>
        <item m="1" x="6960"/>
        <item m="1" x="1607"/>
        <item m="1" x="6963"/>
        <item m="1" x="1611"/>
        <item m="1" x="6966"/>
        <item m="1" x="1615"/>
        <item m="1" x="6969"/>
        <item m="1" x="1619"/>
        <item m="1" x="6972"/>
        <item m="1" x="1623"/>
        <item m="1" x="7818"/>
        <item m="1" x="2753"/>
        <item m="1" x="7822"/>
        <item m="1" x="2758"/>
        <item m="1" x="7826"/>
        <item m="1" x="2763"/>
        <item m="1" x="7830"/>
        <item m="1" x="2768"/>
        <item m="1" x="7834"/>
        <item m="1" x="2774"/>
        <item m="1" x="7839"/>
        <item m="1" x="2779"/>
        <item m="1" x="7843"/>
        <item m="1" x="2784"/>
        <item m="1" x="7847"/>
        <item m="1" x="2789"/>
        <item m="1" x="7851"/>
        <item m="1" x="2794"/>
        <item m="1" x="7855"/>
        <item m="1" x="2799"/>
        <item m="1" x="7860"/>
        <item m="1" x="2804"/>
        <item m="1" x="7864"/>
        <item m="1" x="2809"/>
        <item m="1" x="7868"/>
        <item m="1" x="2814"/>
        <item m="1" x="2819"/>
        <item m="1" x="2824"/>
        <item m="1" x="2829"/>
        <item m="1" x="2834"/>
        <item m="1" x="2839"/>
        <item m="1" x="2844"/>
        <item m="1" x="2849"/>
        <item m="1" x="2854"/>
        <item m="1" x="2859"/>
        <item m="1" x="2864"/>
        <item m="1" x="2869"/>
        <item m="1" x="993"/>
        <item m="1" x="997"/>
        <item m="1" x="1001"/>
        <item m="1" x="1005"/>
        <item m="1" x="1009"/>
        <item m="1" x="1014"/>
        <item m="1" x="1018"/>
        <item m="1" x="1022"/>
        <item m="1" x="1026"/>
        <item m="1" x="1030"/>
        <item m="1" x="1035"/>
        <item m="1" x="1039"/>
        <item m="1" x="1043"/>
        <item m="1" x="1047"/>
        <item m="1" x="1052"/>
        <item m="1" x="1056"/>
        <item m="1" x="1060"/>
        <item m="1" x="1064"/>
        <item m="1" x="1068"/>
        <item m="1" x="1072"/>
        <item m="1" x="1076"/>
        <item m="1" x="1080"/>
        <item m="1" x="1084"/>
        <item m="1" x="1088"/>
        <item m="1" x="2121"/>
        <item m="1" x="2125"/>
        <item m="1" x="2129"/>
        <item m="1" x="2133"/>
        <item m="1" x="2137"/>
        <item m="1" x="2142"/>
        <item m="1" x="2146"/>
        <item m="1" x="2150"/>
        <item m="1" x="2154"/>
        <item m="1" x="2158"/>
        <item m="1" x="2162"/>
        <item m="1" x="2166"/>
        <item m="1" x="2170"/>
        <item m="1" x="2174"/>
        <item m="1" x="2178"/>
        <item m="1" x="2182"/>
        <item m="1" x="2186"/>
        <item m="1" x="2190"/>
        <item m="1" x="2194"/>
        <item m="1" x="2198"/>
        <item m="1" x="2202"/>
        <item m="1" x="2206"/>
        <item m="1" x="2210"/>
        <item m="1" x="2214"/>
        <item m="1" x="2989"/>
        <item m="1" x="3320"/>
        <item m="1" x="3650"/>
        <item m="1" x="4105"/>
        <item m="1" x="5309"/>
        <item m="1" x="7078"/>
        <item m="1" x="1244"/>
        <item m="1" x="2421"/>
        <item m="1" x="3056"/>
        <item m="1" x="3386"/>
        <item m="1" x="3717"/>
        <item m="1" x="4273"/>
        <item m="1" x="4891"/>
        <item m="1" x="5535"/>
        <item m="1" x="6435"/>
        <item m="1" x="7305"/>
        <item m="1" x="442"/>
        <item m="1" x="3288"/>
        <item m="1" x="4301"/>
        <item m="1" x="6076"/>
        <item m="1" x="498"/>
        <item m="1" x="3289"/>
        <item m="1" x="4303"/>
        <item m="1" x="6079"/>
        <item m="1" x="502"/>
        <item m="1" x="3290"/>
        <item m="1" x="4305"/>
        <item m="1" x="6082"/>
        <item m="1" x="506"/>
        <item m="1" x="3291"/>
        <item m="1" x="4307"/>
        <item m="1" x="6085"/>
        <item m="1" x="510"/>
        <item m="1" x="3293"/>
        <item m="1" x="4310"/>
        <item m="1" x="6088"/>
        <item m="1" x="515"/>
        <item m="1" x="3295"/>
        <item m="1" x="4312"/>
        <item m="1" x="6092"/>
        <item m="1" x="519"/>
        <item m="1" x="3296"/>
        <item m="1" x="4314"/>
        <item m="1" x="6095"/>
        <item m="1" x="523"/>
        <item m="1" x="3297"/>
        <item m="1" x="4316"/>
        <item m="1" x="6098"/>
        <item m="1" x="527"/>
        <item m="1" x="3298"/>
        <item m="1" x="4318"/>
        <item m="1" x="6101"/>
        <item m="1" x="531"/>
        <item m="1" x="3299"/>
        <item m="1" x="4320"/>
        <item m="1" x="6104"/>
        <item m="1" x="535"/>
        <item m="1" x="3301"/>
        <item m="1" x="4322"/>
        <item m="1" x="6108"/>
        <item m="1" x="539"/>
        <item m="1" x="3302"/>
        <item m="1" x="4325"/>
        <item m="1" x="6111"/>
        <item m="1" x="544"/>
        <item m="1" x="3303"/>
        <item m="1" x="4327"/>
        <item m="1" x="6114"/>
        <item m="1" x="548"/>
        <item m="1" x="3304"/>
        <item m="1" x="4329"/>
        <item m="1" x="6117"/>
        <item m="1" x="552"/>
        <item m="1" x="3306"/>
        <item m="1" x="4331"/>
        <item m="1" x="6121"/>
        <item m="1" x="556"/>
        <item m="1" x="3307"/>
        <item m="1" x="4333"/>
        <item m="1" x="6124"/>
        <item m="1" x="560"/>
        <item m="1" x="3308"/>
        <item m="1" x="4335"/>
        <item m="1" x="6127"/>
        <item m="1" x="564"/>
        <item m="1" x="3309"/>
        <item m="1" x="4337"/>
        <item m="1" x="6130"/>
        <item m="1" x="568"/>
        <item m="1" x="3310"/>
        <item m="1" x="4339"/>
        <item m="1" x="6133"/>
        <item m="1" x="572"/>
        <item m="1" x="3311"/>
        <item m="1" x="4341"/>
        <item m="1" x="6136"/>
        <item m="1" x="576"/>
        <item m="1" x="3312"/>
        <item m="1" x="4343"/>
        <item m="1" x="6139"/>
        <item m="1" x="580"/>
        <item m="1" x="3313"/>
        <item m="1" x="4345"/>
        <item m="1" x="6142"/>
        <item m="1" x="584"/>
        <item m="1" x="3314"/>
        <item m="1" x="4347"/>
        <item m="1" x="6145"/>
        <item m="1" x="588"/>
        <item m="1" x="3315"/>
        <item m="1" x="4349"/>
        <item m="1" x="6148"/>
        <item m="1" x="592"/>
        <item m="1" x="3618"/>
        <item m="1" x="4919"/>
        <item m="1" x="6974"/>
        <item m="1" x="1626"/>
        <item m="1" x="3619"/>
        <item m="1" x="4921"/>
        <item m="1" x="6977"/>
        <item m="1" x="1630"/>
        <item m="1" x="3620"/>
        <item m="1" x="4923"/>
        <item m="1" x="6980"/>
        <item m="1" x="1634"/>
        <item m="1" x="3621"/>
        <item m="1" x="4925"/>
        <item m="1" x="6983"/>
        <item m="1" x="1638"/>
        <item m="1" x="3623"/>
        <item m="1" x="4928"/>
        <item m="1" x="6986"/>
        <item m="1" x="1643"/>
        <item m="1" x="3625"/>
        <item m="1" x="4930"/>
        <item m="1" x="6990"/>
        <item m="1" x="1647"/>
        <item m="1" x="3626"/>
        <item m="1" x="4932"/>
        <item m="1" x="6993"/>
        <item m="1" x="1651"/>
        <item m="1" x="3627"/>
        <item m="1" x="4934"/>
        <item m="1" x="6996"/>
        <item m="1" x="1655"/>
        <item m="1" x="3628"/>
        <item m="1" x="4936"/>
        <item m="1" x="6999"/>
        <item m="1" x="1659"/>
        <item m="1" x="3629"/>
        <item m="1" x="4938"/>
        <item m="1" x="7002"/>
        <item m="1" x="1664"/>
        <item m="1" x="3631"/>
        <item m="1" x="4940"/>
        <item m="1" x="7006"/>
        <item m="1" x="1668"/>
        <item m="1" x="3632"/>
        <item m="1" x="4943"/>
        <item m="1" x="7009"/>
        <item m="1" x="1673"/>
        <item m="1" x="3633"/>
        <item m="1" x="4945"/>
        <item m="1" x="7012"/>
        <item m="1" x="1677"/>
        <item m="1" x="3634"/>
        <item m="1" x="4947"/>
        <item m="1" x="7015"/>
        <item m="1" x="1682"/>
        <item m="1" x="3636"/>
        <item m="1" x="4949"/>
        <item m="1" x="7019"/>
        <item m="1" x="1686"/>
        <item m="1" x="3637"/>
        <item m="1" x="4951"/>
        <item m="1" x="7022"/>
        <item m="1" x="1690"/>
        <item m="1" x="3638"/>
        <item m="1" x="4953"/>
        <item m="1" x="7025"/>
        <item m="1" x="1694"/>
        <item m="1" x="3639"/>
        <item m="1" x="4955"/>
        <item m="1" x="7028"/>
        <item m="1" x="1698"/>
        <item m="1" x="3640"/>
        <item m="1" x="4957"/>
        <item m="1" x="7031"/>
        <item m="1" x="1702"/>
        <item m="1" x="3641"/>
        <item m="1" x="4959"/>
        <item m="1" x="7034"/>
        <item m="1" x="1706"/>
        <item m="1" x="3642"/>
        <item m="1" x="4961"/>
        <item m="1" x="7037"/>
        <item m="1" x="1710"/>
        <item m="1" x="3643"/>
        <item m="1" x="4963"/>
        <item m="1" x="7040"/>
        <item m="1" x="1714"/>
        <item m="1" x="3644"/>
        <item m="1" x="4965"/>
        <item m="1" x="7043"/>
        <item m="1" x="1718"/>
        <item m="1" x="3645"/>
        <item m="1" x="4967"/>
        <item m="1" x="7046"/>
        <item m="1" x="1722"/>
        <item m="1" x="4022"/>
        <item m="1" x="5577"/>
        <item m="1" x="2873"/>
        <item m="1" x="4024"/>
        <item m="1" x="5580"/>
        <item m="1" x="2878"/>
        <item m="1" x="4026"/>
        <item m="1" x="5583"/>
        <item m="1" x="2883"/>
        <item m="1" x="4028"/>
        <item m="1" x="5586"/>
        <item m="1" x="2888"/>
        <item m="1" x="4031"/>
        <item m="1" x="5590"/>
        <item m="1" x="2894"/>
        <item m="1" x="4034"/>
        <item m="1" x="5593"/>
        <item m="1" x="2899"/>
        <item m="1" x="4036"/>
        <item m="1" x="5596"/>
        <item m="1" x="2904"/>
        <item m="1" x="4038"/>
        <item m="1" x="5599"/>
        <item m="1" x="2909"/>
        <item m="1" x="4040"/>
        <item m="1" x="5602"/>
        <item m="1" x="2914"/>
        <item m="1" x="4042"/>
        <item m="1" x="5605"/>
        <item m="1" x="2919"/>
        <item m="1" x="4045"/>
        <item m="1" x="5608"/>
        <item m="1" x="2924"/>
        <item m="1" x="4047"/>
        <item m="1" x="5612"/>
        <item m="1" x="2929"/>
        <item m="1" x="4049"/>
        <item m="1" x="5615"/>
        <item m="1" x="2934"/>
        <item m="1" x="4051"/>
        <item m="1" x="5618"/>
        <item m="1" x="2939"/>
        <item m="1" x="4054"/>
        <item m="1" x="5621"/>
        <item m="1" x="2944"/>
        <item m="1" x="4056"/>
        <item m="1" x="5624"/>
        <item m="1" x="2949"/>
        <item m="1" x="4058"/>
        <item m="1" x="5627"/>
        <item m="1" x="2954"/>
        <item m="1" x="4060"/>
        <item m="1" x="5630"/>
        <item m="1" x="2959"/>
        <item m="1" x="4062"/>
        <item m="1" x="5633"/>
        <item m="1" x="2964"/>
        <item m="1" x="4064"/>
        <item m="1" x="5636"/>
        <item m="1" x="2969"/>
        <item m="1" x="4066"/>
        <item m="1" x="5639"/>
        <item m="1" x="4068"/>
        <item m="1" x="5642"/>
        <item m="1" x="4070"/>
        <item m="1" x="5645"/>
        <item m="1" x="4072"/>
        <item m="1" x="5648"/>
        <item m="1" x="4615"/>
        <item m="1" x="6477"/>
        <item m="1" x="1091"/>
        <item m="1" x="4617"/>
        <item m="1" x="6480"/>
        <item m="1" x="1095"/>
        <item m="1" x="4619"/>
        <item m="1" x="6483"/>
        <item m="1" x="1099"/>
        <item m="1" x="4621"/>
        <item m="1" x="6486"/>
        <item m="1" x="1103"/>
        <item m="1" x="4624"/>
        <item m="1" x="6490"/>
        <item m="1" x="1107"/>
        <item m="1" x="4627"/>
        <item m="1" x="6493"/>
        <item m="1" x="1112"/>
        <item m="1" x="4629"/>
        <item m="1" x="6496"/>
        <item m="1" x="1116"/>
        <item m="1" x="4631"/>
        <item m="1" x="6499"/>
        <item m="1" x="1120"/>
        <item m="1" x="4633"/>
        <item m="1" x="6502"/>
        <item m="1" x="1124"/>
        <item m="1" x="4635"/>
        <item m="1" x="6505"/>
        <item m="1" x="1128"/>
        <item m="1" x="4638"/>
        <item m="1" x="6508"/>
        <item m="1" x="1132"/>
        <item m="1" x="4640"/>
        <item m="1" x="6512"/>
        <item m="1" x="1136"/>
        <item m="1" x="4642"/>
        <item m="1" x="6515"/>
        <item m="1" x="1140"/>
        <item m="1" x="4644"/>
        <item m="1" x="6518"/>
        <item m="1" x="1144"/>
        <item m="1" x="4647"/>
        <item m="1" x="6521"/>
        <item m="1" x="1148"/>
        <item m="1" x="4649"/>
        <item m="1" x="6524"/>
        <item m="1" x="1152"/>
        <item m="1" x="4651"/>
        <item m="1" x="6527"/>
        <item m="1" x="1156"/>
        <item m="1" x="4653"/>
        <item m="1" x="6530"/>
        <item m="1" x="1160"/>
        <item m="1" x="4655"/>
        <item m="1" x="6533"/>
        <item m="1" x="1164"/>
        <item m="1" x="4657"/>
        <item m="1" x="6536"/>
        <item m="1" x="1168"/>
        <item m="1" x="4659"/>
        <item m="1" x="6539"/>
        <item m="1" x="1172"/>
        <item m="1" x="4661"/>
        <item m="1" x="6542"/>
        <item m="1" x="1176"/>
        <item m="1" x="4663"/>
        <item m="1" x="6545"/>
        <item m="1" x="4665"/>
        <item m="1" x="6548"/>
        <item m="1" x="5228"/>
        <item m="1" x="7347"/>
        <item m="1" x="2217"/>
        <item m="1" x="5230"/>
        <item m="1" x="7350"/>
        <item m="1" x="2221"/>
        <item m="1" x="5232"/>
        <item m="1" x="7353"/>
        <item m="1" x="2225"/>
        <item m="1" x="5234"/>
        <item m="1" x="7356"/>
        <item m="1" x="2229"/>
        <item m="1" x="5236"/>
        <item m="1" x="7360"/>
        <item m="1" x="2233"/>
        <item m="1" x="5239"/>
        <item m="1" x="7363"/>
        <item m="1" x="2238"/>
        <item m="1" x="5241"/>
        <item m="1" x="7366"/>
        <item m="1" x="2242"/>
        <item m="1" x="5243"/>
        <item m="1" x="7369"/>
        <item m="1" x="2246"/>
        <item m="1" x="5245"/>
        <item m="1" x="7372"/>
        <item m="1" x="2250"/>
        <item m="1" x="5247"/>
        <item m="1" x="7375"/>
        <item m="1" x="2254"/>
        <item m="1" x="5250"/>
        <item m="1" x="7378"/>
        <item m="1" x="2258"/>
        <item m="1" x="5252"/>
        <item m="1" x="7382"/>
        <item m="1" x="2262"/>
        <item m="1" x="5254"/>
        <item m="1" x="7385"/>
        <item m="1" x="2266"/>
        <item m="1" x="5256"/>
        <item m="1" x="7388"/>
        <item m="1" x="2270"/>
        <item m="1" x="5259"/>
        <item m="1" x="7391"/>
        <item m="1" x="2274"/>
        <item m="1" x="5261"/>
        <item m="1" x="7394"/>
        <item m="1" x="2278"/>
        <item m="1" x="5263"/>
        <item m="1" x="7397"/>
        <item m="1" x="2282"/>
        <item m="1" x="5265"/>
        <item m="1" x="7400"/>
        <item m="1" x="2286"/>
        <item m="1" x="5267"/>
        <item m="1" x="7403"/>
        <item m="1" x="2290"/>
        <item m="1" x="5269"/>
        <item m="1" x="7406"/>
        <item m="1" x="2294"/>
        <item m="1" x="5271"/>
        <item m="1" x="7409"/>
        <item m="1" x="2298"/>
        <item m="1" x="5273"/>
        <item m="1" x="7412"/>
        <item m="1" x="2302"/>
        <item m="1" x="5275"/>
        <item m="1" x="7415"/>
        <item m="1" x="2306"/>
        <item m="1" x="5277"/>
        <item m="1" x="7418"/>
        <item m="1" x="2310"/>
        <item m="1" x="6077"/>
        <item m="1" x="499"/>
        <item m="1" x="6080"/>
        <item m="1" x="503"/>
        <item m="1" x="6083"/>
        <item m="1" x="507"/>
        <item m="1" x="6086"/>
        <item m="1" x="511"/>
        <item m="1" x="6089"/>
        <item m="1" x="516"/>
        <item m="1" x="6093"/>
        <item m="1" x="520"/>
        <item m="1" x="6096"/>
        <item m="1" x="524"/>
        <item m="1" x="6099"/>
        <item m="1" x="528"/>
        <item m="1" x="6102"/>
        <item m="1" x="532"/>
        <item m="1" x="6105"/>
        <item m="1" x="536"/>
        <item m="1" x="6109"/>
        <item m="1" x="540"/>
        <item m="1" x="6112"/>
        <item m="1" x="545"/>
        <item m="1" x="6115"/>
        <item m="1" x="549"/>
        <item m="1" x="6118"/>
        <item m="1" x="553"/>
        <item m="1" x="6122"/>
        <item m="1" x="557"/>
        <item m="1" x="6125"/>
        <item m="1" x="561"/>
        <item m="1" x="6128"/>
        <item m="1" x="565"/>
        <item m="1" x="6131"/>
        <item m="1" x="569"/>
        <item m="1" x="6134"/>
        <item m="1" x="573"/>
        <item m="1" x="6137"/>
        <item m="1" x="577"/>
        <item m="1" x="6140"/>
        <item m="1" x="581"/>
        <item m="1" x="6143"/>
        <item m="1" x="585"/>
        <item m="1" x="6146"/>
        <item m="1" x="589"/>
        <item m="1" x="6149"/>
        <item m="1" x="593"/>
        <item m="1" x="6975"/>
        <item m="1" x="1627"/>
        <item m="1" x="6978"/>
        <item m="1" x="1631"/>
        <item m="1" x="6981"/>
        <item m="1" x="1635"/>
        <item m="1" x="6984"/>
        <item m="1" x="1639"/>
        <item m="1" x="6987"/>
        <item m="1" x="1644"/>
        <item m="1" x="6991"/>
        <item m="1" x="1648"/>
        <item m="1" x="6994"/>
        <item m="1" x="1652"/>
        <item m="1" x="6997"/>
        <item m="1" x="1656"/>
        <item m="1" x="7000"/>
        <item m="1" x="1660"/>
        <item m="1" x="7003"/>
        <item m="1" x="1665"/>
        <item m="1" x="7007"/>
        <item m="1" x="1669"/>
        <item m="1" x="7010"/>
        <item m="1" x="1674"/>
        <item m="1" x="7013"/>
        <item m="1" x="1678"/>
        <item m="1" x="7016"/>
        <item m="1" x="1683"/>
        <item m="1" x="7020"/>
        <item m="1" x="1687"/>
        <item m="1" x="7023"/>
        <item m="1" x="1691"/>
        <item m="1" x="7026"/>
        <item m="1" x="1695"/>
        <item m="1" x="7029"/>
        <item m="1" x="1699"/>
        <item m="1" x="7032"/>
        <item m="1" x="1703"/>
        <item m="1" x="7035"/>
        <item m="1" x="1707"/>
        <item m="1" x="7038"/>
        <item m="1" x="1711"/>
        <item m="1" x="7041"/>
        <item m="1" x="1715"/>
        <item m="1" x="7044"/>
        <item m="1" x="1719"/>
        <item m="1" x="7047"/>
        <item m="1" x="1723"/>
        <item m="1" x="2874"/>
        <item m="1" x="2879"/>
        <item m="1" x="2884"/>
        <item m="1" x="2889"/>
        <item m="1" x="2895"/>
        <item m="1" x="2900"/>
        <item m="1" x="2905"/>
        <item m="1" x="2910"/>
        <item m="1" x="2915"/>
        <item m="1" x="2920"/>
        <item m="1" x="2925"/>
        <item m="1" x="2930"/>
        <item m="1" x="2935"/>
        <item m="1" x="2940"/>
        <item m="1" x="2945"/>
        <item m="1" x="2950"/>
        <item m="1" x="2955"/>
        <item m="1" x="2960"/>
        <item m="1" x="2965"/>
        <item m="1" x="2970"/>
        <item m="1" x="1092"/>
        <item m="1" x="1096"/>
        <item m="1" x="1100"/>
        <item m="1" x="1104"/>
        <item m="1" x="1108"/>
        <item m="1" x="1113"/>
        <item m="1" x="1117"/>
        <item m="1" x="1121"/>
        <item m="1" x="1125"/>
        <item m="1" x="1129"/>
        <item m="1" x="1133"/>
        <item m="1" x="1137"/>
        <item m="1" x="1141"/>
        <item m="1" x="1145"/>
        <item m="1" x="1149"/>
        <item m="1" x="1153"/>
        <item m="1" x="1157"/>
        <item m="1" x="1161"/>
        <item m="1" x="1165"/>
        <item m="1" x="1169"/>
        <item m="1" x="1173"/>
        <item m="1" x="1177"/>
        <item m="1" x="2218"/>
        <item m="1" x="2222"/>
        <item m="1" x="2226"/>
        <item m="1" x="2230"/>
        <item m="1" x="2234"/>
        <item m="1" x="2239"/>
        <item m="1" x="2243"/>
        <item m="1" x="2247"/>
        <item m="1" x="2251"/>
        <item m="1" x="2255"/>
        <item m="1" x="2259"/>
        <item m="1" x="2263"/>
        <item m="1" x="2267"/>
        <item m="1" x="2271"/>
        <item m="1" x="2275"/>
        <item m="1" x="2279"/>
        <item m="1" x="2283"/>
        <item m="1" x="2287"/>
        <item m="1" x="2291"/>
        <item m="1" x="2295"/>
        <item m="1" x="2299"/>
        <item m="1" x="2303"/>
        <item m="1" x="2307"/>
        <item m="1" x="2311"/>
        <item m="1" x="3322"/>
        <item m="1" x="4131"/>
        <item m="1" x="5335"/>
        <item m="1" x="6233"/>
        <item m="1" x="7104"/>
        <item m="1" x="162"/>
        <item m="1" x="1294"/>
        <item m="1" x="2470"/>
        <item m="1" x="3082"/>
        <item m="1" x="3412"/>
        <item m="1" x="3743"/>
        <item m="1" x="4323"/>
        <item m="1" x="4941"/>
        <item m="1" x="5609"/>
        <item m="1" x="6509"/>
        <item m="1" x="7379"/>
        <item m="1" x="541"/>
        <item m="1" x="1670"/>
        <item m="1" x="1679"/>
        <item m="1" x="2996"/>
        <item m="1" x="3328"/>
        <item m="1" x="3657"/>
        <item m="1" x="4159"/>
        <item m="1" x="4776"/>
        <item m="1" x="5366"/>
        <item m="1" x="6265"/>
        <item m="1" x="7135"/>
        <item m="1" x="216"/>
        <item m="1" x="1347"/>
        <item m="1" x="2527"/>
        <item m="1" x="3107"/>
        <item m="1" x="3437"/>
        <item m="1" x="3768"/>
        <item m="1" x="4361"/>
        <item m="1" x="4979"/>
        <item m="1" x="5669"/>
        <item m="1" x="6568"/>
        <item m="1" x="7438"/>
        <item m="1" x="613"/>
        <item m="1" x="1743"/>
        <item m="1" x="2975"/>
        <item m="1" x="3221"/>
        <item m="1" x="3551"/>
        <item m="1" x="3896"/>
        <item m="1" x="4489"/>
        <item m="1" x="5104"/>
        <item m="1" x="5894"/>
        <item m="1" x="6793"/>
        <item m="1" x="7677"/>
        <item m="1" x="852"/>
        <item m="1" x="3022"/>
        <item m="1" x="3353"/>
        <item m="1" x="3683"/>
        <item m="1" x="4208"/>
        <item m="1" x="4826"/>
        <item m="1" x="5439"/>
        <item m="1" x="6339"/>
        <item m="1" x="7209"/>
        <item m="1" x="315"/>
        <item m="1" x="1444"/>
        <item m="1" x="2648"/>
        <item m="1" x="3134"/>
        <item m="1" x="3464"/>
        <item m="1" x="3795"/>
        <item m="1" x="4388"/>
        <item m="1" x="5006"/>
        <item m="1" x="5719"/>
        <item m="1" x="6618"/>
        <item m="1" x="7488"/>
        <item m="1" x="663"/>
        <item m="1" x="1793"/>
        <item m="1" x="2978"/>
        <item m="1" x="3249"/>
        <item m="1" x="3579"/>
        <item m="1" x="3948"/>
        <item m="1" x="4541"/>
        <item m="1" x="5155"/>
        <item m="1" x="5969"/>
        <item m="1" x="6867"/>
        <item m="1" x="3048"/>
        <item m="1" x="3378"/>
        <item m="1" x="3709"/>
        <item m="1" x="4258"/>
        <item m="1" x="4876"/>
        <item m="1" x="5513"/>
        <item m="1" x="6413"/>
        <item m="1" x="7283"/>
        <item m="1" x="413"/>
        <item m="1" x="1543"/>
        <item m="1" x="2769"/>
        <item m="1" x="3161"/>
        <item m="1" x="3491"/>
        <item m="1" x="3822"/>
        <item m="1" x="4415"/>
        <item m="1" x="5032"/>
        <item m="1" x="5769"/>
        <item m="1" x="6668"/>
        <item m="1" x="7538"/>
        <item m="1" x="713"/>
        <item m="1" x="1843"/>
        <item m="1" x="2981"/>
        <item m="1" x="3277"/>
        <item m="1" x="3607"/>
        <item m="1" x="4000"/>
        <item m="1" x="4593"/>
        <item m="1" x="5206"/>
        <item m="1" x="6044"/>
        <item m="1" x="6942"/>
        <item m="1" x="7871"/>
        <item m="1" x="1048"/>
        <item m="1" x="3074"/>
        <item m="1" x="3404"/>
        <item m="1" x="3735"/>
        <item m="1" x="4308"/>
        <item m="1" x="4926"/>
        <item m="1" x="5587"/>
        <item m="1" x="6487"/>
        <item m="1" x="7357"/>
        <item m="1" x="512"/>
        <item m="1" x="1640"/>
        <item m="1" x="2890"/>
        <item m="1" x="3188"/>
        <item m="1" x="3518"/>
        <item m="1" x="3849"/>
        <item m="1" x="4442"/>
        <item m="1" x="5058"/>
        <item m="1" x="5819"/>
        <item m="1" x="6718"/>
        <item m="1" x="7588"/>
        <item m="1" x="763"/>
        <item m="1" x="1893"/>
        <item m="1" x="2984"/>
        <item m="1" x="3305"/>
        <item m="1" x="3635"/>
        <item m="1" x="4052"/>
        <item m="1" x="4645"/>
        <item m="1" x="5257"/>
        <item m="1" x="6119"/>
        <item m="1" x="7017"/>
        <item m="1" x="7872"/>
        <item m="1" x="3100"/>
        <item m="1" x="3430"/>
        <item m="1" x="3761"/>
        <item m="1" x="4354"/>
        <item m="1" x="4972"/>
        <item m="1" x="5657"/>
        <item m="1" x="1182"/>
        <item m="1" x="3127"/>
        <item m="1" x="3457"/>
        <item m="1" x="3788"/>
        <item m="1" x="4381"/>
        <item m="1" x="4999"/>
        <item m="1" x="80"/>
        <item m="1" x="3154"/>
        <item m="1" x="3484"/>
        <item m="1" x="3815"/>
        <item m="1" x="4408"/>
        <item m="1" x="3181"/>
        <item m="1" x="3511"/>
        <item m="1" x="3842"/>
        <item m="1" x="4435"/>
        <item m="1" x="3208"/>
        <item m="1" x="3538"/>
        <item m="1" x="3873"/>
        <item m="1" x="4466"/>
        <item m="1" x="258"/>
        <item m="1" x="3236"/>
        <item m="1" x="3566"/>
        <item m="1" x="3925"/>
        <item m="1" x="4518"/>
        <item m="1" x="1486"/>
        <item m="1" x="3264"/>
        <item m="1" x="3594"/>
        <item m="1" x="3977"/>
        <item m="1" x="4570"/>
        <item m="1" x="455"/>
        <item m="1" x="3292"/>
        <item m="1" x="3622"/>
        <item m="1" x="4029"/>
        <item m="1" x="462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6"/>
  </rowFields>
  <rowItems count="1">
    <i>
      <x v="7872"/>
    </i>
  </rowItems>
  <colFields count="1">
    <field x="8"/>
  </colFields>
  <colItems count="1">
    <i>
      <x v="17"/>
    </i>
  </colItems>
  <dataFields count="1">
    <dataField name="Nombre de Wind Dir" fld="8" subtotal="count" baseField="34" baseItem="0" numFmtId="1"/>
  </dataFields>
  <formats count="10">
    <format dxfId="22">
      <pivotArea outline="0" collapsedLevelsAreSubtotals="1" fieldPosition="0"/>
    </format>
    <format dxfId="21">
      <pivotArea dataOnly="0" labelOnly="1" outline="0" fieldPosition="0">
        <references count="1">
          <reference field="36" count="50">
            <x v="1"/>
            <x v="121"/>
            <x v="217"/>
            <x v="313"/>
            <x v="385"/>
            <x v="457"/>
            <x v="529"/>
            <x v="577"/>
            <x v="625"/>
            <x v="649"/>
            <x v="673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837"/>
            <x v="933"/>
            <x v="1029"/>
            <x v="1101"/>
            <x v="1173"/>
            <x v="1245"/>
            <x v="1293"/>
            <x v="1341"/>
            <x v="1365"/>
            <x v="1389"/>
            <x v="1413"/>
            <x v="1414"/>
            <x v="1415"/>
            <x v="1416"/>
            <x v="1417"/>
            <x v="1418"/>
            <x v="1419"/>
            <x v="1420"/>
          </reference>
        </references>
      </pivotArea>
    </format>
    <format dxfId="20">
      <pivotArea dataOnly="0" labelOnly="1" outline="0" fieldPosition="0">
        <references count="1">
          <reference field="36" count="50">
            <x v="1421"/>
            <x v="1422"/>
            <x v="1423"/>
            <x v="1424"/>
            <x v="1425"/>
            <x v="1426"/>
            <x v="1427"/>
            <x v="1428"/>
            <x v="1429"/>
            <x v="1430"/>
            <x v="1540"/>
            <x v="1636"/>
            <x v="1732"/>
            <x v="1804"/>
            <x v="1876"/>
            <x v="1938"/>
            <x v="1986"/>
            <x v="2034"/>
            <x v="2058"/>
            <x v="2082"/>
            <x v="2106"/>
            <x v="2107"/>
            <x v="2108"/>
            <x v="2109"/>
            <x v="2110"/>
            <x v="2111"/>
            <x v="2112"/>
            <x v="2113"/>
            <x v="2114"/>
            <x v="2115"/>
            <x v="2116"/>
            <x v="2117"/>
            <x v="2118"/>
            <x v="2119"/>
            <x v="2120"/>
            <x v="2121"/>
            <x v="2122"/>
            <x v="2123"/>
            <x v="2124"/>
            <x v="2125"/>
            <x v="2126"/>
            <x v="2219"/>
            <x v="2314"/>
            <x v="2410"/>
            <x v="2482"/>
            <x v="2554"/>
            <x v="2599"/>
            <x v="2646"/>
            <x v="2694"/>
            <x v="2718"/>
          </reference>
        </references>
      </pivotArea>
    </format>
    <format dxfId="19">
      <pivotArea dataOnly="0" labelOnly="1" outline="0" fieldPosition="0">
        <references count="1">
          <reference field="36" count="49">
            <x v="2742"/>
            <x v="2762"/>
            <x v="2763"/>
            <x v="2764"/>
            <x v="2765"/>
            <x v="2766"/>
            <x v="2767"/>
            <x v="2768"/>
            <x v="2769"/>
            <x v="2770"/>
            <x v="2771"/>
            <x v="2772"/>
            <x v="2773"/>
            <x v="2774"/>
            <x v="2775"/>
            <x v="2776"/>
            <x v="2777"/>
            <x v="2778"/>
            <x v="2779"/>
            <x v="2780"/>
            <x v="2876"/>
            <x v="2948"/>
            <x v="3041"/>
            <x v="3113"/>
            <x v="3161"/>
            <x v="3209"/>
            <x v="3233"/>
            <x v="3281"/>
            <x v="3305"/>
            <x v="3329"/>
            <x v="3330"/>
            <x v="3331"/>
            <x v="3332"/>
            <x v="3333"/>
            <x v="3334"/>
            <x v="3335"/>
            <x v="3336"/>
            <x v="3337"/>
            <x v="3338"/>
            <x v="3339"/>
            <x v="3340"/>
            <x v="3341"/>
            <x v="3342"/>
            <x v="3343"/>
            <x v="3344"/>
            <x v="3345"/>
            <x v="3346"/>
            <x v="3347"/>
            <x v="3348"/>
          </reference>
        </references>
      </pivotArea>
    </format>
    <format dxfId="18">
      <pivotArea dataOnly="0" labelOnly="1" outline="0" fieldPosition="0">
        <references count="1">
          <reference field="36" count="50">
            <x v="3349"/>
            <x v="3350"/>
            <x v="3422"/>
            <x v="3518"/>
            <x v="3590"/>
            <x v="3662"/>
            <x v="3730"/>
            <x v="3778"/>
            <x v="3826"/>
            <x v="3874"/>
            <x v="3898"/>
            <x v="3922"/>
            <x v="3923"/>
            <x v="3924"/>
            <x v="3925"/>
            <x v="3926"/>
            <x v="3927"/>
            <x v="3928"/>
            <x v="3929"/>
            <x v="3930"/>
            <x v="3931"/>
            <x v="3932"/>
            <x v="3933"/>
            <x v="3934"/>
            <x v="3935"/>
            <x v="3936"/>
            <x v="3937"/>
            <x v="3938"/>
            <x v="3939"/>
            <x v="3940"/>
            <x v="3941"/>
            <x v="3942"/>
            <x v="4036"/>
            <x v="4132"/>
            <x v="4228"/>
            <x v="4300"/>
            <x v="4372"/>
            <x v="4420"/>
            <x v="4468"/>
            <x v="4516"/>
            <x v="4540"/>
            <x v="4564"/>
            <x v="4565"/>
            <x v="4566"/>
            <x v="4567"/>
            <x v="4568"/>
            <x v="4569"/>
            <x v="4570"/>
            <x v="4571"/>
            <x v="4572"/>
          </reference>
        </references>
      </pivotArea>
    </format>
    <format dxfId="17">
      <pivotArea dataOnly="0" labelOnly="1" outline="0" fieldPosition="0">
        <references count="1">
          <reference field="36" count="46">
            <x v="4573"/>
            <x v="4574"/>
            <x v="4575"/>
            <x v="4576"/>
            <x v="4577"/>
            <x v="4578"/>
            <x v="4579"/>
            <x v="4580"/>
            <x v="4581"/>
            <x v="4582"/>
            <x v="4583"/>
            <x v="4584"/>
            <x v="4585"/>
            <x v="4681"/>
            <x v="4777"/>
            <x v="4873"/>
            <x v="4945"/>
            <x v="5017"/>
            <x v="5065"/>
            <x v="5113"/>
            <x v="5161"/>
            <x v="5185"/>
            <x v="5209"/>
            <x v="5210"/>
            <x v="5211"/>
            <x v="5212"/>
            <x v="5213"/>
            <x v="5214"/>
            <x v="5215"/>
            <x v="5216"/>
            <x v="5217"/>
            <x v="5218"/>
            <x v="5219"/>
            <x v="5220"/>
            <x v="5221"/>
            <x v="5222"/>
            <x v="5223"/>
            <x v="5224"/>
            <x v="5225"/>
            <x v="5226"/>
            <x v="5322"/>
            <x v="5418"/>
            <x v="5514"/>
            <x v="5586"/>
            <x v="5658"/>
            <x v="5706"/>
          </reference>
        </references>
      </pivotArea>
    </format>
    <format dxfId="16">
      <pivotArea dataOnly="0" labelOnly="1" outline="0" fieldPosition="0">
        <references count="1">
          <reference field="36" count="44">
            <x v="5754"/>
            <x v="5802"/>
            <x v="5826"/>
            <x v="5850"/>
            <x v="5851"/>
            <x v="5852"/>
            <x v="5853"/>
            <x v="5854"/>
            <x v="5855"/>
            <x v="5856"/>
            <x v="5857"/>
            <x v="5858"/>
            <x v="5859"/>
            <x v="5860"/>
            <x v="5861"/>
            <x v="5862"/>
            <x v="5863"/>
            <x v="5864"/>
            <x v="5865"/>
            <x v="5866"/>
            <x v="5867"/>
            <x v="5963"/>
            <x v="6059"/>
            <x v="6155"/>
            <x v="6227"/>
            <x v="6299"/>
            <x v="6347"/>
            <x v="6395"/>
            <x v="6443"/>
            <x v="6467"/>
            <x v="6491"/>
            <x v="6492"/>
            <x v="6493"/>
            <x v="6494"/>
            <x v="6495"/>
            <x v="6496"/>
            <x v="6497"/>
            <x v="6498"/>
            <x v="6499"/>
            <x v="6500"/>
            <x v="6501"/>
            <x v="6502"/>
            <x v="6503"/>
            <x v="6504"/>
          </reference>
        </references>
      </pivotArea>
    </format>
    <format dxfId="15">
      <pivotArea dataOnly="0" labelOnly="1" outline="0" fieldPosition="0">
        <references count="1">
          <reference field="36" count="43">
            <x v="6505"/>
            <x v="6506"/>
            <x v="6507"/>
            <x v="6508"/>
            <x v="6509"/>
            <x v="6605"/>
            <x v="6701"/>
            <x v="6786"/>
            <x v="6858"/>
            <x v="6930"/>
            <x v="6978"/>
            <x v="7026"/>
            <x v="7063"/>
            <x v="7087"/>
            <x v="7111"/>
            <x v="7112"/>
            <x v="7113"/>
            <x v="7114"/>
            <x v="7115"/>
            <x v="7116"/>
            <x v="7117"/>
            <x v="7118"/>
            <x v="7119"/>
            <x v="7120"/>
            <x v="7121"/>
            <x v="7122"/>
            <x v="7123"/>
            <x v="7124"/>
            <x v="7125"/>
            <x v="7126"/>
            <x v="7127"/>
            <x v="7128"/>
            <x v="7224"/>
            <x v="7320"/>
            <x v="7388"/>
            <x v="7458"/>
            <x v="7530"/>
            <x v="7578"/>
            <x v="7646"/>
            <x v="7668"/>
            <x v="7692"/>
            <x v="7693"/>
            <x v="7694"/>
          </reference>
        </references>
      </pivotArea>
    </format>
    <format dxfId="14">
      <pivotArea dataOnly="0" labelOnly="1" outline="0" fieldPosition="0">
        <references count="1">
          <reference field="36" count="16">
            <x v="0"/>
            <x v="7695"/>
            <x v="7696"/>
            <x v="7697"/>
            <x v="7698"/>
            <x v="7699"/>
            <x v="7700"/>
            <x v="7701"/>
            <x v="7702"/>
            <x v="7703"/>
            <x v="7704"/>
            <x v="7705"/>
            <x v="7706"/>
            <x v="7707"/>
            <x v="7708"/>
            <x v="7709"/>
          </reference>
        </references>
      </pivotArea>
    </format>
    <format dxfId="13">
      <pivotArea outline="0" fieldPosition="0">
        <references count="1">
          <reference field="4294967294" count="1">
            <x v="0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8" count="17" selected="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bdd" displayName="Tbdd" ref="A4:AN5" insertRow="1" totalsRowShown="0">
  <autoFilter ref="A4:AN5"/>
  <tableColumns count="40">
    <tableColumn id="1" name="Date" dataDxfId="49"/>
    <tableColumn id="2" name="Time" dataDxfId="48"/>
    <tableColumn id="3" name="Temp Out"/>
    <tableColumn id="4" name="Hi Temp"/>
    <tableColumn id="5" name="Low Temp"/>
    <tableColumn id="6" name="Out Hum"/>
    <tableColumn id="7" name="Dew Pt."/>
    <tableColumn id="8" name="Wind Speed"/>
    <tableColumn id="9" name="Wind Dir"/>
    <tableColumn id="10" name="Wind Run"/>
    <tableColumn id="11" name="Hi Speed"/>
    <tableColumn id="12" name="Hi Dir"/>
    <tableColumn id="13" name="Wind Chill"/>
    <tableColumn id="14" name="Heat Index"/>
    <tableColumn id="15" name="THW Index"/>
    <tableColumn id="35" name="THSW Index"/>
    <tableColumn id="16" name="Bar  "/>
    <tableColumn id="17" name="Rain"/>
    <tableColumn id="18" name="Rain Rate"/>
    <tableColumn id="19" name="UV  Index"/>
    <tableColumn id="20" name="UV  Dose"/>
    <tableColumn id="21" name="Hi  UV "/>
    <tableColumn id="22" name="Heat D-D "/>
    <tableColumn id="23" name="Cool D-D "/>
    <tableColumn id="24" name="In  Temp"/>
    <tableColumn id="25" name="In Hum"/>
    <tableColumn id="26" name="In  Dew"/>
    <tableColumn id="27" name="In  Heat"/>
    <tableColumn id="28" name="In  EMC"/>
    <tableColumn id="29" name="In Air Density"/>
    <tableColumn id="40" name="ET"/>
    <tableColumn id="30" name="Wind Samp"/>
    <tableColumn id="31" name="Wind Tx "/>
    <tableColumn id="32" name="ISS  Recept"/>
    <tableColumn id="33" name="Arc. Int."/>
    <tableColumn id="38" name="UTC" dataDxfId="47">
      <calculatedColumnFormula>Tbdd[[#This Row],[Date]]+Tbdd[[#This Row],[Time]]-IF(AND(Tbdd[[#This Row],[Date]]+Tbdd[[#This Row],[Time]]&gt;=INDEX(Tableau2[de],MATCH(YEAR(Tbdd[[#This Row],[Date]]),Tableau2[année],0)),Tbdd[[#This Row],[Date]]+Tbdd[[#This Row],[Time]]&lt;INDEX(Tableau2[à],MATCH(YEAR(Tbdd[[#This Row],[Date]]),Tableau2[année],0))),2/24,1/24)</calculatedColumnFormula>
    </tableColumn>
    <tableColumn id="39" name="Date0" dataDxfId="46">
      <calculatedColumnFormula>INT(Tbdd[[#This Row],[UTC]])</calculatedColumnFormula>
    </tableColumn>
    <tableColumn id="34" name="Date6" dataDxfId="45">
      <calculatedColumnFormula>INT(Tbdd[[#This Row],[UTC]]-6/24)</calculatedColumnFormula>
    </tableColumn>
    <tableColumn id="37" name="Heure6" dataDxfId="44">
      <calculatedColumnFormula>INT(MOD(Tbdd[[#This Row],[UTC]],1)*24)/24</calculatedColumnFormula>
    </tableColumn>
    <tableColumn id="36" name="Date18" dataDxfId="43">
      <calculatedColumnFormula>INT(Tbdd[[#This Row],[UTC]]+6/24)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8" totalsRowShown="0">
  <autoFilter ref="A1:C8"/>
  <tableColumns count="3">
    <tableColumn id="1" name="année"/>
    <tableColumn id="2" name="de" dataDxfId="12">
      <calculatedColumnFormula>DATE(Tableau2[[#This Row],[année]],3,31)-WEEKDAY(DATE(Tableau2[[#This Row],[année]],3,31),2)+2/24</calculatedColumnFormula>
    </tableColumn>
    <tableColumn id="3" name="à" dataDxfId="11">
      <calculatedColumnFormula>DATE(Tableau2[[#This Row],[année]],10,31)-WEEKDAY(DATE(Tableau2[[#This Row],[année]],10,31),2)-1+3/24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18225"/>
  <sheetViews>
    <sheetView tabSelected="1" zoomScale="80" zoomScaleNormal="80" workbookViewId="0">
      <selection activeCell="A5" sqref="A5"/>
    </sheetView>
  </sheetViews>
  <sheetFormatPr baseColWidth="10" defaultRowHeight="14.5" x14ac:dyDescent="0.35"/>
  <cols>
    <col min="1" max="1" width="10.81640625" style="1" bestFit="1" customWidth="1"/>
    <col min="2" max="2" width="8.08984375" bestFit="1" customWidth="1"/>
    <col min="3" max="3" width="12.36328125" bestFit="1" customWidth="1"/>
    <col min="5" max="5" width="12.7265625" bestFit="1" customWidth="1"/>
    <col min="6" max="6" width="11.54296875" bestFit="1" customWidth="1"/>
    <col min="7" max="7" width="10.453125" bestFit="1" customWidth="1"/>
    <col min="8" max="8" width="14.1796875" bestFit="1" customWidth="1"/>
    <col min="9" max="9" width="11.26953125" bestFit="1" customWidth="1"/>
    <col min="10" max="10" width="12.26953125" bestFit="1" customWidth="1"/>
    <col min="11" max="11" width="11.36328125" bestFit="1" customWidth="1"/>
    <col min="12" max="12" width="8.36328125" bestFit="1" customWidth="1"/>
    <col min="13" max="13" width="12.453125" bestFit="1" customWidth="1"/>
    <col min="14" max="14" width="13.08984375" bestFit="1" customWidth="1"/>
    <col min="15" max="15" width="13.1796875" bestFit="1" customWidth="1"/>
    <col min="16" max="16" width="14.1796875" bestFit="1" customWidth="1"/>
    <col min="17" max="18" width="7.6328125" bestFit="1" customWidth="1"/>
    <col min="19" max="19" width="11.90625" bestFit="1" customWidth="1"/>
    <col min="20" max="20" width="12.1796875" bestFit="1" customWidth="1"/>
    <col min="21" max="21" width="11.54296875" bestFit="1" customWidth="1"/>
    <col min="22" max="22" width="9.54296875" bestFit="1" customWidth="1"/>
    <col min="23" max="23" width="11.90625" bestFit="1" customWidth="1"/>
    <col min="24" max="24" width="11.81640625" bestFit="1" customWidth="1"/>
    <col min="25" max="25" width="11.36328125" bestFit="1" customWidth="1"/>
    <col min="26" max="26" width="10.08984375" bestFit="1" customWidth="1"/>
    <col min="27" max="27" width="10.1796875" bestFit="1" customWidth="1"/>
    <col min="28" max="29" width="10.453125" bestFit="1" customWidth="1"/>
    <col min="30" max="30" width="15.1796875" bestFit="1" customWidth="1"/>
    <col min="31" max="31" width="5.90625" bestFit="1" customWidth="1"/>
    <col min="32" max="32" width="13.7265625" bestFit="1" customWidth="1"/>
    <col min="33" max="33" width="11.26953125" bestFit="1" customWidth="1"/>
    <col min="34" max="34" width="13.26953125" bestFit="1" customWidth="1"/>
    <col min="35" max="35" width="10.6328125" bestFit="1" customWidth="1"/>
    <col min="36" max="36" width="16.54296875" style="9" bestFit="1" customWidth="1"/>
    <col min="37" max="37" width="11.453125" bestFit="1" customWidth="1"/>
    <col min="38" max="38" width="11.453125" style="13" bestFit="1" customWidth="1"/>
    <col min="39" max="39" width="10.6328125" style="180" bestFit="1" customWidth="1"/>
    <col min="41" max="41" width="11.36328125" style="101" bestFit="1" customWidth="1"/>
    <col min="42" max="42" width="15.26953125" style="101" customWidth="1"/>
    <col min="43" max="43" width="10.90625" style="10"/>
  </cols>
  <sheetData>
    <row r="1" spans="1:43" x14ac:dyDescent="0.35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5</v>
      </c>
      <c r="J1" t="s">
        <v>5</v>
      </c>
      <c r="K1" t="s">
        <v>1</v>
      </c>
      <c r="L1" t="s">
        <v>1</v>
      </c>
      <c r="M1" t="s">
        <v>5</v>
      </c>
      <c r="N1" t="s">
        <v>6</v>
      </c>
      <c r="O1" t="s">
        <v>7</v>
      </c>
      <c r="P1" t="s">
        <v>86</v>
      </c>
      <c r="S1" t="s">
        <v>8</v>
      </c>
      <c r="T1" t="s">
        <v>9</v>
      </c>
      <c r="U1" t="s">
        <v>9</v>
      </c>
      <c r="V1" t="s">
        <v>10</v>
      </c>
      <c r="W1" t="s">
        <v>6</v>
      </c>
      <c r="X1" t="s">
        <v>11</v>
      </c>
      <c r="Y1" t="s">
        <v>12</v>
      </c>
      <c r="Z1" t="s">
        <v>13</v>
      </c>
      <c r="AA1" t="s">
        <v>12</v>
      </c>
      <c r="AB1" t="s">
        <v>12</v>
      </c>
      <c r="AC1" t="s">
        <v>12</v>
      </c>
      <c r="AD1" t="s">
        <v>14</v>
      </c>
      <c r="AF1" t="s">
        <v>5</v>
      </c>
      <c r="AG1" t="s">
        <v>5</v>
      </c>
      <c r="AH1" t="s">
        <v>15</v>
      </c>
      <c r="AI1" t="s">
        <v>16</v>
      </c>
      <c r="AK1" s="101"/>
      <c r="AL1" s="101"/>
      <c r="AN1" s="101"/>
      <c r="AO1"/>
      <c r="AP1"/>
      <c r="AQ1"/>
    </row>
    <row r="2" spans="1:43" x14ac:dyDescent="0.35">
      <c r="A2" s="1" t="s">
        <v>17</v>
      </c>
      <c r="B2" t="s">
        <v>18</v>
      </c>
      <c r="C2" t="s">
        <v>3</v>
      </c>
      <c r="D2" t="s">
        <v>0</v>
      </c>
      <c r="E2" t="s">
        <v>0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21</v>
      </c>
      <c r="L2" t="s">
        <v>22</v>
      </c>
      <c r="M2" t="s">
        <v>24</v>
      </c>
      <c r="N2" t="s">
        <v>25</v>
      </c>
      <c r="O2" t="s">
        <v>25</v>
      </c>
      <c r="P2" t="s">
        <v>25</v>
      </c>
      <c r="Q2" t="s">
        <v>26</v>
      </c>
      <c r="R2" t="s">
        <v>8</v>
      </c>
      <c r="S2" t="s">
        <v>27</v>
      </c>
      <c r="T2" t="s">
        <v>25</v>
      </c>
      <c r="U2" t="s">
        <v>28</v>
      </c>
      <c r="V2" t="s">
        <v>9</v>
      </c>
      <c r="W2" t="s">
        <v>29</v>
      </c>
      <c r="X2" t="s">
        <v>29</v>
      </c>
      <c r="Y2" t="s">
        <v>0</v>
      </c>
      <c r="Z2" t="s">
        <v>19</v>
      </c>
      <c r="AA2" t="s">
        <v>4</v>
      </c>
      <c r="AB2" t="s">
        <v>6</v>
      </c>
      <c r="AC2" t="s">
        <v>30</v>
      </c>
      <c r="AD2" t="s">
        <v>31</v>
      </c>
      <c r="AE2" t="s">
        <v>88</v>
      </c>
      <c r="AF2" t="s">
        <v>32</v>
      </c>
      <c r="AG2" t="s">
        <v>33</v>
      </c>
      <c r="AH2" t="s">
        <v>34</v>
      </c>
      <c r="AI2" t="s">
        <v>35</v>
      </c>
      <c r="AK2" s="101"/>
      <c r="AL2" s="101"/>
      <c r="AN2" s="101"/>
      <c r="AO2"/>
      <c r="AP2"/>
      <c r="AQ2"/>
    </row>
    <row r="3" spans="1:43" x14ac:dyDescent="0.35">
      <c r="AK3" s="101"/>
      <c r="AL3" s="101"/>
      <c r="AN3" s="101"/>
      <c r="AO3"/>
      <c r="AP3"/>
      <c r="AQ3"/>
    </row>
    <row r="4" spans="1:43" x14ac:dyDescent="0.35">
      <c r="A4" s="1" t="s">
        <v>17</v>
      </c>
      <c r="B4" t="s">
        <v>18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87</v>
      </c>
      <c r="Q4" t="s">
        <v>26</v>
      </c>
      <c r="R4" t="s">
        <v>8</v>
      </c>
      <c r="S4" t="s">
        <v>49</v>
      </c>
      <c r="T4" t="s">
        <v>50</v>
      </c>
      <c r="U4" t="s">
        <v>51</v>
      </c>
      <c r="V4" t="s">
        <v>52</v>
      </c>
      <c r="W4" t="s">
        <v>53</v>
      </c>
      <c r="X4" t="s">
        <v>54</v>
      </c>
      <c r="Y4" t="s">
        <v>55</v>
      </c>
      <c r="Z4" t="s">
        <v>56</v>
      </c>
      <c r="AA4" t="s">
        <v>57</v>
      </c>
      <c r="AB4" t="s">
        <v>58</v>
      </c>
      <c r="AC4" t="s">
        <v>59</v>
      </c>
      <c r="AD4" t="s">
        <v>60</v>
      </c>
      <c r="AE4" t="s">
        <v>88</v>
      </c>
      <c r="AF4" t="s">
        <v>61</v>
      </c>
      <c r="AG4" t="s">
        <v>62</v>
      </c>
      <c r="AH4" t="s">
        <v>63</v>
      </c>
      <c r="AI4" t="s">
        <v>64</v>
      </c>
      <c r="AJ4" s="8" t="s">
        <v>71</v>
      </c>
      <c r="AK4" s="4" t="s">
        <v>82</v>
      </c>
      <c r="AL4" s="4" t="s">
        <v>83</v>
      </c>
      <c r="AM4" s="181" t="s">
        <v>218</v>
      </c>
      <c r="AN4" s="4" t="s">
        <v>84</v>
      </c>
      <c r="AO4"/>
      <c r="AP4"/>
      <c r="AQ4"/>
    </row>
    <row r="5" spans="1:43" x14ac:dyDescent="0.35">
      <c r="B5" s="2"/>
      <c r="AK5" s="179"/>
      <c r="AL5" s="101"/>
      <c r="AM5" s="264"/>
      <c r="AN5" s="179"/>
      <c r="AO5"/>
      <c r="AP5"/>
      <c r="AQ5"/>
    </row>
    <row r="6" spans="1:43" x14ac:dyDescent="0.35">
      <c r="AO6"/>
      <c r="AP6"/>
      <c r="AQ6"/>
    </row>
    <row r="7" spans="1:43" x14ac:dyDescent="0.35">
      <c r="AO7"/>
      <c r="AP7"/>
      <c r="AQ7"/>
    </row>
    <row r="8" spans="1:43" x14ac:dyDescent="0.35">
      <c r="AO8"/>
      <c r="AP8"/>
      <c r="AQ8"/>
    </row>
    <row r="9" spans="1:43" x14ac:dyDescent="0.35">
      <c r="AO9"/>
      <c r="AP9"/>
      <c r="AQ9"/>
    </row>
    <row r="10" spans="1:43" x14ac:dyDescent="0.35">
      <c r="AO10"/>
      <c r="AP10"/>
      <c r="AQ10"/>
    </row>
    <row r="11" spans="1:43" x14ac:dyDescent="0.35">
      <c r="AO11"/>
      <c r="AP11"/>
      <c r="AQ11"/>
    </row>
    <row r="12" spans="1:43" x14ac:dyDescent="0.35">
      <c r="AO12"/>
      <c r="AP12"/>
      <c r="AQ12"/>
    </row>
    <row r="13" spans="1:43" x14ac:dyDescent="0.35">
      <c r="AO13"/>
      <c r="AP13"/>
      <c r="AQ13"/>
    </row>
    <row r="14" spans="1:43" x14ac:dyDescent="0.35">
      <c r="AO14"/>
      <c r="AP14"/>
      <c r="AQ14"/>
    </row>
    <row r="15" spans="1:43" x14ac:dyDescent="0.35">
      <c r="AO15"/>
      <c r="AP15"/>
      <c r="AQ15"/>
    </row>
    <row r="16" spans="1:43" x14ac:dyDescent="0.35">
      <c r="AO16"/>
      <c r="AP16"/>
      <c r="AQ16"/>
    </row>
    <row r="17" spans="41:43" x14ac:dyDescent="0.35">
      <c r="AO17"/>
      <c r="AP17"/>
      <c r="AQ17"/>
    </row>
    <row r="18" spans="41:43" x14ac:dyDescent="0.35">
      <c r="AO18"/>
      <c r="AP18"/>
      <c r="AQ18"/>
    </row>
    <row r="19" spans="41:43" x14ac:dyDescent="0.35">
      <c r="AO19"/>
      <c r="AP19"/>
      <c r="AQ19"/>
    </row>
    <row r="20" spans="41:43" x14ac:dyDescent="0.35">
      <c r="AO20"/>
      <c r="AP20"/>
      <c r="AQ20"/>
    </row>
    <row r="21" spans="41:43" x14ac:dyDescent="0.35">
      <c r="AO21"/>
      <c r="AP21"/>
      <c r="AQ21"/>
    </row>
    <row r="22" spans="41:43" x14ac:dyDescent="0.35">
      <c r="AO22"/>
      <c r="AP22"/>
      <c r="AQ22"/>
    </row>
    <row r="23" spans="41:43" x14ac:dyDescent="0.35">
      <c r="AO23"/>
      <c r="AP23"/>
      <c r="AQ23"/>
    </row>
    <row r="24" spans="41:43" x14ac:dyDescent="0.35">
      <c r="AO24"/>
      <c r="AP24"/>
      <c r="AQ24"/>
    </row>
    <row r="25" spans="41:43" x14ac:dyDescent="0.35">
      <c r="AO25"/>
      <c r="AP25"/>
      <c r="AQ25"/>
    </row>
    <row r="26" spans="41:43" x14ac:dyDescent="0.35">
      <c r="AO26"/>
      <c r="AP26"/>
      <c r="AQ26"/>
    </row>
    <row r="27" spans="41:43" x14ac:dyDescent="0.35">
      <c r="AO27"/>
      <c r="AP27"/>
      <c r="AQ27"/>
    </row>
    <row r="28" spans="41:43" x14ac:dyDescent="0.35">
      <c r="AO28"/>
      <c r="AP28"/>
      <c r="AQ28"/>
    </row>
    <row r="29" spans="41:43" x14ac:dyDescent="0.35">
      <c r="AO29"/>
      <c r="AP29"/>
      <c r="AQ29"/>
    </row>
    <row r="30" spans="41:43" x14ac:dyDescent="0.35">
      <c r="AO30"/>
      <c r="AP30"/>
      <c r="AQ30"/>
    </row>
    <row r="31" spans="41:43" x14ac:dyDescent="0.35">
      <c r="AO31"/>
      <c r="AP31"/>
      <c r="AQ31"/>
    </row>
    <row r="32" spans="41:43" x14ac:dyDescent="0.35">
      <c r="AO32"/>
      <c r="AP32"/>
      <c r="AQ32"/>
    </row>
    <row r="33" spans="41:43" x14ac:dyDescent="0.35">
      <c r="AO33"/>
      <c r="AP33"/>
      <c r="AQ33"/>
    </row>
    <row r="34" spans="41:43" x14ac:dyDescent="0.35">
      <c r="AO34"/>
      <c r="AP34"/>
      <c r="AQ34"/>
    </row>
    <row r="35" spans="41:43" x14ac:dyDescent="0.35">
      <c r="AO35"/>
      <c r="AP35"/>
      <c r="AQ35"/>
    </row>
    <row r="36" spans="41:43" x14ac:dyDescent="0.35">
      <c r="AO36"/>
      <c r="AP36"/>
      <c r="AQ36"/>
    </row>
    <row r="37" spans="41:43" x14ac:dyDescent="0.35">
      <c r="AO37"/>
      <c r="AP37"/>
      <c r="AQ37"/>
    </row>
    <row r="38" spans="41:43" x14ac:dyDescent="0.35">
      <c r="AO38"/>
      <c r="AP38"/>
      <c r="AQ38"/>
    </row>
    <row r="39" spans="41:43" x14ac:dyDescent="0.35">
      <c r="AO39"/>
      <c r="AP39"/>
      <c r="AQ39"/>
    </row>
    <row r="40" spans="41:43" x14ac:dyDescent="0.35">
      <c r="AO40"/>
      <c r="AP40"/>
      <c r="AQ40"/>
    </row>
    <row r="41" spans="41:43" x14ac:dyDescent="0.35">
      <c r="AO41"/>
      <c r="AP41"/>
      <c r="AQ41"/>
    </row>
    <row r="42" spans="41:43" x14ac:dyDescent="0.35">
      <c r="AO42"/>
      <c r="AP42"/>
      <c r="AQ42"/>
    </row>
    <row r="43" spans="41:43" x14ac:dyDescent="0.35">
      <c r="AO43"/>
      <c r="AP43"/>
      <c r="AQ43"/>
    </row>
    <row r="44" spans="41:43" x14ac:dyDescent="0.35">
      <c r="AO44"/>
      <c r="AP44"/>
      <c r="AQ44"/>
    </row>
    <row r="45" spans="41:43" x14ac:dyDescent="0.35">
      <c r="AO45"/>
      <c r="AP45"/>
      <c r="AQ45"/>
    </row>
    <row r="46" spans="41:43" x14ac:dyDescent="0.35">
      <c r="AO46"/>
      <c r="AP46"/>
      <c r="AQ46"/>
    </row>
    <row r="47" spans="41:43" x14ac:dyDescent="0.35">
      <c r="AO47"/>
      <c r="AP47"/>
      <c r="AQ47"/>
    </row>
    <row r="48" spans="41:43" x14ac:dyDescent="0.35">
      <c r="AO48"/>
      <c r="AP48"/>
      <c r="AQ48"/>
    </row>
    <row r="49" spans="41:43" x14ac:dyDescent="0.35">
      <c r="AO49"/>
      <c r="AP49"/>
      <c r="AQ49"/>
    </row>
    <row r="50" spans="41:43" x14ac:dyDescent="0.35">
      <c r="AO50"/>
      <c r="AP50"/>
      <c r="AQ50"/>
    </row>
    <row r="51" spans="41:43" x14ac:dyDescent="0.35">
      <c r="AO51"/>
      <c r="AP51"/>
      <c r="AQ51"/>
    </row>
    <row r="52" spans="41:43" x14ac:dyDescent="0.35">
      <c r="AO52"/>
      <c r="AP52"/>
      <c r="AQ52"/>
    </row>
    <row r="53" spans="41:43" x14ac:dyDescent="0.35">
      <c r="AO53"/>
      <c r="AP53"/>
      <c r="AQ53"/>
    </row>
    <row r="54" spans="41:43" x14ac:dyDescent="0.35">
      <c r="AO54"/>
      <c r="AP54"/>
      <c r="AQ54"/>
    </row>
    <row r="55" spans="41:43" x14ac:dyDescent="0.35">
      <c r="AO55"/>
      <c r="AP55"/>
      <c r="AQ55"/>
    </row>
    <row r="56" spans="41:43" x14ac:dyDescent="0.35">
      <c r="AO56"/>
      <c r="AP56"/>
      <c r="AQ56"/>
    </row>
    <row r="57" spans="41:43" x14ac:dyDescent="0.35">
      <c r="AO57"/>
      <c r="AP57"/>
      <c r="AQ57"/>
    </row>
    <row r="58" spans="41:43" x14ac:dyDescent="0.35">
      <c r="AO58"/>
      <c r="AP58"/>
      <c r="AQ58"/>
    </row>
    <row r="59" spans="41:43" x14ac:dyDescent="0.35">
      <c r="AO59"/>
      <c r="AP59"/>
      <c r="AQ59"/>
    </row>
    <row r="60" spans="41:43" x14ac:dyDescent="0.35">
      <c r="AO60"/>
      <c r="AP60"/>
      <c r="AQ60"/>
    </row>
    <row r="61" spans="41:43" x14ac:dyDescent="0.35">
      <c r="AO61"/>
      <c r="AP61"/>
      <c r="AQ61"/>
    </row>
    <row r="62" spans="41:43" x14ac:dyDescent="0.35">
      <c r="AO62"/>
      <c r="AP62"/>
      <c r="AQ62"/>
    </row>
    <row r="63" spans="41:43" x14ac:dyDescent="0.35">
      <c r="AO63"/>
      <c r="AP63"/>
      <c r="AQ63"/>
    </row>
    <row r="64" spans="41:43" x14ac:dyDescent="0.35">
      <c r="AO64"/>
      <c r="AP64"/>
      <c r="AQ64"/>
    </row>
    <row r="65" spans="41:43" x14ac:dyDescent="0.35">
      <c r="AO65"/>
      <c r="AP65"/>
      <c r="AQ65"/>
    </row>
    <row r="66" spans="41:43" x14ac:dyDescent="0.35">
      <c r="AO66"/>
      <c r="AP66"/>
      <c r="AQ66"/>
    </row>
    <row r="67" spans="41:43" x14ac:dyDescent="0.35">
      <c r="AO67"/>
      <c r="AP67"/>
      <c r="AQ67"/>
    </row>
    <row r="68" spans="41:43" x14ac:dyDescent="0.35">
      <c r="AO68"/>
      <c r="AP68"/>
      <c r="AQ68"/>
    </row>
    <row r="69" spans="41:43" x14ac:dyDescent="0.35">
      <c r="AO69"/>
      <c r="AP69"/>
      <c r="AQ69"/>
    </row>
    <row r="70" spans="41:43" x14ac:dyDescent="0.35">
      <c r="AO70"/>
      <c r="AP70"/>
      <c r="AQ70"/>
    </row>
    <row r="71" spans="41:43" x14ac:dyDescent="0.35">
      <c r="AO71"/>
      <c r="AP71"/>
      <c r="AQ71"/>
    </row>
    <row r="72" spans="41:43" x14ac:dyDescent="0.35">
      <c r="AO72"/>
      <c r="AP72"/>
      <c r="AQ72"/>
    </row>
    <row r="73" spans="41:43" x14ac:dyDescent="0.35">
      <c r="AO73"/>
      <c r="AP73"/>
      <c r="AQ73"/>
    </row>
    <row r="74" spans="41:43" x14ac:dyDescent="0.35">
      <c r="AO74"/>
      <c r="AP74"/>
      <c r="AQ74"/>
    </row>
    <row r="75" spans="41:43" x14ac:dyDescent="0.35">
      <c r="AO75"/>
      <c r="AP75"/>
      <c r="AQ75"/>
    </row>
    <row r="76" spans="41:43" x14ac:dyDescent="0.35">
      <c r="AO76"/>
      <c r="AP76"/>
      <c r="AQ76"/>
    </row>
    <row r="77" spans="41:43" x14ac:dyDescent="0.35">
      <c r="AO77"/>
      <c r="AP77"/>
      <c r="AQ77"/>
    </row>
    <row r="78" spans="41:43" x14ac:dyDescent="0.35">
      <c r="AO78"/>
      <c r="AP78"/>
      <c r="AQ78"/>
    </row>
    <row r="79" spans="41:43" x14ac:dyDescent="0.35">
      <c r="AO79"/>
      <c r="AP79"/>
      <c r="AQ79"/>
    </row>
    <row r="80" spans="41:43" x14ac:dyDescent="0.35">
      <c r="AO80"/>
      <c r="AP80"/>
      <c r="AQ80"/>
    </row>
    <row r="81" spans="41:43" x14ac:dyDescent="0.35">
      <c r="AO81"/>
      <c r="AP81"/>
      <c r="AQ81"/>
    </row>
    <row r="82" spans="41:43" x14ac:dyDescent="0.35">
      <c r="AO82"/>
      <c r="AP82"/>
      <c r="AQ82"/>
    </row>
    <row r="83" spans="41:43" x14ac:dyDescent="0.35">
      <c r="AO83"/>
      <c r="AP83"/>
      <c r="AQ83"/>
    </row>
    <row r="84" spans="41:43" x14ac:dyDescent="0.35">
      <c r="AO84"/>
      <c r="AP84"/>
      <c r="AQ84"/>
    </row>
    <row r="85" spans="41:43" x14ac:dyDescent="0.35">
      <c r="AO85"/>
      <c r="AP85"/>
      <c r="AQ85"/>
    </row>
    <row r="86" spans="41:43" x14ac:dyDescent="0.35">
      <c r="AO86"/>
      <c r="AP86"/>
      <c r="AQ86"/>
    </row>
    <row r="87" spans="41:43" x14ac:dyDescent="0.35">
      <c r="AO87"/>
      <c r="AP87"/>
      <c r="AQ87"/>
    </row>
    <row r="88" spans="41:43" x14ac:dyDescent="0.35">
      <c r="AO88"/>
      <c r="AP88"/>
      <c r="AQ88"/>
    </row>
    <row r="89" spans="41:43" x14ac:dyDescent="0.35">
      <c r="AO89"/>
      <c r="AP89"/>
      <c r="AQ89"/>
    </row>
    <row r="90" spans="41:43" x14ac:dyDescent="0.35">
      <c r="AO90"/>
      <c r="AP90"/>
      <c r="AQ90"/>
    </row>
    <row r="91" spans="41:43" x14ac:dyDescent="0.35">
      <c r="AO91"/>
      <c r="AP91"/>
      <c r="AQ91"/>
    </row>
    <row r="92" spans="41:43" x14ac:dyDescent="0.35">
      <c r="AO92"/>
      <c r="AP92"/>
      <c r="AQ92"/>
    </row>
    <row r="93" spans="41:43" x14ac:dyDescent="0.35">
      <c r="AO93"/>
      <c r="AP93"/>
      <c r="AQ93"/>
    </row>
    <row r="94" spans="41:43" x14ac:dyDescent="0.35">
      <c r="AO94"/>
      <c r="AP94"/>
      <c r="AQ94"/>
    </row>
    <row r="95" spans="41:43" x14ac:dyDescent="0.35">
      <c r="AO95"/>
      <c r="AP95"/>
      <c r="AQ95"/>
    </row>
    <row r="96" spans="41:43" x14ac:dyDescent="0.35">
      <c r="AO96"/>
      <c r="AP96"/>
      <c r="AQ96"/>
    </row>
    <row r="97" spans="41:43" x14ac:dyDescent="0.35">
      <c r="AO97"/>
      <c r="AP97"/>
      <c r="AQ97"/>
    </row>
    <row r="98" spans="41:43" x14ac:dyDescent="0.35">
      <c r="AO98"/>
      <c r="AP98"/>
      <c r="AQ98"/>
    </row>
    <row r="99" spans="41:43" x14ac:dyDescent="0.35">
      <c r="AO99"/>
      <c r="AP99"/>
      <c r="AQ99"/>
    </row>
    <row r="100" spans="41:43" x14ac:dyDescent="0.35">
      <c r="AO100"/>
      <c r="AP100"/>
      <c r="AQ100"/>
    </row>
    <row r="101" spans="41:43" x14ac:dyDescent="0.35">
      <c r="AO101"/>
      <c r="AP101"/>
      <c r="AQ101"/>
    </row>
    <row r="102" spans="41:43" x14ac:dyDescent="0.35">
      <c r="AO102"/>
      <c r="AP102"/>
      <c r="AQ102"/>
    </row>
    <row r="103" spans="41:43" x14ac:dyDescent="0.35">
      <c r="AO103"/>
      <c r="AP103"/>
      <c r="AQ103"/>
    </row>
    <row r="104" spans="41:43" x14ac:dyDescent="0.35">
      <c r="AO104"/>
      <c r="AP104"/>
      <c r="AQ104"/>
    </row>
    <row r="105" spans="41:43" x14ac:dyDescent="0.35">
      <c r="AO105"/>
      <c r="AP105"/>
      <c r="AQ105"/>
    </row>
    <row r="106" spans="41:43" x14ac:dyDescent="0.35">
      <c r="AO106"/>
      <c r="AP106"/>
      <c r="AQ106"/>
    </row>
    <row r="107" spans="41:43" x14ac:dyDescent="0.35">
      <c r="AO107"/>
      <c r="AP107"/>
      <c r="AQ107"/>
    </row>
    <row r="108" spans="41:43" x14ac:dyDescent="0.35">
      <c r="AO108"/>
      <c r="AP108"/>
      <c r="AQ108"/>
    </row>
    <row r="109" spans="41:43" x14ac:dyDescent="0.35">
      <c r="AO109"/>
      <c r="AP109"/>
      <c r="AQ109"/>
    </row>
    <row r="110" spans="41:43" x14ac:dyDescent="0.35">
      <c r="AO110"/>
      <c r="AP110"/>
      <c r="AQ110"/>
    </row>
    <row r="111" spans="41:43" x14ac:dyDescent="0.35">
      <c r="AO111"/>
      <c r="AP111"/>
      <c r="AQ111"/>
    </row>
    <row r="112" spans="41:43" x14ac:dyDescent="0.35">
      <c r="AO112"/>
      <c r="AP112"/>
      <c r="AQ112"/>
    </row>
    <row r="113" spans="41:43" x14ac:dyDescent="0.35">
      <c r="AO113"/>
      <c r="AP113"/>
      <c r="AQ113"/>
    </row>
    <row r="114" spans="41:43" x14ac:dyDescent="0.35">
      <c r="AO114"/>
      <c r="AP114"/>
      <c r="AQ114"/>
    </row>
    <row r="115" spans="41:43" x14ac:dyDescent="0.35">
      <c r="AO115"/>
      <c r="AP115"/>
      <c r="AQ115"/>
    </row>
    <row r="116" spans="41:43" x14ac:dyDescent="0.35">
      <c r="AO116"/>
      <c r="AP116"/>
      <c r="AQ116"/>
    </row>
    <row r="117" spans="41:43" x14ac:dyDescent="0.35">
      <c r="AO117"/>
      <c r="AP117"/>
      <c r="AQ117"/>
    </row>
    <row r="118" spans="41:43" x14ac:dyDescent="0.35">
      <c r="AO118"/>
      <c r="AP118"/>
      <c r="AQ118"/>
    </row>
    <row r="119" spans="41:43" x14ac:dyDescent="0.35">
      <c r="AO119"/>
      <c r="AP119"/>
      <c r="AQ119"/>
    </row>
    <row r="120" spans="41:43" x14ac:dyDescent="0.35">
      <c r="AO120"/>
      <c r="AP120"/>
      <c r="AQ120"/>
    </row>
    <row r="121" spans="41:43" x14ac:dyDescent="0.35">
      <c r="AO121"/>
      <c r="AP121"/>
      <c r="AQ121"/>
    </row>
    <row r="122" spans="41:43" x14ac:dyDescent="0.35">
      <c r="AO122"/>
      <c r="AP122"/>
      <c r="AQ122"/>
    </row>
    <row r="123" spans="41:43" x14ac:dyDescent="0.35">
      <c r="AO123"/>
      <c r="AP123"/>
      <c r="AQ123"/>
    </row>
    <row r="124" spans="41:43" x14ac:dyDescent="0.35">
      <c r="AO124"/>
      <c r="AP124"/>
      <c r="AQ124"/>
    </row>
    <row r="125" spans="41:43" x14ac:dyDescent="0.35">
      <c r="AO125"/>
      <c r="AP125"/>
      <c r="AQ125"/>
    </row>
    <row r="126" spans="41:43" x14ac:dyDescent="0.35">
      <c r="AO126"/>
      <c r="AP126"/>
      <c r="AQ126"/>
    </row>
    <row r="127" spans="41:43" x14ac:dyDescent="0.35">
      <c r="AO127"/>
      <c r="AP127"/>
      <c r="AQ127"/>
    </row>
    <row r="128" spans="41:43" x14ac:dyDescent="0.35">
      <c r="AO128"/>
      <c r="AP128"/>
      <c r="AQ128"/>
    </row>
    <row r="129" spans="41:43" x14ac:dyDescent="0.35">
      <c r="AO129"/>
      <c r="AP129"/>
      <c r="AQ129"/>
    </row>
    <row r="130" spans="41:43" x14ac:dyDescent="0.35">
      <c r="AO130"/>
      <c r="AP130"/>
      <c r="AQ130"/>
    </row>
    <row r="131" spans="41:43" x14ac:dyDescent="0.35">
      <c r="AO131"/>
      <c r="AP131"/>
      <c r="AQ131"/>
    </row>
    <row r="132" spans="41:43" x14ac:dyDescent="0.35">
      <c r="AO132"/>
      <c r="AP132"/>
      <c r="AQ132"/>
    </row>
    <row r="133" spans="41:43" x14ac:dyDescent="0.35">
      <c r="AO133"/>
      <c r="AP133"/>
      <c r="AQ133"/>
    </row>
    <row r="134" spans="41:43" x14ac:dyDescent="0.35">
      <c r="AO134"/>
      <c r="AP134"/>
      <c r="AQ134"/>
    </row>
    <row r="135" spans="41:43" x14ac:dyDescent="0.35">
      <c r="AO135"/>
      <c r="AP135"/>
      <c r="AQ135"/>
    </row>
    <row r="136" spans="41:43" x14ac:dyDescent="0.35">
      <c r="AO136"/>
      <c r="AP136"/>
      <c r="AQ136"/>
    </row>
    <row r="137" spans="41:43" x14ac:dyDescent="0.35">
      <c r="AO137"/>
      <c r="AP137"/>
      <c r="AQ137"/>
    </row>
    <row r="138" spans="41:43" x14ac:dyDescent="0.35">
      <c r="AO138"/>
      <c r="AP138"/>
      <c r="AQ138"/>
    </row>
    <row r="139" spans="41:43" x14ac:dyDescent="0.35">
      <c r="AO139"/>
      <c r="AP139"/>
      <c r="AQ139"/>
    </row>
    <row r="140" spans="41:43" x14ac:dyDescent="0.35">
      <c r="AO140"/>
      <c r="AP140"/>
      <c r="AQ140"/>
    </row>
    <row r="141" spans="41:43" x14ac:dyDescent="0.35">
      <c r="AO141"/>
      <c r="AP141"/>
      <c r="AQ141"/>
    </row>
    <row r="142" spans="41:43" x14ac:dyDescent="0.35">
      <c r="AO142"/>
      <c r="AP142"/>
      <c r="AQ142"/>
    </row>
    <row r="143" spans="41:43" x14ac:dyDescent="0.35">
      <c r="AO143"/>
      <c r="AP143"/>
      <c r="AQ143"/>
    </row>
    <row r="144" spans="41:43" x14ac:dyDescent="0.35">
      <c r="AO144"/>
      <c r="AP144"/>
      <c r="AQ144"/>
    </row>
    <row r="145" spans="41:43" x14ac:dyDescent="0.35">
      <c r="AO145"/>
      <c r="AP145"/>
      <c r="AQ145"/>
    </row>
    <row r="146" spans="41:43" x14ac:dyDescent="0.35">
      <c r="AO146"/>
      <c r="AP146"/>
      <c r="AQ146"/>
    </row>
    <row r="147" spans="41:43" x14ac:dyDescent="0.35">
      <c r="AO147"/>
      <c r="AP147"/>
      <c r="AQ147"/>
    </row>
    <row r="148" spans="41:43" x14ac:dyDescent="0.35">
      <c r="AO148"/>
      <c r="AP148"/>
      <c r="AQ148"/>
    </row>
    <row r="149" spans="41:43" x14ac:dyDescent="0.35">
      <c r="AO149"/>
      <c r="AP149"/>
      <c r="AQ149"/>
    </row>
    <row r="150" spans="41:43" x14ac:dyDescent="0.35">
      <c r="AO150"/>
      <c r="AP150"/>
      <c r="AQ150"/>
    </row>
    <row r="151" spans="41:43" x14ac:dyDescent="0.35">
      <c r="AO151"/>
      <c r="AP151"/>
      <c r="AQ151"/>
    </row>
    <row r="152" spans="41:43" x14ac:dyDescent="0.35">
      <c r="AO152"/>
      <c r="AP152"/>
      <c r="AQ152"/>
    </row>
    <row r="153" spans="41:43" x14ac:dyDescent="0.35">
      <c r="AO153"/>
      <c r="AP153"/>
      <c r="AQ153"/>
    </row>
    <row r="154" spans="41:43" x14ac:dyDescent="0.35">
      <c r="AO154"/>
      <c r="AP154"/>
      <c r="AQ154"/>
    </row>
    <row r="155" spans="41:43" x14ac:dyDescent="0.35">
      <c r="AO155"/>
      <c r="AP155"/>
      <c r="AQ155"/>
    </row>
    <row r="156" spans="41:43" x14ac:dyDescent="0.35">
      <c r="AO156"/>
      <c r="AP156"/>
      <c r="AQ156"/>
    </row>
    <row r="157" spans="41:43" x14ac:dyDescent="0.35">
      <c r="AO157"/>
      <c r="AP157"/>
      <c r="AQ157"/>
    </row>
    <row r="158" spans="41:43" x14ac:dyDescent="0.35">
      <c r="AO158"/>
      <c r="AP158"/>
      <c r="AQ158"/>
    </row>
    <row r="159" spans="41:43" x14ac:dyDescent="0.35">
      <c r="AO159"/>
      <c r="AP159"/>
      <c r="AQ159"/>
    </row>
    <row r="160" spans="41:43" x14ac:dyDescent="0.35">
      <c r="AO160"/>
      <c r="AP160"/>
      <c r="AQ160"/>
    </row>
    <row r="161" spans="41:43" x14ac:dyDescent="0.35">
      <c r="AO161"/>
      <c r="AP161"/>
      <c r="AQ161"/>
    </row>
    <row r="162" spans="41:43" x14ac:dyDescent="0.35">
      <c r="AO162"/>
      <c r="AP162"/>
      <c r="AQ162"/>
    </row>
    <row r="163" spans="41:43" x14ac:dyDescent="0.35">
      <c r="AO163"/>
      <c r="AP163"/>
      <c r="AQ163"/>
    </row>
    <row r="164" spans="41:43" x14ac:dyDescent="0.35">
      <c r="AO164"/>
      <c r="AP164"/>
      <c r="AQ164"/>
    </row>
    <row r="165" spans="41:43" x14ac:dyDescent="0.35">
      <c r="AO165"/>
      <c r="AP165"/>
      <c r="AQ165"/>
    </row>
    <row r="166" spans="41:43" x14ac:dyDescent="0.35">
      <c r="AO166"/>
      <c r="AP166"/>
      <c r="AQ166"/>
    </row>
    <row r="167" spans="41:43" x14ac:dyDescent="0.35">
      <c r="AO167"/>
      <c r="AP167"/>
      <c r="AQ167"/>
    </row>
    <row r="168" spans="41:43" x14ac:dyDescent="0.35">
      <c r="AO168"/>
      <c r="AP168"/>
      <c r="AQ168"/>
    </row>
    <row r="169" spans="41:43" x14ac:dyDescent="0.35">
      <c r="AO169"/>
      <c r="AP169"/>
      <c r="AQ169"/>
    </row>
    <row r="170" spans="41:43" x14ac:dyDescent="0.35">
      <c r="AO170"/>
      <c r="AP170"/>
      <c r="AQ170"/>
    </row>
    <row r="171" spans="41:43" x14ac:dyDescent="0.35">
      <c r="AO171"/>
      <c r="AP171"/>
      <c r="AQ171"/>
    </row>
    <row r="172" spans="41:43" x14ac:dyDescent="0.35">
      <c r="AO172"/>
      <c r="AP172"/>
      <c r="AQ172"/>
    </row>
    <row r="173" spans="41:43" x14ac:dyDescent="0.35">
      <c r="AO173"/>
      <c r="AP173"/>
      <c r="AQ173"/>
    </row>
    <row r="174" spans="41:43" x14ac:dyDescent="0.35">
      <c r="AO174"/>
      <c r="AP174"/>
      <c r="AQ174"/>
    </row>
    <row r="175" spans="41:43" x14ac:dyDescent="0.35">
      <c r="AO175"/>
      <c r="AP175"/>
      <c r="AQ175"/>
    </row>
    <row r="176" spans="41:43" x14ac:dyDescent="0.35">
      <c r="AO176"/>
      <c r="AP176"/>
      <c r="AQ176"/>
    </row>
    <row r="177" spans="41:43" x14ac:dyDescent="0.35">
      <c r="AO177"/>
      <c r="AP177"/>
      <c r="AQ177"/>
    </row>
    <row r="178" spans="41:43" x14ac:dyDescent="0.35">
      <c r="AO178"/>
      <c r="AP178"/>
      <c r="AQ178"/>
    </row>
    <row r="179" spans="41:43" x14ac:dyDescent="0.35">
      <c r="AO179"/>
      <c r="AP179"/>
      <c r="AQ179"/>
    </row>
    <row r="180" spans="41:43" x14ac:dyDescent="0.35">
      <c r="AO180"/>
      <c r="AP180"/>
      <c r="AQ180"/>
    </row>
    <row r="181" spans="41:43" x14ac:dyDescent="0.35">
      <c r="AO181"/>
      <c r="AP181"/>
      <c r="AQ181"/>
    </row>
    <row r="182" spans="41:43" x14ac:dyDescent="0.35">
      <c r="AO182"/>
      <c r="AP182"/>
      <c r="AQ182"/>
    </row>
    <row r="183" spans="41:43" x14ac:dyDescent="0.35">
      <c r="AO183"/>
      <c r="AP183"/>
      <c r="AQ183"/>
    </row>
    <row r="184" spans="41:43" x14ac:dyDescent="0.35">
      <c r="AO184"/>
      <c r="AP184"/>
      <c r="AQ184"/>
    </row>
    <row r="185" spans="41:43" x14ac:dyDescent="0.35">
      <c r="AO185"/>
      <c r="AP185"/>
      <c r="AQ185"/>
    </row>
    <row r="186" spans="41:43" x14ac:dyDescent="0.35">
      <c r="AO186"/>
      <c r="AP186"/>
      <c r="AQ186"/>
    </row>
    <row r="187" spans="41:43" x14ac:dyDescent="0.35">
      <c r="AO187"/>
      <c r="AP187"/>
      <c r="AQ187"/>
    </row>
    <row r="188" spans="41:43" x14ac:dyDescent="0.35">
      <c r="AO188"/>
      <c r="AP188"/>
      <c r="AQ188"/>
    </row>
    <row r="189" spans="41:43" x14ac:dyDescent="0.35">
      <c r="AO189"/>
      <c r="AP189"/>
      <c r="AQ189"/>
    </row>
    <row r="190" spans="41:43" x14ac:dyDescent="0.35">
      <c r="AO190"/>
      <c r="AP190"/>
      <c r="AQ190"/>
    </row>
    <row r="191" spans="41:43" x14ac:dyDescent="0.35">
      <c r="AO191"/>
      <c r="AP191"/>
      <c r="AQ191"/>
    </row>
    <row r="192" spans="41:43" x14ac:dyDescent="0.35">
      <c r="AO192"/>
      <c r="AP192"/>
      <c r="AQ192"/>
    </row>
    <row r="193" spans="41:43" x14ac:dyDescent="0.35">
      <c r="AO193"/>
      <c r="AP193"/>
      <c r="AQ193"/>
    </row>
    <row r="194" spans="41:43" x14ac:dyDescent="0.35">
      <c r="AO194"/>
      <c r="AP194"/>
      <c r="AQ194"/>
    </row>
    <row r="195" spans="41:43" x14ac:dyDescent="0.35">
      <c r="AO195"/>
      <c r="AP195"/>
      <c r="AQ195"/>
    </row>
    <row r="196" spans="41:43" x14ac:dyDescent="0.35">
      <c r="AO196"/>
      <c r="AP196"/>
      <c r="AQ196"/>
    </row>
    <row r="197" spans="41:43" x14ac:dyDescent="0.35">
      <c r="AO197"/>
      <c r="AP197"/>
      <c r="AQ197"/>
    </row>
    <row r="198" spans="41:43" x14ac:dyDescent="0.35">
      <c r="AO198"/>
      <c r="AP198"/>
      <c r="AQ198"/>
    </row>
    <row r="199" spans="41:43" x14ac:dyDescent="0.35">
      <c r="AO199"/>
      <c r="AP199"/>
      <c r="AQ199"/>
    </row>
    <row r="200" spans="41:43" x14ac:dyDescent="0.35">
      <c r="AO200"/>
      <c r="AP200"/>
      <c r="AQ200"/>
    </row>
    <row r="201" spans="41:43" x14ac:dyDescent="0.35">
      <c r="AO201"/>
      <c r="AP201"/>
      <c r="AQ201"/>
    </row>
    <row r="202" spans="41:43" x14ac:dyDescent="0.35">
      <c r="AO202"/>
      <c r="AP202"/>
      <c r="AQ202"/>
    </row>
    <row r="203" spans="41:43" x14ac:dyDescent="0.35">
      <c r="AO203"/>
      <c r="AP203"/>
      <c r="AQ203"/>
    </row>
    <row r="204" spans="41:43" x14ac:dyDescent="0.35">
      <c r="AO204"/>
      <c r="AP204"/>
      <c r="AQ204"/>
    </row>
    <row r="205" spans="41:43" x14ac:dyDescent="0.35">
      <c r="AO205"/>
      <c r="AP205"/>
      <c r="AQ205"/>
    </row>
    <row r="206" spans="41:43" x14ac:dyDescent="0.35">
      <c r="AO206"/>
      <c r="AP206"/>
      <c r="AQ206"/>
    </row>
    <row r="207" spans="41:43" x14ac:dyDescent="0.35">
      <c r="AO207"/>
      <c r="AP207"/>
      <c r="AQ207"/>
    </row>
    <row r="208" spans="41:43" x14ac:dyDescent="0.35">
      <c r="AO208"/>
      <c r="AP208"/>
      <c r="AQ208"/>
    </row>
    <row r="209" spans="41:43" x14ac:dyDescent="0.35">
      <c r="AO209"/>
      <c r="AP209"/>
      <c r="AQ209"/>
    </row>
    <row r="210" spans="41:43" x14ac:dyDescent="0.35">
      <c r="AO210"/>
      <c r="AP210"/>
      <c r="AQ210"/>
    </row>
    <row r="211" spans="41:43" x14ac:dyDescent="0.35">
      <c r="AO211"/>
      <c r="AP211"/>
      <c r="AQ211"/>
    </row>
    <row r="212" spans="41:43" x14ac:dyDescent="0.35">
      <c r="AO212"/>
      <c r="AP212"/>
      <c r="AQ212"/>
    </row>
    <row r="213" spans="41:43" x14ac:dyDescent="0.35">
      <c r="AO213"/>
      <c r="AP213"/>
      <c r="AQ213"/>
    </row>
    <row r="214" spans="41:43" x14ac:dyDescent="0.35">
      <c r="AO214"/>
      <c r="AP214"/>
      <c r="AQ214"/>
    </row>
    <row r="215" spans="41:43" x14ac:dyDescent="0.35">
      <c r="AO215"/>
      <c r="AP215"/>
      <c r="AQ215"/>
    </row>
    <row r="216" spans="41:43" x14ac:dyDescent="0.35">
      <c r="AO216"/>
      <c r="AP216"/>
      <c r="AQ216"/>
    </row>
    <row r="217" spans="41:43" x14ac:dyDescent="0.35">
      <c r="AO217"/>
      <c r="AP217"/>
      <c r="AQ217"/>
    </row>
    <row r="218" spans="41:43" x14ac:dyDescent="0.35">
      <c r="AO218"/>
      <c r="AP218"/>
      <c r="AQ218"/>
    </row>
    <row r="219" spans="41:43" x14ac:dyDescent="0.35">
      <c r="AO219"/>
      <c r="AP219"/>
      <c r="AQ219"/>
    </row>
    <row r="220" spans="41:43" x14ac:dyDescent="0.35">
      <c r="AO220"/>
      <c r="AP220"/>
      <c r="AQ220"/>
    </row>
    <row r="221" spans="41:43" x14ac:dyDescent="0.35">
      <c r="AO221"/>
      <c r="AP221"/>
      <c r="AQ221"/>
    </row>
    <row r="222" spans="41:43" x14ac:dyDescent="0.35">
      <c r="AO222"/>
      <c r="AP222"/>
      <c r="AQ222"/>
    </row>
    <row r="223" spans="41:43" x14ac:dyDescent="0.35">
      <c r="AO223"/>
      <c r="AP223"/>
      <c r="AQ223"/>
    </row>
    <row r="224" spans="41:43" x14ac:dyDescent="0.35">
      <c r="AO224"/>
      <c r="AP224"/>
      <c r="AQ224"/>
    </row>
    <row r="225" spans="41:43" x14ac:dyDescent="0.35">
      <c r="AO225"/>
      <c r="AP225"/>
      <c r="AQ225"/>
    </row>
    <row r="226" spans="41:43" x14ac:dyDescent="0.35">
      <c r="AO226"/>
      <c r="AP226"/>
      <c r="AQ226"/>
    </row>
    <row r="227" spans="41:43" x14ac:dyDescent="0.35">
      <c r="AO227"/>
      <c r="AP227"/>
      <c r="AQ227"/>
    </row>
    <row r="228" spans="41:43" x14ac:dyDescent="0.35">
      <c r="AO228"/>
      <c r="AP228"/>
      <c r="AQ228"/>
    </row>
    <row r="229" spans="41:43" x14ac:dyDescent="0.35">
      <c r="AO229"/>
      <c r="AP229"/>
      <c r="AQ229"/>
    </row>
    <row r="230" spans="41:43" x14ac:dyDescent="0.35">
      <c r="AO230"/>
      <c r="AP230"/>
      <c r="AQ230"/>
    </row>
    <row r="231" spans="41:43" x14ac:dyDescent="0.35">
      <c r="AO231"/>
      <c r="AP231"/>
      <c r="AQ231"/>
    </row>
    <row r="232" spans="41:43" x14ac:dyDescent="0.35">
      <c r="AO232"/>
      <c r="AP232"/>
      <c r="AQ232"/>
    </row>
    <row r="233" spans="41:43" x14ac:dyDescent="0.35">
      <c r="AO233"/>
      <c r="AP233"/>
      <c r="AQ233"/>
    </row>
    <row r="234" spans="41:43" x14ac:dyDescent="0.35">
      <c r="AO234"/>
      <c r="AP234"/>
      <c r="AQ234"/>
    </row>
    <row r="235" spans="41:43" x14ac:dyDescent="0.35">
      <c r="AO235"/>
      <c r="AP235"/>
      <c r="AQ235"/>
    </row>
    <row r="236" spans="41:43" x14ac:dyDescent="0.35">
      <c r="AO236"/>
      <c r="AP236"/>
      <c r="AQ236"/>
    </row>
    <row r="237" spans="41:43" x14ac:dyDescent="0.35">
      <c r="AO237"/>
      <c r="AP237"/>
      <c r="AQ237"/>
    </row>
    <row r="238" spans="41:43" x14ac:dyDescent="0.35">
      <c r="AO238"/>
      <c r="AP238"/>
      <c r="AQ238"/>
    </row>
    <row r="239" spans="41:43" x14ac:dyDescent="0.35">
      <c r="AO239"/>
      <c r="AP239"/>
      <c r="AQ239"/>
    </row>
    <row r="240" spans="41:43" x14ac:dyDescent="0.35">
      <c r="AO240"/>
      <c r="AP240"/>
      <c r="AQ240"/>
    </row>
    <row r="241" spans="41:43" x14ac:dyDescent="0.35">
      <c r="AO241"/>
      <c r="AP241"/>
      <c r="AQ241"/>
    </row>
    <row r="242" spans="41:43" x14ac:dyDescent="0.35">
      <c r="AO242"/>
      <c r="AP242"/>
      <c r="AQ242"/>
    </row>
    <row r="243" spans="41:43" x14ac:dyDescent="0.35">
      <c r="AO243"/>
      <c r="AP243"/>
      <c r="AQ243"/>
    </row>
    <row r="244" spans="41:43" x14ac:dyDescent="0.35">
      <c r="AO244"/>
      <c r="AP244"/>
      <c r="AQ244"/>
    </row>
    <row r="245" spans="41:43" x14ac:dyDescent="0.35">
      <c r="AO245"/>
      <c r="AP245"/>
      <c r="AQ245"/>
    </row>
    <row r="246" spans="41:43" x14ac:dyDescent="0.35">
      <c r="AO246"/>
      <c r="AP246"/>
      <c r="AQ246"/>
    </row>
    <row r="247" spans="41:43" x14ac:dyDescent="0.35">
      <c r="AO247"/>
      <c r="AP247"/>
      <c r="AQ247"/>
    </row>
    <row r="248" spans="41:43" x14ac:dyDescent="0.35">
      <c r="AO248"/>
      <c r="AP248"/>
      <c r="AQ248"/>
    </row>
    <row r="249" spans="41:43" x14ac:dyDescent="0.35">
      <c r="AO249"/>
      <c r="AP249"/>
      <c r="AQ249"/>
    </row>
    <row r="250" spans="41:43" x14ac:dyDescent="0.35">
      <c r="AO250"/>
      <c r="AP250"/>
      <c r="AQ250"/>
    </row>
    <row r="251" spans="41:43" x14ac:dyDescent="0.35">
      <c r="AO251"/>
      <c r="AP251"/>
      <c r="AQ251"/>
    </row>
    <row r="252" spans="41:43" x14ac:dyDescent="0.35">
      <c r="AO252"/>
      <c r="AP252"/>
      <c r="AQ252"/>
    </row>
    <row r="253" spans="41:43" x14ac:dyDescent="0.35">
      <c r="AO253"/>
      <c r="AP253"/>
      <c r="AQ253"/>
    </row>
    <row r="254" spans="41:43" x14ac:dyDescent="0.35">
      <c r="AO254"/>
      <c r="AP254"/>
      <c r="AQ254"/>
    </row>
    <row r="255" spans="41:43" x14ac:dyDescent="0.35">
      <c r="AO255"/>
      <c r="AP255"/>
      <c r="AQ255"/>
    </row>
    <row r="256" spans="41:43" x14ac:dyDescent="0.35">
      <c r="AO256"/>
      <c r="AP256"/>
      <c r="AQ256"/>
    </row>
    <row r="257" spans="41:43" x14ac:dyDescent="0.35">
      <c r="AO257"/>
      <c r="AP257"/>
      <c r="AQ257"/>
    </row>
    <row r="258" spans="41:43" x14ac:dyDescent="0.35">
      <c r="AO258"/>
      <c r="AP258"/>
      <c r="AQ258"/>
    </row>
    <row r="259" spans="41:43" x14ac:dyDescent="0.35">
      <c r="AO259"/>
      <c r="AP259"/>
      <c r="AQ259"/>
    </row>
    <row r="260" spans="41:43" x14ac:dyDescent="0.35">
      <c r="AO260"/>
      <c r="AP260"/>
      <c r="AQ260"/>
    </row>
    <row r="261" spans="41:43" x14ac:dyDescent="0.35">
      <c r="AO261"/>
      <c r="AP261"/>
      <c r="AQ261"/>
    </row>
    <row r="262" spans="41:43" x14ac:dyDescent="0.35">
      <c r="AO262"/>
      <c r="AP262"/>
      <c r="AQ262"/>
    </row>
    <row r="263" spans="41:43" x14ac:dyDescent="0.35">
      <c r="AO263"/>
      <c r="AP263"/>
      <c r="AQ263"/>
    </row>
    <row r="264" spans="41:43" x14ac:dyDescent="0.35">
      <c r="AO264"/>
      <c r="AP264"/>
      <c r="AQ264"/>
    </row>
    <row r="265" spans="41:43" x14ac:dyDescent="0.35">
      <c r="AO265"/>
      <c r="AP265"/>
      <c r="AQ265"/>
    </row>
    <row r="266" spans="41:43" x14ac:dyDescent="0.35">
      <c r="AO266"/>
      <c r="AP266"/>
      <c r="AQ266"/>
    </row>
    <row r="267" spans="41:43" x14ac:dyDescent="0.35">
      <c r="AO267"/>
      <c r="AP267"/>
      <c r="AQ267"/>
    </row>
    <row r="268" spans="41:43" x14ac:dyDescent="0.35">
      <c r="AO268"/>
      <c r="AP268"/>
      <c r="AQ268"/>
    </row>
    <row r="269" spans="41:43" x14ac:dyDescent="0.35">
      <c r="AO269"/>
      <c r="AP269"/>
      <c r="AQ269"/>
    </row>
    <row r="270" spans="41:43" x14ac:dyDescent="0.35">
      <c r="AO270"/>
      <c r="AP270"/>
      <c r="AQ270"/>
    </row>
    <row r="271" spans="41:43" x14ac:dyDescent="0.35">
      <c r="AO271"/>
      <c r="AP271"/>
      <c r="AQ271"/>
    </row>
    <row r="272" spans="41:43" x14ac:dyDescent="0.35">
      <c r="AO272"/>
      <c r="AP272"/>
      <c r="AQ272"/>
    </row>
    <row r="273" spans="41:43" x14ac:dyDescent="0.35">
      <c r="AO273"/>
      <c r="AP273"/>
      <c r="AQ273"/>
    </row>
    <row r="274" spans="41:43" x14ac:dyDescent="0.35">
      <c r="AO274"/>
      <c r="AP274"/>
      <c r="AQ274"/>
    </row>
    <row r="275" spans="41:43" x14ac:dyDescent="0.35">
      <c r="AO275"/>
      <c r="AP275"/>
      <c r="AQ275"/>
    </row>
    <row r="276" spans="41:43" x14ac:dyDescent="0.35">
      <c r="AO276"/>
      <c r="AP276"/>
      <c r="AQ276"/>
    </row>
    <row r="277" spans="41:43" x14ac:dyDescent="0.35">
      <c r="AO277"/>
      <c r="AP277"/>
      <c r="AQ277"/>
    </row>
    <row r="278" spans="41:43" x14ac:dyDescent="0.35">
      <c r="AO278"/>
      <c r="AP278"/>
      <c r="AQ278"/>
    </row>
    <row r="279" spans="41:43" x14ac:dyDescent="0.35">
      <c r="AO279"/>
      <c r="AP279"/>
      <c r="AQ279"/>
    </row>
    <row r="280" spans="41:43" x14ac:dyDescent="0.35">
      <c r="AO280"/>
      <c r="AP280"/>
      <c r="AQ280"/>
    </row>
    <row r="281" spans="41:43" x14ac:dyDescent="0.35">
      <c r="AO281"/>
      <c r="AP281"/>
      <c r="AQ281"/>
    </row>
    <row r="282" spans="41:43" x14ac:dyDescent="0.35">
      <c r="AO282"/>
      <c r="AP282"/>
      <c r="AQ282"/>
    </row>
    <row r="283" spans="41:43" x14ac:dyDescent="0.35">
      <c r="AO283"/>
      <c r="AP283"/>
      <c r="AQ283"/>
    </row>
    <row r="284" spans="41:43" x14ac:dyDescent="0.35">
      <c r="AO284"/>
      <c r="AP284"/>
      <c r="AQ284"/>
    </row>
    <row r="285" spans="41:43" x14ac:dyDescent="0.35">
      <c r="AO285"/>
      <c r="AP285"/>
      <c r="AQ285"/>
    </row>
    <row r="286" spans="41:43" x14ac:dyDescent="0.35">
      <c r="AO286"/>
      <c r="AP286"/>
      <c r="AQ286"/>
    </row>
    <row r="287" spans="41:43" x14ac:dyDescent="0.35">
      <c r="AO287"/>
      <c r="AP287"/>
      <c r="AQ287"/>
    </row>
    <row r="288" spans="41:43" x14ac:dyDescent="0.35">
      <c r="AO288"/>
      <c r="AP288"/>
      <c r="AQ288"/>
    </row>
    <row r="289" spans="41:43" x14ac:dyDescent="0.35">
      <c r="AO289"/>
      <c r="AP289"/>
      <c r="AQ289"/>
    </row>
    <row r="290" spans="41:43" x14ac:dyDescent="0.35">
      <c r="AO290"/>
      <c r="AP290"/>
      <c r="AQ290"/>
    </row>
    <row r="291" spans="41:43" x14ac:dyDescent="0.35">
      <c r="AO291"/>
      <c r="AP291"/>
      <c r="AQ291"/>
    </row>
    <row r="292" spans="41:43" x14ac:dyDescent="0.35">
      <c r="AO292"/>
      <c r="AP292"/>
      <c r="AQ292"/>
    </row>
    <row r="293" spans="41:43" x14ac:dyDescent="0.35">
      <c r="AO293"/>
      <c r="AP293"/>
      <c r="AQ293"/>
    </row>
    <row r="294" spans="41:43" x14ac:dyDescent="0.35">
      <c r="AO294"/>
      <c r="AP294"/>
      <c r="AQ294"/>
    </row>
    <row r="295" spans="41:43" x14ac:dyDescent="0.35">
      <c r="AO295"/>
      <c r="AP295"/>
      <c r="AQ295"/>
    </row>
    <row r="296" spans="41:43" x14ac:dyDescent="0.35">
      <c r="AO296"/>
      <c r="AP296"/>
      <c r="AQ296"/>
    </row>
    <row r="297" spans="41:43" x14ac:dyDescent="0.35">
      <c r="AO297"/>
      <c r="AP297"/>
      <c r="AQ297"/>
    </row>
    <row r="298" spans="41:43" x14ac:dyDescent="0.35">
      <c r="AO298"/>
      <c r="AP298"/>
      <c r="AQ298"/>
    </row>
    <row r="299" spans="41:43" x14ac:dyDescent="0.35">
      <c r="AO299"/>
      <c r="AP299"/>
      <c r="AQ299"/>
    </row>
    <row r="300" spans="41:43" x14ac:dyDescent="0.35">
      <c r="AO300"/>
      <c r="AP300"/>
      <c r="AQ300"/>
    </row>
    <row r="301" spans="41:43" x14ac:dyDescent="0.35">
      <c r="AO301"/>
      <c r="AP301"/>
      <c r="AQ301"/>
    </row>
    <row r="302" spans="41:43" x14ac:dyDescent="0.35">
      <c r="AO302"/>
      <c r="AP302"/>
      <c r="AQ302"/>
    </row>
    <row r="303" spans="41:43" x14ac:dyDescent="0.35">
      <c r="AO303"/>
      <c r="AP303"/>
      <c r="AQ303"/>
    </row>
    <row r="304" spans="41:43" x14ac:dyDescent="0.35">
      <c r="AO304"/>
      <c r="AP304"/>
      <c r="AQ304"/>
    </row>
    <row r="305" spans="41:43" x14ac:dyDescent="0.35">
      <c r="AO305"/>
      <c r="AP305"/>
      <c r="AQ305"/>
    </row>
    <row r="306" spans="41:43" x14ac:dyDescent="0.35">
      <c r="AO306"/>
      <c r="AP306"/>
      <c r="AQ306"/>
    </row>
    <row r="307" spans="41:43" x14ac:dyDescent="0.35">
      <c r="AO307"/>
      <c r="AP307"/>
      <c r="AQ307"/>
    </row>
    <row r="308" spans="41:43" x14ac:dyDescent="0.35">
      <c r="AO308"/>
      <c r="AP308"/>
      <c r="AQ308"/>
    </row>
    <row r="309" spans="41:43" x14ac:dyDescent="0.35">
      <c r="AO309"/>
      <c r="AP309"/>
      <c r="AQ309"/>
    </row>
    <row r="310" spans="41:43" x14ac:dyDescent="0.35">
      <c r="AO310"/>
      <c r="AP310"/>
      <c r="AQ310"/>
    </row>
    <row r="311" spans="41:43" x14ac:dyDescent="0.35">
      <c r="AO311"/>
      <c r="AP311"/>
      <c r="AQ311"/>
    </row>
    <row r="312" spans="41:43" x14ac:dyDescent="0.35">
      <c r="AO312"/>
      <c r="AP312"/>
      <c r="AQ312"/>
    </row>
    <row r="313" spans="41:43" x14ac:dyDescent="0.35">
      <c r="AO313"/>
      <c r="AP313"/>
      <c r="AQ313"/>
    </row>
    <row r="314" spans="41:43" x14ac:dyDescent="0.35">
      <c r="AO314"/>
      <c r="AP314"/>
      <c r="AQ314"/>
    </row>
    <row r="315" spans="41:43" x14ac:dyDescent="0.35">
      <c r="AO315"/>
      <c r="AP315"/>
      <c r="AQ315"/>
    </row>
    <row r="316" spans="41:43" x14ac:dyDescent="0.35">
      <c r="AO316"/>
      <c r="AP316"/>
      <c r="AQ316"/>
    </row>
    <row r="317" spans="41:43" x14ac:dyDescent="0.35">
      <c r="AO317"/>
      <c r="AP317"/>
      <c r="AQ317"/>
    </row>
    <row r="318" spans="41:43" x14ac:dyDescent="0.35">
      <c r="AO318"/>
      <c r="AP318"/>
      <c r="AQ318"/>
    </row>
    <row r="319" spans="41:43" x14ac:dyDescent="0.35">
      <c r="AO319"/>
      <c r="AP319"/>
      <c r="AQ319"/>
    </row>
    <row r="320" spans="41:43" x14ac:dyDescent="0.35">
      <c r="AO320"/>
      <c r="AP320"/>
      <c r="AQ320"/>
    </row>
    <row r="321" spans="41:43" x14ac:dyDescent="0.35">
      <c r="AO321"/>
      <c r="AP321"/>
      <c r="AQ321"/>
    </row>
    <row r="322" spans="41:43" x14ac:dyDescent="0.35">
      <c r="AO322"/>
      <c r="AP322"/>
      <c r="AQ322"/>
    </row>
    <row r="323" spans="41:43" x14ac:dyDescent="0.35">
      <c r="AO323"/>
      <c r="AP323"/>
      <c r="AQ323"/>
    </row>
    <row r="324" spans="41:43" x14ac:dyDescent="0.35">
      <c r="AO324"/>
      <c r="AP324"/>
      <c r="AQ324"/>
    </row>
    <row r="325" spans="41:43" x14ac:dyDescent="0.35">
      <c r="AO325"/>
      <c r="AP325"/>
      <c r="AQ325"/>
    </row>
    <row r="326" spans="41:43" x14ac:dyDescent="0.35">
      <c r="AO326"/>
      <c r="AP326"/>
      <c r="AQ326"/>
    </row>
    <row r="327" spans="41:43" x14ac:dyDescent="0.35">
      <c r="AO327"/>
      <c r="AP327"/>
      <c r="AQ327"/>
    </row>
    <row r="328" spans="41:43" x14ac:dyDescent="0.35">
      <c r="AO328"/>
      <c r="AP328"/>
      <c r="AQ328"/>
    </row>
    <row r="329" spans="41:43" x14ac:dyDescent="0.35">
      <c r="AO329"/>
      <c r="AP329"/>
      <c r="AQ329"/>
    </row>
    <row r="330" spans="41:43" x14ac:dyDescent="0.35">
      <c r="AO330"/>
      <c r="AP330"/>
      <c r="AQ330"/>
    </row>
    <row r="331" spans="41:43" x14ac:dyDescent="0.35">
      <c r="AO331"/>
      <c r="AP331"/>
      <c r="AQ331"/>
    </row>
    <row r="332" spans="41:43" x14ac:dyDescent="0.35">
      <c r="AO332"/>
      <c r="AP332"/>
      <c r="AQ332"/>
    </row>
    <row r="333" spans="41:43" x14ac:dyDescent="0.35">
      <c r="AO333"/>
      <c r="AP333"/>
      <c r="AQ333"/>
    </row>
    <row r="334" spans="41:43" x14ac:dyDescent="0.35">
      <c r="AO334"/>
      <c r="AP334"/>
      <c r="AQ334"/>
    </row>
    <row r="335" spans="41:43" x14ac:dyDescent="0.35">
      <c r="AO335"/>
      <c r="AP335"/>
      <c r="AQ335"/>
    </row>
    <row r="336" spans="41:43" x14ac:dyDescent="0.35">
      <c r="AO336"/>
      <c r="AP336"/>
      <c r="AQ336"/>
    </row>
    <row r="337" spans="41:43" x14ac:dyDescent="0.35">
      <c r="AO337"/>
      <c r="AP337"/>
      <c r="AQ337"/>
    </row>
    <row r="338" spans="41:43" x14ac:dyDescent="0.35">
      <c r="AO338"/>
      <c r="AP338"/>
      <c r="AQ338"/>
    </row>
    <row r="339" spans="41:43" x14ac:dyDescent="0.35">
      <c r="AO339"/>
      <c r="AP339"/>
      <c r="AQ339"/>
    </row>
    <row r="340" spans="41:43" x14ac:dyDescent="0.35">
      <c r="AO340"/>
      <c r="AP340"/>
      <c r="AQ340"/>
    </row>
    <row r="341" spans="41:43" x14ac:dyDescent="0.35">
      <c r="AO341"/>
      <c r="AP341"/>
      <c r="AQ341"/>
    </row>
    <row r="342" spans="41:43" x14ac:dyDescent="0.35">
      <c r="AO342"/>
      <c r="AP342"/>
      <c r="AQ342"/>
    </row>
    <row r="343" spans="41:43" x14ac:dyDescent="0.35">
      <c r="AO343"/>
      <c r="AP343"/>
      <c r="AQ343"/>
    </row>
    <row r="344" spans="41:43" x14ac:dyDescent="0.35">
      <c r="AO344"/>
      <c r="AP344"/>
      <c r="AQ344"/>
    </row>
    <row r="345" spans="41:43" x14ac:dyDescent="0.35">
      <c r="AO345"/>
      <c r="AP345"/>
      <c r="AQ345"/>
    </row>
    <row r="346" spans="41:43" x14ac:dyDescent="0.35">
      <c r="AO346"/>
      <c r="AP346"/>
      <c r="AQ346"/>
    </row>
    <row r="347" spans="41:43" x14ac:dyDescent="0.35">
      <c r="AO347"/>
      <c r="AP347"/>
      <c r="AQ347"/>
    </row>
    <row r="348" spans="41:43" x14ac:dyDescent="0.35">
      <c r="AO348"/>
      <c r="AP348"/>
      <c r="AQ348"/>
    </row>
    <row r="349" spans="41:43" x14ac:dyDescent="0.35">
      <c r="AO349"/>
      <c r="AP349"/>
      <c r="AQ349"/>
    </row>
    <row r="350" spans="41:43" x14ac:dyDescent="0.35">
      <c r="AO350"/>
      <c r="AP350"/>
      <c r="AQ350"/>
    </row>
    <row r="351" spans="41:43" x14ac:dyDescent="0.35">
      <c r="AO351"/>
      <c r="AP351"/>
      <c r="AQ351"/>
    </row>
    <row r="352" spans="41:43" x14ac:dyDescent="0.35">
      <c r="AO352"/>
      <c r="AP352"/>
      <c r="AQ352"/>
    </row>
    <row r="353" spans="41:43" x14ac:dyDescent="0.35">
      <c r="AO353"/>
      <c r="AP353"/>
      <c r="AQ353"/>
    </row>
    <row r="354" spans="41:43" x14ac:dyDescent="0.35">
      <c r="AO354"/>
      <c r="AP354"/>
      <c r="AQ354"/>
    </row>
    <row r="355" spans="41:43" x14ac:dyDescent="0.35">
      <c r="AO355"/>
      <c r="AP355"/>
      <c r="AQ355"/>
    </row>
    <row r="356" spans="41:43" x14ac:dyDescent="0.35">
      <c r="AO356"/>
      <c r="AP356"/>
      <c r="AQ356"/>
    </row>
    <row r="357" spans="41:43" x14ac:dyDescent="0.35">
      <c r="AO357"/>
      <c r="AP357"/>
      <c r="AQ357"/>
    </row>
    <row r="358" spans="41:43" x14ac:dyDescent="0.35">
      <c r="AO358"/>
      <c r="AP358"/>
      <c r="AQ358"/>
    </row>
    <row r="359" spans="41:43" x14ac:dyDescent="0.35">
      <c r="AO359"/>
      <c r="AP359"/>
      <c r="AQ359"/>
    </row>
    <row r="360" spans="41:43" x14ac:dyDescent="0.35">
      <c r="AO360"/>
      <c r="AP360"/>
      <c r="AQ360"/>
    </row>
    <row r="361" spans="41:43" x14ac:dyDescent="0.35">
      <c r="AO361"/>
      <c r="AP361"/>
      <c r="AQ361"/>
    </row>
    <row r="362" spans="41:43" x14ac:dyDescent="0.35">
      <c r="AO362"/>
      <c r="AP362"/>
      <c r="AQ362"/>
    </row>
    <row r="363" spans="41:43" x14ac:dyDescent="0.35">
      <c r="AO363"/>
      <c r="AP363"/>
      <c r="AQ363"/>
    </row>
    <row r="364" spans="41:43" x14ac:dyDescent="0.35">
      <c r="AO364"/>
      <c r="AP364"/>
      <c r="AQ364"/>
    </row>
    <row r="365" spans="41:43" x14ac:dyDescent="0.35">
      <c r="AO365"/>
      <c r="AP365"/>
      <c r="AQ365"/>
    </row>
    <row r="366" spans="41:43" x14ac:dyDescent="0.35">
      <c r="AO366"/>
      <c r="AP366"/>
      <c r="AQ366"/>
    </row>
    <row r="367" spans="41:43" x14ac:dyDescent="0.35">
      <c r="AO367"/>
      <c r="AP367"/>
      <c r="AQ367"/>
    </row>
    <row r="368" spans="41:43" x14ac:dyDescent="0.35">
      <c r="AO368"/>
      <c r="AP368"/>
      <c r="AQ368"/>
    </row>
    <row r="369" spans="41:43" x14ac:dyDescent="0.35">
      <c r="AO369"/>
      <c r="AP369"/>
      <c r="AQ369"/>
    </row>
    <row r="370" spans="41:43" x14ac:dyDescent="0.35">
      <c r="AO370"/>
      <c r="AP370"/>
      <c r="AQ370"/>
    </row>
    <row r="371" spans="41:43" x14ac:dyDescent="0.35">
      <c r="AO371"/>
      <c r="AP371"/>
      <c r="AQ371"/>
    </row>
    <row r="372" spans="41:43" x14ac:dyDescent="0.35">
      <c r="AO372"/>
      <c r="AP372"/>
      <c r="AQ372"/>
    </row>
    <row r="373" spans="41:43" x14ac:dyDescent="0.35">
      <c r="AO373"/>
      <c r="AP373"/>
      <c r="AQ373"/>
    </row>
    <row r="374" spans="41:43" x14ac:dyDescent="0.35">
      <c r="AO374"/>
      <c r="AP374"/>
      <c r="AQ374"/>
    </row>
    <row r="375" spans="41:43" x14ac:dyDescent="0.35">
      <c r="AO375"/>
      <c r="AP375"/>
      <c r="AQ375"/>
    </row>
    <row r="376" spans="41:43" x14ac:dyDescent="0.35">
      <c r="AO376"/>
      <c r="AP376"/>
      <c r="AQ376"/>
    </row>
    <row r="377" spans="41:43" x14ac:dyDescent="0.35">
      <c r="AO377"/>
      <c r="AP377"/>
      <c r="AQ377"/>
    </row>
    <row r="378" spans="41:43" x14ac:dyDescent="0.35">
      <c r="AO378"/>
      <c r="AP378"/>
      <c r="AQ378"/>
    </row>
    <row r="379" spans="41:43" x14ac:dyDescent="0.35">
      <c r="AO379"/>
      <c r="AP379"/>
      <c r="AQ379"/>
    </row>
    <row r="380" spans="41:43" x14ac:dyDescent="0.35">
      <c r="AO380"/>
      <c r="AP380"/>
      <c r="AQ380"/>
    </row>
    <row r="381" spans="41:43" x14ac:dyDescent="0.35">
      <c r="AO381"/>
      <c r="AP381"/>
      <c r="AQ381"/>
    </row>
    <row r="382" spans="41:43" x14ac:dyDescent="0.35">
      <c r="AO382"/>
      <c r="AP382"/>
      <c r="AQ382"/>
    </row>
    <row r="383" spans="41:43" x14ac:dyDescent="0.35">
      <c r="AO383"/>
      <c r="AP383"/>
      <c r="AQ383"/>
    </row>
    <row r="384" spans="41:43" x14ac:dyDescent="0.35">
      <c r="AO384"/>
      <c r="AP384"/>
      <c r="AQ384"/>
    </row>
    <row r="385" spans="41:43" x14ac:dyDescent="0.35">
      <c r="AO385"/>
      <c r="AP385"/>
      <c r="AQ385"/>
    </row>
    <row r="386" spans="41:43" x14ac:dyDescent="0.35">
      <c r="AO386"/>
      <c r="AP386"/>
      <c r="AQ386"/>
    </row>
    <row r="387" spans="41:43" x14ac:dyDescent="0.35">
      <c r="AO387"/>
      <c r="AP387"/>
      <c r="AQ387"/>
    </row>
    <row r="388" spans="41:43" x14ac:dyDescent="0.35">
      <c r="AO388"/>
      <c r="AP388"/>
      <c r="AQ388"/>
    </row>
    <row r="389" spans="41:43" x14ac:dyDescent="0.35">
      <c r="AO389"/>
      <c r="AP389"/>
      <c r="AQ389"/>
    </row>
    <row r="390" spans="41:43" x14ac:dyDescent="0.35">
      <c r="AO390"/>
      <c r="AP390"/>
      <c r="AQ390"/>
    </row>
    <row r="391" spans="41:43" x14ac:dyDescent="0.35">
      <c r="AO391"/>
      <c r="AP391"/>
      <c r="AQ391"/>
    </row>
    <row r="392" spans="41:43" x14ac:dyDescent="0.35">
      <c r="AO392"/>
      <c r="AP392"/>
      <c r="AQ392"/>
    </row>
    <row r="393" spans="41:43" x14ac:dyDescent="0.35">
      <c r="AO393"/>
      <c r="AP393"/>
      <c r="AQ393"/>
    </row>
    <row r="394" spans="41:43" x14ac:dyDescent="0.35">
      <c r="AO394"/>
      <c r="AP394"/>
      <c r="AQ394"/>
    </row>
    <row r="395" spans="41:43" x14ac:dyDescent="0.35">
      <c r="AO395"/>
      <c r="AP395"/>
      <c r="AQ395"/>
    </row>
    <row r="396" spans="41:43" x14ac:dyDescent="0.35">
      <c r="AO396"/>
      <c r="AP396"/>
      <c r="AQ396"/>
    </row>
    <row r="397" spans="41:43" x14ac:dyDescent="0.35">
      <c r="AO397"/>
      <c r="AP397"/>
      <c r="AQ397"/>
    </row>
    <row r="398" spans="41:43" x14ac:dyDescent="0.35">
      <c r="AO398"/>
      <c r="AP398"/>
      <c r="AQ398"/>
    </row>
    <row r="399" spans="41:43" x14ac:dyDescent="0.35">
      <c r="AO399"/>
      <c r="AP399"/>
      <c r="AQ399"/>
    </row>
    <row r="400" spans="41:43" x14ac:dyDescent="0.35">
      <c r="AO400"/>
      <c r="AP400"/>
      <c r="AQ400"/>
    </row>
    <row r="401" spans="41:43" x14ac:dyDescent="0.35">
      <c r="AO401"/>
      <c r="AP401"/>
      <c r="AQ401"/>
    </row>
    <row r="402" spans="41:43" x14ac:dyDescent="0.35">
      <c r="AO402"/>
      <c r="AP402"/>
      <c r="AQ402"/>
    </row>
    <row r="403" spans="41:43" x14ac:dyDescent="0.35">
      <c r="AO403"/>
      <c r="AP403"/>
      <c r="AQ403"/>
    </row>
    <row r="404" spans="41:43" x14ac:dyDescent="0.35">
      <c r="AO404"/>
      <c r="AP404"/>
      <c r="AQ404"/>
    </row>
    <row r="405" spans="41:43" x14ac:dyDescent="0.35">
      <c r="AO405"/>
      <c r="AP405"/>
      <c r="AQ405"/>
    </row>
    <row r="406" spans="41:43" x14ac:dyDescent="0.35">
      <c r="AO406"/>
      <c r="AP406"/>
      <c r="AQ406"/>
    </row>
    <row r="407" spans="41:43" x14ac:dyDescent="0.35">
      <c r="AO407"/>
      <c r="AP407"/>
      <c r="AQ407"/>
    </row>
    <row r="408" spans="41:43" x14ac:dyDescent="0.35">
      <c r="AO408"/>
      <c r="AP408"/>
      <c r="AQ408"/>
    </row>
    <row r="409" spans="41:43" x14ac:dyDescent="0.35">
      <c r="AO409"/>
      <c r="AP409"/>
      <c r="AQ409"/>
    </row>
    <row r="410" spans="41:43" x14ac:dyDescent="0.35">
      <c r="AO410"/>
      <c r="AP410"/>
      <c r="AQ410"/>
    </row>
    <row r="411" spans="41:43" x14ac:dyDescent="0.35">
      <c r="AO411"/>
      <c r="AP411"/>
      <c r="AQ411"/>
    </row>
    <row r="412" spans="41:43" x14ac:dyDescent="0.35">
      <c r="AO412"/>
      <c r="AP412"/>
      <c r="AQ412"/>
    </row>
    <row r="413" spans="41:43" x14ac:dyDescent="0.35">
      <c r="AO413"/>
      <c r="AP413"/>
      <c r="AQ413"/>
    </row>
    <row r="414" spans="41:43" x14ac:dyDescent="0.35">
      <c r="AO414"/>
      <c r="AP414"/>
      <c r="AQ414"/>
    </row>
    <row r="415" spans="41:43" x14ac:dyDescent="0.35">
      <c r="AO415"/>
      <c r="AP415"/>
      <c r="AQ415"/>
    </row>
    <row r="416" spans="41:43" x14ac:dyDescent="0.35">
      <c r="AO416"/>
      <c r="AP416"/>
      <c r="AQ416"/>
    </row>
    <row r="417" spans="41:43" x14ac:dyDescent="0.35">
      <c r="AO417"/>
      <c r="AP417"/>
      <c r="AQ417"/>
    </row>
    <row r="418" spans="41:43" x14ac:dyDescent="0.35">
      <c r="AO418"/>
      <c r="AP418"/>
      <c r="AQ418"/>
    </row>
    <row r="419" spans="41:43" x14ac:dyDescent="0.35">
      <c r="AO419"/>
      <c r="AP419"/>
      <c r="AQ419"/>
    </row>
    <row r="420" spans="41:43" x14ac:dyDescent="0.35">
      <c r="AO420"/>
      <c r="AP420"/>
      <c r="AQ420"/>
    </row>
    <row r="421" spans="41:43" x14ac:dyDescent="0.35">
      <c r="AO421"/>
      <c r="AP421"/>
      <c r="AQ421"/>
    </row>
    <row r="422" spans="41:43" x14ac:dyDescent="0.35">
      <c r="AO422"/>
      <c r="AP422"/>
      <c r="AQ422"/>
    </row>
    <row r="423" spans="41:43" x14ac:dyDescent="0.35">
      <c r="AO423"/>
      <c r="AP423"/>
      <c r="AQ423"/>
    </row>
    <row r="424" spans="41:43" x14ac:dyDescent="0.35">
      <c r="AO424"/>
      <c r="AP424"/>
      <c r="AQ424"/>
    </row>
    <row r="425" spans="41:43" x14ac:dyDescent="0.35">
      <c r="AO425"/>
      <c r="AP425"/>
      <c r="AQ425"/>
    </row>
    <row r="426" spans="41:43" x14ac:dyDescent="0.35">
      <c r="AO426"/>
      <c r="AP426"/>
      <c r="AQ426"/>
    </row>
    <row r="427" spans="41:43" x14ac:dyDescent="0.35">
      <c r="AO427"/>
      <c r="AP427"/>
      <c r="AQ427"/>
    </row>
    <row r="428" spans="41:43" x14ac:dyDescent="0.35">
      <c r="AO428"/>
      <c r="AP428"/>
      <c r="AQ428"/>
    </row>
    <row r="429" spans="41:43" x14ac:dyDescent="0.35">
      <c r="AO429"/>
      <c r="AP429"/>
      <c r="AQ429"/>
    </row>
    <row r="430" spans="41:43" x14ac:dyDescent="0.35">
      <c r="AO430"/>
      <c r="AP430"/>
      <c r="AQ430"/>
    </row>
    <row r="431" spans="41:43" x14ac:dyDescent="0.35">
      <c r="AO431"/>
      <c r="AP431"/>
      <c r="AQ431"/>
    </row>
    <row r="432" spans="41:43" x14ac:dyDescent="0.35">
      <c r="AO432"/>
      <c r="AP432"/>
      <c r="AQ432"/>
    </row>
    <row r="433" spans="41:43" x14ac:dyDescent="0.35">
      <c r="AO433"/>
      <c r="AP433"/>
      <c r="AQ433"/>
    </row>
    <row r="434" spans="41:43" x14ac:dyDescent="0.35">
      <c r="AO434"/>
      <c r="AP434"/>
      <c r="AQ434"/>
    </row>
    <row r="435" spans="41:43" x14ac:dyDescent="0.35">
      <c r="AO435"/>
      <c r="AP435"/>
      <c r="AQ435"/>
    </row>
    <row r="436" spans="41:43" x14ac:dyDescent="0.35">
      <c r="AO436"/>
      <c r="AP436"/>
      <c r="AQ436"/>
    </row>
    <row r="437" spans="41:43" x14ac:dyDescent="0.35">
      <c r="AO437"/>
      <c r="AP437"/>
      <c r="AQ437"/>
    </row>
    <row r="438" spans="41:43" x14ac:dyDescent="0.35">
      <c r="AO438"/>
      <c r="AP438"/>
      <c r="AQ438"/>
    </row>
    <row r="439" spans="41:43" x14ac:dyDescent="0.35">
      <c r="AO439"/>
      <c r="AP439"/>
      <c r="AQ439"/>
    </row>
    <row r="440" spans="41:43" x14ac:dyDescent="0.35">
      <c r="AO440"/>
      <c r="AP440"/>
      <c r="AQ440"/>
    </row>
    <row r="441" spans="41:43" x14ac:dyDescent="0.35">
      <c r="AO441"/>
      <c r="AP441"/>
      <c r="AQ441"/>
    </row>
    <row r="442" spans="41:43" x14ac:dyDescent="0.35">
      <c r="AO442"/>
      <c r="AP442"/>
      <c r="AQ442"/>
    </row>
    <row r="443" spans="41:43" x14ac:dyDescent="0.35">
      <c r="AO443"/>
      <c r="AP443"/>
      <c r="AQ443"/>
    </row>
    <row r="444" spans="41:43" x14ac:dyDescent="0.35">
      <c r="AO444"/>
      <c r="AP444"/>
      <c r="AQ444"/>
    </row>
    <row r="445" spans="41:43" x14ac:dyDescent="0.35">
      <c r="AO445"/>
      <c r="AP445"/>
      <c r="AQ445"/>
    </row>
    <row r="446" spans="41:43" x14ac:dyDescent="0.35">
      <c r="AO446"/>
      <c r="AP446"/>
      <c r="AQ446"/>
    </row>
    <row r="447" spans="41:43" x14ac:dyDescent="0.35">
      <c r="AO447"/>
      <c r="AP447"/>
      <c r="AQ447"/>
    </row>
    <row r="448" spans="41:43" x14ac:dyDescent="0.35">
      <c r="AO448"/>
      <c r="AP448"/>
      <c r="AQ448"/>
    </row>
    <row r="449" spans="41:43" x14ac:dyDescent="0.35">
      <c r="AO449"/>
      <c r="AP449"/>
      <c r="AQ449"/>
    </row>
    <row r="450" spans="41:43" x14ac:dyDescent="0.35">
      <c r="AO450"/>
      <c r="AP450"/>
      <c r="AQ450"/>
    </row>
    <row r="451" spans="41:43" x14ac:dyDescent="0.35">
      <c r="AO451"/>
      <c r="AP451"/>
      <c r="AQ451"/>
    </row>
    <row r="452" spans="41:43" x14ac:dyDescent="0.35">
      <c r="AO452"/>
      <c r="AP452"/>
      <c r="AQ452"/>
    </row>
    <row r="453" spans="41:43" x14ac:dyDescent="0.35">
      <c r="AO453"/>
      <c r="AP453"/>
      <c r="AQ453"/>
    </row>
    <row r="454" spans="41:43" x14ac:dyDescent="0.35">
      <c r="AO454"/>
      <c r="AP454"/>
      <c r="AQ454"/>
    </row>
    <row r="455" spans="41:43" x14ac:dyDescent="0.35">
      <c r="AO455"/>
      <c r="AP455"/>
      <c r="AQ455"/>
    </row>
    <row r="456" spans="41:43" x14ac:dyDescent="0.35">
      <c r="AO456"/>
      <c r="AP456"/>
      <c r="AQ456"/>
    </row>
    <row r="457" spans="41:43" x14ac:dyDescent="0.35">
      <c r="AO457"/>
      <c r="AP457"/>
      <c r="AQ457"/>
    </row>
    <row r="458" spans="41:43" x14ac:dyDescent="0.35">
      <c r="AO458"/>
      <c r="AP458"/>
      <c r="AQ458"/>
    </row>
    <row r="459" spans="41:43" x14ac:dyDescent="0.35">
      <c r="AO459"/>
      <c r="AP459"/>
      <c r="AQ459"/>
    </row>
    <row r="460" spans="41:43" x14ac:dyDescent="0.35">
      <c r="AO460"/>
      <c r="AP460"/>
      <c r="AQ460"/>
    </row>
    <row r="461" spans="41:43" x14ac:dyDescent="0.35">
      <c r="AO461"/>
      <c r="AP461"/>
      <c r="AQ461"/>
    </row>
    <row r="462" spans="41:43" x14ac:dyDescent="0.35">
      <c r="AO462"/>
      <c r="AP462"/>
      <c r="AQ462"/>
    </row>
    <row r="463" spans="41:43" x14ac:dyDescent="0.35">
      <c r="AO463"/>
      <c r="AP463"/>
      <c r="AQ463"/>
    </row>
    <row r="464" spans="41:43" x14ac:dyDescent="0.35">
      <c r="AO464"/>
      <c r="AP464"/>
      <c r="AQ464"/>
    </row>
    <row r="465" spans="41:43" x14ac:dyDescent="0.35">
      <c r="AO465"/>
      <c r="AP465"/>
      <c r="AQ465"/>
    </row>
    <row r="466" spans="41:43" x14ac:dyDescent="0.35">
      <c r="AO466"/>
      <c r="AP466"/>
      <c r="AQ466"/>
    </row>
    <row r="467" spans="41:43" x14ac:dyDescent="0.35">
      <c r="AO467"/>
      <c r="AP467"/>
      <c r="AQ467"/>
    </row>
    <row r="468" spans="41:43" x14ac:dyDescent="0.35">
      <c r="AO468"/>
      <c r="AP468"/>
      <c r="AQ468"/>
    </row>
    <row r="469" spans="41:43" x14ac:dyDescent="0.35">
      <c r="AO469"/>
      <c r="AP469"/>
      <c r="AQ469"/>
    </row>
    <row r="470" spans="41:43" x14ac:dyDescent="0.35">
      <c r="AO470"/>
      <c r="AP470"/>
      <c r="AQ470"/>
    </row>
    <row r="471" spans="41:43" x14ac:dyDescent="0.35">
      <c r="AO471"/>
      <c r="AP471"/>
      <c r="AQ471"/>
    </row>
    <row r="472" spans="41:43" x14ac:dyDescent="0.35">
      <c r="AO472"/>
      <c r="AP472"/>
      <c r="AQ472"/>
    </row>
    <row r="473" spans="41:43" x14ac:dyDescent="0.35">
      <c r="AO473"/>
      <c r="AP473"/>
      <c r="AQ473"/>
    </row>
    <row r="474" spans="41:43" x14ac:dyDescent="0.35">
      <c r="AO474"/>
      <c r="AP474"/>
      <c r="AQ474"/>
    </row>
    <row r="475" spans="41:43" x14ac:dyDescent="0.35">
      <c r="AO475"/>
      <c r="AP475"/>
      <c r="AQ475"/>
    </row>
    <row r="476" spans="41:43" x14ac:dyDescent="0.35">
      <c r="AO476"/>
      <c r="AP476"/>
      <c r="AQ476"/>
    </row>
    <row r="477" spans="41:43" x14ac:dyDescent="0.35">
      <c r="AO477"/>
      <c r="AP477"/>
      <c r="AQ477"/>
    </row>
    <row r="478" spans="41:43" x14ac:dyDescent="0.35">
      <c r="AO478"/>
      <c r="AP478"/>
      <c r="AQ478"/>
    </row>
    <row r="479" spans="41:43" x14ac:dyDescent="0.35">
      <c r="AO479"/>
      <c r="AP479"/>
      <c r="AQ479"/>
    </row>
    <row r="480" spans="41:43" x14ac:dyDescent="0.35">
      <c r="AO480"/>
      <c r="AP480"/>
      <c r="AQ480"/>
    </row>
    <row r="481" spans="41:43" x14ac:dyDescent="0.35">
      <c r="AO481"/>
      <c r="AP481"/>
      <c r="AQ481"/>
    </row>
    <row r="482" spans="41:43" x14ac:dyDescent="0.35">
      <c r="AO482"/>
      <c r="AP482"/>
      <c r="AQ482"/>
    </row>
    <row r="483" spans="41:43" x14ac:dyDescent="0.35">
      <c r="AO483"/>
      <c r="AP483"/>
      <c r="AQ483"/>
    </row>
    <row r="484" spans="41:43" x14ac:dyDescent="0.35">
      <c r="AO484"/>
      <c r="AP484"/>
      <c r="AQ484"/>
    </row>
    <row r="485" spans="41:43" x14ac:dyDescent="0.35">
      <c r="AO485"/>
      <c r="AP485"/>
      <c r="AQ485"/>
    </row>
    <row r="486" spans="41:43" x14ac:dyDescent="0.35">
      <c r="AO486"/>
      <c r="AP486"/>
      <c r="AQ486"/>
    </row>
    <row r="487" spans="41:43" x14ac:dyDescent="0.35">
      <c r="AO487"/>
      <c r="AP487"/>
      <c r="AQ487"/>
    </row>
    <row r="488" spans="41:43" x14ac:dyDescent="0.35">
      <c r="AO488"/>
      <c r="AP488"/>
      <c r="AQ488"/>
    </row>
    <row r="489" spans="41:43" x14ac:dyDescent="0.35">
      <c r="AO489"/>
      <c r="AP489"/>
      <c r="AQ489"/>
    </row>
    <row r="490" spans="41:43" x14ac:dyDescent="0.35">
      <c r="AO490"/>
      <c r="AP490"/>
      <c r="AQ490"/>
    </row>
    <row r="491" spans="41:43" x14ac:dyDescent="0.35">
      <c r="AO491"/>
      <c r="AP491"/>
      <c r="AQ491"/>
    </row>
    <row r="492" spans="41:43" x14ac:dyDescent="0.35">
      <c r="AO492"/>
      <c r="AP492"/>
      <c r="AQ492"/>
    </row>
    <row r="493" spans="41:43" x14ac:dyDescent="0.35">
      <c r="AO493"/>
      <c r="AP493"/>
      <c r="AQ493"/>
    </row>
    <row r="494" spans="41:43" x14ac:dyDescent="0.35">
      <c r="AO494"/>
      <c r="AP494"/>
      <c r="AQ494"/>
    </row>
    <row r="495" spans="41:43" x14ac:dyDescent="0.35">
      <c r="AO495"/>
      <c r="AP495"/>
      <c r="AQ495"/>
    </row>
    <row r="496" spans="41:43" x14ac:dyDescent="0.35">
      <c r="AO496"/>
      <c r="AP496"/>
      <c r="AQ496"/>
    </row>
    <row r="497" spans="41:43" x14ac:dyDescent="0.35">
      <c r="AO497"/>
      <c r="AP497"/>
      <c r="AQ497"/>
    </row>
    <row r="498" spans="41:43" x14ac:dyDescent="0.35">
      <c r="AO498"/>
      <c r="AP498"/>
      <c r="AQ498"/>
    </row>
    <row r="499" spans="41:43" x14ac:dyDescent="0.35">
      <c r="AO499"/>
      <c r="AP499"/>
      <c r="AQ499"/>
    </row>
    <row r="500" spans="41:43" x14ac:dyDescent="0.35">
      <c r="AO500"/>
      <c r="AP500"/>
      <c r="AQ500"/>
    </row>
    <row r="501" spans="41:43" x14ac:dyDescent="0.35">
      <c r="AO501"/>
      <c r="AP501"/>
      <c r="AQ501"/>
    </row>
    <row r="502" spans="41:43" x14ac:dyDescent="0.35">
      <c r="AO502"/>
      <c r="AP502"/>
      <c r="AQ502"/>
    </row>
    <row r="503" spans="41:43" x14ac:dyDescent="0.35">
      <c r="AO503"/>
      <c r="AP503"/>
      <c r="AQ503"/>
    </row>
    <row r="504" spans="41:43" x14ac:dyDescent="0.35">
      <c r="AO504"/>
      <c r="AP504"/>
      <c r="AQ504"/>
    </row>
    <row r="505" spans="41:43" x14ac:dyDescent="0.35">
      <c r="AO505"/>
      <c r="AP505"/>
      <c r="AQ505"/>
    </row>
    <row r="506" spans="41:43" x14ac:dyDescent="0.35">
      <c r="AO506"/>
      <c r="AP506"/>
      <c r="AQ506"/>
    </row>
    <row r="507" spans="41:43" x14ac:dyDescent="0.35">
      <c r="AO507"/>
      <c r="AP507"/>
      <c r="AQ507"/>
    </row>
    <row r="508" spans="41:43" x14ac:dyDescent="0.35">
      <c r="AO508"/>
      <c r="AP508"/>
      <c r="AQ508"/>
    </row>
    <row r="509" spans="41:43" x14ac:dyDescent="0.35">
      <c r="AO509"/>
      <c r="AP509"/>
      <c r="AQ509"/>
    </row>
    <row r="510" spans="41:43" x14ac:dyDescent="0.35">
      <c r="AO510"/>
      <c r="AP510"/>
      <c r="AQ510"/>
    </row>
    <row r="511" spans="41:43" x14ac:dyDescent="0.35">
      <c r="AO511"/>
      <c r="AP511"/>
      <c r="AQ511"/>
    </row>
    <row r="512" spans="41:43" x14ac:dyDescent="0.35">
      <c r="AO512"/>
      <c r="AP512"/>
      <c r="AQ512"/>
    </row>
    <row r="513" spans="41:43" x14ac:dyDescent="0.35">
      <c r="AO513"/>
      <c r="AP513"/>
      <c r="AQ513"/>
    </row>
    <row r="514" spans="41:43" x14ac:dyDescent="0.35">
      <c r="AO514"/>
      <c r="AP514"/>
      <c r="AQ514"/>
    </row>
    <row r="515" spans="41:43" x14ac:dyDescent="0.35">
      <c r="AO515"/>
      <c r="AP515"/>
      <c r="AQ515"/>
    </row>
    <row r="516" spans="41:43" x14ac:dyDescent="0.35">
      <c r="AO516"/>
      <c r="AP516"/>
      <c r="AQ516"/>
    </row>
    <row r="517" spans="41:43" x14ac:dyDescent="0.35">
      <c r="AO517"/>
      <c r="AP517"/>
      <c r="AQ517"/>
    </row>
    <row r="518" spans="41:43" x14ac:dyDescent="0.35">
      <c r="AO518"/>
      <c r="AP518"/>
      <c r="AQ518"/>
    </row>
    <row r="519" spans="41:43" x14ac:dyDescent="0.35">
      <c r="AO519"/>
      <c r="AP519"/>
      <c r="AQ519"/>
    </row>
    <row r="520" spans="41:43" x14ac:dyDescent="0.35">
      <c r="AO520"/>
      <c r="AP520"/>
      <c r="AQ520"/>
    </row>
    <row r="521" spans="41:43" x14ac:dyDescent="0.35">
      <c r="AO521"/>
      <c r="AP521"/>
      <c r="AQ521"/>
    </row>
    <row r="522" spans="41:43" x14ac:dyDescent="0.35">
      <c r="AO522"/>
      <c r="AP522"/>
      <c r="AQ522"/>
    </row>
    <row r="523" spans="41:43" x14ac:dyDescent="0.35">
      <c r="AO523"/>
      <c r="AP523"/>
      <c r="AQ523"/>
    </row>
    <row r="524" spans="41:43" x14ac:dyDescent="0.35">
      <c r="AO524"/>
      <c r="AP524"/>
      <c r="AQ524"/>
    </row>
    <row r="525" spans="41:43" x14ac:dyDescent="0.35">
      <c r="AO525"/>
      <c r="AP525"/>
      <c r="AQ525"/>
    </row>
    <row r="526" spans="41:43" x14ac:dyDescent="0.35">
      <c r="AO526"/>
      <c r="AP526"/>
      <c r="AQ526"/>
    </row>
    <row r="527" spans="41:43" x14ac:dyDescent="0.35">
      <c r="AO527"/>
      <c r="AP527"/>
      <c r="AQ527"/>
    </row>
    <row r="528" spans="41:43" x14ac:dyDescent="0.35">
      <c r="AO528"/>
      <c r="AP528"/>
      <c r="AQ528"/>
    </row>
    <row r="529" spans="41:43" x14ac:dyDescent="0.35">
      <c r="AO529"/>
      <c r="AP529"/>
      <c r="AQ529"/>
    </row>
    <row r="530" spans="41:43" x14ac:dyDescent="0.35">
      <c r="AO530"/>
      <c r="AP530"/>
      <c r="AQ530"/>
    </row>
    <row r="531" spans="41:43" x14ac:dyDescent="0.35">
      <c r="AO531"/>
      <c r="AP531"/>
      <c r="AQ531"/>
    </row>
    <row r="532" spans="41:43" x14ac:dyDescent="0.35">
      <c r="AO532"/>
      <c r="AP532"/>
      <c r="AQ532"/>
    </row>
    <row r="533" spans="41:43" x14ac:dyDescent="0.35">
      <c r="AO533"/>
      <c r="AP533"/>
      <c r="AQ533"/>
    </row>
    <row r="534" spans="41:43" x14ac:dyDescent="0.35">
      <c r="AO534"/>
      <c r="AP534"/>
      <c r="AQ534"/>
    </row>
    <row r="535" spans="41:43" x14ac:dyDescent="0.35">
      <c r="AO535"/>
      <c r="AP535"/>
      <c r="AQ535"/>
    </row>
    <row r="536" spans="41:43" x14ac:dyDescent="0.35">
      <c r="AO536"/>
      <c r="AP536"/>
      <c r="AQ536"/>
    </row>
    <row r="537" spans="41:43" x14ac:dyDescent="0.35">
      <c r="AO537"/>
      <c r="AP537"/>
      <c r="AQ537"/>
    </row>
    <row r="538" spans="41:43" x14ac:dyDescent="0.35">
      <c r="AO538"/>
      <c r="AP538"/>
      <c r="AQ538"/>
    </row>
    <row r="539" spans="41:43" x14ac:dyDescent="0.35">
      <c r="AO539"/>
      <c r="AP539"/>
      <c r="AQ539"/>
    </row>
    <row r="540" spans="41:43" x14ac:dyDescent="0.35">
      <c r="AO540"/>
      <c r="AP540"/>
      <c r="AQ540"/>
    </row>
    <row r="541" spans="41:43" x14ac:dyDescent="0.35">
      <c r="AO541"/>
      <c r="AP541"/>
      <c r="AQ541"/>
    </row>
    <row r="542" spans="41:43" x14ac:dyDescent="0.35">
      <c r="AO542"/>
      <c r="AP542"/>
      <c r="AQ542"/>
    </row>
    <row r="543" spans="41:43" x14ac:dyDescent="0.35">
      <c r="AO543"/>
      <c r="AP543"/>
      <c r="AQ543"/>
    </row>
    <row r="544" spans="41:43" x14ac:dyDescent="0.35">
      <c r="AO544"/>
      <c r="AP544"/>
      <c r="AQ544"/>
    </row>
    <row r="545" spans="41:43" x14ac:dyDescent="0.35">
      <c r="AO545"/>
      <c r="AP545"/>
      <c r="AQ545"/>
    </row>
    <row r="546" spans="41:43" x14ac:dyDescent="0.35">
      <c r="AO546"/>
      <c r="AP546"/>
      <c r="AQ546"/>
    </row>
    <row r="547" spans="41:43" x14ac:dyDescent="0.35">
      <c r="AO547"/>
      <c r="AP547"/>
      <c r="AQ547"/>
    </row>
    <row r="548" spans="41:43" x14ac:dyDescent="0.35">
      <c r="AO548"/>
      <c r="AP548"/>
      <c r="AQ548"/>
    </row>
    <row r="549" spans="41:43" x14ac:dyDescent="0.35">
      <c r="AO549"/>
      <c r="AP549"/>
      <c r="AQ549"/>
    </row>
    <row r="550" spans="41:43" x14ac:dyDescent="0.35">
      <c r="AO550"/>
      <c r="AP550"/>
      <c r="AQ550"/>
    </row>
    <row r="551" spans="41:43" x14ac:dyDescent="0.35">
      <c r="AO551"/>
      <c r="AP551"/>
      <c r="AQ551"/>
    </row>
    <row r="552" spans="41:43" x14ac:dyDescent="0.35">
      <c r="AO552"/>
      <c r="AP552"/>
      <c r="AQ552"/>
    </row>
    <row r="553" spans="41:43" x14ac:dyDescent="0.35">
      <c r="AO553"/>
      <c r="AP553"/>
      <c r="AQ553"/>
    </row>
    <row r="554" spans="41:43" x14ac:dyDescent="0.35">
      <c r="AO554"/>
      <c r="AP554"/>
      <c r="AQ554"/>
    </row>
    <row r="555" spans="41:43" x14ac:dyDescent="0.35">
      <c r="AO555"/>
      <c r="AP555"/>
      <c r="AQ555"/>
    </row>
    <row r="556" spans="41:43" x14ac:dyDescent="0.35">
      <c r="AO556"/>
      <c r="AP556"/>
      <c r="AQ556"/>
    </row>
    <row r="557" spans="41:43" x14ac:dyDescent="0.35">
      <c r="AO557"/>
      <c r="AP557"/>
      <c r="AQ557"/>
    </row>
    <row r="558" spans="41:43" x14ac:dyDescent="0.35">
      <c r="AO558"/>
      <c r="AP558"/>
      <c r="AQ558"/>
    </row>
    <row r="559" spans="41:43" x14ac:dyDescent="0.35">
      <c r="AO559"/>
      <c r="AP559"/>
      <c r="AQ559"/>
    </row>
    <row r="560" spans="41:43" x14ac:dyDescent="0.35">
      <c r="AO560"/>
      <c r="AP560"/>
      <c r="AQ560"/>
    </row>
    <row r="561" spans="41:43" x14ac:dyDescent="0.35">
      <c r="AO561"/>
      <c r="AP561"/>
      <c r="AQ561"/>
    </row>
    <row r="562" spans="41:43" x14ac:dyDescent="0.35">
      <c r="AO562"/>
      <c r="AP562"/>
      <c r="AQ562"/>
    </row>
    <row r="563" spans="41:43" x14ac:dyDescent="0.35">
      <c r="AO563"/>
      <c r="AP563"/>
      <c r="AQ563"/>
    </row>
    <row r="564" spans="41:43" x14ac:dyDescent="0.35">
      <c r="AO564"/>
      <c r="AP564"/>
      <c r="AQ564"/>
    </row>
    <row r="565" spans="41:43" x14ac:dyDescent="0.35">
      <c r="AO565"/>
      <c r="AP565"/>
      <c r="AQ565"/>
    </row>
    <row r="566" spans="41:43" x14ac:dyDescent="0.35">
      <c r="AO566"/>
      <c r="AP566"/>
      <c r="AQ566"/>
    </row>
    <row r="567" spans="41:43" x14ac:dyDescent="0.35">
      <c r="AO567"/>
      <c r="AP567"/>
      <c r="AQ567"/>
    </row>
    <row r="568" spans="41:43" x14ac:dyDescent="0.35">
      <c r="AO568"/>
      <c r="AP568"/>
      <c r="AQ568"/>
    </row>
    <row r="569" spans="41:43" x14ac:dyDescent="0.35">
      <c r="AO569"/>
      <c r="AP569"/>
      <c r="AQ569"/>
    </row>
    <row r="570" spans="41:43" x14ac:dyDescent="0.35">
      <c r="AO570"/>
      <c r="AP570"/>
      <c r="AQ570"/>
    </row>
    <row r="571" spans="41:43" x14ac:dyDescent="0.35">
      <c r="AO571"/>
      <c r="AP571"/>
      <c r="AQ571"/>
    </row>
    <row r="572" spans="41:43" x14ac:dyDescent="0.35">
      <c r="AO572"/>
      <c r="AP572"/>
      <c r="AQ572"/>
    </row>
    <row r="573" spans="41:43" x14ac:dyDescent="0.35">
      <c r="AO573"/>
      <c r="AP573"/>
      <c r="AQ573"/>
    </row>
    <row r="574" spans="41:43" x14ac:dyDescent="0.35">
      <c r="AO574"/>
      <c r="AP574"/>
      <c r="AQ574"/>
    </row>
    <row r="575" spans="41:43" x14ac:dyDescent="0.35">
      <c r="AO575"/>
      <c r="AP575"/>
      <c r="AQ575"/>
    </row>
    <row r="576" spans="41:43" x14ac:dyDescent="0.35">
      <c r="AO576"/>
      <c r="AP576"/>
      <c r="AQ576"/>
    </row>
    <row r="577" spans="41:43" x14ac:dyDescent="0.35">
      <c r="AO577"/>
      <c r="AP577"/>
      <c r="AQ577"/>
    </row>
    <row r="578" spans="41:43" x14ac:dyDescent="0.35">
      <c r="AO578"/>
      <c r="AP578"/>
      <c r="AQ578"/>
    </row>
    <row r="579" spans="41:43" x14ac:dyDescent="0.35">
      <c r="AO579"/>
      <c r="AP579"/>
      <c r="AQ579"/>
    </row>
    <row r="580" spans="41:43" x14ac:dyDescent="0.35">
      <c r="AO580"/>
      <c r="AP580"/>
      <c r="AQ580"/>
    </row>
    <row r="581" spans="41:43" x14ac:dyDescent="0.35">
      <c r="AO581"/>
      <c r="AP581"/>
      <c r="AQ581"/>
    </row>
    <row r="582" spans="41:43" x14ac:dyDescent="0.35">
      <c r="AO582"/>
      <c r="AP582"/>
      <c r="AQ582"/>
    </row>
    <row r="583" spans="41:43" x14ac:dyDescent="0.35">
      <c r="AO583"/>
      <c r="AP583"/>
      <c r="AQ583"/>
    </row>
    <row r="584" spans="41:43" x14ac:dyDescent="0.35">
      <c r="AO584"/>
      <c r="AP584"/>
      <c r="AQ584"/>
    </row>
    <row r="585" spans="41:43" x14ac:dyDescent="0.35">
      <c r="AO585"/>
      <c r="AP585"/>
      <c r="AQ585"/>
    </row>
    <row r="586" spans="41:43" x14ac:dyDescent="0.35">
      <c r="AO586"/>
      <c r="AP586"/>
      <c r="AQ586"/>
    </row>
    <row r="587" spans="41:43" x14ac:dyDescent="0.35">
      <c r="AO587"/>
      <c r="AP587"/>
      <c r="AQ587"/>
    </row>
    <row r="588" spans="41:43" x14ac:dyDescent="0.35">
      <c r="AO588"/>
      <c r="AP588"/>
      <c r="AQ588"/>
    </row>
    <row r="589" spans="41:43" x14ac:dyDescent="0.35">
      <c r="AO589"/>
      <c r="AP589"/>
      <c r="AQ589"/>
    </row>
    <row r="590" spans="41:43" x14ac:dyDescent="0.35">
      <c r="AO590"/>
      <c r="AP590"/>
      <c r="AQ590"/>
    </row>
    <row r="591" spans="41:43" x14ac:dyDescent="0.35">
      <c r="AO591"/>
      <c r="AP591"/>
      <c r="AQ591"/>
    </row>
    <row r="592" spans="41:43" x14ac:dyDescent="0.35">
      <c r="AO592"/>
      <c r="AP592"/>
      <c r="AQ592"/>
    </row>
    <row r="593" spans="41:43" x14ac:dyDescent="0.35">
      <c r="AO593"/>
      <c r="AP593"/>
      <c r="AQ593"/>
    </row>
    <row r="594" spans="41:43" x14ac:dyDescent="0.35">
      <c r="AO594"/>
      <c r="AP594"/>
      <c r="AQ594"/>
    </row>
    <row r="595" spans="41:43" x14ac:dyDescent="0.35">
      <c r="AO595"/>
      <c r="AP595"/>
      <c r="AQ595"/>
    </row>
    <row r="596" spans="41:43" x14ac:dyDescent="0.35">
      <c r="AO596"/>
      <c r="AP596"/>
      <c r="AQ596"/>
    </row>
    <row r="597" spans="41:43" x14ac:dyDescent="0.35">
      <c r="AO597"/>
      <c r="AP597"/>
      <c r="AQ597"/>
    </row>
    <row r="598" spans="41:43" x14ac:dyDescent="0.35">
      <c r="AO598"/>
      <c r="AP598"/>
      <c r="AQ598"/>
    </row>
    <row r="599" spans="41:43" x14ac:dyDescent="0.35">
      <c r="AO599"/>
      <c r="AP599"/>
      <c r="AQ599"/>
    </row>
    <row r="600" spans="41:43" x14ac:dyDescent="0.35">
      <c r="AO600"/>
      <c r="AP600"/>
      <c r="AQ600"/>
    </row>
    <row r="601" spans="41:43" x14ac:dyDescent="0.35">
      <c r="AO601"/>
      <c r="AP601"/>
      <c r="AQ601"/>
    </row>
    <row r="602" spans="41:43" x14ac:dyDescent="0.35">
      <c r="AO602"/>
      <c r="AP602"/>
      <c r="AQ602"/>
    </row>
    <row r="603" spans="41:43" x14ac:dyDescent="0.35">
      <c r="AO603"/>
      <c r="AP603"/>
      <c r="AQ603"/>
    </row>
    <row r="604" spans="41:43" x14ac:dyDescent="0.35">
      <c r="AO604"/>
      <c r="AP604"/>
      <c r="AQ604"/>
    </row>
    <row r="605" spans="41:43" x14ac:dyDescent="0.35">
      <c r="AO605"/>
      <c r="AP605"/>
      <c r="AQ605"/>
    </row>
    <row r="606" spans="41:43" x14ac:dyDescent="0.35">
      <c r="AO606"/>
      <c r="AP606"/>
      <c r="AQ606"/>
    </row>
    <row r="607" spans="41:43" x14ac:dyDescent="0.35">
      <c r="AO607"/>
      <c r="AP607"/>
      <c r="AQ607"/>
    </row>
    <row r="608" spans="41:43" x14ac:dyDescent="0.35">
      <c r="AO608"/>
      <c r="AP608"/>
      <c r="AQ608"/>
    </row>
    <row r="609" spans="41:43" x14ac:dyDescent="0.35">
      <c r="AO609"/>
      <c r="AP609"/>
      <c r="AQ609"/>
    </row>
    <row r="610" spans="41:43" x14ac:dyDescent="0.35">
      <c r="AO610"/>
      <c r="AP610"/>
      <c r="AQ610"/>
    </row>
    <row r="611" spans="41:43" x14ac:dyDescent="0.35">
      <c r="AO611"/>
      <c r="AP611"/>
      <c r="AQ611"/>
    </row>
    <row r="612" spans="41:43" x14ac:dyDescent="0.35">
      <c r="AO612"/>
      <c r="AP612"/>
      <c r="AQ612"/>
    </row>
    <row r="613" spans="41:43" x14ac:dyDescent="0.35">
      <c r="AO613"/>
      <c r="AP613"/>
      <c r="AQ613"/>
    </row>
    <row r="614" spans="41:43" x14ac:dyDescent="0.35">
      <c r="AO614"/>
      <c r="AP614"/>
      <c r="AQ614"/>
    </row>
    <row r="615" spans="41:43" x14ac:dyDescent="0.35">
      <c r="AO615"/>
      <c r="AP615"/>
      <c r="AQ615"/>
    </row>
    <row r="616" spans="41:43" x14ac:dyDescent="0.35">
      <c r="AO616"/>
      <c r="AP616"/>
      <c r="AQ616"/>
    </row>
    <row r="617" spans="41:43" x14ac:dyDescent="0.35">
      <c r="AO617"/>
      <c r="AP617"/>
      <c r="AQ617"/>
    </row>
    <row r="618" spans="41:43" x14ac:dyDescent="0.35">
      <c r="AO618"/>
      <c r="AP618"/>
      <c r="AQ618"/>
    </row>
    <row r="619" spans="41:43" x14ac:dyDescent="0.35">
      <c r="AO619"/>
      <c r="AP619"/>
      <c r="AQ619"/>
    </row>
    <row r="620" spans="41:43" x14ac:dyDescent="0.35">
      <c r="AO620"/>
      <c r="AP620"/>
      <c r="AQ620"/>
    </row>
    <row r="621" spans="41:43" x14ac:dyDescent="0.35">
      <c r="AO621"/>
      <c r="AP621"/>
      <c r="AQ621"/>
    </row>
    <row r="622" spans="41:43" x14ac:dyDescent="0.35">
      <c r="AO622"/>
      <c r="AP622"/>
      <c r="AQ622"/>
    </row>
    <row r="623" spans="41:43" x14ac:dyDescent="0.35">
      <c r="AO623"/>
      <c r="AP623"/>
      <c r="AQ623"/>
    </row>
    <row r="624" spans="41:43" x14ac:dyDescent="0.35">
      <c r="AO624"/>
      <c r="AP624"/>
      <c r="AQ624"/>
    </row>
    <row r="625" spans="41:43" x14ac:dyDescent="0.35">
      <c r="AO625"/>
      <c r="AP625"/>
      <c r="AQ625"/>
    </row>
    <row r="626" spans="41:43" x14ac:dyDescent="0.35">
      <c r="AO626"/>
      <c r="AP626"/>
      <c r="AQ626"/>
    </row>
    <row r="627" spans="41:43" x14ac:dyDescent="0.35">
      <c r="AO627"/>
      <c r="AP627"/>
      <c r="AQ627"/>
    </row>
    <row r="628" spans="41:43" x14ac:dyDescent="0.35">
      <c r="AO628"/>
      <c r="AP628"/>
      <c r="AQ628"/>
    </row>
    <row r="629" spans="41:43" x14ac:dyDescent="0.35">
      <c r="AO629"/>
      <c r="AP629"/>
      <c r="AQ629"/>
    </row>
    <row r="630" spans="41:43" x14ac:dyDescent="0.35">
      <c r="AO630"/>
      <c r="AP630"/>
      <c r="AQ630"/>
    </row>
    <row r="631" spans="41:43" x14ac:dyDescent="0.35">
      <c r="AO631"/>
      <c r="AP631"/>
      <c r="AQ631"/>
    </row>
    <row r="632" spans="41:43" x14ac:dyDescent="0.35">
      <c r="AO632"/>
      <c r="AP632"/>
      <c r="AQ632"/>
    </row>
    <row r="633" spans="41:43" x14ac:dyDescent="0.35">
      <c r="AO633"/>
      <c r="AP633"/>
      <c r="AQ633"/>
    </row>
    <row r="634" spans="41:43" x14ac:dyDescent="0.35">
      <c r="AO634"/>
      <c r="AP634"/>
      <c r="AQ634"/>
    </row>
    <row r="635" spans="41:43" x14ac:dyDescent="0.35">
      <c r="AO635"/>
      <c r="AP635"/>
      <c r="AQ635"/>
    </row>
    <row r="636" spans="41:43" x14ac:dyDescent="0.35">
      <c r="AO636"/>
      <c r="AP636"/>
      <c r="AQ636"/>
    </row>
    <row r="637" spans="41:43" x14ac:dyDescent="0.35">
      <c r="AO637"/>
      <c r="AP637"/>
      <c r="AQ637"/>
    </row>
    <row r="638" spans="41:43" x14ac:dyDescent="0.35">
      <c r="AO638"/>
      <c r="AP638"/>
      <c r="AQ638"/>
    </row>
    <row r="639" spans="41:43" x14ac:dyDescent="0.35">
      <c r="AO639"/>
      <c r="AP639"/>
      <c r="AQ639"/>
    </row>
    <row r="640" spans="41:43" x14ac:dyDescent="0.35">
      <c r="AO640"/>
      <c r="AP640"/>
      <c r="AQ640"/>
    </row>
    <row r="641" spans="41:43" x14ac:dyDescent="0.35">
      <c r="AO641"/>
      <c r="AP641"/>
      <c r="AQ641"/>
    </row>
    <row r="642" spans="41:43" x14ac:dyDescent="0.35">
      <c r="AO642"/>
      <c r="AP642"/>
      <c r="AQ642"/>
    </row>
    <row r="643" spans="41:43" x14ac:dyDescent="0.35">
      <c r="AO643"/>
      <c r="AP643"/>
      <c r="AQ643"/>
    </row>
    <row r="644" spans="41:43" x14ac:dyDescent="0.35">
      <c r="AO644"/>
      <c r="AP644"/>
      <c r="AQ644"/>
    </row>
    <row r="645" spans="41:43" x14ac:dyDescent="0.35">
      <c r="AO645"/>
      <c r="AP645"/>
      <c r="AQ645"/>
    </row>
    <row r="646" spans="41:43" x14ac:dyDescent="0.35">
      <c r="AO646"/>
      <c r="AP646"/>
      <c r="AQ646"/>
    </row>
    <row r="647" spans="41:43" x14ac:dyDescent="0.35">
      <c r="AO647"/>
      <c r="AP647"/>
      <c r="AQ647"/>
    </row>
    <row r="648" spans="41:43" x14ac:dyDescent="0.35">
      <c r="AO648"/>
      <c r="AP648"/>
      <c r="AQ648"/>
    </row>
    <row r="649" spans="41:43" x14ac:dyDescent="0.35">
      <c r="AO649"/>
      <c r="AP649"/>
      <c r="AQ649"/>
    </row>
    <row r="650" spans="41:43" x14ac:dyDescent="0.35">
      <c r="AO650"/>
      <c r="AP650"/>
      <c r="AQ650"/>
    </row>
    <row r="651" spans="41:43" x14ac:dyDescent="0.35">
      <c r="AO651"/>
      <c r="AP651"/>
      <c r="AQ651"/>
    </row>
    <row r="652" spans="41:43" x14ac:dyDescent="0.35">
      <c r="AO652"/>
      <c r="AP652"/>
      <c r="AQ652"/>
    </row>
    <row r="653" spans="41:43" x14ac:dyDescent="0.35">
      <c r="AO653"/>
      <c r="AP653"/>
      <c r="AQ653"/>
    </row>
    <row r="654" spans="41:43" x14ac:dyDescent="0.35">
      <c r="AO654"/>
      <c r="AP654"/>
      <c r="AQ654"/>
    </row>
    <row r="655" spans="41:43" x14ac:dyDescent="0.35">
      <c r="AO655"/>
      <c r="AP655"/>
      <c r="AQ655"/>
    </row>
    <row r="656" spans="41:43" x14ac:dyDescent="0.35">
      <c r="AO656"/>
      <c r="AP656"/>
      <c r="AQ656"/>
    </row>
    <row r="657" spans="41:43" x14ac:dyDescent="0.35">
      <c r="AO657"/>
      <c r="AP657"/>
      <c r="AQ657"/>
    </row>
    <row r="658" spans="41:43" x14ac:dyDescent="0.35">
      <c r="AO658"/>
      <c r="AP658"/>
      <c r="AQ658"/>
    </row>
    <row r="659" spans="41:43" x14ac:dyDescent="0.35">
      <c r="AO659"/>
      <c r="AP659"/>
      <c r="AQ659"/>
    </row>
    <row r="660" spans="41:43" x14ac:dyDescent="0.35">
      <c r="AO660"/>
      <c r="AP660"/>
      <c r="AQ660"/>
    </row>
    <row r="661" spans="41:43" x14ac:dyDescent="0.35">
      <c r="AO661"/>
      <c r="AP661"/>
      <c r="AQ661"/>
    </row>
    <row r="662" spans="41:43" x14ac:dyDescent="0.35">
      <c r="AO662"/>
      <c r="AP662"/>
      <c r="AQ662"/>
    </row>
    <row r="663" spans="41:43" x14ac:dyDescent="0.35">
      <c r="AO663"/>
      <c r="AP663"/>
      <c r="AQ663"/>
    </row>
    <row r="664" spans="41:43" x14ac:dyDescent="0.35">
      <c r="AO664"/>
      <c r="AP664"/>
      <c r="AQ664"/>
    </row>
    <row r="665" spans="41:43" x14ac:dyDescent="0.35">
      <c r="AO665"/>
      <c r="AP665"/>
      <c r="AQ665"/>
    </row>
    <row r="666" spans="41:43" x14ac:dyDescent="0.35">
      <c r="AO666"/>
      <c r="AP666"/>
      <c r="AQ666"/>
    </row>
    <row r="667" spans="41:43" x14ac:dyDescent="0.35">
      <c r="AO667"/>
      <c r="AP667"/>
      <c r="AQ667"/>
    </row>
    <row r="668" spans="41:43" x14ac:dyDescent="0.35">
      <c r="AO668"/>
      <c r="AP668"/>
      <c r="AQ668"/>
    </row>
    <row r="669" spans="41:43" x14ac:dyDescent="0.35">
      <c r="AO669"/>
      <c r="AP669"/>
      <c r="AQ669"/>
    </row>
    <row r="670" spans="41:43" x14ac:dyDescent="0.35">
      <c r="AO670"/>
      <c r="AP670"/>
      <c r="AQ670"/>
    </row>
    <row r="671" spans="41:43" x14ac:dyDescent="0.35">
      <c r="AO671"/>
      <c r="AP671"/>
      <c r="AQ671"/>
    </row>
    <row r="672" spans="41:43" x14ac:dyDescent="0.35">
      <c r="AO672"/>
      <c r="AP672"/>
      <c r="AQ672"/>
    </row>
    <row r="673" spans="41:43" x14ac:dyDescent="0.35">
      <c r="AO673"/>
      <c r="AP673"/>
      <c r="AQ673"/>
    </row>
    <row r="674" spans="41:43" x14ac:dyDescent="0.35">
      <c r="AO674"/>
      <c r="AP674"/>
      <c r="AQ674"/>
    </row>
    <row r="675" spans="41:43" x14ac:dyDescent="0.35">
      <c r="AO675"/>
      <c r="AP675"/>
      <c r="AQ675"/>
    </row>
    <row r="676" spans="41:43" x14ac:dyDescent="0.35">
      <c r="AO676"/>
      <c r="AP676"/>
      <c r="AQ676"/>
    </row>
    <row r="677" spans="41:43" x14ac:dyDescent="0.35">
      <c r="AO677"/>
      <c r="AP677"/>
      <c r="AQ677"/>
    </row>
    <row r="678" spans="41:43" x14ac:dyDescent="0.35">
      <c r="AO678"/>
      <c r="AP678"/>
      <c r="AQ678"/>
    </row>
    <row r="679" spans="41:43" x14ac:dyDescent="0.35">
      <c r="AO679"/>
      <c r="AP679"/>
      <c r="AQ679"/>
    </row>
    <row r="680" spans="41:43" x14ac:dyDescent="0.35">
      <c r="AO680"/>
      <c r="AP680"/>
      <c r="AQ680"/>
    </row>
    <row r="681" spans="41:43" x14ac:dyDescent="0.35">
      <c r="AO681"/>
      <c r="AP681"/>
      <c r="AQ681"/>
    </row>
    <row r="682" spans="41:43" x14ac:dyDescent="0.35">
      <c r="AO682"/>
      <c r="AP682"/>
      <c r="AQ682"/>
    </row>
    <row r="683" spans="41:43" x14ac:dyDescent="0.35">
      <c r="AO683"/>
      <c r="AP683"/>
      <c r="AQ683"/>
    </row>
    <row r="684" spans="41:43" x14ac:dyDescent="0.35">
      <c r="AO684"/>
      <c r="AP684"/>
      <c r="AQ684"/>
    </row>
    <row r="685" spans="41:43" x14ac:dyDescent="0.35">
      <c r="AO685"/>
      <c r="AP685"/>
      <c r="AQ685"/>
    </row>
    <row r="686" spans="41:43" x14ac:dyDescent="0.35">
      <c r="AO686"/>
      <c r="AP686"/>
      <c r="AQ686"/>
    </row>
    <row r="687" spans="41:43" x14ac:dyDescent="0.35">
      <c r="AO687"/>
      <c r="AP687"/>
      <c r="AQ687"/>
    </row>
    <row r="688" spans="41:43" x14ac:dyDescent="0.35">
      <c r="AO688"/>
      <c r="AP688"/>
      <c r="AQ688"/>
    </row>
    <row r="689" spans="41:43" x14ac:dyDescent="0.35">
      <c r="AO689"/>
      <c r="AP689"/>
      <c r="AQ689"/>
    </row>
    <row r="690" spans="41:43" x14ac:dyDescent="0.35">
      <c r="AO690"/>
      <c r="AP690"/>
      <c r="AQ690"/>
    </row>
    <row r="691" spans="41:43" x14ac:dyDescent="0.35">
      <c r="AO691"/>
      <c r="AP691"/>
      <c r="AQ691"/>
    </row>
    <row r="692" spans="41:43" x14ac:dyDescent="0.35">
      <c r="AO692"/>
      <c r="AP692"/>
      <c r="AQ692"/>
    </row>
    <row r="693" spans="41:43" x14ac:dyDescent="0.35">
      <c r="AO693"/>
      <c r="AP693"/>
      <c r="AQ693"/>
    </row>
    <row r="694" spans="41:43" x14ac:dyDescent="0.35">
      <c r="AO694"/>
      <c r="AP694"/>
      <c r="AQ694"/>
    </row>
    <row r="695" spans="41:43" x14ac:dyDescent="0.35">
      <c r="AO695"/>
      <c r="AP695"/>
      <c r="AQ695"/>
    </row>
    <row r="696" spans="41:43" x14ac:dyDescent="0.35">
      <c r="AO696"/>
      <c r="AP696"/>
      <c r="AQ696"/>
    </row>
    <row r="697" spans="41:43" x14ac:dyDescent="0.35">
      <c r="AO697"/>
      <c r="AP697"/>
      <c r="AQ697"/>
    </row>
    <row r="698" spans="41:43" x14ac:dyDescent="0.35">
      <c r="AO698"/>
      <c r="AP698"/>
      <c r="AQ698"/>
    </row>
    <row r="699" spans="41:43" x14ac:dyDescent="0.35">
      <c r="AO699"/>
      <c r="AP699"/>
      <c r="AQ699"/>
    </row>
    <row r="700" spans="41:43" x14ac:dyDescent="0.35">
      <c r="AO700"/>
      <c r="AP700"/>
      <c r="AQ700"/>
    </row>
    <row r="701" spans="41:43" x14ac:dyDescent="0.35">
      <c r="AO701"/>
      <c r="AP701"/>
      <c r="AQ701"/>
    </row>
    <row r="702" spans="41:43" x14ac:dyDescent="0.35">
      <c r="AO702"/>
      <c r="AP702"/>
      <c r="AQ702"/>
    </row>
    <row r="703" spans="41:43" x14ac:dyDescent="0.35">
      <c r="AO703"/>
      <c r="AP703"/>
      <c r="AQ703"/>
    </row>
    <row r="704" spans="41:43" x14ac:dyDescent="0.35">
      <c r="AO704"/>
      <c r="AP704"/>
      <c r="AQ704"/>
    </row>
    <row r="705" spans="41:43" x14ac:dyDescent="0.35">
      <c r="AO705"/>
      <c r="AP705"/>
      <c r="AQ705"/>
    </row>
    <row r="706" spans="41:43" x14ac:dyDescent="0.35">
      <c r="AO706"/>
      <c r="AP706"/>
      <c r="AQ706"/>
    </row>
    <row r="707" spans="41:43" x14ac:dyDescent="0.35">
      <c r="AO707"/>
      <c r="AP707"/>
      <c r="AQ707"/>
    </row>
    <row r="708" spans="41:43" x14ac:dyDescent="0.35">
      <c r="AO708"/>
      <c r="AP708"/>
      <c r="AQ708"/>
    </row>
    <row r="709" spans="41:43" x14ac:dyDescent="0.35">
      <c r="AO709"/>
      <c r="AP709"/>
      <c r="AQ709"/>
    </row>
    <row r="710" spans="41:43" x14ac:dyDescent="0.35">
      <c r="AO710"/>
      <c r="AP710"/>
      <c r="AQ710"/>
    </row>
    <row r="711" spans="41:43" x14ac:dyDescent="0.35">
      <c r="AO711"/>
      <c r="AP711"/>
      <c r="AQ711"/>
    </row>
    <row r="712" spans="41:43" x14ac:dyDescent="0.35">
      <c r="AO712"/>
      <c r="AP712"/>
      <c r="AQ712"/>
    </row>
    <row r="713" spans="41:43" x14ac:dyDescent="0.35">
      <c r="AO713"/>
      <c r="AP713"/>
      <c r="AQ713"/>
    </row>
    <row r="714" spans="41:43" x14ac:dyDescent="0.35">
      <c r="AO714"/>
      <c r="AP714"/>
      <c r="AQ714"/>
    </row>
    <row r="715" spans="41:43" x14ac:dyDescent="0.35">
      <c r="AO715"/>
      <c r="AP715"/>
      <c r="AQ715"/>
    </row>
    <row r="716" spans="41:43" x14ac:dyDescent="0.35">
      <c r="AO716"/>
      <c r="AP716"/>
      <c r="AQ716"/>
    </row>
    <row r="717" spans="41:43" x14ac:dyDescent="0.35">
      <c r="AO717"/>
      <c r="AP717"/>
      <c r="AQ717"/>
    </row>
    <row r="718" spans="41:43" x14ac:dyDescent="0.35">
      <c r="AO718"/>
      <c r="AP718"/>
      <c r="AQ718"/>
    </row>
    <row r="719" spans="41:43" x14ac:dyDescent="0.35">
      <c r="AO719"/>
      <c r="AP719"/>
      <c r="AQ719"/>
    </row>
    <row r="720" spans="41:43" x14ac:dyDescent="0.35">
      <c r="AO720"/>
      <c r="AP720"/>
      <c r="AQ720"/>
    </row>
    <row r="721" spans="41:43" x14ac:dyDescent="0.35">
      <c r="AO721"/>
      <c r="AP721"/>
      <c r="AQ721"/>
    </row>
    <row r="722" spans="41:43" x14ac:dyDescent="0.35">
      <c r="AO722"/>
      <c r="AP722"/>
      <c r="AQ722"/>
    </row>
    <row r="723" spans="41:43" x14ac:dyDescent="0.35">
      <c r="AO723"/>
      <c r="AP723"/>
      <c r="AQ723"/>
    </row>
    <row r="724" spans="41:43" x14ac:dyDescent="0.35">
      <c r="AO724"/>
      <c r="AP724"/>
      <c r="AQ724"/>
    </row>
    <row r="725" spans="41:43" x14ac:dyDescent="0.35">
      <c r="AO725"/>
      <c r="AP725"/>
      <c r="AQ725"/>
    </row>
    <row r="726" spans="41:43" x14ac:dyDescent="0.35">
      <c r="AO726"/>
      <c r="AP726"/>
      <c r="AQ726"/>
    </row>
    <row r="727" spans="41:43" x14ac:dyDescent="0.35">
      <c r="AO727"/>
      <c r="AP727"/>
      <c r="AQ727"/>
    </row>
    <row r="728" spans="41:43" x14ac:dyDescent="0.35">
      <c r="AO728"/>
      <c r="AP728"/>
      <c r="AQ728"/>
    </row>
    <row r="729" spans="41:43" x14ac:dyDescent="0.35">
      <c r="AO729"/>
      <c r="AP729"/>
      <c r="AQ729"/>
    </row>
    <row r="730" spans="41:43" x14ac:dyDescent="0.35">
      <c r="AO730"/>
      <c r="AP730"/>
      <c r="AQ730"/>
    </row>
    <row r="731" spans="41:43" x14ac:dyDescent="0.35">
      <c r="AO731"/>
      <c r="AP731"/>
      <c r="AQ731"/>
    </row>
    <row r="732" spans="41:43" x14ac:dyDescent="0.35">
      <c r="AO732"/>
      <c r="AP732"/>
      <c r="AQ732"/>
    </row>
    <row r="733" spans="41:43" x14ac:dyDescent="0.35">
      <c r="AO733"/>
      <c r="AP733"/>
      <c r="AQ733"/>
    </row>
    <row r="734" spans="41:43" x14ac:dyDescent="0.35">
      <c r="AO734"/>
      <c r="AP734"/>
      <c r="AQ734"/>
    </row>
    <row r="735" spans="41:43" x14ac:dyDescent="0.35">
      <c r="AO735"/>
      <c r="AP735"/>
      <c r="AQ735"/>
    </row>
    <row r="736" spans="41:43" x14ac:dyDescent="0.35">
      <c r="AO736"/>
      <c r="AP736"/>
      <c r="AQ736"/>
    </row>
    <row r="737" spans="41:43" x14ac:dyDescent="0.35">
      <c r="AO737"/>
      <c r="AP737"/>
      <c r="AQ737"/>
    </row>
    <row r="738" spans="41:43" x14ac:dyDescent="0.35">
      <c r="AO738"/>
      <c r="AP738"/>
      <c r="AQ738"/>
    </row>
    <row r="739" spans="41:43" x14ac:dyDescent="0.35">
      <c r="AO739"/>
      <c r="AP739"/>
      <c r="AQ739"/>
    </row>
    <row r="740" spans="41:43" x14ac:dyDescent="0.35">
      <c r="AO740"/>
      <c r="AP740"/>
      <c r="AQ740"/>
    </row>
    <row r="741" spans="41:43" x14ac:dyDescent="0.35">
      <c r="AO741"/>
      <c r="AP741"/>
      <c r="AQ741"/>
    </row>
    <row r="742" spans="41:43" x14ac:dyDescent="0.35">
      <c r="AO742"/>
      <c r="AP742"/>
      <c r="AQ742"/>
    </row>
    <row r="743" spans="41:43" x14ac:dyDescent="0.35">
      <c r="AO743"/>
      <c r="AP743"/>
      <c r="AQ743"/>
    </row>
    <row r="744" spans="41:43" x14ac:dyDescent="0.35">
      <c r="AO744"/>
      <c r="AP744"/>
      <c r="AQ744"/>
    </row>
    <row r="745" spans="41:43" x14ac:dyDescent="0.35">
      <c r="AO745"/>
      <c r="AP745"/>
      <c r="AQ745"/>
    </row>
    <row r="746" spans="41:43" x14ac:dyDescent="0.35">
      <c r="AO746"/>
      <c r="AP746"/>
      <c r="AQ746"/>
    </row>
    <row r="747" spans="41:43" x14ac:dyDescent="0.35">
      <c r="AO747"/>
      <c r="AP747"/>
      <c r="AQ747"/>
    </row>
    <row r="748" spans="41:43" x14ac:dyDescent="0.35">
      <c r="AO748"/>
      <c r="AP748"/>
      <c r="AQ748"/>
    </row>
    <row r="749" spans="41:43" x14ac:dyDescent="0.35">
      <c r="AO749"/>
      <c r="AP749"/>
      <c r="AQ749"/>
    </row>
    <row r="750" spans="41:43" x14ac:dyDescent="0.35">
      <c r="AO750"/>
      <c r="AP750"/>
      <c r="AQ750"/>
    </row>
    <row r="751" spans="41:43" x14ac:dyDescent="0.35">
      <c r="AO751"/>
      <c r="AP751"/>
      <c r="AQ751"/>
    </row>
    <row r="752" spans="41:43" x14ac:dyDescent="0.35">
      <c r="AO752"/>
      <c r="AP752"/>
      <c r="AQ752"/>
    </row>
    <row r="753" spans="41:43" x14ac:dyDescent="0.35">
      <c r="AO753"/>
      <c r="AP753"/>
      <c r="AQ753"/>
    </row>
    <row r="754" spans="41:43" x14ac:dyDescent="0.35">
      <c r="AO754"/>
      <c r="AP754"/>
      <c r="AQ754"/>
    </row>
    <row r="755" spans="41:43" x14ac:dyDescent="0.35">
      <c r="AO755"/>
      <c r="AP755"/>
      <c r="AQ755"/>
    </row>
    <row r="756" spans="41:43" x14ac:dyDescent="0.35">
      <c r="AO756"/>
      <c r="AP756"/>
      <c r="AQ756"/>
    </row>
    <row r="757" spans="41:43" x14ac:dyDescent="0.35">
      <c r="AO757"/>
      <c r="AP757"/>
      <c r="AQ757"/>
    </row>
    <row r="758" spans="41:43" x14ac:dyDescent="0.35">
      <c r="AO758"/>
      <c r="AP758"/>
      <c r="AQ758"/>
    </row>
    <row r="759" spans="41:43" x14ac:dyDescent="0.35">
      <c r="AO759"/>
      <c r="AP759"/>
      <c r="AQ759"/>
    </row>
    <row r="760" spans="41:43" x14ac:dyDescent="0.35">
      <c r="AO760"/>
      <c r="AP760"/>
      <c r="AQ760"/>
    </row>
    <row r="761" spans="41:43" x14ac:dyDescent="0.35">
      <c r="AO761"/>
      <c r="AP761"/>
      <c r="AQ761"/>
    </row>
    <row r="762" spans="41:43" x14ac:dyDescent="0.35">
      <c r="AO762"/>
      <c r="AP762"/>
      <c r="AQ762"/>
    </row>
    <row r="763" spans="41:43" x14ac:dyDescent="0.35">
      <c r="AO763"/>
      <c r="AP763"/>
      <c r="AQ763"/>
    </row>
    <row r="764" spans="41:43" x14ac:dyDescent="0.35">
      <c r="AO764"/>
      <c r="AP764"/>
      <c r="AQ764"/>
    </row>
    <row r="765" spans="41:43" x14ac:dyDescent="0.35">
      <c r="AO765"/>
      <c r="AP765"/>
      <c r="AQ765"/>
    </row>
    <row r="766" spans="41:43" x14ac:dyDescent="0.35">
      <c r="AO766"/>
      <c r="AP766"/>
      <c r="AQ766"/>
    </row>
    <row r="767" spans="41:43" x14ac:dyDescent="0.35">
      <c r="AO767"/>
      <c r="AP767"/>
      <c r="AQ767"/>
    </row>
    <row r="768" spans="41:43" x14ac:dyDescent="0.35">
      <c r="AO768"/>
      <c r="AP768"/>
      <c r="AQ768"/>
    </row>
    <row r="769" spans="41:43" x14ac:dyDescent="0.35">
      <c r="AO769"/>
      <c r="AP769"/>
      <c r="AQ769"/>
    </row>
    <row r="770" spans="41:43" x14ac:dyDescent="0.35">
      <c r="AO770"/>
      <c r="AP770"/>
      <c r="AQ770"/>
    </row>
    <row r="771" spans="41:43" x14ac:dyDescent="0.35">
      <c r="AO771"/>
      <c r="AP771"/>
      <c r="AQ771"/>
    </row>
    <row r="772" spans="41:43" x14ac:dyDescent="0.35">
      <c r="AO772"/>
      <c r="AP772"/>
      <c r="AQ772"/>
    </row>
    <row r="773" spans="41:43" x14ac:dyDescent="0.35">
      <c r="AO773"/>
      <c r="AP773"/>
      <c r="AQ773"/>
    </row>
    <row r="774" spans="41:43" x14ac:dyDescent="0.35">
      <c r="AO774"/>
      <c r="AP774"/>
      <c r="AQ774"/>
    </row>
    <row r="775" spans="41:43" x14ac:dyDescent="0.35">
      <c r="AO775"/>
      <c r="AP775"/>
      <c r="AQ775"/>
    </row>
    <row r="776" spans="41:43" x14ac:dyDescent="0.35">
      <c r="AO776"/>
      <c r="AP776"/>
      <c r="AQ776"/>
    </row>
    <row r="777" spans="41:43" x14ac:dyDescent="0.35">
      <c r="AO777"/>
      <c r="AP777"/>
      <c r="AQ777"/>
    </row>
    <row r="778" spans="41:43" x14ac:dyDescent="0.35">
      <c r="AO778"/>
      <c r="AP778"/>
      <c r="AQ778"/>
    </row>
    <row r="779" spans="41:43" x14ac:dyDescent="0.35">
      <c r="AO779"/>
      <c r="AP779"/>
      <c r="AQ779"/>
    </row>
    <row r="780" spans="41:43" x14ac:dyDescent="0.35">
      <c r="AO780"/>
      <c r="AP780"/>
      <c r="AQ780"/>
    </row>
    <row r="781" spans="41:43" x14ac:dyDescent="0.35">
      <c r="AO781"/>
      <c r="AP781"/>
      <c r="AQ781"/>
    </row>
    <row r="782" spans="41:43" x14ac:dyDescent="0.35">
      <c r="AO782"/>
      <c r="AP782"/>
      <c r="AQ782"/>
    </row>
    <row r="783" spans="41:43" x14ac:dyDescent="0.35">
      <c r="AO783"/>
      <c r="AP783"/>
      <c r="AQ783"/>
    </row>
    <row r="784" spans="41:43" x14ac:dyDescent="0.35">
      <c r="AO784"/>
      <c r="AP784"/>
      <c r="AQ784"/>
    </row>
    <row r="785" spans="41:43" x14ac:dyDescent="0.35">
      <c r="AO785"/>
      <c r="AP785"/>
      <c r="AQ785"/>
    </row>
    <row r="786" spans="41:43" x14ac:dyDescent="0.35">
      <c r="AO786"/>
      <c r="AP786"/>
      <c r="AQ786"/>
    </row>
    <row r="787" spans="41:43" x14ac:dyDescent="0.35">
      <c r="AO787"/>
      <c r="AP787"/>
      <c r="AQ787"/>
    </row>
    <row r="788" spans="41:43" x14ac:dyDescent="0.35">
      <c r="AO788"/>
      <c r="AP788"/>
      <c r="AQ788"/>
    </row>
    <row r="789" spans="41:43" x14ac:dyDescent="0.35">
      <c r="AO789"/>
      <c r="AP789"/>
      <c r="AQ789"/>
    </row>
    <row r="790" spans="41:43" x14ac:dyDescent="0.35">
      <c r="AO790"/>
      <c r="AP790"/>
      <c r="AQ790"/>
    </row>
    <row r="791" spans="41:43" x14ac:dyDescent="0.35">
      <c r="AO791"/>
      <c r="AP791"/>
      <c r="AQ791"/>
    </row>
    <row r="792" spans="41:43" x14ac:dyDescent="0.35">
      <c r="AO792"/>
      <c r="AP792"/>
      <c r="AQ792"/>
    </row>
    <row r="793" spans="41:43" x14ac:dyDescent="0.35">
      <c r="AO793"/>
      <c r="AP793"/>
      <c r="AQ793"/>
    </row>
    <row r="794" spans="41:43" x14ac:dyDescent="0.35">
      <c r="AO794"/>
      <c r="AP794"/>
      <c r="AQ794"/>
    </row>
    <row r="795" spans="41:43" x14ac:dyDescent="0.35">
      <c r="AO795"/>
      <c r="AP795"/>
      <c r="AQ795"/>
    </row>
    <row r="796" spans="41:43" x14ac:dyDescent="0.35">
      <c r="AO796"/>
      <c r="AP796"/>
      <c r="AQ796"/>
    </row>
    <row r="797" spans="41:43" x14ac:dyDescent="0.35">
      <c r="AO797"/>
      <c r="AP797"/>
      <c r="AQ797"/>
    </row>
    <row r="798" spans="41:43" x14ac:dyDescent="0.35">
      <c r="AO798"/>
      <c r="AP798"/>
      <c r="AQ798"/>
    </row>
    <row r="799" spans="41:43" x14ac:dyDescent="0.35">
      <c r="AO799"/>
      <c r="AP799"/>
      <c r="AQ799"/>
    </row>
    <row r="800" spans="41:43" x14ac:dyDescent="0.35">
      <c r="AO800"/>
      <c r="AP800"/>
      <c r="AQ800"/>
    </row>
    <row r="801" spans="41:43" x14ac:dyDescent="0.35">
      <c r="AO801"/>
      <c r="AP801"/>
      <c r="AQ801"/>
    </row>
    <row r="802" spans="41:43" x14ac:dyDescent="0.35">
      <c r="AO802"/>
      <c r="AP802"/>
      <c r="AQ802"/>
    </row>
    <row r="803" spans="41:43" x14ac:dyDescent="0.35">
      <c r="AO803"/>
      <c r="AP803"/>
      <c r="AQ803"/>
    </row>
    <row r="804" spans="41:43" x14ac:dyDescent="0.35">
      <c r="AO804"/>
      <c r="AP804"/>
      <c r="AQ804"/>
    </row>
    <row r="805" spans="41:43" x14ac:dyDescent="0.35">
      <c r="AO805"/>
      <c r="AP805"/>
      <c r="AQ805"/>
    </row>
    <row r="806" spans="41:43" x14ac:dyDescent="0.35">
      <c r="AO806"/>
      <c r="AP806"/>
      <c r="AQ806"/>
    </row>
    <row r="807" spans="41:43" x14ac:dyDescent="0.35">
      <c r="AO807"/>
      <c r="AP807"/>
      <c r="AQ807"/>
    </row>
    <row r="808" spans="41:43" x14ac:dyDescent="0.35">
      <c r="AO808"/>
      <c r="AP808"/>
      <c r="AQ808"/>
    </row>
    <row r="809" spans="41:43" x14ac:dyDescent="0.35">
      <c r="AO809"/>
      <c r="AP809"/>
      <c r="AQ809"/>
    </row>
    <row r="810" spans="41:43" x14ac:dyDescent="0.35">
      <c r="AO810"/>
      <c r="AP810"/>
      <c r="AQ810"/>
    </row>
    <row r="811" spans="41:43" x14ac:dyDescent="0.35">
      <c r="AO811"/>
      <c r="AP811"/>
      <c r="AQ811"/>
    </row>
    <row r="812" spans="41:43" x14ac:dyDescent="0.35">
      <c r="AO812"/>
      <c r="AP812"/>
      <c r="AQ812"/>
    </row>
    <row r="813" spans="41:43" x14ac:dyDescent="0.35">
      <c r="AO813"/>
      <c r="AP813"/>
      <c r="AQ813"/>
    </row>
    <row r="814" spans="41:43" x14ac:dyDescent="0.35">
      <c r="AO814"/>
      <c r="AP814"/>
      <c r="AQ814"/>
    </row>
    <row r="815" spans="41:43" x14ac:dyDescent="0.35">
      <c r="AO815"/>
      <c r="AP815"/>
      <c r="AQ815"/>
    </row>
    <row r="816" spans="41:43" x14ac:dyDescent="0.35">
      <c r="AO816"/>
      <c r="AP816"/>
      <c r="AQ816"/>
    </row>
    <row r="817" spans="41:43" x14ac:dyDescent="0.35">
      <c r="AO817"/>
      <c r="AP817"/>
      <c r="AQ817"/>
    </row>
    <row r="818" spans="41:43" x14ac:dyDescent="0.35">
      <c r="AO818"/>
      <c r="AP818"/>
      <c r="AQ818"/>
    </row>
    <row r="819" spans="41:43" x14ac:dyDescent="0.35">
      <c r="AO819"/>
      <c r="AP819"/>
      <c r="AQ819"/>
    </row>
    <row r="820" spans="41:43" x14ac:dyDescent="0.35">
      <c r="AO820"/>
      <c r="AP820"/>
      <c r="AQ820"/>
    </row>
    <row r="821" spans="41:43" x14ac:dyDescent="0.35">
      <c r="AO821"/>
      <c r="AP821"/>
      <c r="AQ821"/>
    </row>
    <row r="822" spans="41:43" x14ac:dyDescent="0.35">
      <c r="AO822"/>
      <c r="AP822"/>
      <c r="AQ822"/>
    </row>
    <row r="823" spans="41:43" x14ac:dyDescent="0.35">
      <c r="AO823"/>
      <c r="AP823"/>
      <c r="AQ823"/>
    </row>
    <row r="824" spans="41:43" x14ac:dyDescent="0.35">
      <c r="AO824"/>
      <c r="AP824"/>
      <c r="AQ824"/>
    </row>
    <row r="825" spans="41:43" x14ac:dyDescent="0.35">
      <c r="AO825"/>
      <c r="AP825"/>
      <c r="AQ825"/>
    </row>
    <row r="826" spans="41:43" x14ac:dyDescent="0.35">
      <c r="AO826"/>
      <c r="AP826"/>
      <c r="AQ826"/>
    </row>
    <row r="827" spans="41:43" x14ac:dyDescent="0.35">
      <c r="AO827"/>
      <c r="AP827"/>
      <c r="AQ827"/>
    </row>
    <row r="828" spans="41:43" x14ac:dyDescent="0.35">
      <c r="AO828"/>
      <c r="AP828"/>
      <c r="AQ828"/>
    </row>
    <row r="829" spans="41:43" x14ac:dyDescent="0.35">
      <c r="AO829"/>
      <c r="AP829"/>
      <c r="AQ829"/>
    </row>
    <row r="830" spans="41:43" x14ac:dyDescent="0.35">
      <c r="AO830"/>
      <c r="AP830"/>
      <c r="AQ830"/>
    </row>
    <row r="831" spans="41:43" x14ac:dyDescent="0.35">
      <c r="AO831"/>
      <c r="AP831"/>
      <c r="AQ831"/>
    </row>
    <row r="832" spans="41:43" x14ac:dyDescent="0.35">
      <c r="AO832"/>
      <c r="AP832"/>
      <c r="AQ832"/>
    </row>
    <row r="833" spans="41:43" x14ac:dyDescent="0.35">
      <c r="AO833"/>
      <c r="AP833"/>
      <c r="AQ833"/>
    </row>
    <row r="834" spans="41:43" x14ac:dyDescent="0.35">
      <c r="AO834"/>
      <c r="AP834"/>
      <c r="AQ834"/>
    </row>
    <row r="835" spans="41:43" x14ac:dyDescent="0.35">
      <c r="AO835"/>
      <c r="AP835"/>
      <c r="AQ835"/>
    </row>
    <row r="836" spans="41:43" x14ac:dyDescent="0.35">
      <c r="AO836"/>
      <c r="AP836"/>
      <c r="AQ836"/>
    </row>
    <row r="837" spans="41:43" x14ac:dyDescent="0.35">
      <c r="AO837"/>
      <c r="AP837"/>
      <c r="AQ837"/>
    </row>
    <row r="838" spans="41:43" x14ac:dyDescent="0.35">
      <c r="AO838"/>
      <c r="AP838"/>
      <c r="AQ838"/>
    </row>
    <row r="839" spans="41:43" x14ac:dyDescent="0.35">
      <c r="AO839"/>
      <c r="AP839"/>
      <c r="AQ839"/>
    </row>
    <row r="840" spans="41:43" x14ac:dyDescent="0.35">
      <c r="AO840"/>
      <c r="AP840"/>
      <c r="AQ840"/>
    </row>
    <row r="841" spans="41:43" x14ac:dyDescent="0.35">
      <c r="AO841"/>
      <c r="AP841"/>
      <c r="AQ841"/>
    </row>
    <row r="842" spans="41:43" x14ac:dyDescent="0.35">
      <c r="AO842"/>
      <c r="AP842"/>
      <c r="AQ842"/>
    </row>
    <row r="843" spans="41:43" x14ac:dyDescent="0.35">
      <c r="AO843"/>
      <c r="AP843"/>
      <c r="AQ843"/>
    </row>
    <row r="844" spans="41:43" x14ac:dyDescent="0.35">
      <c r="AO844"/>
      <c r="AP844"/>
      <c r="AQ844"/>
    </row>
    <row r="845" spans="41:43" x14ac:dyDescent="0.35">
      <c r="AO845"/>
      <c r="AP845"/>
      <c r="AQ845"/>
    </row>
    <row r="846" spans="41:43" x14ac:dyDescent="0.35">
      <c r="AO846"/>
      <c r="AP846"/>
      <c r="AQ846"/>
    </row>
    <row r="847" spans="41:43" x14ac:dyDescent="0.35">
      <c r="AO847"/>
      <c r="AP847"/>
      <c r="AQ847"/>
    </row>
    <row r="848" spans="41:43" x14ac:dyDescent="0.35">
      <c r="AO848"/>
      <c r="AP848"/>
      <c r="AQ848"/>
    </row>
    <row r="849" spans="41:43" x14ac:dyDescent="0.35">
      <c r="AO849"/>
      <c r="AP849"/>
      <c r="AQ849"/>
    </row>
    <row r="850" spans="41:43" x14ac:dyDescent="0.35">
      <c r="AO850"/>
      <c r="AP850"/>
      <c r="AQ850"/>
    </row>
    <row r="851" spans="41:43" x14ac:dyDescent="0.35">
      <c r="AO851"/>
      <c r="AP851"/>
      <c r="AQ851"/>
    </row>
    <row r="852" spans="41:43" x14ac:dyDescent="0.35">
      <c r="AO852"/>
      <c r="AP852"/>
      <c r="AQ852"/>
    </row>
    <row r="853" spans="41:43" x14ac:dyDescent="0.35">
      <c r="AO853"/>
      <c r="AP853"/>
      <c r="AQ853"/>
    </row>
    <row r="854" spans="41:43" x14ac:dyDescent="0.35">
      <c r="AO854"/>
      <c r="AP854"/>
      <c r="AQ854"/>
    </row>
    <row r="855" spans="41:43" x14ac:dyDescent="0.35">
      <c r="AO855"/>
      <c r="AP855"/>
      <c r="AQ855"/>
    </row>
    <row r="856" spans="41:43" x14ac:dyDescent="0.35">
      <c r="AO856"/>
      <c r="AP856"/>
      <c r="AQ856"/>
    </row>
    <row r="857" spans="41:43" x14ac:dyDescent="0.35">
      <c r="AO857"/>
      <c r="AP857"/>
      <c r="AQ857"/>
    </row>
    <row r="858" spans="41:43" x14ac:dyDescent="0.35">
      <c r="AO858"/>
      <c r="AP858"/>
      <c r="AQ858"/>
    </row>
    <row r="859" spans="41:43" x14ac:dyDescent="0.35">
      <c r="AO859"/>
      <c r="AP859"/>
      <c r="AQ859"/>
    </row>
    <row r="860" spans="41:43" x14ac:dyDescent="0.35">
      <c r="AO860"/>
      <c r="AP860"/>
      <c r="AQ860"/>
    </row>
    <row r="861" spans="41:43" x14ac:dyDescent="0.35">
      <c r="AO861"/>
      <c r="AP861"/>
      <c r="AQ861"/>
    </row>
    <row r="862" spans="41:43" x14ac:dyDescent="0.35">
      <c r="AO862"/>
      <c r="AP862"/>
      <c r="AQ862"/>
    </row>
    <row r="863" spans="41:43" x14ac:dyDescent="0.35">
      <c r="AO863"/>
      <c r="AP863"/>
      <c r="AQ863"/>
    </row>
    <row r="864" spans="41:43" x14ac:dyDescent="0.35">
      <c r="AO864"/>
      <c r="AP864"/>
      <c r="AQ864"/>
    </row>
    <row r="865" spans="41:43" x14ac:dyDescent="0.35">
      <c r="AO865"/>
      <c r="AP865"/>
      <c r="AQ865"/>
    </row>
    <row r="866" spans="41:43" x14ac:dyDescent="0.35">
      <c r="AO866"/>
      <c r="AP866"/>
      <c r="AQ866"/>
    </row>
    <row r="867" spans="41:43" x14ac:dyDescent="0.35">
      <c r="AO867"/>
      <c r="AP867"/>
      <c r="AQ867"/>
    </row>
    <row r="868" spans="41:43" x14ac:dyDescent="0.35">
      <c r="AO868"/>
      <c r="AP868"/>
      <c r="AQ868"/>
    </row>
    <row r="869" spans="41:43" x14ac:dyDescent="0.35">
      <c r="AO869"/>
      <c r="AP869"/>
      <c r="AQ869"/>
    </row>
    <row r="870" spans="41:43" x14ac:dyDescent="0.35">
      <c r="AO870"/>
      <c r="AP870"/>
      <c r="AQ870"/>
    </row>
    <row r="871" spans="41:43" x14ac:dyDescent="0.35">
      <c r="AO871"/>
      <c r="AP871"/>
      <c r="AQ871"/>
    </row>
    <row r="872" spans="41:43" x14ac:dyDescent="0.35">
      <c r="AO872"/>
      <c r="AP872"/>
      <c r="AQ872"/>
    </row>
    <row r="873" spans="41:43" x14ac:dyDescent="0.35">
      <c r="AO873"/>
      <c r="AP873"/>
      <c r="AQ873"/>
    </row>
    <row r="874" spans="41:43" x14ac:dyDescent="0.35">
      <c r="AO874"/>
      <c r="AP874"/>
      <c r="AQ874"/>
    </row>
    <row r="875" spans="41:43" x14ac:dyDescent="0.35">
      <c r="AO875"/>
      <c r="AP875"/>
      <c r="AQ875"/>
    </row>
    <row r="876" spans="41:43" x14ac:dyDescent="0.35">
      <c r="AO876"/>
      <c r="AP876"/>
      <c r="AQ876"/>
    </row>
    <row r="877" spans="41:43" x14ac:dyDescent="0.35">
      <c r="AO877"/>
      <c r="AP877"/>
      <c r="AQ877"/>
    </row>
    <row r="878" spans="41:43" x14ac:dyDescent="0.35">
      <c r="AO878"/>
      <c r="AP878"/>
      <c r="AQ878"/>
    </row>
    <row r="879" spans="41:43" x14ac:dyDescent="0.35">
      <c r="AO879"/>
      <c r="AP879"/>
      <c r="AQ879"/>
    </row>
    <row r="880" spans="41:43" x14ac:dyDescent="0.35">
      <c r="AO880"/>
      <c r="AP880"/>
      <c r="AQ880"/>
    </row>
    <row r="881" spans="41:43" x14ac:dyDescent="0.35">
      <c r="AO881"/>
      <c r="AP881"/>
      <c r="AQ881"/>
    </row>
    <row r="882" spans="41:43" x14ac:dyDescent="0.35">
      <c r="AO882"/>
      <c r="AP882"/>
      <c r="AQ882"/>
    </row>
    <row r="883" spans="41:43" x14ac:dyDescent="0.35">
      <c r="AO883"/>
      <c r="AP883"/>
      <c r="AQ883"/>
    </row>
    <row r="884" spans="41:43" x14ac:dyDescent="0.35">
      <c r="AO884"/>
      <c r="AP884"/>
      <c r="AQ884"/>
    </row>
    <row r="885" spans="41:43" x14ac:dyDescent="0.35">
      <c r="AO885"/>
      <c r="AP885"/>
      <c r="AQ885"/>
    </row>
    <row r="886" spans="41:43" x14ac:dyDescent="0.35">
      <c r="AO886"/>
      <c r="AP886"/>
      <c r="AQ886"/>
    </row>
    <row r="887" spans="41:43" x14ac:dyDescent="0.35">
      <c r="AO887"/>
      <c r="AP887"/>
      <c r="AQ887"/>
    </row>
    <row r="888" spans="41:43" x14ac:dyDescent="0.35">
      <c r="AO888"/>
      <c r="AP888"/>
      <c r="AQ888"/>
    </row>
    <row r="889" spans="41:43" x14ac:dyDescent="0.35">
      <c r="AO889"/>
      <c r="AP889"/>
      <c r="AQ889"/>
    </row>
    <row r="890" spans="41:43" x14ac:dyDescent="0.35">
      <c r="AO890"/>
      <c r="AP890"/>
      <c r="AQ890"/>
    </row>
    <row r="891" spans="41:43" x14ac:dyDescent="0.35">
      <c r="AO891"/>
      <c r="AP891"/>
      <c r="AQ891"/>
    </row>
    <row r="892" spans="41:43" x14ac:dyDescent="0.35">
      <c r="AO892"/>
      <c r="AP892"/>
      <c r="AQ892"/>
    </row>
    <row r="893" spans="41:43" x14ac:dyDescent="0.35">
      <c r="AO893"/>
      <c r="AP893"/>
      <c r="AQ893"/>
    </row>
    <row r="894" spans="41:43" x14ac:dyDescent="0.35">
      <c r="AO894"/>
      <c r="AP894"/>
      <c r="AQ894"/>
    </row>
    <row r="895" spans="41:43" x14ac:dyDescent="0.35">
      <c r="AO895"/>
      <c r="AP895"/>
      <c r="AQ895"/>
    </row>
    <row r="896" spans="41:43" x14ac:dyDescent="0.35">
      <c r="AO896"/>
      <c r="AP896"/>
      <c r="AQ896"/>
    </row>
    <row r="897" spans="41:43" x14ac:dyDescent="0.35">
      <c r="AO897"/>
      <c r="AP897"/>
      <c r="AQ897"/>
    </row>
    <row r="898" spans="41:43" x14ac:dyDescent="0.35">
      <c r="AO898"/>
      <c r="AP898"/>
      <c r="AQ898"/>
    </row>
    <row r="899" spans="41:43" x14ac:dyDescent="0.35">
      <c r="AO899"/>
      <c r="AP899"/>
      <c r="AQ899"/>
    </row>
    <row r="900" spans="41:43" x14ac:dyDescent="0.35">
      <c r="AO900"/>
      <c r="AP900"/>
      <c r="AQ900"/>
    </row>
    <row r="901" spans="41:43" x14ac:dyDescent="0.35">
      <c r="AO901"/>
      <c r="AP901"/>
      <c r="AQ901"/>
    </row>
    <row r="902" spans="41:43" x14ac:dyDescent="0.35">
      <c r="AO902"/>
      <c r="AP902"/>
      <c r="AQ902"/>
    </row>
    <row r="903" spans="41:43" x14ac:dyDescent="0.35">
      <c r="AO903"/>
      <c r="AP903"/>
      <c r="AQ903"/>
    </row>
    <row r="904" spans="41:43" x14ac:dyDescent="0.35">
      <c r="AO904"/>
      <c r="AP904"/>
      <c r="AQ904"/>
    </row>
    <row r="905" spans="41:43" x14ac:dyDescent="0.35">
      <c r="AO905"/>
      <c r="AP905"/>
      <c r="AQ905"/>
    </row>
    <row r="906" spans="41:43" x14ac:dyDescent="0.35">
      <c r="AO906"/>
      <c r="AP906"/>
      <c r="AQ906"/>
    </row>
    <row r="907" spans="41:43" x14ac:dyDescent="0.35">
      <c r="AO907"/>
      <c r="AP907"/>
      <c r="AQ907"/>
    </row>
    <row r="908" spans="41:43" x14ac:dyDescent="0.35">
      <c r="AO908"/>
      <c r="AP908"/>
      <c r="AQ908"/>
    </row>
    <row r="909" spans="41:43" x14ac:dyDescent="0.35">
      <c r="AO909"/>
      <c r="AP909"/>
      <c r="AQ909"/>
    </row>
    <row r="910" spans="41:43" x14ac:dyDescent="0.35">
      <c r="AO910"/>
      <c r="AP910"/>
      <c r="AQ910"/>
    </row>
    <row r="911" spans="41:43" x14ac:dyDescent="0.35">
      <c r="AO911"/>
      <c r="AP911"/>
      <c r="AQ911"/>
    </row>
    <row r="912" spans="41:43" x14ac:dyDescent="0.35">
      <c r="AO912"/>
      <c r="AP912"/>
      <c r="AQ912"/>
    </row>
    <row r="913" spans="41:43" x14ac:dyDescent="0.35">
      <c r="AO913"/>
      <c r="AP913"/>
      <c r="AQ913"/>
    </row>
    <row r="914" spans="41:43" x14ac:dyDescent="0.35">
      <c r="AO914"/>
      <c r="AP914"/>
      <c r="AQ914"/>
    </row>
    <row r="915" spans="41:43" x14ac:dyDescent="0.35">
      <c r="AO915"/>
      <c r="AP915"/>
      <c r="AQ915"/>
    </row>
    <row r="916" spans="41:43" x14ac:dyDescent="0.35">
      <c r="AO916"/>
      <c r="AP916"/>
      <c r="AQ916"/>
    </row>
    <row r="917" spans="41:43" x14ac:dyDescent="0.35">
      <c r="AO917"/>
      <c r="AP917"/>
      <c r="AQ917"/>
    </row>
    <row r="918" spans="41:43" x14ac:dyDescent="0.35">
      <c r="AO918"/>
      <c r="AP918"/>
      <c r="AQ918"/>
    </row>
    <row r="919" spans="41:43" x14ac:dyDescent="0.35">
      <c r="AO919"/>
      <c r="AP919"/>
      <c r="AQ919"/>
    </row>
    <row r="920" spans="41:43" x14ac:dyDescent="0.35">
      <c r="AO920"/>
      <c r="AP920"/>
      <c r="AQ920"/>
    </row>
    <row r="921" spans="41:43" x14ac:dyDescent="0.35">
      <c r="AO921"/>
      <c r="AP921"/>
      <c r="AQ921"/>
    </row>
    <row r="922" spans="41:43" x14ac:dyDescent="0.35">
      <c r="AO922"/>
      <c r="AP922"/>
      <c r="AQ922"/>
    </row>
    <row r="923" spans="41:43" x14ac:dyDescent="0.35">
      <c r="AO923"/>
      <c r="AP923"/>
      <c r="AQ923"/>
    </row>
    <row r="924" spans="41:43" x14ac:dyDescent="0.35">
      <c r="AO924"/>
      <c r="AP924"/>
      <c r="AQ924"/>
    </row>
    <row r="925" spans="41:43" x14ac:dyDescent="0.35">
      <c r="AO925"/>
      <c r="AP925"/>
      <c r="AQ925"/>
    </row>
    <row r="926" spans="41:43" x14ac:dyDescent="0.35">
      <c r="AO926"/>
      <c r="AP926"/>
      <c r="AQ926"/>
    </row>
    <row r="927" spans="41:43" x14ac:dyDescent="0.35">
      <c r="AO927"/>
      <c r="AP927"/>
      <c r="AQ927"/>
    </row>
    <row r="928" spans="41:43" x14ac:dyDescent="0.35">
      <c r="AO928"/>
      <c r="AP928"/>
      <c r="AQ928"/>
    </row>
    <row r="929" spans="41:43" x14ac:dyDescent="0.35">
      <c r="AO929"/>
      <c r="AP929"/>
      <c r="AQ929"/>
    </row>
    <row r="930" spans="41:43" x14ac:dyDescent="0.35">
      <c r="AO930"/>
      <c r="AP930"/>
      <c r="AQ930"/>
    </row>
    <row r="931" spans="41:43" x14ac:dyDescent="0.35">
      <c r="AO931"/>
      <c r="AP931"/>
      <c r="AQ931"/>
    </row>
    <row r="932" spans="41:43" x14ac:dyDescent="0.35">
      <c r="AO932"/>
      <c r="AP932"/>
      <c r="AQ932"/>
    </row>
    <row r="933" spans="41:43" x14ac:dyDescent="0.35">
      <c r="AO933"/>
      <c r="AP933"/>
      <c r="AQ933"/>
    </row>
    <row r="934" spans="41:43" x14ac:dyDescent="0.35">
      <c r="AO934"/>
      <c r="AP934"/>
      <c r="AQ934"/>
    </row>
    <row r="935" spans="41:43" x14ac:dyDescent="0.35">
      <c r="AO935"/>
      <c r="AP935"/>
      <c r="AQ935"/>
    </row>
    <row r="936" spans="41:43" x14ac:dyDescent="0.35">
      <c r="AO936"/>
      <c r="AP936"/>
      <c r="AQ936"/>
    </row>
    <row r="937" spans="41:43" x14ac:dyDescent="0.35">
      <c r="AO937"/>
      <c r="AP937"/>
      <c r="AQ937"/>
    </row>
    <row r="938" spans="41:43" x14ac:dyDescent="0.35">
      <c r="AO938"/>
      <c r="AP938"/>
      <c r="AQ938"/>
    </row>
    <row r="939" spans="41:43" x14ac:dyDescent="0.35">
      <c r="AO939"/>
      <c r="AP939"/>
      <c r="AQ939"/>
    </row>
    <row r="940" spans="41:43" x14ac:dyDescent="0.35">
      <c r="AO940"/>
      <c r="AP940"/>
      <c r="AQ940"/>
    </row>
    <row r="941" spans="41:43" x14ac:dyDescent="0.35">
      <c r="AO941"/>
      <c r="AP941"/>
      <c r="AQ941"/>
    </row>
    <row r="942" spans="41:43" x14ac:dyDescent="0.35">
      <c r="AO942"/>
      <c r="AP942"/>
      <c r="AQ942"/>
    </row>
    <row r="943" spans="41:43" x14ac:dyDescent="0.35">
      <c r="AO943"/>
      <c r="AP943"/>
      <c r="AQ943"/>
    </row>
    <row r="944" spans="41:43" x14ac:dyDescent="0.35">
      <c r="AO944"/>
      <c r="AP944"/>
      <c r="AQ944"/>
    </row>
    <row r="945" spans="41:43" x14ac:dyDescent="0.35">
      <c r="AO945"/>
      <c r="AP945"/>
      <c r="AQ945"/>
    </row>
    <row r="946" spans="41:43" x14ac:dyDescent="0.35">
      <c r="AO946"/>
      <c r="AP946"/>
      <c r="AQ946"/>
    </row>
    <row r="947" spans="41:43" x14ac:dyDescent="0.35">
      <c r="AO947"/>
      <c r="AP947"/>
      <c r="AQ947"/>
    </row>
    <row r="948" spans="41:43" x14ac:dyDescent="0.35">
      <c r="AO948"/>
      <c r="AP948"/>
      <c r="AQ948"/>
    </row>
    <row r="949" spans="41:43" x14ac:dyDescent="0.35">
      <c r="AO949"/>
      <c r="AP949"/>
      <c r="AQ949"/>
    </row>
    <row r="950" spans="41:43" x14ac:dyDescent="0.35">
      <c r="AO950"/>
      <c r="AP950"/>
      <c r="AQ950"/>
    </row>
    <row r="951" spans="41:43" x14ac:dyDescent="0.35">
      <c r="AO951"/>
      <c r="AP951"/>
      <c r="AQ951"/>
    </row>
    <row r="952" spans="41:43" x14ac:dyDescent="0.35">
      <c r="AO952"/>
      <c r="AP952"/>
      <c r="AQ952"/>
    </row>
    <row r="953" spans="41:43" x14ac:dyDescent="0.35">
      <c r="AO953"/>
      <c r="AP953"/>
      <c r="AQ953"/>
    </row>
    <row r="954" spans="41:43" x14ac:dyDescent="0.35">
      <c r="AO954"/>
      <c r="AP954"/>
      <c r="AQ954"/>
    </row>
    <row r="955" spans="41:43" x14ac:dyDescent="0.35">
      <c r="AO955"/>
      <c r="AP955"/>
      <c r="AQ955"/>
    </row>
    <row r="956" spans="41:43" x14ac:dyDescent="0.35">
      <c r="AO956"/>
      <c r="AP956"/>
      <c r="AQ956"/>
    </row>
    <row r="957" spans="41:43" x14ac:dyDescent="0.35">
      <c r="AO957"/>
      <c r="AP957"/>
      <c r="AQ957"/>
    </row>
    <row r="958" spans="41:43" x14ac:dyDescent="0.35">
      <c r="AO958"/>
      <c r="AP958"/>
      <c r="AQ958"/>
    </row>
    <row r="959" spans="41:43" x14ac:dyDescent="0.35">
      <c r="AO959"/>
      <c r="AP959"/>
      <c r="AQ959"/>
    </row>
    <row r="960" spans="41:43" x14ac:dyDescent="0.35">
      <c r="AO960"/>
      <c r="AP960"/>
      <c r="AQ960"/>
    </row>
    <row r="961" spans="41:43" x14ac:dyDescent="0.35">
      <c r="AO961"/>
      <c r="AP961"/>
      <c r="AQ961"/>
    </row>
    <row r="962" spans="41:43" x14ac:dyDescent="0.35">
      <c r="AO962"/>
      <c r="AP962"/>
      <c r="AQ962"/>
    </row>
    <row r="963" spans="41:43" x14ac:dyDescent="0.35">
      <c r="AO963"/>
      <c r="AP963"/>
      <c r="AQ963"/>
    </row>
    <row r="964" spans="41:43" x14ac:dyDescent="0.35">
      <c r="AO964"/>
      <c r="AP964"/>
      <c r="AQ964"/>
    </row>
    <row r="965" spans="41:43" x14ac:dyDescent="0.35">
      <c r="AO965"/>
      <c r="AP965"/>
      <c r="AQ965"/>
    </row>
    <row r="966" spans="41:43" x14ac:dyDescent="0.35">
      <c r="AO966"/>
      <c r="AP966"/>
      <c r="AQ966"/>
    </row>
    <row r="967" spans="41:43" x14ac:dyDescent="0.35">
      <c r="AO967"/>
      <c r="AP967"/>
      <c r="AQ967"/>
    </row>
    <row r="968" spans="41:43" x14ac:dyDescent="0.35">
      <c r="AO968"/>
      <c r="AP968"/>
      <c r="AQ968"/>
    </row>
    <row r="969" spans="41:43" x14ac:dyDescent="0.35">
      <c r="AO969"/>
      <c r="AP969"/>
      <c r="AQ969"/>
    </row>
    <row r="970" spans="41:43" x14ac:dyDescent="0.35">
      <c r="AO970"/>
      <c r="AP970"/>
      <c r="AQ970"/>
    </row>
    <row r="971" spans="41:43" x14ac:dyDescent="0.35">
      <c r="AO971"/>
      <c r="AP971"/>
      <c r="AQ971"/>
    </row>
    <row r="972" spans="41:43" x14ac:dyDescent="0.35">
      <c r="AO972"/>
      <c r="AP972"/>
      <c r="AQ972"/>
    </row>
    <row r="973" spans="41:43" x14ac:dyDescent="0.35">
      <c r="AO973"/>
      <c r="AP973"/>
      <c r="AQ973"/>
    </row>
    <row r="974" spans="41:43" x14ac:dyDescent="0.35">
      <c r="AO974"/>
      <c r="AP974"/>
      <c r="AQ974"/>
    </row>
    <row r="975" spans="41:43" x14ac:dyDescent="0.35">
      <c r="AO975"/>
      <c r="AP975"/>
      <c r="AQ975"/>
    </row>
    <row r="976" spans="41:43" x14ac:dyDescent="0.35">
      <c r="AO976"/>
      <c r="AP976"/>
      <c r="AQ976"/>
    </row>
    <row r="977" spans="41:43" x14ac:dyDescent="0.35">
      <c r="AO977"/>
      <c r="AP977"/>
      <c r="AQ977"/>
    </row>
    <row r="978" spans="41:43" x14ac:dyDescent="0.35">
      <c r="AO978"/>
      <c r="AP978"/>
      <c r="AQ978"/>
    </row>
    <row r="979" spans="41:43" x14ac:dyDescent="0.35">
      <c r="AO979"/>
      <c r="AP979"/>
      <c r="AQ979"/>
    </row>
    <row r="980" spans="41:43" x14ac:dyDescent="0.35">
      <c r="AO980"/>
      <c r="AP980"/>
      <c r="AQ980"/>
    </row>
    <row r="981" spans="41:43" x14ac:dyDescent="0.35">
      <c r="AO981"/>
      <c r="AP981"/>
      <c r="AQ981"/>
    </row>
    <row r="982" spans="41:43" x14ac:dyDescent="0.35">
      <c r="AO982"/>
      <c r="AP982"/>
      <c r="AQ982"/>
    </row>
    <row r="983" spans="41:43" x14ac:dyDescent="0.35">
      <c r="AO983"/>
      <c r="AP983"/>
      <c r="AQ983"/>
    </row>
    <row r="984" spans="41:43" x14ac:dyDescent="0.35">
      <c r="AO984"/>
      <c r="AP984"/>
      <c r="AQ984"/>
    </row>
    <row r="985" spans="41:43" x14ac:dyDescent="0.35">
      <c r="AO985"/>
      <c r="AP985"/>
      <c r="AQ985"/>
    </row>
    <row r="986" spans="41:43" x14ac:dyDescent="0.35">
      <c r="AO986"/>
      <c r="AP986"/>
      <c r="AQ986"/>
    </row>
    <row r="987" spans="41:43" x14ac:dyDescent="0.35">
      <c r="AO987"/>
      <c r="AP987"/>
      <c r="AQ987"/>
    </row>
    <row r="988" spans="41:43" x14ac:dyDescent="0.35">
      <c r="AO988"/>
      <c r="AP988"/>
      <c r="AQ988"/>
    </row>
    <row r="989" spans="41:43" x14ac:dyDescent="0.35">
      <c r="AO989"/>
      <c r="AP989"/>
      <c r="AQ989"/>
    </row>
    <row r="990" spans="41:43" x14ac:dyDescent="0.35">
      <c r="AO990"/>
      <c r="AP990"/>
      <c r="AQ990"/>
    </row>
    <row r="991" spans="41:43" x14ac:dyDescent="0.35">
      <c r="AO991"/>
      <c r="AP991"/>
      <c r="AQ991"/>
    </row>
    <row r="992" spans="41:43" x14ac:dyDescent="0.35">
      <c r="AO992"/>
      <c r="AP992"/>
      <c r="AQ992"/>
    </row>
    <row r="993" spans="41:43" x14ac:dyDescent="0.35">
      <c r="AO993"/>
      <c r="AP993"/>
      <c r="AQ993"/>
    </row>
    <row r="994" spans="41:43" x14ac:dyDescent="0.35">
      <c r="AO994"/>
      <c r="AP994"/>
      <c r="AQ994"/>
    </row>
    <row r="995" spans="41:43" x14ac:dyDescent="0.35">
      <c r="AO995"/>
      <c r="AP995"/>
      <c r="AQ995"/>
    </row>
    <row r="996" spans="41:43" x14ac:dyDescent="0.35">
      <c r="AO996"/>
      <c r="AP996"/>
      <c r="AQ996"/>
    </row>
    <row r="997" spans="41:43" x14ac:dyDescent="0.35">
      <c r="AO997"/>
      <c r="AP997"/>
      <c r="AQ997"/>
    </row>
    <row r="998" spans="41:43" x14ac:dyDescent="0.35">
      <c r="AO998"/>
      <c r="AP998"/>
      <c r="AQ998"/>
    </row>
    <row r="999" spans="41:43" x14ac:dyDescent="0.35">
      <c r="AO999"/>
      <c r="AP999"/>
      <c r="AQ999"/>
    </row>
    <row r="1000" spans="41:43" x14ac:dyDescent="0.35">
      <c r="AO1000"/>
      <c r="AP1000"/>
      <c r="AQ1000"/>
    </row>
    <row r="1001" spans="41:43" x14ac:dyDescent="0.35">
      <c r="AO1001"/>
      <c r="AP1001"/>
      <c r="AQ1001"/>
    </row>
    <row r="1002" spans="41:43" x14ac:dyDescent="0.35">
      <c r="AO1002"/>
      <c r="AP1002"/>
      <c r="AQ1002"/>
    </row>
    <row r="1003" spans="41:43" x14ac:dyDescent="0.35">
      <c r="AO1003"/>
      <c r="AP1003"/>
      <c r="AQ1003"/>
    </row>
    <row r="1004" spans="41:43" x14ac:dyDescent="0.35">
      <c r="AO1004"/>
      <c r="AP1004"/>
      <c r="AQ1004"/>
    </row>
    <row r="1005" spans="41:43" x14ac:dyDescent="0.35">
      <c r="AO1005"/>
      <c r="AP1005"/>
      <c r="AQ1005"/>
    </row>
    <row r="1006" spans="41:43" x14ac:dyDescent="0.35">
      <c r="AO1006"/>
      <c r="AP1006"/>
      <c r="AQ1006"/>
    </row>
    <row r="1007" spans="41:43" x14ac:dyDescent="0.35">
      <c r="AO1007"/>
      <c r="AP1007"/>
      <c r="AQ1007"/>
    </row>
    <row r="1008" spans="41:43" x14ac:dyDescent="0.35">
      <c r="AO1008"/>
      <c r="AP1008"/>
      <c r="AQ1008"/>
    </row>
    <row r="1009" spans="41:43" x14ac:dyDescent="0.35">
      <c r="AO1009"/>
      <c r="AP1009"/>
      <c r="AQ1009"/>
    </row>
    <row r="1010" spans="41:43" x14ac:dyDescent="0.35">
      <c r="AO1010"/>
      <c r="AP1010"/>
      <c r="AQ1010"/>
    </row>
    <row r="1011" spans="41:43" x14ac:dyDescent="0.35">
      <c r="AO1011"/>
      <c r="AP1011"/>
      <c r="AQ1011"/>
    </row>
    <row r="1012" spans="41:43" x14ac:dyDescent="0.35">
      <c r="AO1012"/>
      <c r="AP1012"/>
      <c r="AQ1012"/>
    </row>
    <row r="1013" spans="41:43" x14ac:dyDescent="0.35">
      <c r="AO1013"/>
      <c r="AP1013"/>
      <c r="AQ1013"/>
    </row>
    <row r="1014" spans="41:43" x14ac:dyDescent="0.35">
      <c r="AO1014"/>
      <c r="AP1014"/>
      <c r="AQ1014"/>
    </row>
    <row r="1015" spans="41:43" x14ac:dyDescent="0.35">
      <c r="AO1015"/>
      <c r="AP1015"/>
      <c r="AQ1015"/>
    </row>
    <row r="1016" spans="41:43" x14ac:dyDescent="0.35">
      <c r="AO1016"/>
      <c r="AP1016"/>
      <c r="AQ1016"/>
    </row>
    <row r="1017" spans="41:43" x14ac:dyDescent="0.35">
      <c r="AO1017"/>
      <c r="AP1017"/>
      <c r="AQ1017"/>
    </row>
    <row r="1018" spans="41:43" x14ac:dyDescent="0.35">
      <c r="AO1018"/>
      <c r="AP1018"/>
      <c r="AQ1018"/>
    </row>
    <row r="1019" spans="41:43" x14ac:dyDescent="0.35">
      <c r="AO1019"/>
      <c r="AP1019"/>
      <c r="AQ1019"/>
    </row>
    <row r="1020" spans="41:43" x14ac:dyDescent="0.35">
      <c r="AO1020"/>
      <c r="AP1020"/>
      <c r="AQ1020"/>
    </row>
    <row r="1021" spans="41:43" x14ac:dyDescent="0.35">
      <c r="AO1021"/>
      <c r="AP1021"/>
      <c r="AQ1021"/>
    </row>
    <row r="1022" spans="41:43" x14ac:dyDescent="0.35">
      <c r="AO1022"/>
      <c r="AP1022"/>
      <c r="AQ1022"/>
    </row>
    <row r="1023" spans="41:43" x14ac:dyDescent="0.35">
      <c r="AO1023"/>
      <c r="AP1023"/>
      <c r="AQ1023"/>
    </row>
    <row r="1024" spans="41:43" x14ac:dyDescent="0.35">
      <c r="AO1024"/>
      <c r="AP1024"/>
      <c r="AQ1024"/>
    </row>
    <row r="1025" spans="41:43" x14ac:dyDescent="0.35">
      <c r="AO1025"/>
      <c r="AP1025"/>
      <c r="AQ1025"/>
    </row>
    <row r="1026" spans="41:43" x14ac:dyDescent="0.35">
      <c r="AO1026"/>
      <c r="AP1026"/>
      <c r="AQ1026"/>
    </row>
    <row r="1027" spans="41:43" x14ac:dyDescent="0.35">
      <c r="AO1027"/>
      <c r="AP1027"/>
      <c r="AQ1027"/>
    </row>
    <row r="1028" spans="41:43" x14ac:dyDescent="0.35">
      <c r="AO1028"/>
      <c r="AP1028"/>
      <c r="AQ1028"/>
    </row>
    <row r="1029" spans="41:43" x14ac:dyDescent="0.35">
      <c r="AO1029"/>
      <c r="AP1029"/>
      <c r="AQ1029"/>
    </row>
    <row r="1030" spans="41:43" x14ac:dyDescent="0.35">
      <c r="AO1030"/>
      <c r="AP1030"/>
      <c r="AQ1030"/>
    </row>
    <row r="1031" spans="41:43" x14ac:dyDescent="0.35">
      <c r="AO1031"/>
      <c r="AP1031"/>
      <c r="AQ1031"/>
    </row>
    <row r="1032" spans="41:43" x14ac:dyDescent="0.35">
      <c r="AO1032"/>
      <c r="AP1032"/>
      <c r="AQ1032"/>
    </row>
    <row r="1033" spans="41:43" x14ac:dyDescent="0.35">
      <c r="AO1033"/>
      <c r="AP1033"/>
      <c r="AQ1033"/>
    </row>
    <row r="1034" spans="41:43" x14ac:dyDescent="0.35">
      <c r="AO1034"/>
      <c r="AP1034"/>
      <c r="AQ1034"/>
    </row>
    <row r="1035" spans="41:43" x14ac:dyDescent="0.35">
      <c r="AO1035"/>
      <c r="AP1035"/>
      <c r="AQ1035"/>
    </row>
    <row r="1036" spans="41:43" x14ac:dyDescent="0.35">
      <c r="AO1036"/>
      <c r="AP1036"/>
      <c r="AQ1036"/>
    </row>
    <row r="1037" spans="41:43" x14ac:dyDescent="0.35">
      <c r="AO1037"/>
      <c r="AP1037"/>
      <c r="AQ1037"/>
    </row>
    <row r="1038" spans="41:43" x14ac:dyDescent="0.35">
      <c r="AO1038"/>
      <c r="AP1038"/>
      <c r="AQ1038"/>
    </row>
    <row r="1039" spans="41:43" x14ac:dyDescent="0.35">
      <c r="AO1039"/>
      <c r="AP1039"/>
      <c r="AQ1039"/>
    </row>
    <row r="1040" spans="41:43" x14ac:dyDescent="0.35">
      <c r="AO1040"/>
      <c r="AP1040"/>
      <c r="AQ1040"/>
    </row>
    <row r="1041" spans="41:43" x14ac:dyDescent="0.35">
      <c r="AO1041"/>
      <c r="AP1041"/>
      <c r="AQ1041"/>
    </row>
    <row r="1042" spans="41:43" x14ac:dyDescent="0.35">
      <c r="AO1042"/>
      <c r="AP1042"/>
      <c r="AQ1042"/>
    </row>
    <row r="1043" spans="41:43" x14ac:dyDescent="0.35">
      <c r="AO1043"/>
      <c r="AP1043"/>
      <c r="AQ1043"/>
    </row>
    <row r="1044" spans="41:43" x14ac:dyDescent="0.35">
      <c r="AO1044"/>
      <c r="AP1044"/>
      <c r="AQ1044"/>
    </row>
    <row r="1045" spans="41:43" x14ac:dyDescent="0.35">
      <c r="AO1045"/>
      <c r="AP1045"/>
      <c r="AQ1045"/>
    </row>
    <row r="1046" spans="41:43" x14ac:dyDescent="0.35">
      <c r="AO1046"/>
      <c r="AP1046"/>
      <c r="AQ1046"/>
    </row>
    <row r="1047" spans="41:43" x14ac:dyDescent="0.35">
      <c r="AO1047"/>
      <c r="AP1047"/>
      <c r="AQ1047"/>
    </row>
    <row r="1048" spans="41:43" x14ac:dyDescent="0.35">
      <c r="AO1048"/>
      <c r="AP1048"/>
      <c r="AQ1048"/>
    </row>
    <row r="1049" spans="41:43" x14ac:dyDescent="0.35">
      <c r="AO1049"/>
      <c r="AP1049"/>
      <c r="AQ1049"/>
    </row>
    <row r="1050" spans="41:43" x14ac:dyDescent="0.35">
      <c r="AO1050"/>
      <c r="AP1050"/>
      <c r="AQ1050"/>
    </row>
    <row r="1051" spans="41:43" x14ac:dyDescent="0.35">
      <c r="AO1051"/>
      <c r="AP1051"/>
      <c r="AQ1051"/>
    </row>
    <row r="1052" spans="41:43" x14ac:dyDescent="0.35">
      <c r="AO1052"/>
      <c r="AP1052"/>
      <c r="AQ1052"/>
    </row>
    <row r="1053" spans="41:43" x14ac:dyDescent="0.35">
      <c r="AO1053"/>
      <c r="AP1053"/>
      <c r="AQ1053"/>
    </row>
    <row r="1054" spans="41:43" x14ac:dyDescent="0.35">
      <c r="AO1054"/>
      <c r="AP1054"/>
      <c r="AQ1054"/>
    </row>
    <row r="1055" spans="41:43" x14ac:dyDescent="0.35">
      <c r="AO1055"/>
      <c r="AP1055"/>
      <c r="AQ1055"/>
    </row>
    <row r="1056" spans="41:43" x14ac:dyDescent="0.35">
      <c r="AO1056"/>
      <c r="AP1056"/>
      <c r="AQ1056"/>
    </row>
    <row r="1057" spans="41:43" x14ac:dyDescent="0.35">
      <c r="AO1057"/>
      <c r="AP1057"/>
      <c r="AQ1057"/>
    </row>
    <row r="1058" spans="41:43" x14ac:dyDescent="0.35">
      <c r="AO1058"/>
      <c r="AP1058"/>
      <c r="AQ1058"/>
    </row>
    <row r="1059" spans="41:43" x14ac:dyDescent="0.35">
      <c r="AO1059"/>
      <c r="AP1059"/>
      <c r="AQ1059"/>
    </row>
    <row r="1060" spans="41:43" x14ac:dyDescent="0.35">
      <c r="AO1060"/>
      <c r="AP1060"/>
      <c r="AQ1060"/>
    </row>
    <row r="1061" spans="41:43" x14ac:dyDescent="0.35">
      <c r="AO1061"/>
      <c r="AP1061"/>
      <c r="AQ1061"/>
    </row>
    <row r="1062" spans="41:43" x14ac:dyDescent="0.35">
      <c r="AO1062"/>
      <c r="AP1062"/>
      <c r="AQ1062"/>
    </row>
    <row r="1063" spans="41:43" x14ac:dyDescent="0.35">
      <c r="AO1063"/>
      <c r="AP1063"/>
      <c r="AQ1063"/>
    </row>
    <row r="1064" spans="41:43" x14ac:dyDescent="0.35">
      <c r="AO1064"/>
      <c r="AP1064"/>
      <c r="AQ1064"/>
    </row>
    <row r="1065" spans="41:43" x14ac:dyDescent="0.35">
      <c r="AO1065"/>
      <c r="AP1065"/>
      <c r="AQ1065"/>
    </row>
    <row r="1066" spans="41:43" x14ac:dyDescent="0.35">
      <c r="AO1066"/>
      <c r="AP1066"/>
      <c r="AQ1066"/>
    </row>
    <row r="1067" spans="41:43" x14ac:dyDescent="0.35">
      <c r="AO1067"/>
      <c r="AP1067"/>
      <c r="AQ1067"/>
    </row>
    <row r="1068" spans="41:43" x14ac:dyDescent="0.35">
      <c r="AO1068"/>
      <c r="AP1068"/>
      <c r="AQ1068"/>
    </row>
    <row r="1069" spans="41:43" x14ac:dyDescent="0.35">
      <c r="AO1069"/>
      <c r="AP1069"/>
      <c r="AQ1069"/>
    </row>
    <row r="1070" spans="41:43" x14ac:dyDescent="0.35">
      <c r="AO1070"/>
      <c r="AP1070"/>
      <c r="AQ1070"/>
    </row>
    <row r="1071" spans="41:43" x14ac:dyDescent="0.35">
      <c r="AO1071"/>
      <c r="AP1071"/>
      <c r="AQ1071"/>
    </row>
    <row r="1072" spans="41:43" x14ac:dyDescent="0.35">
      <c r="AO1072"/>
      <c r="AP1072"/>
      <c r="AQ1072"/>
    </row>
    <row r="1073" spans="41:43" x14ac:dyDescent="0.35">
      <c r="AO1073"/>
      <c r="AP1073"/>
      <c r="AQ1073"/>
    </row>
    <row r="1074" spans="41:43" x14ac:dyDescent="0.35">
      <c r="AO1074"/>
      <c r="AP1074"/>
      <c r="AQ1074"/>
    </row>
    <row r="1075" spans="41:43" x14ac:dyDescent="0.35">
      <c r="AO1075"/>
      <c r="AP1075"/>
      <c r="AQ1075"/>
    </row>
    <row r="1076" spans="41:43" x14ac:dyDescent="0.35">
      <c r="AO1076"/>
      <c r="AP1076"/>
      <c r="AQ1076"/>
    </row>
    <row r="1077" spans="41:43" x14ac:dyDescent="0.35">
      <c r="AO1077"/>
      <c r="AP1077"/>
      <c r="AQ1077"/>
    </row>
    <row r="1078" spans="41:43" x14ac:dyDescent="0.35">
      <c r="AO1078"/>
      <c r="AP1078"/>
      <c r="AQ1078"/>
    </row>
    <row r="1079" spans="41:43" x14ac:dyDescent="0.35">
      <c r="AO1079"/>
      <c r="AP1079"/>
      <c r="AQ1079"/>
    </row>
    <row r="1080" spans="41:43" x14ac:dyDescent="0.35">
      <c r="AO1080"/>
      <c r="AP1080"/>
      <c r="AQ1080"/>
    </row>
    <row r="1081" spans="41:43" x14ac:dyDescent="0.35">
      <c r="AO1081"/>
      <c r="AP1081"/>
      <c r="AQ1081"/>
    </row>
    <row r="1082" spans="41:43" x14ac:dyDescent="0.35">
      <c r="AO1082"/>
      <c r="AP1082"/>
      <c r="AQ1082"/>
    </row>
    <row r="1083" spans="41:43" x14ac:dyDescent="0.35">
      <c r="AO1083"/>
      <c r="AP1083"/>
      <c r="AQ1083"/>
    </row>
    <row r="1084" spans="41:43" x14ac:dyDescent="0.35">
      <c r="AO1084"/>
      <c r="AP1084"/>
      <c r="AQ1084"/>
    </row>
    <row r="1085" spans="41:43" x14ac:dyDescent="0.35">
      <c r="AO1085"/>
      <c r="AP1085"/>
      <c r="AQ1085"/>
    </row>
    <row r="1086" spans="41:43" x14ac:dyDescent="0.35">
      <c r="AO1086"/>
      <c r="AP1086"/>
      <c r="AQ1086"/>
    </row>
    <row r="1087" spans="41:43" x14ac:dyDescent="0.35">
      <c r="AO1087"/>
      <c r="AP1087"/>
      <c r="AQ1087"/>
    </row>
    <row r="1088" spans="41:43" x14ac:dyDescent="0.35">
      <c r="AO1088"/>
      <c r="AP1088"/>
      <c r="AQ1088"/>
    </row>
    <row r="1089" spans="41:43" x14ac:dyDescent="0.35">
      <c r="AO1089"/>
      <c r="AP1089"/>
      <c r="AQ1089"/>
    </row>
    <row r="1090" spans="41:43" x14ac:dyDescent="0.35">
      <c r="AO1090"/>
      <c r="AP1090"/>
      <c r="AQ1090"/>
    </row>
    <row r="1091" spans="41:43" x14ac:dyDescent="0.35">
      <c r="AO1091"/>
      <c r="AP1091"/>
      <c r="AQ1091"/>
    </row>
    <row r="1092" spans="41:43" x14ac:dyDescent="0.35">
      <c r="AO1092"/>
      <c r="AP1092"/>
      <c r="AQ1092"/>
    </row>
    <row r="1093" spans="41:43" x14ac:dyDescent="0.35">
      <c r="AO1093"/>
      <c r="AP1093"/>
      <c r="AQ1093"/>
    </row>
    <row r="1094" spans="41:43" x14ac:dyDescent="0.35">
      <c r="AO1094"/>
      <c r="AP1094"/>
      <c r="AQ1094"/>
    </row>
    <row r="1095" spans="41:43" x14ac:dyDescent="0.35">
      <c r="AO1095"/>
      <c r="AP1095"/>
      <c r="AQ1095"/>
    </row>
    <row r="1096" spans="41:43" x14ac:dyDescent="0.35">
      <c r="AO1096"/>
      <c r="AP1096"/>
      <c r="AQ1096"/>
    </row>
    <row r="1097" spans="41:43" x14ac:dyDescent="0.35">
      <c r="AO1097"/>
      <c r="AP1097"/>
      <c r="AQ1097"/>
    </row>
    <row r="1098" spans="41:43" x14ac:dyDescent="0.35">
      <c r="AO1098"/>
      <c r="AP1098"/>
      <c r="AQ1098"/>
    </row>
    <row r="1099" spans="41:43" x14ac:dyDescent="0.35">
      <c r="AO1099"/>
      <c r="AP1099"/>
      <c r="AQ1099"/>
    </row>
    <row r="1100" spans="41:43" x14ac:dyDescent="0.35">
      <c r="AO1100"/>
      <c r="AP1100"/>
      <c r="AQ1100"/>
    </row>
    <row r="1101" spans="41:43" x14ac:dyDescent="0.35">
      <c r="AO1101"/>
      <c r="AP1101"/>
      <c r="AQ1101"/>
    </row>
    <row r="1102" spans="41:43" x14ac:dyDescent="0.35">
      <c r="AO1102"/>
      <c r="AP1102"/>
      <c r="AQ1102"/>
    </row>
    <row r="1103" spans="41:43" x14ac:dyDescent="0.35">
      <c r="AO1103"/>
      <c r="AP1103"/>
      <c r="AQ1103"/>
    </row>
    <row r="1104" spans="41:43" x14ac:dyDescent="0.35">
      <c r="AO1104"/>
      <c r="AP1104"/>
      <c r="AQ1104"/>
    </row>
    <row r="1105" spans="41:43" x14ac:dyDescent="0.35">
      <c r="AO1105"/>
      <c r="AP1105"/>
      <c r="AQ1105"/>
    </row>
    <row r="1106" spans="41:43" x14ac:dyDescent="0.35">
      <c r="AO1106"/>
      <c r="AP1106"/>
      <c r="AQ1106"/>
    </row>
    <row r="1107" spans="41:43" x14ac:dyDescent="0.35">
      <c r="AO1107"/>
      <c r="AP1107"/>
      <c r="AQ1107"/>
    </row>
    <row r="1108" spans="41:43" x14ac:dyDescent="0.35">
      <c r="AO1108"/>
      <c r="AP1108"/>
      <c r="AQ1108"/>
    </row>
    <row r="1109" spans="41:43" x14ac:dyDescent="0.35">
      <c r="AO1109"/>
      <c r="AP1109"/>
      <c r="AQ1109"/>
    </row>
    <row r="1110" spans="41:43" x14ac:dyDescent="0.35">
      <c r="AO1110"/>
      <c r="AP1110"/>
      <c r="AQ1110"/>
    </row>
    <row r="1111" spans="41:43" x14ac:dyDescent="0.35">
      <c r="AO1111"/>
      <c r="AP1111"/>
      <c r="AQ1111"/>
    </row>
    <row r="1112" spans="41:43" x14ac:dyDescent="0.35">
      <c r="AO1112"/>
      <c r="AP1112"/>
      <c r="AQ1112"/>
    </row>
    <row r="1113" spans="41:43" x14ac:dyDescent="0.35">
      <c r="AO1113"/>
      <c r="AP1113"/>
      <c r="AQ1113"/>
    </row>
    <row r="1114" spans="41:43" x14ac:dyDescent="0.35">
      <c r="AO1114"/>
      <c r="AP1114"/>
      <c r="AQ1114"/>
    </row>
    <row r="1115" spans="41:43" x14ac:dyDescent="0.35">
      <c r="AO1115"/>
      <c r="AP1115"/>
      <c r="AQ1115"/>
    </row>
    <row r="1116" spans="41:43" x14ac:dyDescent="0.35">
      <c r="AO1116"/>
      <c r="AP1116"/>
      <c r="AQ1116"/>
    </row>
    <row r="1117" spans="41:43" x14ac:dyDescent="0.35">
      <c r="AO1117"/>
      <c r="AP1117"/>
      <c r="AQ1117"/>
    </row>
    <row r="1118" spans="41:43" x14ac:dyDescent="0.35">
      <c r="AO1118"/>
      <c r="AP1118"/>
      <c r="AQ1118"/>
    </row>
    <row r="1119" spans="41:43" x14ac:dyDescent="0.35">
      <c r="AO1119"/>
      <c r="AP1119"/>
      <c r="AQ1119"/>
    </row>
    <row r="1120" spans="41:43" x14ac:dyDescent="0.35">
      <c r="AO1120"/>
      <c r="AP1120"/>
      <c r="AQ1120"/>
    </row>
    <row r="1121" spans="41:43" x14ac:dyDescent="0.35">
      <c r="AO1121"/>
      <c r="AP1121"/>
      <c r="AQ1121"/>
    </row>
    <row r="1122" spans="41:43" x14ac:dyDescent="0.35">
      <c r="AO1122"/>
      <c r="AP1122"/>
      <c r="AQ1122"/>
    </row>
    <row r="1123" spans="41:43" x14ac:dyDescent="0.35">
      <c r="AO1123"/>
      <c r="AP1123"/>
      <c r="AQ1123"/>
    </row>
    <row r="1124" spans="41:43" x14ac:dyDescent="0.35">
      <c r="AO1124"/>
      <c r="AP1124"/>
      <c r="AQ1124"/>
    </row>
    <row r="1125" spans="41:43" x14ac:dyDescent="0.35">
      <c r="AO1125"/>
      <c r="AP1125"/>
      <c r="AQ1125"/>
    </row>
    <row r="1126" spans="41:43" x14ac:dyDescent="0.35">
      <c r="AO1126"/>
      <c r="AP1126"/>
      <c r="AQ1126"/>
    </row>
    <row r="1127" spans="41:43" x14ac:dyDescent="0.35">
      <c r="AO1127"/>
      <c r="AP1127"/>
      <c r="AQ1127"/>
    </row>
    <row r="1128" spans="41:43" x14ac:dyDescent="0.35">
      <c r="AO1128"/>
      <c r="AP1128"/>
      <c r="AQ1128"/>
    </row>
    <row r="1129" spans="41:43" x14ac:dyDescent="0.35">
      <c r="AO1129"/>
      <c r="AP1129"/>
      <c r="AQ1129"/>
    </row>
    <row r="1130" spans="41:43" x14ac:dyDescent="0.35">
      <c r="AO1130"/>
      <c r="AP1130"/>
      <c r="AQ1130"/>
    </row>
    <row r="1131" spans="41:43" x14ac:dyDescent="0.35">
      <c r="AO1131"/>
      <c r="AP1131"/>
      <c r="AQ1131"/>
    </row>
    <row r="1132" spans="41:43" x14ac:dyDescent="0.35">
      <c r="AO1132"/>
      <c r="AP1132"/>
      <c r="AQ1132"/>
    </row>
    <row r="1133" spans="41:43" x14ac:dyDescent="0.35">
      <c r="AO1133"/>
      <c r="AP1133"/>
      <c r="AQ1133"/>
    </row>
    <row r="1134" spans="41:43" x14ac:dyDescent="0.35">
      <c r="AO1134"/>
      <c r="AP1134"/>
      <c r="AQ1134"/>
    </row>
    <row r="1135" spans="41:43" x14ac:dyDescent="0.35">
      <c r="AO1135"/>
      <c r="AP1135"/>
      <c r="AQ1135"/>
    </row>
    <row r="1136" spans="41:43" x14ac:dyDescent="0.35">
      <c r="AO1136"/>
      <c r="AP1136"/>
      <c r="AQ1136"/>
    </row>
    <row r="1137" spans="41:43" x14ac:dyDescent="0.35">
      <c r="AO1137"/>
      <c r="AP1137"/>
      <c r="AQ1137"/>
    </row>
    <row r="1138" spans="41:43" x14ac:dyDescent="0.35">
      <c r="AO1138"/>
      <c r="AP1138"/>
      <c r="AQ1138"/>
    </row>
    <row r="1139" spans="41:43" x14ac:dyDescent="0.35">
      <c r="AO1139"/>
      <c r="AP1139"/>
      <c r="AQ1139"/>
    </row>
    <row r="1140" spans="41:43" x14ac:dyDescent="0.35">
      <c r="AO1140"/>
      <c r="AP1140"/>
      <c r="AQ1140"/>
    </row>
    <row r="1141" spans="41:43" x14ac:dyDescent="0.35">
      <c r="AO1141"/>
      <c r="AP1141"/>
      <c r="AQ1141"/>
    </row>
    <row r="1142" spans="41:43" x14ac:dyDescent="0.35">
      <c r="AO1142"/>
      <c r="AP1142"/>
      <c r="AQ1142"/>
    </row>
    <row r="1143" spans="41:43" x14ac:dyDescent="0.35">
      <c r="AO1143"/>
      <c r="AP1143"/>
      <c r="AQ1143"/>
    </row>
    <row r="1144" spans="41:43" x14ac:dyDescent="0.35">
      <c r="AO1144"/>
      <c r="AP1144"/>
      <c r="AQ1144"/>
    </row>
    <row r="1145" spans="41:43" x14ac:dyDescent="0.35">
      <c r="AO1145"/>
      <c r="AP1145"/>
      <c r="AQ1145"/>
    </row>
    <row r="1146" spans="41:43" x14ac:dyDescent="0.35">
      <c r="AO1146"/>
      <c r="AP1146"/>
      <c r="AQ1146"/>
    </row>
    <row r="1147" spans="41:43" x14ac:dyDescent="0.35">
      <c r="AO1147"/>
      <c r="AP1147"/>
      <c r="AQ1147"/>
    </row>
    <row r="1148" spans="41:43" x14ac:dyDescent="0.35">
      <c r="AO1148"/>
      <c r="AP1148"/>
      <c r="AQ1148"/>
    </row>
    <row r="1149" spans="41:43" x14ac:dyDescent="0.35">
      <c r="AO1149"/>
      <c r="AP1149"/>
      <c r="AQ1149"/>
    </row>
    <row r="1150" spans="41:43" x14ac:dyDescent="0.35">
      <c r="AO1150"/>
      <c r="AP1150"/>
      <c r="AQ1150"/>
    </row>
    <row r="1151" spans="41:43" x14ac:dyDescent="0.35">
      <c r="AO1151"/>
      <c r="AP1151"/>
      <c r="AQ1151"/>
    </row>
    <row r="1152" spans="41:43" x14ac:dyDescent="0.35">
      <c r="AO1152"/>
      <c r="AP1152"/>
      <c r="AQ1152"/>
    </row>
    <row r="1153" spans="41:43" x14ac:dyDescent="0.35">
      <c r="AO1153"/>
      <c r="AP1153"/>
      <c r="AQ1153"/>
    </row>
    <row r="1154" spans="41:43" x14ac:dyDescent="0.35">
      <c r="AO1154"/>
      <c r="AP1154"/>
      <c r="AQ1154"/>
    </row>
    <row r="1155" spans="41:43" x14ac:dyDescent="0.35">
      <c r="AO1155"/>
      <c r="AP1155"/>
      <c r="AQ1155"/>
    </row>
    <row r="1156" spans="41:43" x14ac:dyDescent="0.35">
      <c r="AO1156"/>
      <c r="AP1156"/>
      <c r="AQ1156"/>
    </row>
    <row r="1157" spans="41:43" x14ac:dyDescent="0.35">
      <c r="AO1157"/>
      <c r="AP1157"/>
      <c r="AQ1157"/>
    </row>
    <row r="1158" spans="41:43" x14ac:dyDescent="0.35">
      <c r="AO1158"/>
      <c r="AP1158"/>
      <c r="AQ1158"/>
    </row>
    <row r="1159" spans="41:43" x14ac:dyDescent="0.35">
      <c r="AO1159"/>
      <c r="AP1159"/>
      <c r="AQ1159"/>
    </row>
    <row r="1160" spans="41:43" x14ac:dyDescent="0.35">
      <c r="AO1160"/>
      <c r="AP1160"/>
      <c r="AQ1160"/>
    </row>
    <row r="1161" spans="41:43" x14ac:dyDescent="0.35">
      <c r="AO1161"/>
      <c r="AP1161"/>
      <c r="AQ1161"/>
    </row>
    <row r="1162" spans="41:43" x14ac:dyDescent="0.35">
      <c r="AO1162"/>
      <c r="AP1162"/>
      <c r="AQ1162"/>
    </row>
    <row r="1163" spans="41:43" x14ac:dyDescent="0.35">
      <c r="AO1163"/>
      <c r="AP1163"/>
      <c r="AQ1163"/>
    </row>
    <row r="1164" spans="41:43" x14ac:dyDescent="0.35">
      <c r="AO1164"/>
      <c r="AP1164"/>
      <c r="AQ1164"/>
    </row>
    <row r="1165" spans="41:43" x14ac:dyDescent="0.35">
      <c r="AO1165"/>
      <c r="AP1165"/>
      <c r="AQ1165"/>
    </row>
    <row r="1166" spans="41:43" x14ac:dyDescent="0.35">
      <c r="AO1166"/>
      <c r="AP1166"/>
      <c r="AQ1166"/>
    </row>
    <row r="1167" spans="41:43" x14ac:dyDescent="0.35">
      <c r="AO1167"/>
      <c r="AP1167"/>
      <c r="AQ1167"/>
    </row>
    <row r="1168" spans="41:43" x14ac:dyDescent="0.35">
      <c r="AO1168"/>
      <c r="AP1168"/>
      <c r="AQ1168"/>
    </row>
    <row r="1169" spans="41:43" x14ac:dyDescent="0.35">
      <c r="AO1169"/>
      <c r="AP1169"/>
      <c r="AQ1169"/>
    </row>
    <row r="1170" spans="41:43" x14ac:dyDescent="0.35">
      <c r="AO1170"/>
      <c r="AP1170"/>
      <c r="AQ1170"/>
    </row>
    <row r="1171" spans="41:43" x14ac:dyDescent="0.35">
      <c r="AO1171"/>
      <c r="AP1171"/>
      <c r="AQ1171"/>
    </row>
    <row r="1172" spans="41:43" x14ac:dyDescent="0.35">
      <c r="AO1172"/>
      <c r="AP1172"/>
      <c r="AQ1172"/>
    </row>
    <row r="1173" spans="41:43" x14ac:dyDescent="0.35">
      <c r="AO1173"/>
      <c r="AP1173"/>
      <c r="AQ1173"/>
    </row>
    <row r="1174" spans="41:43" x14ac:dyDescent="0.35">
      <c r="AO1174"/>
      <c r="AP1174"/>
      <c r="AQ1174"/>
    </row>
    <row r="1175" spans="41:43" x14ac:dyDescent="0.35">
      <c r="AO1175"/>
      <c r="AP1175"/>
      <c r="AQ1175"/>
    </row>
    <row r="1176" spans="41:43" x14ac:dyDescent="0.35">
      <c r="AO1176"/>
      <c r="AP1176"/>
      <c r="AQ1176"/>
    </row>
    <row r="1177" spans="41:43" x14ac:dyDescent="0.35">
      <c r="AO1177"/>
      <c r="AP1177"/>
      <c r="AQ1177"/>
    </row>
    <row r="1178" spans="41:43" x14ac:dyDescent="0.35">
      <c r="AO1178"/>
      <c r="AP1178"/>
      <c r="AQ1178"/>
    </row>
    <row r="1179" spans="41:43" x14ac:dyDescent="0.35">
      <c r="AO1179"/>
      <c r="AP1179"/>
      <c r="AQ1179"/>
    </row>
    <row r="1180" spans="41:43" x14ac:dyDescent="0.35">
      <c r="AO1180"/>
      <c r="AP1180"/>
      <c r="AQ1180"/>
    </row>
    <row r="1181" spans="41:43" x14ac:dyDescent="0.35">
      <c r="AO1181"/>
      <c r="AP1181"/>
      <c r="AQ1181"/>
    </row>
    <row r="1182" spans="41:43" x14ac:dyDescent="0.35">
      <c r="AO1182"/>
      <c r="AP1182"/>
      <c r="AQ1182"/>
    </row>
    <row r="1183" spans="41:43" x14ac:dyDescent="0.35">
      <c r="AO1183"/>
      <c r="AP1183"/>
      <c r="AQ1183"/>
    </row>
    <row r="1184" spans="41:43" x14ac:dyDescent="0.35">
      <c r="AO1184"/>
      <c r="AP1184"/>
      <c r="AQ1184"/>
    </row>
    <row r="1185" spans="41:43" x14ac:dyDescent="0.35">
      <c r="AO1185"/>
      <c r="AP1185"/>
      <c r="AQ1185"/>
    </row>
    <row r="1186" spans="41:43" x14ac:dyDescent="0.35">
      <c r="AO1186"/>
      <c r="AP1186"/>
      <c r="AQ1186"/>
    </row>
    <row r="1187" spans="41:43" x14ac:dyDescent="0.35">
      <c r="AO1187"/>
      <c r="AP1187"/>
      <c r="AQ1187"/>
    </row>
    <row r="1188" spans="41:43" x14ac:dyDescent="0.35">
      <c r="AO1188"/>
      <c r="AP1188"/>
      <c r="AQ1188"/>
    </row>
    <row r="1189" spans="41:43" x14ac:dyDescent="0.35">
      <c r="AO1189"/>
      <c r="AP1189"/>
      <c r="AQ1189"/>
    </row>
    <row r="1190" spans="41:43" x14ac:dyDescent="0.35">
      <c r="AO1190"/>
      <c r="AP1190"/>
      <c r="AQ1190"/>
    </row>
    <row r="1191" spans="41:43" x14ac:dyDescent="0.35">
      <c r="AO1191"/>
      <c r="AP1191"/>
      <c r="AQ1191"/>
    </row>
    <row r="1192" spans="41:43" x14ac:dyDescent="0.35">
      <c r="AO1192"/>
      <c r="AP1192"/>
      <c r="AQ1192"/>
    </row>
    <row r="1193" spans="41:43" x14ac:dyDescent="0.35">
      <c r="AO1193"/>
      <c r="AP1193"/>
      <c r="AQ1193"/>
    </row>
    <row r="1194" spans="41:43" x14ac:dyDescent="0.35">
      <c r="AO1194"/>
      <c r="AP1194"/>
      <c r="AQ1194"/>
    </row>
    <row r="1195" spans="41:43" x14ac:dyDescent="0.35">
      <c r="AO1195"/>
      <c r="AP1195"/>
      <c r="AQ1195"/>
    </row>
    <row r="1196" spans="41:43" x14ac:dyDescent="0.35">
      <c r="AO1196"/>
      <c r="AP1196"/>
      <c r="AQ1196"/>
    </row>
    <row r="1197" spans="41:43" x14ac:dyDescent="0.35">
      <c r="AO1197"/>
      <c r="AP1197"/>
      <c r="AQ1197"/>
    </row>
    <row r="1198" spans="41:43" x14ac:dyDescent="0.35">
      <c r="AO1198"/>
      <c r="AP1198"/>
      <c r="AQ1198"/>
    </row>
    <row r="1199" spans="41:43" x14ac:dyDescent="0.35">
      <c r="AO1199"/>
      <c r="AP1199"/>
      <c r="AQ1199"/>
    </row>
    <row r="1200" spans="41:43" x14ac:dyDescent="0.35">
      <c r="AO1200"/>
      <c r="AP1200"/>
      <c r="AQ1200"/>
    </row>
    <row r="1201" spans="41:43" x14ac:dyDescent="0.35">
      <c r="AO1201"/>
      <c r="AP1201"/>
      <c r="AQ1201"/>
    </row>
    <row r="1202" spans="41:43" x14ac:dyDescent="0.35">
      <c r="AO1202"/>
      <c r="AP1202"/>
      <c r="AQ1202"/>
    </row>
    <row r="1203" spans="41:43" x14ac:dyDescent="0.35">
      <c r="AO1203"/>
      <c r="AP1203"/>
      <c r="AQ1203"/>
    </row>
    <row r="1204" spans="41:43" x14ac:dyDescent="0.35">
      <c r="AO1204"/>
      <c r="AP1204"/>
      <c r="AQ1204"/>
    </row>
    <row r="1205" spans="41:43" x14ac:dyDescent="0.35">
      <c r="AO1205"/>
      <c r="AP1205"/>
      <c r="AQ1205"/>
    </row>
    <row r="1206" spans="41:43" x14ac:dyDescent="0.35">
      <c r="AO1206"/>
      <c r="AP1206"/>
      <c r="AQ1206"/>
    </row>
    <row r="1207" spans="41:43" x14ac:dyDescent="0.35">
      <c r="AO1207"/>
      <c r="AP1207"/>
      <c r="AQ1207"/>
    </row>
    <row r="1208" spans="41:43" x14ac:dyDescent="0.35">
      <c r="AO1208"/>
      <c r="AP1208"/>
      <c r="AQ1208"/>
    </row>
    <row r="1209" spans="41:43" x14ac:dyDescent="0.35">
      <c r="AO1209"/>
      <c r="AP1209"/>
      <c r="AQ1209"/>
    </row>
    <row r="1210" spans="41:43" x14ac:dyDescent="0.35">
      <c r="AO1210"/>
      <c r="AP1210"/>
      <c r="AQ1210"/>
    </row>
    <row r="1211" spans="41:43" x14ac:dyDescent="0.35">
      <c r="AO1211"/>
      <c r="AP1211"/>
      <c r="AQ1211"/>
    </row>
    <row r="1212" spans="41:43" x14ac:dyDescent="0.35">
      <c r="AO1212"/>
      <c r="AP1212"/>
      <c r="AQ1212"/>
    </row>
    <row r="1213" spans="41:43" x14ac:dyDescent="0.35">
      <c r="AO1213"/>
      <c r="AP1213"/>
      <c r="AQ1213"/>
    </row>
    <row r="1214" spans="41:43" x14ac:dyDescent="0.35">
      <c r="AO1214"/>
      <c r="AP1214"/>
      <c r="AQ1214"/>
    </row>
    <row r="1215" spans="41:43" x14ac:dyDescent="0.35">
      <c r="AO1215"/>
      <c r="AP1215"/>
      <c r="AQ1215"/>
    </row>
    <row r="1216" spans="41:43" x14ac:dyDescent="0.35">
      <c r="AO1216"/>
      <c r="AP1216"/>
      <c r="AQ1216"/>
    </row>
    <row r="1217" spans="41:43" x14ac:dyDescent="0.35">
      <c r="AO1217"/>
      <c r="AP1217"/>
      <c r="AQ1217"/>
    </row>
    <row r="1218" spans="41:43" x14ac:dyDescent="0.35">
      <c r="AO1218"/>
      <c r="AP1218"/>
      <c r="AQ1218"/>
    </row>
    <row r="1219" spans="41:43" x14ac:dyDescent="0.35">
      <c r="AO1219"/>
      <c r="AP1219"/>
      <c r="AQ1219"/>
    </row>
    <row r="1220" spans="41:43" x14ac:dyDescent="0.35">
      <c r="AO1220"/>
      <c r="AP1220"/>
      <c r="AQ1220"/>
    </row>
    <row r="1221" spans="41:43" x14ac:dyDescent="0.35">
      <c r="AO1221"/>
      <c r="AP1221"/>
      <c r="AQ1221"/>
    </row>
    <row r="1222" spans="41:43" x14ac:dyDescent="0.35">
      <c r="AO1222"/>
      <c r="AP1222"/>
      <c r="AQ1222"/>
    </row>
    <row r="1223" spans="41:43" x14ac:dyDescent="0.35">
      <c r="AO1223"/>
      <c r="AP1223"/>
      <c r="AQ1223"/>
    </row>
    <row r="1224" spans="41:43" x14ac:dyDescent="0.35">
      <c r="AO1224"/>
      <c r="AP1224"/>
      <c r="AQ1224"/>
    </row>
    <row r="1225" spans="41:43" x14ac:dyDescent="0.35">
      <c r="AO1225"/>
      <c r="AP1225"/>
      <c r="AQ1225"/>
    </row>
    <row r="1226" spans="41:43" x14ac:dyDescent="0.35">
      <c r="AO1226"/>
      <c r="AP1226"/>
      <c r="AQ1226"/>
    </row>
    <row r="1227" spans="41:43" x14ac:dyDescent="0.35">
      <c r="AO1227"/>
      <c r="AP1227"/>
      <c r="AQ1227"/>
    </row>
    <row r="1228" spans="41:43" x14ac:dyDescent="0.35">
      <c r="AO1228"/>
      <c r="AP1228"/>
      <c r="AQ1228"/>
    </row>
    <row r="1229" spans="41:43" x14ac:dyDescent="0.35">
      <c r="AO1229"/>
      <c r="AP1229"/>
      <c r="AQ1229"/>
    </row>
    <row r="1230" spans="41:43" x14ac:dyDescent="0.35">
      <c r="AO1230"/>
      <c r="AP1230"/>
      <c r="AQ1230"/>
    </row>
    <row r="1231" spans="41:43" x14ac:dyDescent="0.35">
      <c r="AO1231"/>
      <c r="AP1231"/>
      <c r="AQ1231"/>
    </row>
    <row r="1232" spans="41:43" x14ac:dyDescent="0.35">
      <c r="AO1232"/>
      <c r="AP1232"/>
      <c r="AQ1232"/>
    </row>
    <row r="1233" spans="41:43" x14ac:dyDescent="0.35">
      <c r="AO1233"/>
      <c r="AP1233"/>
      <c r="AQ1233"/>
    </row>
    <row r="1234" spans="41:43" x14ac:dyDescent="0.35">
      <c r="AO1234"/>
      <c r="AP1234"/>
      <c r="AQ1234"/>
    </row>
    <row r="1235" spans="41:43" x14ac:dyDescent="0.35">
      <c r="AO1235"/>
      <c r="AP1235"/>
      <c r="AQ1235"/>
    </row>
    <row r="1236" spans="41:43" x14ac:dyDescent="0.35">
      <c r="AO1236"/>
      <c r="AP1236"/>
      <c r="AQ1236"/>
    </row>
    <row r="1237" spans="41:43" x14ac:dyDescent="0.35">
      <c r="AO1237"/>
      <c r="AP1237"/>
      <c r="AQ1237"/>
    </row>
    <row r="1238" spans="41:43" x14ac:dyDescent="0.35">
      <c r="AO1238"/>
      <c r="AP1238"/>
      <c r="AQ1238"/>
    </row>
    <row r="1239" spans="41:43" x14ac:dyDescent="0.35">
      <c r="AO1239"/>
      <c r="AP1239"/>
      <c r="AQ1239"/>
    </row>
    <row r="1240" spans="41:43" x14ac:dyDescent="0.35">
      <c r="AO1240"/>
      <c r="AP1240"/>
      <c r="AQ1240"/>
    </row>
    <row r="1241" spans="41:43" x14ac:dyDescent="0.35">
      <c r="AO1241"/>
      <c r="AP1241"/>
      <c r="AQ1241"/>
    </row>
    <row r="1242" spans="41:43" x14ac:dyDescent="0.35">
      <c r="AO1242"/>
      <c r="AP1242"/>
      <c r="AQ1242"/>
    </row>
    <row r="1243" spans="41:43" x14ac:dyDescent="0.35">
      <c r="AO1243"/>
      <c r="AP1243"/>
      <c r="AQ1243"/>
    </row>
    <row r="1244" spans="41:43" x14ac:dyDescent="0.35">
      <c r="AO1244"/>
      <c r="AP1244"/>
      <c r="AQ1244"/>
    </row>
    <row r="1245" spans="41:43" x14ac:dyDescent="0.35">
      <c r="AO1245"/>
      <c r="AP1245"/>
      <c r="AQ1245"/>
    </row>
    <row r="1246" spans="41:43" x14ac:dyDescent="0.35">
      <c r="AO1246"/>
      <c r="AP1246"/>
      <c r="AQ1246"/>
    </row>
    <row r="1247" spans="41:43" x14ac:dyDescent="0.35">
      <c r="AO1247"/>
      <c r="AP1247"/>
      <c r="AQ1247"/>
    </row>
    <row r="1248" spans="41:43" x14ac:dyDescent="0.35">
      <c r="AO1248"/>
      <c r="AP1248"/>
      <c r="AQ1248"/>
    </row>
    <row r="1249" spans="41:43" x14ac:dyDescent="0.35">
      <c r="AO1249"/>
      <c r="AP1249"/>
      <c r="AQ1249"/>
    </row>
    <row r="1250" spans="41:43" x14ac:dyDescent="0.35">
      <c r="AO1250"/>
      <c r="AP1250"/>
      <c r="AQ1250"/>
    </row>
    <row r="1251" spans="41:43" x14ac:dyDescent="0.35">
      <c r="AO1251"/>
      <c r="AP1251"/>
      <c r="AQ1251"/>
    </row>
    <row r="1252" spans="41:43" x14ac:dyDescent="0.35">
      <c r="AO1252"/>
      <c r="AP1252"/>
      <c r="AQ1252"/>
    </row>
    <row r="1253" spans="41:43" x14ac:dyDescent="0.35">
      <c r="AO1253"/>
      <c r="AP1253"/>
      <c r="AQ1253"/>
    </row>
    <row r="1254" spans="41:43" x14ac:dyDescent="0.35">
      <c r="AO1254"/>
      <c r="AP1254"/>
      <c r="AQ1254"/>
    </row>
    <row r="1255" spans="41:43" x14ac:dyDescent="0.35">
      <c r="AO1255"/>
      <c r="AP1255"/>
      <c r="AQ1255"/>
    </row>
    <row r="1256" spans="41:43" x14ac:dyDescent="0.35">
      <c r="AO1256"/>
      <c r="AP1256"/>
      <c r="AQ1256"/>
    </row>
    <row r="1257" spans="41:43" x14ac:dyDescent="0.35">
      <c r="AO1257"/>
      <c r="AP1257"/>
      <c r="AQ1257"/>
    </row>
    <row r="1258" spans="41:43" x14ac:dyDescent="0.35">
      <c r="AO1258"/>
      <c r="AP1258"/>
      <c r="AQ1258"/>
    </row>
    <row r="1259" spans="41:43" x14ac:dyDescent="0.35">
      <c r="AO1259"/>
      <c r="AP1259"/>
      <c r="AQ1259"/>
    </row>
    <row r="1260" spans="41:43" x14ac:dyDescent="0.35">
      <c r="AO1260"/>
      <c r="AP1260"/>
      <c r="AQ1260"/>
    </row>
    <row r="1261" spans="41:43" x14ac:dyDescent="0.35">
      <c r="AO1261"/>
      <c r="AP1261"/>
      <c r="AQ1261"/>
    </row>
    <row r="1262" spans="41:43" x14ac:dyDescent="0.35">
      <c r="AO1262"/>
      <c r="AP1262"/>
      <c r="AQ1262"/>
    </row>
    <row r="1263" spans="41:43" x14ac:dyDescent="0.35">
      <c r="AO1263"/>
      <c r="AP1263"/>
      <c r="AQ1263"/>
    </row>
    <row r="1264" spans="41:43" x14ac:dyDescent="0.35">
      <c r="AO1264"/>
      <c r="AP1264"/>
      <c r="AQ1264"/>
    </row>
    <row r="1265" spans="41:43" x14ac:dyDescent="0.35">
      <c r="AO1265"/>
      <c r="AP1265"/>
      <c r="AQ1265"/>
    </row>
    <row r="1266" spans="41:43" x14ac:dyDescent="0.35">
      <c r="AO1266"/>
      <c r="AP1266"/>
      <c r="AQ1266"/>
    </row>
    <row r="1267" spans="41:43" x14ac:dyDescent="0.35">
      <c r="AO1267"/>
      <c r="AP1267"/>
      <c r="AQ1267"/>
    </row>
    <row r="1268" spans="41:43" x14ac:dyDescent="0.35">
      <c r="AO1268"/>
      <c r="AP1268"/>
      <c r="AQ1268"/>
    </row>
    <row r="1269" spans="41:43" x14ac:dyDescent="0.35">
      <c r="AO1269"/>
      <c r="AP1269"/>
      <c r="AQ1269"/>
    </row>
    <row r="1270" spans="41:43" x14ac:dyDescent="0.35">
      <c r="AO1270"/>
      <c r="AP1270"/>
      <c r="AQ1270"/>
    </row>
    <row r="1271" spans="41:43" x14ac:dyDescent="0.35">
      <c r="AO1271"/>
      <c r="AP1271"/>
      <c r="AQ1271"/>
    </row>
    <row r="1272" spans="41:43" x14ac:dyDescent="0.35">
      <c r="AO1272"/>
      <c r="AP1272"/>
      <c r="AQ1272"/>
    </row>
    <row r="1273" spans="41:43" x14ac:dyDescent="0.35">
      <c r="AO1273"/>
      <c r="AP1273"/>
      <c r="AQ1273"/>
    </row>
    <row r="1274" spans="41:43" x14ac:dyDescent="0.35">
      <c r="AO1274"/>
      <c r="AP1274"/>
      <c r="AQ1274"/>
    </row>
    <row r="1275" spans="41:43" x14ac:dyDescent="0.35">
      <c r="AO1275"/>
      <c r="AP1275"/>
      <c r="AQ1275"/>
    </row>
    <row r="1276" spans="41:43" x14ac:dyDescent="0.35">
      <c r="AO1276"/>
      <c r="AP1276"/>
      <c r="AQ1276"/>
    </row>
    <row r="1277" spans="41:43" x14ac:dyDescent="0.35">
      <c r="AO1277"/>
      <c r="AP1277"/>
      <c r="AQ1277"/>
    </row>
    <row r="1278" spans="41:43" x14ac:dyDescent="0.35">
      <c r="AO1278"/>
      <c r="AP1278"/>
      <c r="AQ1278"/>
    </row>
    <row r="1279" spans="41:43" x14ac:dyDescent="0.35">
      <c r="AO1279"/>
      <c r="AP1279"/>
      <c r="AQ1279"/>
    </row>
    <row r="1280" spans="41:43" x14ac:dyDescent="0.35">
      <c r="AO1280"/>
      <c r="AP1280"/>
      <c r="AQ1280"/>
    </row>
    <row r="1281" spans="41:43" x14ac:dyDescent="0.35">
      <c r="AO1281"/>
      <c r="AP1281"/>
      <c r="AQ1281"/>
    </row>
    <row r="1282" spans="41:43" x14ac:dyDescent="0.35">
      <c r="AO1282"/>
      <c r="AP1282"/>
      <c r="AQ1282"/>
    </row>
    <row r="1283" spans="41:43" x14ac:dyDescent="0.35">
      <c r="AO1283"/>
      <c r="AP1283"/>
      <c r="AQ1283"/>
    </row>
    <row r="1284" spans="41:43" x14ac:dyDescent="0.35">
      <c r="AO1284"/>
      <c r="AP1284"/>
      <c r="AQ1284"/>
    </row>
    <row r="1285" spans="41:43" x14ac:dyDescent="0.35">
      <c r="AO1285"/>
      <c r="AP1285"/>
      <c r="AQ1285"/>
    </row>
    <row r="1286" spans="41:43" x14ac:dyDescent="0.35">
      <c r="AO1286"/>
      <c r="AP1286"/>
      <c r="AQ1286"/>
    </row>
    <row r="1287" spans="41:43" x14ac:dyDescent="0.35">
      <c r="AO1287"/>
      <c r="AP1287"/>
      <c r="AQ1287"/>
    </row>
    <row r="1288" spans="41:43" x14ac:dyDescent="0.35">
      <c r="AO1288"/>
      <c r="AP1288"/>
      <c r="AQ1288"/>
    </row>
    <row r="1289" spans="41:43" x14ac:dyDescent="0.35">
      <c r="AO1289"/>
      <c r="AP1289"/>
      <c r="AQ1289"/>
    </row>
    <row r="1290" spans="41:43" x14ac:dyDescent="0.35">
      <c r="AO1290"/>
      <c r="AP1290"/>
      <c r="AQ1290"/>
    </row>
    <row r="1291" spans="41:43" x14ac:dyDescent="0.35">
      <c r="AO1291"/>
      <c r="AP1291"/>
      <c r="AQ1291"/>
    </row>
    <row r="1292" spans="41:43" x14ac:dyDescent="0.35">
      <c r="AO1292"/>
      <c r="AP1292"/>
      <c r="AQ1292"/>
    </row>
    <row r="1293" spans="41:43" x14ac:dyDescent="0.35">
      <c r="AO1293"/>
      <c r="AP1293"/>
      <c r="AQ1293"/>
    </row>
    <row r="1294" spans="41:43" x14ac:dyDescent="0.35">
      <c r="AO1294"/>
      <c r="AP1294"/>
      <c r="AQ1294"/>
    </row>
    <row r="1295" spans="41:43" x14ac:dyDescent="0.35">
      <c r="AO1295"/>
      <c r="AP1295"/>
      <c r="AQ1295"/>
    </row>
    <row r="1296" spans="41:43" x14ac:dyDescent="0.35">
      <c r="AO1296"/>
      <c r="AP1296"/>
      <c r="AQ1296"/>
    </row>
    <row r="1297" spans="41:43" x14ac:dyDescent="0.35">
      <c r="AO1297"/>
      <c r="AP1297"/>
      <c r="AQ1297"/>
    </row>
    <row r="1298" spans="41:43" x14ac:dyDescent="0.35">
      <c r="AO1298"/>
      <c r="AP1298"/>
      <c r="AQ1298"/>
    </row>
    <row r="1299" spans="41:43" x14ac:dyDescent="0.35">
      <c r="AO1299"/>
      <c r="AP1299"/>
      <c r="AQ1299"/>
    </row>
    <row r="1300" spans="41:43" x14ac:dyDescent="0.35">
      <c r="AO1300"/>
      <c r="AP1300"/>
      <c r="AQ1300"/>
    </row>
    <row r="1301" spans="41:43" x14ac:dyDescent="0.35">
      <c r="AO1301"/>
      <c r="AP1301"/>
      <c r="AQ1301"/>
    </row>
    <row r="1302" spans="41:43" x14ac:dyDescent="0.35">
      <c r="AO1302"/>
      <c r="AP1302"/>
      <c r="AQ1302"/>
    </row>
    <row r="1303" spans="41:43" x14ac:dyDescent="0.35">
      <c r="AO1303"/>
      <c r="AP1303"/>
      <c r="AQ1303"/>
    </row>
    <row r="1304" spans="41:43" x14ac:dyDescent="0.35">
      <c r="AO1304"/>
      <c r="AP1304"/>
      <c r="AQ1304"/>
    </row>
    <row r="1305" spans="41:43" x14ac:dyDescent="0.35">
      <c r="AO1305"/>
      <c r="AP1305"/>
      <c r="AQ1305"/>
    </row>
    <row r="1306" spans="41:43" x14ac:dyDescent="0.35">
      <c r="AO1306"/>
      <c r="AP1306"/>
      <c r="AQ1306"/>
    </row>
    <row r="1307" spans="41:43" x14ac:dyDescent="0.35">
      <c r="AO1307"/>
      <c r="AP1307"/>
      <c r="AQ1307"/>
    </row>
    <row r="1308" spans="41:43" x14ac:dyDescent="0.35">
      <c r="AO1308"/>
      <c r="AP1308"/>
      <c r="AQ1308"/>
    </row>
    <row r="1309" spans="41:43" x14ac:dyDescent="0.35">
      <c r="AO1309"/>
      <c r="AP1309"/>
      <c r="AQ1309"/>
    </row>
    <row r="1310" spans="41:43" x14ac:dyDescent="0.35">
      <c r="AO1310"/>
      <c r="AP1310"/>
      <c r="AQ1310"/>
    </row>
    <row r="1311" spans="41:43" x14ac:dyDescent="0.35">
      <c r="AO1311"/>
      <c r="AP1311"/>
      <c r="AQ1311"/>
    </row>
    <row r="1312" spans="41:43" x14ac:dyDescent="0.35">
      <c r="AO1312"/>
      <c r="AP1312"/>
      <c r="AQ1312"/>
    </row>
    <row r="1313" spans="41:43" x14ac:dyDescent="0.35">
      <c r="AO1313"/>
      <c r="AP1313"/>
      <c r="AQ1313"/>
    </row>
    <row r="1314" spans="41:43" x14ac:dyDescent="0.35">
      <c r="AO1314"/>
      <c r="AP1314"/>
      <c r="AQ1314"/>
    </row>
    <row r="1315" spans="41:43" x14ac:dyDescent="0.35">
      <c r="AO1315"/>
      <c r="AP1315"/>
      <c r="AQ1315"/>
    </row>
    <row r="1316" spans="41:43" x14ac:dyDescent="0.35">
      <c r="AO1316"/>
      <c r="AP1316"/>
      <c r="AQ1316"/>
    </row>
    <row r="1317" spans="41:43" x14ac:dyDescent="0.35">
      <c r="AO1317"/>
      <c r="AP1317"/>
      <c r="AQ1317"/>
    </row>
    <row r="1318" spans="41:43" x14ac:dyDescent="0.35">
      <c r="AO1318"/>
      <c r="AP1318"/>
      <c r="AQ1318"/>
    </row>
    <row r="1319" spans="41:43" x14ac:dyDescent="0.35">
      <c r="AO1319"/>
      <c r="AP1319"/>
      <c r="AQ1319"/>
    </row>
    <row r="1320" spans="41:43" x14ac:dyDescent="0.35">
      <c r="AO1320"/>
      <c r="AP1320"/>
      <c r="AQ1320"/>
    </row>
    <row r="1321" spans="41:43" x14ac:dyDescent="0.35">
      <c r="AO1321"/>
      <c r="AP1321"/>
      <c r="AQ1321"/>
    </row>
    <row r="1322" spans="41:43" x14ac:dyDescent="0.35">
      <c r="AO1322"/>
      <c r="AP1322"/>
      <c r="AQ1322"/>
    </row>
    <row r="1323" spans="41:43" x14ac:dyDescent="0.35">
      <c r="AO1323"/>
      <c r="AP1323"/>
      <c r="AQ1323"/>
    </row>
    <row r="1324" spans="41:43" x14ac:dyDescent="0.35">
      <c r="AO1324"/>
      <c r="AP1324"/>
      <c r="AQ1324"/>
    </row>
    <row r="1325" spans="41:43" x14ac:dyDescent="0.35">
      <c r="AO1325"/>
      <c r="AP1325"/>
      <c r="AQ1325"/>
    </row>
    <row r="1326" spans="41:43" x14ac:dyDescent="0.35">
      <c r="AO1326"/>
      <c r="AP1326"/>
      <c r="AQ1326"/>
    </row>
    <row r="1327" spans="41:43" x14ac:dyDescent="0.35">
      <c r="AO1327"/>
      <c r="AP1327"/>
      <c r="AQ1327"/>
    </row>
    <row r="1328" spans="41:43" x14ac:dyDescent="0.35">
      <c r="AO1328"/>
      <c r="AP1328"/>
      <c r="AQ1328"/>
    </row>
    <row r="1329" spans="41:43" x14ac:dyDescent="0.35">
      <c r="AO1329"/>
      <c r="AP1329"/>
      <c r="AQ1329"/>
    </row>
    <row r="1330" spans="41:43" x14ac:dyDescent="0.35">
      <c r="AO1330"/>
      <c r="AP1330"/>
      <c r="AQ1330"/>
    </row>
    <row r="1331" spans="41:43" x14ac:dyDescent="0.35">
      <c r="AO1331"/>
      <c r="AP1331"/>
      <c r="AQ1331"/>
    </row>
    <row r="1332" spans="41:43" x14ac:dyDescent="0.35">
      <c r="AO1332"/>
      <c r="AP1332"/>
      <c r="AQ1332"/>
    </row>
    <row r="1333" spans="41:43" x14ac:dyDescent="0.35">
      <c r="AO1333"/>
      <c r="AP1333"/>
      <c r="AQ1333"/>
    </row>
    <row r="1334" spans="41:43" x14ac:dyDescent="0.35">
      <c r="AO1334"/>
      <c r="AP1334"/>
      <c r="AQ1334"/>
    </row>
    <row r="1335" spans="41:43" x14ac:dyDescent="0.35">
      <c r="AO1335"/>
      <c r="AP1335"/>
      <c r="AQ1335"/>
    </row>
    <row r="1336" spans="41:43" x14ac:dyDescent="0.35">
      <c r="AO1336"/>
      <c r="AP1336"/>
      <c r="AQ1336"/>
    </row>
    <row r="1337" spans="41:43" x14ac:dyDescent="0.35">
      <c r="AO1337"/>
      <c r="AP1337"/>
      <c r="AQ1337"/>
    </row>
    <row r="1338" spans="41:43" x14ac:dyDescent="0.35">
      <c r="AO1338"/>
      <c r="AP1338"/>
      <c r="AQ1338"/>
    </row>
    <row r="1339" spans="41:43" x14ac:dyDescent="0.35">
      <c r="AO1339"/>
      <c r="AP1339"/>
      <c r="AQ1339"/>
    </row>
    <row r="1340" spans="41:43" x14ac:dyDescent="0.35">
      <c r="AO1340"/>
      <c r="AP1340"/>
      <c r="AQ1340"/>
    </row>
    <row r="1341" spans="41:43" x14ac:dyDescent="0.35">
      <c r="AO1341"/>
      <c r="AP1341"/>
      <c r="AQ1341"/>
    </row>
    <row r="1342" spans="41:43" x14ac:dyDescent="0.35">
      <c r="AO1342"/>
      <c r="AP1342"/>
      <c r="AQ1342"/>
    </row>
    <row r="1343" spans="41:43" x14ac:dyDescent="0.35">
      <c r="AO1343"/>
      <c r="AP1343"/>
      <c r="AQ1343"/>
    </row>
    <row r="1344" spans="41:43" x14ac:dyDescent="0.35">
      <c r="AO1344"/>
      <c r="AP1344"/>
      <c r="AQ1344"/>
    </row>
    <row r="1345" spans="41:43" x14ac:dyDescent="0.35">
      <c r="AO1345"/>
      <c r="AP1345"/>
      <c r="AQ1345"/>
    </row>
    <row r="1346" spans="41:43" x14ac:dyDescent="0.35">
      <c r="AO1346"/>
      <c r="AP1346"/>
      <c r="AQ1346"/>
    </row>
    <row r="1347" spans="41:43" x14ac:dyDescent="0.35">
      <c r="AO1347"/>
      <c r="AP1347"/>
      <c r="AQ1347"/>
    </row>
    <row r="1348" spans="41:43" x14ac:dyDescent="0.35">
      <c r="AO1348"/>
      <c r="AP1348"/>
      <c r="AQ1348"/>
    </row>
    <row r="1349" spans="41:43" x14ac:dyDescent="0.35">
      <c r="AO1349"/>
      <c r="AP1349"/>
      <c r="AQ1349"/>
    </row>
    <row r="1350" spans="41:43" x14ac:dyDescent="0.35">
      <c r="AO1350"/>
      <c r="AP1350"/>
      <c r="AQ1350"/>
    </row>
    <row r="1351" spans="41:43" x14ac:dyDescent="0.35">
      <c r="AO1351"/>
      <c r="AP1351"/>
      <c r="AQ1351"/>
    </row>
    <row r="1352" spans="41:43" x14ac:dyDescent="0.35">
      <c r="AO1352"/>
      <c r="AP1352"/>
      <c r="AQ1352"/>
    </row>
    <row r="1353" spans="41:43" x14ac:dyDescent="0.35">
      <c r="AO1353"/>
      <c r="AP1353"/>
      <c r="AQ1353"/>
    </row>
    <row r="1354" spans="41:43" x14ac:dyDescent="0.35">
      <c r="AO1354"/>
      <c r="AP1354"/>
      <c r="AQ1354"/>
    </row>
    <row r="1355" spans="41:43" x14ac:dyDescent="0.35">
      <c r="AO1355"/>
      <c r="AP1355"/>
      <c r="AQ1355"/>
    </row>
    <row r="1356" spans="41:43" x14ac:dyDescent="0.35">
      <c r="AO1356"/>
      <c r="AP1356"/>
      <c r="AQ1356"/>
    </row>
    <row r="1357" spans="41:43" x14ac:dyDescent="0.35">
      <c r="AO1357"/>
      <c r="AP1357"/>
      <c r="AQ1357"/>
    </row>
    <row r="1358" spans="41:43" x14ac:dyDescent="0.35">
      <c r="AO1358"/>
      <c r="AP1358"/>
      <c r="AQ1358"/>
    </row>
    <row r="1359" spans="41:43" x14ac:dyDescent="0.35">
      <c r="AO1359"/>
      <c r="AP1359"/>
      <c r="AQ1359"/>
    </row>
    <row r="1360" spans="41:43" x14ac:dyDescent="0.35">
      <c r="AO1360"/>
      <c r="AP1360"/>
      <c r="AQ1360"/>
    </row>
    <row r="1361" spans="41:43" x14ac:dyDescent="0.35">
      <c r="AO1361"/>
      <c r="AP1361"/>
      <c r="AQ1361"/>
    </row>
    <row r="1362" spans="41:43" x14ac:dyDescent="0.35">
      <c r="AO1362"/>
      <c r="AP1362"/>
      <c r="AQ1362"/>
    </row>
    <row r="1363" spans="41:43" x14ac:dyDescent="0.35">
      <c r="AO1363"/>
      <c r="AP1363"/>
      <c r="AQ1363"/>
    </row>
    <row r="1364" spans="41:43" x14ac:dyDescent="0.35">
      <c r="AO1364"/>
      <c r="AP1364"/>
      <c r="AQ1364"/>
    </row>
    <row r="1365" spans="41:43" x14ac:dyDescent="0.35">
      <c r="AO1365"/>
      <c r="AP1365"/>
      <c r="AQ1365"/>
    </row>
    <row r="1366" spans="41:43" x14ac:dyDescent="0.35">
      <c r="AO1366"/>
      <c r="AP1366"/>
      <c r="AQ1366"/>
    </row>
    <row r="1367" spans="41:43" x14ac:dyDescent="0.35">
      <c r="AO1367"/>
      <c r="AP1367"/>
      <c r="AQ1367"/>
    </row>
    <row r="1368" spans="41:43" x14ac:dyDescent="0.35">
      <c r="AO1368"/>
      <c r="AP1368"/>
      <c r="AQ1368"/>
    </row>
    <row r="1369" spans="41:43" x14ac:dyDescent="0.35">
      <c r="AO1369"/>
      <c r="AP1369"/>
      <c r="AQ1369"/>
    </row>
    <row r="1370" spans="41:43" x14ac:dyDescent="0.35">
      <c r="AO1370"/>
      <c r="AP1370"/>
      <c r="AQ1370"/>
    </row>
    <row r="1371" spans="41:43" x14ac:dyDescent="0.35">
      <c r="AO1371"/>
      <c r="AP1371"/>
      <c r="AQ1371"/>
    </row>
    <row r="1372" spans="41:43" x14ac:dyDescent="0.35">
      <c r="AO1372"/>
      <c r="AP1372"/>
      <c r="AQ1372"/>
    </row>
    <row r="1373" spans="41:43" x14ac:dyDescent="0.35">
      <c r="AO1373"/>
      <c r="AP1373"/>
      <c r="AQ1373"/>
    </row>
    <row r="1374" spans="41:43" x14ac:dyDescent="0.35">
      <c r="AO1374"/>
      <c r="AP1374"/>
      <c r="AQ1374"/>
    </row>
    <row r="1375" spans="41:43" x14ac:dyDescent="0.35">
      <c r="AO1375"/>
      <c r="AP1375"/>
      <c r="AQ1375"/>
    </row>
    <row r="1376" spans="41:43" x14ac:dyDescent="0.35">
      <c r="AO1376"/>
      <c r="AP1376"/>
      <c r="AQ1376"/>
    </row>
    <row r="1377" spans="41:43" x14ac:dyDescent="0.35">
      <c r="AO1377"/>
      <c r="AP1377"/>
      <c r="AQ1377"/>
    </row>
    <row r="1378" spans="41:43" x14ac:dyDescent="0.35">
      <c r="AO1378"/>
      <c r="AP1378"/>
      <c r="AQ1378"/>
    </row>
    <row r="1379" spans="41:43" x14ac:dyDescent="0.35">
      <c r="AO1379"/>
      <c r="AP1379"/>
      <c r="AQ1379"/>
    </row>
    <row r="1380" spans="41:43" x14ac:dyDescent="0.35">
      <c r="AO1380"/>
      <c r="AP1380"/>
      <c r="AQ1380"/>
    </row>
    <row r="1381" spans="41:43" x14ac:dyDescent="0.35">
      <c r="AO1381"/>
      <c r="AP1381"/>
      <c r="AQ1381"/>
    </row>
    <row r="1382" spans="41:43" x14ac:dyDescent="0.35">
      <c r="AO1382"/>
      <c r="AP1382"/>
      <c r="AQ1382"/>
    </row>
    <row r="1383" spans="41:43" x14ac:dyDescent="0.35">
      <c r="AO1383"/>
      <c r="AP1383"/>
      <c r="AQ1383"/>
    </row>
    <row r="1384" spans="41:43" x14ac:dyDescent="0.35">
      <c r="AO1384"/>
      <c r="AP1384"/>
      <c r="AQ1384"/>
    </row>
    <row r="1385" spans="41:43" x14ac:dyDescent="0.35">
      <c r="AO1385"/>
      <c r="AP1385"/>
      <c r="AQ1385"/>
    </row>
    <row r="1386" spans="41:43" x14ac:dyDescent="0.35">
      <c r="AO1386"/>
      <c r="AP1386"/>
      <c r="AQ1386"/>
    </row>
    <row r="1387" spans="41:43" x14ac:dyDescent="0.35">
      <c r="AO1387"/>
      <c r="AP1387"/>
      <c r="AQ1387"/>
    </row>
    <row r="1388" spans="41:43" x14ac:dyDescent="0.35">
      <c r="AO1388"/>
      <c r="AP1388"/>
      <c r="AQ1388"/>
    </row>
    <row r="1389" spans="41:43" x14ac:dyDescent="0.35">
      <c r="AO1389"/>
      <c r="AP1389"/>
      <c r="AQ1389"/>
    </row>
    <row r="1390" spans="41:43" x14ac:dyDescent="0.35">
      <c r="AO1390"/>
      <c r="AP1390"/>
      <c r="AQ1390"/>
    </row>
    <row r="1391" spans="41:43" x14ac:dyDescent="0.35">
      <c r="AO1391"/>
      <c r="AP1391"/>
      <c r="AQ1391"/>
    </row>
    <row r="1392" spans="41:43" x14ac:dyDescent="0.35">
      <c r="AO1392"/>
      <c r="AP1392"/>
      <c r="AQ1392"/>
    </row>
    <row r="1393" spans="41:43" x14ac:dyDescent="0.35">
      <c r="AO1393"/>
      <c r="AP1393"/>
      <c r="AQ1393"/>
    </row>
    <row r="1394" spans="41:43" x14ac:dyDescent="0.35">
      <c r="AO1394"/>
      <c r="AP1394"/>
      <c r="AQ1394"/>
    </row>
    <row r="1395" spans="41:43" x14ac:dyDescent="0.35">
      <c r="AO1395"/>
      <c r="AP1395"/>
      <c r="AQ1395"/>
    </row>
    <row r="1396" spans="41:43" x14ac:dyDescent="0.35">
      <c r="AO1396"/>
      <c r="AP1396"/>
      <c r="AQ1396"/>
    </row>
    <row r="1397" spans="41:43" x14ac:dyDescent="0.35">
      <c r="AO1397"/>
      <c r="AP1397"/>
      <c r="AQ1397"/>
    </row>
    <row r="1398" spans="41:43" x14ac:dyDescent="0.35">
      <c r="AO1398"/>
      <c r="AP1398"/>
      <c r="AQ1398"/>
    </row>
    <row r="1399" spans="41:43" x14ac:dyDescent="0.35">
      <c r="AO1399"/>
      <c r="AP1399"/>
      <c r="AQ1399"/>
    </row>
    <row r="1400" spans="41:43" x14ac:dyDescent="0.35">
      <c r="AO1400"/>
      <c r="AP1400"/>
      <c r="AQ1400"/>
    </row>
    <row r="1401" spans="41:43" x14ac:dyDescent="0.35">
      <c r="AO1401"/>
      <c r="AP1401"/>
      <c r="AQ1401"/>
    </row>
    <row r="1402" spans="41:43" x14ac:dyDescent="0.35">
      <c r="AO1402"/>
      <c r="AP1402"/>
      <c r="AQ1402"/>
    </row>
    <row r="1403" spans="41:43" x14ac:dyDescent="0.35">
      <c r="AO1403"/>
      <c r="AP1403"/>
      <c r="AQ1403"/>
    </row>
    <row r="1404" spans="41:43" x14ac:dyDescent="0.35">
      <c r="AO1404"/>
      <c r="AP1404"/>
      <c r="AQ1404"/>
    </row>
    <row r="1405" spans="41:43" x14ac:dyDescent="0.35">
      <c r="AO1405"/>
      <c r="AP1405"/>
      <c r="AQ1405"/>
    </row>
    <row r="1406" spans="41:43" x14ac:dyDescent="0.35">
      <c r="AO1406"/>
      <c r="AP1406"/>
      <c r="AQ1406"/>
    </row>
    <row r="1407" spans="41:43" x14ac:dyDescent="0.35">
      <c r="AO1407"/>
      <c r="AP1407"/>
      <c r="AQ1407"/>
    </row>
    <row r="1408" spans="41:43" x14ac:dyDescent="0.35">
      <c r="AO1408"/>
      <c r="AP1408"/>
      <c r="AQ1408"/>
    </row>
    <row r="1409" spans="41:43" x14ac:dyDescent="0.35">
      <c r="AO1409"/>
      <c r="AP1409"/>
      <c r="AQ1409"/>
    </row>
    <row r="1410" spans="41:43" x14ac:dyDescent="0.35">
      <c r="AO1410"/>
      <c r="AP1410"/>
      <c r="AQ1410"/>
    </row>
    <row r="1411" spans="41:43" x14ac:dyDescent="0.35">
      <c r="AO1411"/>
      <c r="AP1411"/>
      <c r="AQ1411"/>
    </row>
    <row r="1412" spans="41:43" x14ac:dyDescent="0.35">
      <c r="AO1412"/>
      <c r="AP1412"/>
      <c r="AQ1412"/>
    </row>
    <row r="1413" spans="41:43" x14ac:dyDescent="0.35">
      <c r="AO1413"/>
      <c r="AP1413"/>
      <c r="AQ1413"/>
    </row>
    <row r="1414" spans="41:43" x14ac:dyDescent="0.35">
      <c r="AO1414"/>
      <c r="AP1414"/>
      <c r="AQ1414"/>
    </row>
    <row r="1415" spans="41:43" x14ac:dyDescent="0.35">
      <c r="AO1415"/>
      <c r="AP1415"/>
      <c r="AQ1415"/>
    </row>
    <row r="1416" spans="41:43" x14ac:dyDescent="0.35">
      <c r="AO1416"/>
      <c r="AP1416"/>
      <c r="AQ1416"/>
    </row>
    <row r="1417" spans="41:43" x14ac:dyDescent="0.35">
      <c r="AO1417"/>
      <c r="AP1417"/>
      <c r="AQ1417"/>
    </row>
    <row r="1418" spans="41:43" x14ac:dyDescent="0.35">
      <c r="AO1418"/>
      <c r="AP1418"/>
      <c r="AQ1418"/>
    </row>
    <row r="1419" spans="41:43" x14ac:dyDescent="0.35">
      <c r="AO1419"/>
      <c r="AP1419"/>
      <c r="AQ1419"/>
    </row>
    <row r="1420" spans="41:43" x14ac:dyDescent="0.35">
      <c r="AO1420"/>
      <c r="AP1420"/>
      <c r="AQ1420"/>
    </row>
    <row r="1421" spans="41:43" x14ac:dyDescent="0.35">
      <c r="AO1421"/>
      <c r="AP1421"/>
      <c r="AQ1421"/>
    </row>
    <row r="1422" spans="41:43" x14ac:dyDescent="0.35">
      <c r="AO1422"/>
      <c r="AP1422"/>
      <c r="AQ1422"/>
    </row>
    <row r="1423" spans="41:43" x14ac:dyDescent="0.35">
      <c r="AO1423"/>
      <c r="AP1423"/>
      <c r="AQ1423"/>
    </row>
    <row r="1424" spans="41:43" x14ac:dyDescent="0.35">
      <c r="AO1424"/>
      <c r="AP1424"/>
      <c r="AQ1424"/>
    </row>
    <row r="1425" spans="41:43" x14ac:dyDescent="0.35">
      <c r="AO1425"/>
      <c r="AP1425"/>
      <c r="AQ1425"/>
    </row>
    <row r="1426" spans="41:43" x14ac:dyDescent="0.35">
      <c r="AO1426"/>
      <c r="AP1426"/>
      <c r="AQ1426"/>
    </row>
    <row r="1427" spans="41:43" x14ac:dyDescent="0.35">
      <c r="AO1427"/>
      <c r="AP1427"/>
      <c r="AQ1427"/>
    </row>
    <row r="1428" spans="41:43" x14ac:dyDescent="0.35">
      <c r="AO1428"/>
      <c r="AP1428"/>
      <c r="AQ1428"/>
    </row>
    <row r="1429" spans="41:43" x14ac:dyDescent="0.35">
      <c r="AO1429"/>
      <c r="AP1429"/>
      <c r="AQ1429"/>
    </row>
    <row r="1430" spans="41:43" x14ac:dyDescent="0.35">
      <c r="AO1430"/>
      <c r="AP1430"/>
      <c r="AQ1430"/>
    </row>
    <row r="1431" spans="41:43" x14ac:dyDescent="0.35">
      <c r="AO1431"/>
      <c r="AP1431"/>
      <c r="AQ1431"/>
    </row>
    <row r="1432" spans="41:43" x14ac:dyDescent="0.35">
      <c r="AO1432"/>
      <c r="AP1432"/>
      <c r="AQ1432"/>
    </row>
    <row r="1433" spans="41:43" x14ac:dyDescent="0.35">
      <c r="AO1433"/>
      <c r="AP1433"/>
      <c r="AQ1433"/>
    </row>
    <row r="1434" spans="41:43" x14ac:dyDescent="0.35">
      <c r="AO1434"/>
      <c r="AP1434"/>
      <c r="AQ1434"/>
    </row>
    <row r="1435" spans="41:43" x14ac:dyDescent="0.35">
      <c r="AO1435"/>
      <c r="AP1435"/>
      <c r="AQ1435"/>
    </row>
    <row r="1436" spans="41:43" x14ac:dyDescent="0.35">
      <c r="AO1436"/>
      <c r="AP1436"/>
      <c r="AQ1436"/>
    </row>
    <row r="1437" spans="41:43" x14ac:dyDescent="0.35">
      <c r="AO1437"/>
      <c r="AP1437"/>
      <c r="AQ1437"/>
    </row>
    <row r="1438" spans="41:43" x14ac:dyDescent="0.35">
      <c r="AO1438"/>
      <c r="AP1438"/>
      <c r="AQ1438"/>
    </row>
    <row r="1439" spans="41:43" x14ac:dyDescent="0.35">
      <c r="AO1439"/>
      <c r="AP1439"/>
      <c r="AQ1439"/>
    </row>
    <row r="1440" spans="41:43" x14ac:dyDescent="0.35">
      <c r="AO1440"/>
      <c r="AP1440"/>
      <c r="AQ1440"/>
    </row>
    <row r="1441" spans="41:43" x14ac:dyDescent="0.35">
      <c r="AO1441"/>
      <c r="AP1441"/>
      <c r="AQ1441"/>
    </row>
    <row r="1442" spans="41:43" x14ac:dyDescent="0.35">
      <c r="AO1442"/>
      <c r="AP1442"/>
      <c r="AQ1442"/>
    </row>
    <row r="1443" spans="41:43" x14ac:dyDescent="0.35">
      <c r="AO1443"/>
      <c r="AP1443"/>
      <c r="AQ1443"/>
    </row>
    <row r="1444" spans="41:43" x14ac:dyDescent="0.35">
      <c r="AO1444"/>
      <c r="AP1444"/>
      <c r="AQ1444"/>
    </row>
    <row r="1445" spans="41:43" x14ac:dyDescent="0.35">
      <c r="AO1445"/>
      <c r="AP1445"/>
      <c r="AQ1445"/>
    </row>
    <row r="1446" spans="41:43" x14ac:dyDescent="0.35">
      <c r="AO1446"/>
      <c r="AP1446"/>
      <c r="AQ1446"/>
    </row>
    <row r="1447" spans="41:43" x14ac:dyDescent="0.35">
      <c r="AO1447"/>
      <c r="AP1447"/>
      <c r="AQ1447"/>
    </row>
    <row r="1448" spans="41:43" x14ac:dyDescent="0.35">
      <c r="AO1448"/>
      <c r="AP1448"/>
      <c r="AQ1448"/>
    </row>
    <row r="1449" spans="41:43" x14ac:dyDescent="0.35">
      <c r="AO1449"/>
      <c r="AP1449"/>
      <c r="AQ1449"/>
    </row>
    <row r="1450" spans="41:43" x14ac:dyDescent="0.35">
      <c r="AO1450"/>
      <c r="AP1450"/>
      <c r="AQ1450"/>
    </row>
    <row r="1451" spans="41:43" x14ac:dyDescent="0.35">
      <c r="AO1451"/>
      <c r="AP1451"/>
      <c r="AQ1451"/>
    </row>
    <row r="1452" spans="41:43" x14ac:dyDescent="0.35">
      <c r="AO1452"/>
      <c r="AP1452"/>
      <c r="AQ1452"/>
    </row>
    <row r="1453" spans="41:43" x14ac:dyDescent="0.35">
      <c r="AO1453"/>
      <c r="AP1453"/>
      <c r="AQ1453"/>
    </row>
    <row r="1454" spans="41:43" x14ac:dyDescent="0.35">
      <c r="AO1454"/>
      <c r="AP1454"/>
      <c r="AQ1454"/>
    </row>
    <row r="1455" spans="41:43" x14ac:dyDescent="0.35">
      <c r="AO1455"/>
      <c r="AP1455"/>
      <c r="AQ1455"/>
    </row>
    <row r="1456" spans="41:43" x14ac:dyDescent="0.35">
      <c r="AO1456"/>
      <c r="AP1456"/>
      <c r="AQ1456"/>
    </row>
    <row r="1457" spans="41:43" x14ac:dyDescent="0.35">
      <c r="AO1457"/>
      <c r="AP1457"/>
      <c r="AQ1457"/>
    </row>
    <row r="1458" spans="41:43" x14ac:dyDescent="0.35">
      <c r="AO1458"/>
      <c r="AP1458"/>
      <c r="AQ1458"/>
    </row>
    <row r="1459" spans="41:43" x14ac:dyDescent="0.35">
      <c r="AO1459"/>
      <c r="AP1459"/>
      <c r="AQ1459"/>
    </row>
    <row r="1460" spans="41:43" x14ac:dyDescent="0.35">
      <c r="AO1460"/>
      <c r="AP1460"/>
      <c r="AQ1460"/>
    </row>
    <row r="1461" spans="41:43" x14ac:dyDescent="0.35">
      <c r="AO1461"/>
      <c r="AP1461"/>
      <c r="AQ1461"/>
    </row>
    <row r="1462" spans="41:43" x14ac:dyDescent="0.35">
      <c r="AO1462"/>
      <c r="AP1462"/>
      <c r="AQ1462"/>
    </row>
    <row r="1463" spans="41:43" x14ac:dyDescent="0.35">
      <c r="AO1463"/>
      <c r="AP1463"/>
      <c r="AQ1463"/>
    </row>
    <row r="1464" spans="41:43" x14ac:dyDescent="0.35">
      <c r="AO1464"/>
      <c r="AP1464"/>
      <c r="AQ1464"/>
    </row>
    <row r="1465" spans="41:43" x14ac:dyDescent="0.35">
      <c r="AO1465"/>
      <c r="AP1465"/>
      <c r="AQ1465"/>
    </row>
    <row r="1466" spans="41:43" x14ac:dyDescent="0.35">
      <c r="AO1466"/>
      <c r="AP1466"/>
      <c r="AQ1466"/>
    </row>
    <row r="1467" spans="41:43" x14ac:dyDescent="0.35">
      <c r="AO1467"/>
      <c r="AP1467"/>
      <c r="AQ1467"/>
    </row>
    <row r="1468" spans="41:43" x14ac:dyDescent="0.35">
      <c r="AO1468"/>
      <c r="AP1468"/>
      <c r="AQ1468"/>
    </row>
    <row r="1469" spans="41:43" x14ac:dyDescent="0.35">
      <c r="AO1469"/>
      <c r="AP1469"/>
      <c r="AQ1469"/>
    </row>
    <row r="1470" spans="41:43" x14ac:dyDescent="0.35">
      <c r="AO1470"/>
      <c r="AP1470"/>
      <c r="AQ1470"/>
    </row>
    <row r="1471" spans="41:43" x14ac:dyDescent="0.35">
      <c r="AO1471"/>
      <c r="AP1471"/>
      <c r="AQ1471"/>
    </row>
    <row r="1472" spans="41:43" x14ac:dyDescent="0.35">
      <c r="AO1472"/>
      <c r="AP1472"/>
      <c r="AQ1472"/>
    </row>
    <row r="1473" spans="41:43" x14ac:dyDescent="0.35">
      <c r="AO1473"/>
      <c r="AP1473"/>
      <c r="AQ1473"/>
    </row>
    <row r="1474" spans="41:43" x14ac:dyDescent="0.35">
      <c r="AO1474"/>
      <c r="AP1474"/>
      <c r="AQ1474"/>
    </row>
    <row r="1475" spans="41:43" x14ac:dyDescent="0.35">
      <c r="AO1475"/>
      <c r="AP1475"/>
      <c r="AQ1475"/>
    </row>
    <row r="1476" spans="41:43" x14ac:dyDescent="0.35">
      <c r="AO1476"/>
      <c r="AP1476"/>
      <c r="AQ1476"/>
    </row>
    <row r="1477" spans="41:43" x14ac:dyDescent="0.35">
      <c r="AO1477"/>
      <c r="AP1477"/>
      <c r="AQ1477"/>
    </row>
    <row r="1478" spans="41:43" x14ac:dyDescent="0.35">
      <c r="AO1478"/>
      <c r="AP1478"/>
      <c r="AQ1478"/>
    </row>
    <row r="1479" spans="41:43" x14ac:dyDescent="0.35">
      <c r="AO1479"/>
      <c r="AP1479"/>
      <c r="AQ1479"/>
    </row>
    <row r="1480" spans="41:43" x14ac:dyDescent="0.35">
      <c r="AO1480"/>
      <c r="AP1480"/>
      <c r="AQ1480"/>
    </row>
    <row r="1481" spans="41:43" x14ac:dyDescent="0.35">
      <c r="AO1481"/>
      <c r="AP1481"/>
      <c r="AQ1481"/>
    </row>
    <row r="1482" spans="41:43" x14ac:dyDescent="0.35">
      <c r="AO1482"/>
      <c r="AP1482"/>
      <c r="AQ1482"/>
    </row>
    <row r="1483" spans="41:43" x14ac:dyDescent="0.35">
      <c r="AO1483"/>
      <c r="AP1483"/>
      <c r="AQ1483"/>
    </row>
    <row r="1484" spans="41:43" x14ac:dyDescent="0.35">
      <c r="AO1484"/>
      <c r="AP1484"/>
      <c r="AQ1484"/>
    </row>
    <row r="1485" spans="41:43" x14ac:dyDescent="0.35">
      <c r="AO1485"/>
      <c r="AP1485"/>
      <c r="AQ1485"/>
    </row>
    <row r="1486" spans="41:43" x14ac:dyDescent="0.35">
      <c r="AO1486"/>
      <c r="AP1486"/>
      <c r="AQ1486"/>
    </row>
    <row r="1487" spans="41:43" x14ac:dyDescent="0.35">
      <c r="AO1487"/>
      <c r="AP1487"/>
      <c r="AQ1487"/>
    </row>
    <row r="1488" spans="41:43" x14ac:dyDescent="0.35">
      <c r="AO1488"/>
      <c r="AP1488"/>
      <c r="AQ1488"/>
    </row>
    <row r="1489" spans="41:43" x14ac:dyDescent="0.35">
      <c r="AO1489"/>
      <c r="AP1489"/>
      <c r="AQ1489"/>
    </row>
    <row r="1490" spans="41:43" x14ac:dyDescent="0.35">
      <c r="AO1490"/>
      <c r="AP1490"/>
      <c r="AQ1490"/>
    </row>
    <row r="1491" spans="41:43" x14ac:dyDescent="0.35">
      <c r="AO1491"/>
      <c r="AP1491"/>
      <c r="AQ1491"/>
    </row>
    <row r="1492" spans="41:43" x14ac:dyDescent="0.35">
      <c r="AO1492"/>
      <c r="AP1492"/>
      <c r="AQ1492"/>
    </row>
    <row r="1493" spans="41:43" x14ac:dyDescent="0.35">
      <c r="AO1493"/>
      <c r="AP1493"/>
      <c r="AQ1493"/>
    </row>
    <row r="1494" spans="41:43" x14ac:dyDescent="0.35">
      <c r="AO1494"/>
      <c r="AP1494"/>
      <c r="AQ1494"/>
    </row>
    <row r="1495" spans="41:43" x14ac:dyDescent="0.35">
      <c r="AO1495"/>
      <c r="AP1495"/>
      <c r="AQ1495"/>
    </row>
    <row r="1496" spans="41:43" x14ac:dyDescent="0.35">
      <c r="AO1496"/>
      <c r="AP1496"/>
      <c r="AQ1496"/>
    </row>
    <row r="1497" spans="41:43" x14ac:dyDescent="0.35">
      <c r="AO1497"/>
      <c r="AP1497"/>
      <c r="AQ1497"/>
    </row>
    <row r="1498" spans="41:43" x14ac:dyDescent="0.35">
      <c r="AO1498"/>
      <c r="AP1498"/>
      <c r="AQ1498"/>
    </row>
    <row r="1499" spans="41:43" x14ac:dyDescent="0.35">
      <c r="AO1499"/>
      <c r="AP1499"/>
      <c r="AQ1499"/>
    </row>
    <row r="1500" spans="41:43" x14ac:dyDescent="0.35">
      <c r="AO1500"/>
      <c r="AP1500"/>
      <c r="AQ1500"/>
    </row>
    <row r="1501" spans="41:43" x14ac:dyDescent="0.35">
      <c r="AO1501"/>
      <c r="AP1501"/>
      <c r="AQ1501"/>
    </row>
    <row r="1502" spans="41:43" x14ac:dyDescent="0.35">
      <c r="AO1502"/>
      <c r="AP1502"/>
      <c r="AQ1502"/>
    </row>
    <row r="1503" spans="41:43" x14ac:dyDescent="0.35">
      <c r="AO1503"/>
      <c r="AP1503"/>
      <c r="AQ1503"/>
    </row>
    <row r="1504" spans="41:43" x14ac:dyDescent="0.35">
      <c r="AO1504"/>
      <c r="AP1504"/>
      <c r="AQ1504"/>
    </row>
    <row r="1505" spans="41:43" x14ac:dyDescent="0.35">
      <c r="AO1505"/>
      <c r="AP1505"/>
      <c r="AQ1505"/>
    </row>
    <row r="1506" spans="41:43" x14ac:dyDescent="0.35">
      <c r="AO1506"/>
      <c r="AP1506"/>
      <c r="AQ1506"/>
    </row>
    <row r="1507" spans="41:43" x14ac:dyDescent="0.35">
      <c r="AO1507"/>
      <c r="AP1507"/>
      <c r="AQ1507"/>
    </row>
    <row r="1508" spans="41:43" x14ac:dyDescent="0.35">
      <c r="AO1508"/>
      <c r="AP1508"/>
      <c r="AQ1508"/>
    </row>
    <row r="1509" spans="41:43" x14ac:dyDescent="0.35">
      <c r="AO1509"/>
      <c r="AP1509"/>
      <c r="AQ1509"/>
    </row>
    <row r="1510" spans="41:43" x14ac:dyDescent="0.35">
      <c r="AO1510"/>
      <c r="AP1510"/>
      <c r="AQ1510"/>
    </row>
    <row r="1511" spans="41:43" x14ac:dyDescent="0.35">
      <c r="AO1511"/>
      <c r="AP1511"/>
      <c r="AQ1511"/>
    </row>
    <row r="1512" spans="41:43" x14ac:dyDescent="0.35">
      <c r="AO1512"/>
      <c r="AP1512"/>
      <c r="AQ1512"/>
    </row>
    <row r="1513" spans="41:43" x14ac:dyDescent="0.35">
      <c r="AO1513"/>
      <c r="AP1513"/>
      <c r="AQ1513"/>
    </row>
    <row r="1514" spans="41:43" x14ac:dyDescent="0.35">
      <c r="AO1514"/>
      <c r="AP1514"/>
      <c r="AQ1514"/>
    </row>
    <row r="1515" spans="41:43" x14ac:dyDescent="0.35">
      <c r="AO1515"/>
      <c r="AP1515"/>
      <c r="AQ1515"/>
    </row>
    <row r="1516" spans="41:43" x14ac:dyDescent="0.35">
      <c r="AO1516"/>
      <c r="AP1516"/>
      <c r="AQ1516"/>
    </row>
    <row r="1517" spans="41:43" x14ac:dyDescent="0.35">
      <c r="AO1517"/>
      <c r="AP1517"/>
      <c r="AQ1517"/>
    </row>
    <row r="1518" spans="41:43" x14ac:dyDescent="0.35">
      <c r="AO1518"/>
      <c r="AP1518"/>
      <c r="AQ1518"/>
    </row>
    <row r="1519" spans="41:43" x14ac:dyDescent="0.35">
      <c r="AO1519"/>
      <c r="AP1519"/>
      <c r="AQ1519"/>
    </row>
    <row r="1520" spans="41:43" x14ac:dyDescent="0.35">
      <c r="AO1520"/>
      <c r="AP1520"/>
      <c r="AQ1520"/>
    </row>
    <row r="1521" spans="41:43" x14ac:dyDescent="0.35">
      <c r="AO1521"/>
      <c r="AP1521"/>
      <c r="AQ1521"/>
    </row>
    <row r="1522" spans="41:43" x14ac:dyDescent="0.35">
      <c r="AO1522"/>
      <c r="AP1522"/>
      <c r="AQ1522"/>
    </row>
    <row r="1523" spans="41:43" x14ac:dyDescent="0.35">
      <c r="AO1523"/>
      <c r="AP1523"/>
      <c r="AQ1523"/>
    </row>
    <row r="1524" spans="41:43" x14ac:dyDescent="0.35">
      <c r="AO1524"/>
      <c r="AP1524"/>
      <c r="AQ1524"/>
    </row>
    <row r="1525" spans="41:43" x14ac:dyDescent="0.35">
      <c r="AO1525"/>
      <c r="AP1525"/>
      <c r="AQ1525"/>
    </row>
    <row r="1526" spans="41:43" x14ac:dyDescent="0.35">
      <c r="AO1526"/>
      <c r="AP1526"/>
      <c r="AQ1526"/>
    </row>
    <row r="1527" spans="41:43" x14ac:dyDescent="0.35">
      <c r="AO1527"/>
      <c r="AP1527"/>
      <c r="AQ1527"/>
    </row>
    <row r="1528" spans="41:43" x14ac:dyDescent="0.35">
      <c r="AO1528"/>
      <c r="AP1528"/>
      <c r="AQ1528"/>
    </row>
    <row r="1529" spans="41:43" x14ac:dyDescent="0.35">
      <c r="AO1529"/>
      <c r="AP1529"/>
      <c r="AQ1529"/>
    </row>
    <row r="1530" spans="41:43" x14ac:dyDescent="0.35">
      <c r="AO1530"/>
      <c r="AP1530"/>
      <c r="AQ1530"/>
    </row>
    <row r="1531" spans="41:43" x14ac:dyDescent="0.35">
      <c r="AO1531"/>
      <c r="AP1531"/>
      <c r="AQ1531"/>
    </row>
    <row r="1532" spans="41:43" x14ac:dyDescent="0.35">
      <c r="AO1532"/>
      <c r="AP1532"/>
      <c r="AQ1532"/>
    </row>
    <row r="1533" spans="41:43" x14ac:dyDescent="0.35">
      <c r="AO1533"/>
      <c r="AP1533"/>
      <c r="AQ1533"/>
    </row>
    <row r="1534" spans="41:43" x14ac:dyDescent="0.35">
      <c r="AO1534"/>
      <c r="AP1534"/>
      <c r="AQ1534"/>
    </row>
    <row r="1535" spans="41:43" x14ac:dyDescent="0.35">
      <c r="AO1535"/>
      <c r="AP1535"/>
      <c r="AQ1535"/>
    </row>
    <row r="1536" spans="41:43" x14ac:dyDescent="0.35">
      <c r="AO1536"/>
      <c r="AP1536"/>
      <c r="AQ1536"/>
    </row>
    <row r="1537" spans="41:43" x14ac:dyDescent="0.35">
      <c r="AO1537"/>
      <c r="AP1537"/>
      <c r="AQ1537"/>
    </row>
    <row r="1538" spans="41:43" x14ac:dyDescent="0.35">
      <c r="AO1538"/>
      <c r="AP1538"/>
      <c r="AQ1538"/>
    </row>
    <row r="1539" spans="41:43" x14ac:dyDescent="0.35">
      <c r="AO1539"/>
      <c r="AP1539"/>
      <c r="AQ1539"/>
    </row>
    <row r="1540" spans="41:43" x14ac:dyDescent="0.35">
      <c r="AO1540"/>
      <c r="AP1540"/>
      <c r="AQ1540"/>
    </row>
    <row r="1541" spans="41:43" x14ac:dyDescent="0.35">
      <c r="AO1541"/>
      <c r="AP1541"/>
      <c r="AQ1541"/>
    </row>
    <row r="1542" spans="41:43" x14ac:dyDescent="0.35">
      <c r="AO1542"/>
      <c r="AP1542"/>
      <c r="AQ1542"/>
    </row>
    <row r="1543" spans="41:43" x14ac:dyDescent="0.35">
      <c r="AO1543"/>
      <c r="AP1543"/>
      <c r="AQ1543"/>
    </row>
    <row r="1544" spans="41:43" x14ac:dyDescent="0.35">
      <c r="AO1544"/>
      <c r="AP1544"/>
      <c r="AQ1544"/>
    </row>
    <row r="1545" spans="41:43" x14ac:dyDescent="0.35">
      <c r="AO1545"/>
      <c r="AP1545"/>
      <c r="AQ1545"/>
    </row>
    <row r="1546" spans="41:43" x14ac:dyDescent="0.35">
      <c r="AO1546"/>
      <c r="AP1546"/>
      <c r="AQ1546"/>
    </row>
    <row r="1547" spans="41:43" x14ac:dyDescent="0.35">
      <c r="AO1547"/>
      <c r="AP1547"/>
      <c r="AQ1547"/>
    </row>
    <row r="1548" spans="41:43" x14ac:dyDescent="0.35">
      <c r="AO1548"/>
      <c r="AP1548"/>
      <c r="AQ1548"/>
    </row>
    <row r="1549" spans="41:43" x14ac:dyDescent="0.35">
      <c r="AO1549"/>
      <c r="AP1549"/>
      <c r="AQ1549"/>
    </row>
    <row r="1550" spans="41:43" x14ac:dyDescent="0.35">
      <c r="AO1550"/>
      <c r="AP1550"/>
      <c r="AQ1550"/>
    </row>
    <row r="1551" spans="41:43" x14ac:dyDescent="0.35">
      <c r="AO1551"/>
      <c r="AP1551"/>
      <c r="AQ1551"/>
    </row>
    <row r="1552" spans="41:43" x14ac:dyDescent="0.35">
      <c r="AO1552"/>
      <c r="AP1552"/>
      <c r="AQ1552"/>
    </row>
    <row r="1553" spans="41:43" x14ac:dyDescent="0.35">
      <c r="AO1553"/>
      <c r="AP1553"/>
      <c r="AQ1553"/>
    </row>
    <row r="1554" spans="41:43" x14ac:dyDescent="0.35">
      <c r="AO1554"/>
      <c r="AP1554"/>
      <c r="AQ1554"/>
    </row>
    <row r="1555" spans="41:43" x14ac:dyDescent="0.35">
      <c r="AO1555"/>
      <c r="AP1555"/>
      <c r="AQ1555"/>
    </row>
    <row r="1556" spans="41:43" x14ac:dyDescent="0.35">
      <c r="AO1556"/>
      <c r="AP1556"/>
      <c r="AQ1556"/>
    </row>
    <row r="1557" spans="41:43" x14ac:dyDescent="0.35">
      <c r="AO1557"/>
      <c r="AP1557"/>
      <c r="AQ1557"/>
    </row>
    <row r="1558" spans="41:43" x14ac:dyDescent="0.35">
      <c r="AO1558"/>
      <c r="AP1558"/>
      <c r="AQ1558"/>
    </row>
    <row r="1559" spans="41:43" x14ac:dyDescent="0.35">
      <c r="AO1559"/>
      <c r="AP1559"/>
      <c r="AQ1559"/>
    </row>
    <row r="1560" spans="41:43" x14ac:dyDescent="0.35">
      <c r="AO1560"/>
      <c r="AP1560"/>
      <c r="AQ1560"/>
    </row>
    <row r="1561" spans="41:43" x14ac:dyDescent="0.35">
      <c r="AO1561"/>
      <c r="AP1561"/>
      <c r="AQ1561"/>
    </row>
    <row r="1562" spans="41:43" x14ac:dyDescent="0.35">
      <c r="AO1562"/>
      <c r="AP1562"/>
      <c r="AQ1562"/>
    </row>
    <row r="1563" spans="41:43" x14ac:dyDescent="0.35">
      <c r="AO1563"/>
      <c r="AP1563"/>
      <c r="AQ1563"/>
    </row>
    <row r="1564" spans="41:43" x14ac:dyDescent="0.35">
      <c r="AO1564"/>
      <c r="AP1564"/>
      <c r="AQ1564"/>
    </row>
    <row r="1565" spans="41:43" x14ac:dyDescent="0.35">
      <c r="AO1565"/>
      <c r="AP1565"/>
      <c r="AQ1565"/>
    </row>
    <row r="1566" spans="41:43" x14ac:dyDescent="0.35">
      <c r="AO1566"/>
      <c r="AP1566"/>
      <c r="AQ1566"/>
    </row>
    <row r="1567" spans="41:43" x14ac:dyDescent="0.35">
      <c r="AO1567"/>
      <c r="AP1567"/>
      <c r="AQ1567"/>
    </row>
    <row r="1568" spans="41:43" x14ac:dyDescent="0.35">
      <c r="AO1568"/>
      <c r="AP1568"/>
      <c r="AQ1568"/>
    </row>
    <row r="1569" spans="41:43" x14ac:dyDescent="0.35">
      <c r="AO1569"/>
      <c r="AP1569"/>
      <c r="AQ1569"/>
    </row>
    <row r="1570" spans="41:43" x14ac:dyDescent="0.35">
      <c r="AO1570"/>
      <c r="AP1570"/>
      <c r="AQ1570"/>
    </row>
    <row r="1571" spans="41:43" x14ac:dyDescent="0.35">
      <c r="AO1571"/>
      <c r="AP1571"/>
      <c r="AQ1571"/>
    </row>
    <row r="1572" spans="41:43" x14ac:dyDescent="0.35">
      <c r="AO1572"/>
      <c r="AP1572"/>
      <c r="AQ1572"/>
    </row>
    <row r="1573" spans="41:43" x14ac:dyDescent="0.35">
      <c r="AO1573"/>
      <c r="AP1573"/>
      <c r="AQ1573"/>
    </row>
    <row r="1574" spans="41:43" x14ac:dyDescent="0.35">
      <c r="AO1574"/>
      <c r="AP1574"/>
      <c r="AQ1574"/>
    </row>
    <row r="1575" spans="41:43" x14ac:dyDescent="0.35">
      <c r="AO1575"/>
      <c r="AP1575"/>
      <c r="AQ1575"/>
    </row>
    <row r="1576" spans="41:43" x14ac:dyDescent="0.35">
      <c r="AO1576"/>
      <c r="AP1576"/>
      <c r="AQ1576"/>
    </row>
    <row r="1577" spans="41:43" x14ac:dyDescent="0.35">
      <c r="AO1577"/>
      <c r="AP1577"/>
      <c r="AQ1577"/>
    </row>
    <row r="1578" spans="41:43" x14ac:dyDescent="0.35">
      <c r="AO1578"/>
      <c r="AP1578"/>
      <c r="AQ1578"/>
    </row>
    <row r="1579" spans="41:43" x14ac:dyDescent="0.35">
      <c r="AO1579"/>
      <c r="AP1579"/>
      <c r="AQ1579"/>
    </row>
    <row r="1580" spans="41:43" x14ac:dyDescent="0.35">
      <c r="AO1580"/>
      <c r="AP1580"/>
      <c r="AQ1580"/>
    </row>
    <row r="1581" spans="41:43" x14ac:dyDescent="0.35">
      <c r="AO1581"/>
      <c r="AP1581"/>
      <c r="AQ1581"/>
    </row>
    <row r="1582" spans="41:43" x14ac:dyDescent="0.35">
      <c r="AO1582"/>
      <c r="AP1582"/>
      <c r="AQ1582"/>
    </row>
    <row r="1583" spans="41:43" x14ac:dyDescent="0.35">
      <c r="AO1583"/>
      <c r="AP1583"/>
      <c r="AQ1583"/>
    </row>
    <row r="1584" spans="41:43" x14ac:dyDescent="0.35">
      <c r="AO1584"/>
      <c r="AP1584"/>
      <c r="AQ1584"/>
    </row>
    <row r="1585" spans="41:43" x14ac:dyDescent="0.35">
      <c r="AO1585"/>
      <c r="AP1585"/>
      <c r="AQ1585"/>
    </row>
    <row r="1586" spans="41:43" x14ac:dyDescent="0.35">
      <c r="AO1586"/>
      <c r="AP1586"/>
      <c r="AQ1586"/>
    </row>
    <row r="1587" spans="41:43" x14ac:dyDescent="0.35">
      <c r="AO1587"/>
      <c r="AP1587"/>
      <c r="AQ1587"/>
    </row>
    <row r="1588" spans="41:43" x14ac:dyDescent="0.35">
      <c r="AO1588"/>
      <c r="AP1588"/>
      <c r="AQ1588"/>
    </row>
    <row r="1589" spans="41:43" x14ac:dyDescent="0.35">
      <c r="AO1589"/>
      <c r="AP1589"/>
      <c r="AQ1589"/>
    </row>
    <row r="1590" spans="41:43" x14ac:dyDescent="0.35">
      <c r="AO1590"/>
      <c r="AP1590"/>
      <c r="AQ1590"/>
    </row>
    <row r="1591" spans="41:43" x14ac:dyDescent="0.35">
      <c r="AO1591"/>
      <c r="AP1591"/>
      <c r="AQ1591"/>
    </row>
    <row r="1592" spans="41:43" x14ac:dyDescent="0.35">
      <c r="AO1592"/>
      <c r="AP1592"/>
      <c r="AQ1592"/>
    </row>
    <row r="1593" spans="41:43" x14ac:dyDescent="0.35">
      <c r="AO1593"/>
      <c r="AP1593"/>
      <c r="AQ1593"/>
    </row>
    <row r="1594" spans="41:43" x14ac:dyDescent="0.35">
      <c r="AO1594"/>
      <c r="AP1594"/>
      <c r="AQ1594"/>
    </row>
    <row r="1595" spans="41:43" x14ac:dyDescent="0.35">
      <c r="AO1595"/>
      <c r="AP1595"/>
      <c r="AQ1595"/>
    </row>
    <row r="1596" spans="41:43" x14ac:dyDescent="0.35">
      <c r="AO1596"/>
      <c r="AP1596"/>
      <c r="AQ1596"/>
    </row>
    <row r="1597" spans="41:43" x14ac:dyDescent="0.35">
      <c r="AO1597"/>
      <c r="AP1597"/>
      <c r="AQ1597"/>
    </row>
    <row r="1598" spans="41:43" x14ac:dyDescent="0.35">
      <c r="AO1598"/>
      <c r="AP1598"/>
      <c r="AQ1598"/>
    </row>
    <row r="1599" spans="41:43" x14ac:dyDescent="0.35">
      <c r="AO1599"/>
      <c r="AP1599"/>
      <c r="AQ1599"/>
    </row>
    <row r="1600" spans="41:43" x14ac:dyDescent="0.35">
      <c r="AO1600"/>
      <c r="AP1600"/>
      <c r="AQ1600"/>
    </row>
    <row r="1601" spans="41:43" x14ac:dyDescent="0.35">
      <c r="AO1601"/>
      <c r="AP1601"/>
      <c r="AQ1601"/>
    </row>
    <row r="1602" spans="41:43" x14ac:dyDescent="0.35">
      <c r="AO1602"/>
      <c r="AP1602"/>
      <c r="AQ1602"/>
    </row>
    <row r="1603" spans="41:43" x14ac:dyDescent="0.35">
      <c r="AO1603"/>
      <c r="AP1603"/>
      <c r="AQ1603"/>
    </row>
    <row r="1604" spans="41:43" x14ac:dyDescent="0.35">
      <c r="AO1604"/>
      <c r="AP1604"/>
      <c r="AQ1604"/>
    </row>
    <row r="1605" spans="41:43" x14ac:dyDescent="0.35">
      <c r="AO1605"/>
      <c r="AP1605"/>
      <c r="AQ1605"/>
    </row>
    <row r="1606" spans="41:43" x14ac:dyDescent="0.35">
      <c r="AO1606"/>
      <c r="AP1606"/>
      <c r="AQ1606"/>
    </row>
    <row r="1607" spans="41:43" x14ac:dyDescent="0.35">
      <c r="AO1607"/>
      <c r="AP1607"/>
      <c r="AQ1607"/>
    </row>
    <row r="1608" spans="41:43" x14ac:dyDescent="0.35">
      <c r="AO1608"/>
      <c r="AP1608"/>
      <c r="AQ1608"/>
    </row>
    <row r="1609" spans="41:43" x14ac:dyDescent="0.35">
      <c r="AO1609"/>
      <c r="AP1609"/>
      <c r="AQ1609"/>
    </row>
    <row r="1610" spans="41:43" x14ac:dyDescent="0.35">
      <c r="AO1610"/>
      <c r="AP1610"/>
      <c r="AQ1610"/>
    </row>
    <row r="1611" spans="41:43" x14ac:dyDescent="0.35">
      <c r="AO1611"/>
      <c r="AP1611"/>
      <c r="AQ1611"/>
    </row>
    <row r="1612" spans="41:43" x14ac:dyDescent="0.35">
      <c r="AO1612"/>
      <c r="AP1612"/>
      <c r="AQ1612"/>
    </row>
    <row r="1613" spans="41:43" x14ac:dyDescent="0.35">
      <c r="AO1613"/>
      <c r="AP1613"/>
      <c r="AQ1613"/>
    </row>
    <row r="1614" spans="41:43" x14ac:dyDescent="0.35">
      <c r="AO1614"/>
      <c r="AP1614"/>
      <c r="AQ1614"/>
    </row>
    <row r="1615" spans="41:43" x14ac:dyDescent="0.35">
      <c r="AO1615"/>
      <c r="AP1615"/>
      <c r="AQ1615"/>
    </row>
    <row r="1616" spans="41:43" x14ac:dyDescent="0.35">
      <c r="AO1616"/>
      <c r="AP1616"/>
      <c r="AQ1616"/>
    </row>
    <row r="1617" spans="41:43" x14ac:dyDescent="0.35">
      <c r="AO1617"/>
      <c r="AP1617"/>
      <c r="AQ1617"/>
    </row>
    <row r="1618" spans="41:43" x14ac:dyDescent="0.35">
      <c r="AO1618"/>
      <c r="AP1618"/>
      <c r="AQ1618"/>
    </row>
    <row r="1619" spans="41:43" x14ac:dyDescent="0.35">
      <c r="AO1619"/>
      <c r="AP1619"/>
      <c r="AQ1619"/>
    </row>
    <row r="1620" spans="41:43" x14ac:dyDescent="0.35">
      <c r="AO1620"/>
      <c r="AP1620"/>
      <c r="AQ1620"/>
    </row>
    <row r="1621" spans="41:43" x14ac:dyDescent="0.35">
      <c r="AO1621"/>
      <c r="AP1621"/>
      <c r="AQ1621"/>
    </row>
    <row r="1622" spans="41:43" x14ac:dyDescent="0.35">
      <c r="AO1622"/>
      <c r="AP1622"/>
      <c r="AQ1622"/>
    </row>
    <row r="1623" spans="41:43" x14ac:dyDescent="0.35">
      <c r="AO1623"/>
      <c r="AP1623"/>
      <c r="AQ1623"/>
    </row>
    <row r="1624" spans="41:43" x14ac:dyDescent="0.35">
      <c r="AO1624"/>
      <c r="AP1624"/>
      <c r="AQ1624"/>
    </row>
    <row r="1625" spans="41:43" x14ac:dyDescent="0.35">
      <c r="AO1625"/>
      <c r="AP1625"/>
      <c r="AQ1625"/>
    </row>
    <row r="1626" spans="41:43" x14ac:dyDescent="0.35">
      <c r="AO1626"/>
      <c r="AP1626"/>
      <c r="AQ1626"/>
    </row>
    <row r="1627" spans="41:43" x14ac:dyDescent="0.35">
      <c r="AO1627"/>
      <c r="AP1627"/>
      <c r="AQ1627"/>
    </row>
    <row r="1628" spans="41:43" x14ac:dyDescent="0.35">
      <c r="AO1628"/>
      <c r="AP1628"/>
      <c r="AQ1628"/>
    </row>
    <row r="1629" spans="41:43" x14ac:dyDescent="0.35">
      <c r="AO1629"/>
      <c r="AP1629"/>
      <c r="AQ1629"/>
    </row>
    <row r="1630" spans="41:43" x14ac:dyDescent="0.35">
      <c r="AO1630"/>
      <c r="AP1630"/>
      <c r="AQ1630"/>
    </row>
    <row r="1631" spans="41:43" x14ac:dyDescent="0.35">
      <c r="AO1631"/>
      <c r="AP1631"/>
      <c r="AQ1631"/>
    </row>
    <row r="1632" spans="41:43" x14ac:dyDescent="0.35">
      <c r="AO1632"/>
      <c r="AP1632"/>
      <c r="AQ1632"/>
    </row>
    <row r="1633" spans="41:43" x14ac:dyDescent="0.35">
      <c r="AO1633"/>
      <c r="AP1633"/>
      <c r="AQ1633"/>
    </row>
    <row r="1634" spans="41:43" x14ac:dyDescent="0.35">
      <c r="AO1634"/>
      <c r="AP1634"/>
      <c r="AQ1634"/>
    </row>
    <row r="1635" spans="41:43" x14ac:dyDescent="0.35">
      <c r="AO1635"/>
      <c r="AP1635"/>
      <c r="AQ1635"/>
    </row>
    <row r="1636" spans="41:43" x14ac:dyDescent="0.35">
      <c r="AO1636"/>
      <c r="AP1636"/>
      <c r="AQ1636"/>
    </row>
    <row r="1637" spans="41:43" x14ac:dyDescent="0.35">
      <c r="AO1637"/>
      <c r="AP1637"/>
      <c r="AQ1637"/>
    </row>
    <row r="1638" spans="41:43" x14ac:dyDescent="0.35">
      <c r="AO1638"/>
      <c r="AP1638"/>
      <c r="AQ1638"/>
    </row>
    <row r="1639" spans="41:43" x14ac:dyDescent="0.35">
      <c r="AO1639"/>
      <c r="AP1639"/>
      <c r="AQ1639"/>
    </row>
    <row r="1640" spans="41:43" x14ac:dyDescent="0.35">
      <c r="AO1640"/>
      <c r="AP1640"/>
      <c r="AQ1640"/>
    </row>
    <row r="1641" spans="41:43" x14ac:dyDescent="0.35">
      <c r="AO1641"/>
      <c r="AP1641"/>
      <c r="AQ1641"/>
    </row>
    <row r="1642" spans="41:43" x14ac:dyDescent="0.35">
      <c r="AO1642"/>
      <c r="AP1642"/>
      <c r="AQ1642"/>
    </row>
    <row r="1643" spans="41:43" x14ac:dyDescent="0.35">
      <c r="AO1643"/>
      <c r="AP1643"/>
      <c r="AQ1643"/>
    </row>
    <row r="1644" spans="41:43" x14ac:dyDescent="0.35">
      <c r="AO1644"/>
      <c r="AP1644"/>
      <c r="AQ1644"/>
    </row>
    <row r="1645" spans="41:43" x14ac:dyDescent="0.35">
      <c r="AO1645"/>
      <c r="AP1645"/>
      <c r="AQ1645"/>
    </row>
    <row r="1646" spans="41:43" x14ac:dyDescent="0.35">
      <c r="AO1646"/>
      <c r="AP1646"/>
      <c r="AQ1646"/>
    </row>
    <row r="1647" spans="41:43" x14ac:dyDescent="0.35">
      <c r="AO1647"/>
      <c r="AP1647"/>
      <c r="AQ1647"/>
    </row>
    <row r="1648" spans="41:43" x14ac:dyDescent="0.35">
      <c r="AO1648"/>
      <c r="AP1648"/>
      <c r="AQ1648"/>
    </row>
    <row r="1649" spans="41:43" x14ac:dyDescent="0.35">
      <c r="AO1649"/>
      <c r="AP1649"/>
      <c r="AQ1649"/>
    </row>
    <row r="1650" spans="41:43" x14ac:dyDescent="0.35">
      <c r="AO1650"/>
      <c r="AP1650"/>
      <c r="AQ1650"/>
    </row>
    <row r="1651" spans="41:43" x14ac:dyDescent="0.35">
      <c r="AO1651"/>
      <c r="AP1651"/>
      <c r="AQ1651"/>
    </row>
    <row r="1652" spans="41:43" x14ac:dyDescent="0.35">
      <c r="AO1652"/>
      <c r="AP1652"/>
      <c r="AQ1652"/>
    </row>
    <row r="1653" spans="41:43" x14ac:dyDescent="0.35">
      <c r="AO1653"/>
      <c r="AP1653"/>
      <c r="AQ1653"/>
    </row>
    <row r="1654" spans="41:43" x14ac:dyDescent="0.35">
      <c r="AO1654"/>
      <c r="AP1654"/>
      <c r="AQ1654"/>
    </row>
    <row r="1655" spans="41:43" x14ac:dyDescent="0.35">
      <c r="AO1655"/>
      <c r="AP1655"/>
      <c r="AQ1655"/>
    </row>
    <row r="1656" spans="41:43" x14ac:dyDescent="0.35">
      <c r="AO1656"/>
      <c r="AP1656"/>
      <c r="AQ1656"/>
    </row>
    <row r="1657" spans="41:43" x14ac:dyDescent="0.35">
      <c r="AO1657"/>
      <c r="AP1657"/>
      <c r="AQ1657"/>
    </row>
    <row r="1658" spans="41:43" x14ac:dyDescent="0.35">
      <c r="AO1658"/>
      <c r="AP1658"/>
      <c r="AQ1658"/>
    </row>
    <row r="1659" spans="41:43" x14ac:dyDescent="0.35">
      <c r="AO1659"/>
      <c r="AP1659"/>
      <c r="AQ1659"/>
    </row>
    <row r="1660" spans="41:43" x14ac:dyDescent="0.35">
      <c r="AO1660"/>
      <c r="AP1660"/>
      <c r="AQ1660"/>
    </row>
    <row r="1661" spans="41:43" x14ac:dyDescent="0.35">
      <c r="AO1661"/>
      <c r="AP1661"/>
      <c r="AQ1661"/>
    </row>
    <row r="1662" spans="41:43" x14ac:dyDescent="0.35">
      <c r="AO1662"/>
      <c r="AP1662"/>
      <c r="AQ1662"/>
    </row>
    <row r="1663" spans="41:43" x14ac:dyDescent="0.35">
      <c r="AO1663"/>
      <c r="AP1663"/>
      <c r="AQ1663"/>
    </row>
    <row r="1664" spans="41:43" x14ac:dyDescent="0.35">
      <c r="AO1664"/>
      <c r="AP1664"/>
      <c r="AQ1664"/>
    </row>
    <row r="1665" spans="41:43" x14ac:dyDescent="0.35">
      <c r="AO1665"/>
      <c r="AP1665"/>
      <c r="AQ1665"/>
    </row>
    <row r="1666" spans="41:43" x14ac:dyDescent="0.35">
      <c r="AO1666"/>
      <c r="AP1666"/>
      <c r="AQ1666"/>
    </row>
    <row r="1667" spans="41:43" x14ac:dyDescent="0.35">
      <c r="AO1667"/>
      <c r="AP1667"/>
      <c r="AQ1667"/>
    </row>
    <row r="1668" spans="41:43" x14ac:dyDescent="0.35">
      <c r="AO1668"/>
      <c r="AP1668"/>
      <c r="AQ1668"/>
    </row>
    <row r="1669" spans="41:43" x14ac:dyDescent="0.35">
      <c r="AO1669"/>
      <c r="AP1669"/>
      <c r="AQ1669"/>
    </row>
    <row r="1670" spans="41:43" x14ac:dyDescent="0.35">
      <c r="AO1670"/>
      <c r="AP1670"/>
      <c r="AQ1670"/>
    </row>
    <row r="1671" spans="41:43" x14ac:dyDescent="0.35">
      <c r="AO1671"/>
      <c r="AP1671"/>
      <c r="AQ1671"/>
    </row>
    <row r="1672" spans="41:43" x14ac:dyDescent="0.35">
      <c r="AO1672"/>
      <c r="AP1672"/>
      <c r="AQ1672"/>
    </row>
    <row r="1673" spans="41:43" x14ac:dyDescent="0.35">
      <c r="AO1673"/>
      <c r="AP1673"/>
      <c r="AQ1673"/>
    </row>
    <row r="1674" spans="41:43" x14ac:dyDescent="0.35">
      <c r="AO1674"/>
      <c r="AP1674"/>
      <c r="AQ1674"/>
    </row>
    <row r="1675" spans="41:43" x14ac:dyDescent="0.35">
      <c r="AO1675"/>
      <c r="AP1675"/>
      <c r="AQ1675"/>
    </row>
    <row r="1676" spans="41:43" x14ac:dyDescent="0.35">
      <c r="AO1676"/>
      <c r="AP1676"/>
      <c r="AQ1676"/>
    </row>
    <row r="1677" spans="41:43" x14ac:dyDescent="0.35">
      <c r="AO1677"/>
      <c r="AP1677"/>
      <c r="AQ1677"/>
    </row>
    <row r="1678" spans="41:43" x14ac:dyDescent="0.35">
      <c r="AO1678"/>
      <c r="AP1678"/>
      <c r="AQ1678"/>
    </row>
    <row r="1679" spans="41:43" x14ac:dyDescent="0.35">
      <c r="AO1679"/>
      <c r="AP1679"/>
      <c r="AQ1679"/>
    </row>
    <row r="1680" spans="41:43" x14ac:dyDescent="0.35">
      <c r="AO1680"/>
      <c r="AP1680"/>
      <c r="AQ1680"/>
    </row>
    <row r="1681" spans="41:43" x14ac:dyDescent="0.35">
      <c r="AO1681"/>
      <c r="AP1681"/>
      <c r="AQ1681"/>
    </row>
    <row r="1682" spans="41:43" x14ac:dyDescent="0.35">
      <c r="AO1682"/>
      <c r="AP1682"/>
      <c r="AQ1682"/>
    </row>
    <row r="1683" spans="41:43" x14ac:dyDescent="0.35">
      <c r="AO1683"/>
      <c r="AP1683"/>
      <c r="AQ1683"/>
    </row>
    <row r="1684" spans="41:43" x14ac:dyDescent="0.35">
      <c r="AO1684"/>
      <c r="AP1684"/>
      <c r="AQ1684"/>
    </row>
    <row r="1685" spans="41:43" x14ac:dyDescent="0.35">
      <c r="AO1685"/>
      <c r="AP1685"/>
      <c r="AQ1685"/>
    </row>
    <row r="1686" spans="41:43" x14ac:dyDescent="0.35">
      <c r="AO1686"/>
      <c r="AP1686"/>
      <c r="AQ1686"/>
    </row>
    <row r="1687" spans="41:43" x14ac:dyDescent="0.35">
      <c r="AO1687"/>
      <c r="AP1687"/>
      <c r="AQ1687"/>
    </row>
    <row r="1688" spans="41:43" x14ac:dyDescent="0.35">
      <c r="AO1688"/>
      <c r="AP1688"/>
      <c r="AQ1688"/>
    </row>
    <row r="1689" spans="41:43" x14ac:dyDescent="0.35">
      <c r="AO1689"/>
      <c r="AP1689"/>
      <c r="AQ1689"/>
    </row>
    <row r="1690" spans="41:43" x14ac:dyDescent="0.35">
      <c r="AO1690"/>
      <c r="AP1690"/>
      <c r="AQ1690"/>
    </row>
    <row r="1691" spans="41:43" x14ac:dyDescent="0.35">
      <c r="AO1691"/>
      <c r="AP1691"/>
      <c r="AQ1691"/>
    </row>
    <row r="1692" spans="41:43" x14ac:dyDescent="0.35">
      <c r="AO1692"/>
      <c r="AP1692"/>
      <c r="AQ1692"/>
    </row>
    <row r="1693" spans="41:43" x14ac:dyDescent="0.35">
      <c r="AO1693"/>
      <c r="AP1693"/>
      <c r="AQ1693"/>
    </row>
    <row r="1694" spans="41:43" x14ac:dyDescent="0.35">
      <c r="AO1694"/>
      <c r="AP1694"/>
      <c r="AQ1694"/>
    </row>
    <row r="1695" spans="41:43" x14ac:dyDescent="0.35">
      <c r="AO1695"/>
      <c r="AP1695"/>
      <c r="AQ1695"/>
    </row>
    <row r="1696" spans="41:43" x14ac:dyDescent="0.35">
      <c r="AO1696"/>
      <c r="AP1696"/>
      <c r="AQ1696"/>
    </row>
    <row r="1697" spans="41:43" x14ac:dyDescent="0.35">
      <c r="AO1697"/>
      <c r="AP1697"/>
      <c r="AQ1697"/>
    </row>
    <row r="1698" spans="41:43" x14ac:dyDescent="0.35">
      <c r="AO1698"/>
      <c r="AP1698"/>
      <c r="AQ1698"/>
    </row>
    <row r="1699" spans="41:43" x14ac:dyDescent="0.35">
      <c r="AO1699"/>
      <c r="AP1699"/>
      <c r="AQ1699"/>
    </row>
    <row r="1700" spans="41:43" x14ac:dyDescent="0.35">
      <c r="AO1700"/>
      <c r="AP1700"/>
      <c r="AQ1700"/>
    </row>
    <row r="1701" spans="41:43" x14ac:dyDescent="0.35">
      <c r="AO1701"/>
      <c r="AP1701"/>
      <c r="AQ1701"/>
    </row>
    <row r="1702" spans="41:43" x14ac:dyDescent="0.35">
      <c r="AO1702"/>
      <c r="AP1702"/>
      <c r="AQ1702"/>
    </row>
    <row r="1703" spans="41:43" x14ac:dyDescent="0.35">
      <c r="AO1703"/>
      <c r="AP1703"/>
      <c r="AQ1703"/>
    </row>
    <row r="1704" spans="41:43" x14ac:dyDescent="0.35">
      <c r="AO1704"/>
      <c r="AP1704"/>
      <c r="AQ1704"/>
    </row>
    <row r="1705" spans="41:43" x14ac:dyDescent="0.35">
      <c r="AO1705"/>
      <c r="AP1705"/>
      <c r="AQ1705"/>
    </row>
    <row r="1706" spans="41:43" x14ac:dyDescent="0.35">
      <c r="AO1706"/>
      <c r="AP1706"/>
      <c r="AQ1706"/>
    </row>
    <row r="1707" spans="41:43" x14ac:dyDescent="0.35">
      <c r="AO1707"/>
      <c r="AP1707"/>
      <c r="AQ1707"/>
    </row>
    <row r="1708" spans="41:43" x14ac:dyDescent="0.35">
      <c r="AO1708"/>
      <c r="AP1708"/>
      <c r="AQ1708"/>
    </row>
    <row r="1709" spans="41:43" x14ac:dyDescent="0.35">
      <c r="AO1709"/>
      <c r="AP1709"/>
      <c r="AQ1709"/>
    </row>
    <row r="1710" spans="41:43" x14ac:dyDescent="0.35">
      <c r="AO1710"/>
      <c r="AP1710"/>
      <c r="AQ1710"/>
    </row>
    <row r="1711" spans="41:43" x14ac:dyDescent="0.35">
      <c r="AO1711"/>
      <c r="AP1711"/>
      <c r="AQ1711"/>
    </row>
    <row r="1712" spans="41:43" x14ac:dyDescent="0.35">
      <c r="AO1712"/>
      <c r="AP1712"/>
      <c r="AQ1712"/>
    </row>
    <row r="1713" spans="41:43" x14ac:dyDescent="0.35">
      <c r="AO1713"/>
      <c r="AP1713"/>
      <c r="AQ1713"/>
    </row>
    <row r="1714" spans="41:43" x14ac:dyDescent="0.35">
      <c r="AO1714"/>
      <c r="AP1714"/>
      <c r="AQ1714"/>
    </row>
    <row r="1715" spans="41:43" x14ac:dyDescent="0.35">
      <c r="AO1715"/>
      <c r="AP1715"/>
      <c r="AQ1715"/>
    </row>
    <row r="1716" spans="41:43" x14ac:dyDescent="0.35">
      <c r="AO1716"/>
      <c r="AP1716"/>
      <c r="AQ1716"/>
    </row>
    <row r="1717" spans="41:43" x14ac:dyDescent="0.35">
      <c r="AO1717"/>
      <c r="AP1717"/>
      <c r="AQ1717"/>
    </row>
    <row r="1718" spans="41:43" x14ac:dyDescent="0.35">
      <c r="AO1718"/>
      <c r="AP1718"/>
      <c r="AQ1718"/>
    </row>
    <row r="1719" spans="41:43" x14ac:dyDescent="0.35">
      <c r="AO1719"/>
      <c r="AP1719"/>
      <c r="AQ1719"/>
    </row>
    <row r="1720" spans="41:43" x14ac:dyDescent="0.35">
      <c r="AO1720"/>
      <c r="AP1720"/>
      <c r="AQ1720"/>
    </row>
    <row r="1721" spans="41:43" x14ac:dyDescent="0.35">
      <c r="AO1721"/>
      <c r="AP1721"/>
      <c r="AQ1721"/>
    </row>
    <row r="1722" spans="41:43" x14ac:dyDescent="0.35">
      <c r="AO1722"/>
      <c r="AP1722"/>
      <c r="AQ1722"/>
    </row>
    <row r="1723" spans="41:43" x14ac:dyDescent="0.35">
      <c r="AO1723"/>
      <c r="AP1723"/>
      <c r="AQ1723"/>
    </row>
    <row r="1724" spans="41:43" x14ac:dyDescent="0.35">
      <c r="AO1724"/>
      <c r="AP1724"/>
      <c r="AQ1724"/>
    </row>
    <row r="1725" spans="41:43" x14ac:dyDescent="0.35">
      <c r="AO1725"/>
      <c r="AP1725"/>
      <c r="AQ1725"/>
    </row>
    <row r="1726" spans="41:43" x14ac:dyDescent="0.35">
      <c r="AO1726"/>
      <c r="AP1726"/>
      <c r="AQ1726"/>
    </row>
    <row r="1727" spans="41:43" x14ac:dyDescent="0.35">
      <c r="AO1727"/>
      <c r="AP1727"/>
      <c r="AQ1727"/>
    </row>
    <row r="1728" spans="41:43" x14ac:dyDescent="0.35">
      <c r="AO1728"/>
      <c r="AP1728"/>
      <c r="AQ1728"/>
    </row>
    <row r="1729" spans="41:43" x14ac:dyDescent="0.35">
      <c r="AO1729"/>
      <c r="AP1729"/>
      <c r="AQ1729"/>
    </row>
    <row r="1730" spans="41:43" x14ac:dyDescent="0.35">
      <c r="AO1730"/>
      <c r="AP1730"/>
      <c r="AQ1730"/>
    </row>
    <row r="1731" spans="41:43" x14ac:dyDescent="0.35">
      <c r="AO1731"/>
      <c r="AP1731"/>
      <c r="AQ1731"/>
    </row>
    <row r="1732" spans="41:43" x14ac:dyDescent="0.35">
      <c r="AO1732"/>
      <c r="AP1732"/>
      <c r="AQ1732"/>
    </row>
    <row r="1733" spans="41:43" x14ac:dyDescent="0.35">
      <c r="AO1733"/>
      <c r="AP1733"/>
      <c r="AQ1733"/>
    </row>
    <row r="1734" spans="41:43" x14ac:dyDescent="0.35">
      <c r="AO1734"/>
      <c r="AP1734"/>
      <c r="AQ1734"/>
    </row>
    <row r="1735" spans="41:43" x14ac:dyDescent="0.35">
      <c r="AO1735"/>
      <c r="AP1735"/>
      <c r="AQ1735"/>
    </row>
    <row r="1736" spans="41:43" x14ac:dyDescent="0.35">
      <c r="AO1736"/>
      <c r="AP1736"/>
      <c r="AQ1736"/>
    </row>
    <row r="1737" spans="41:43" x14ac:dyDescent="0.35">
      <c r="AO1737"/>
      <c r="AP1737"/>
      <c r="AQ1737"/>
    </row>
    <row r="1738" spans="41:43" x14ac:dyDescent="0.35">
      <c r="AO1738"/>
      <c r="AP1738"/>
      <c r="AQ1738"/>
    </row>
    <row r="1739" spans="41:43" x14ac:dyDescent="0.35">
      <c r="AO1739"/>
      <c r="AP1739"/>
      <c r="AQ1739"/>
    </row>
    <row r="1740" spans="41:43" x14ac:dyDescent="0.35">
      <c r="AO1740"/>
      <c r="AP1740"/>
      <c r="AQ1740"/>
    </row>
    <row r="1741" spans="41:43" x14ac:dyDescent="0.35">
      <c r="AO1741"/>
      <c r="AP1741"/>
      <c r="AQ1741"/>
    </row>
    <row r="1742" spans="41:43" x14ac:dyDescent="0.35">
      <c r="AO1742"/>
      <c r="AP1742"/>
      <c r="AQ1742"/>
    </row>
    <row r="1743" spans="41:43" x14ac:dyDescent="0.35">
      <c r="AO1743"/>
      <c r="AP1743"/>
      <c r="AQ1743"/>
    </row>
    <row r="1744" spans="41:43" x14ac:dyDescent="0.35">
      <c r="AO1744"/>
      <c r="AP1744"/>
      <c r="AQ1744"/>
    </row>
    <row r="1745" spans="41:43" x14ac:dyDescent="0.35">
      <c r="AO1745"/>
      <c r="AP1745"/>
      <c r="AQ1745"/>
    </row>
    <row r="1746" spans="41:43" x14ac:dyDescent="0.35">
      <c r="AO1746"/>
      <c r="AP1746"/>
      <c r="AQ1746"/>
    </row>
    <row r="1747" spans="41:43" x14ac:dyDescent="0.35">
      <c r="AO1747"/>
      <c r="AP1747"/>
      <c r="AQ1747"/>
    </row>
    <row r="1748" spans="41:43" x14ac:dyDescent="0.35">
      <c r="AO1748"/>
      <c r="AP1748"/>
      <c r="AQ1748"/>
    </row>
    <row r="1749" spans="41:43" x14ac:dyDescent="0.35">
      <c r="AO1749"/>
      <c r="AP1749"/>
      <c r="AQ1749"/>
    </row>
    <row r="1750" spans="41:43" x14ac:dyDescent="0.35">
      <c r="AO1750"/>
      <c r="AP1750"/>
      <c r="AQ1750"/>
    </row>
    <row r="1751" spans="41:43" x14ac:dyDescent="0.35">
      <c r="AO1751"/>
      <c r="AP1751"/>
      <c r="AQ1751"/>
    </row>
    <row r="1752" spans="41:43" x14ac:dyDescent="0.35">
      <c r="AO1752"/>
      <c r="AP1752"/>
      <c r="AQ1752"/>
    </row>
    <row r="1753" spans="41:43" x14ac:dyDescent="0.35">
      <c r="AO1753"/>
      <c r="AP1753"/>
      <c r="AQ1753"/>
    </row>
    <row r="1754" spans="41:43" x14ac:dyDescent="0.35">
      <c r="AO1754"/>
      <c r="AP1754"/>
      <c r="AQ1754"/>
    </row>
    <row r="1755" spans="41:43" x14ac:dyDescent="0.35">
      <c r="AO1755"/>
      <c r="AP1755"/>
      <c r="AQ1755"/>
    </row>
    <row r="1756" spans="41:43" x14ac:dyDescent="0.35">
      <c r="AO1756"/>
      <c r="AP1756"/>
      <c r="AQ1756"/>
    </row>
    <row r="1757" spans="41:43" x14ac:dyDescent="0.35">
      <c r="AO1757"/>
      <c r="AP1757"/>
      <c r="AQ1757"/>
    </row>
    <row r="1758" spans="41:43" x14ac:dyDescent="0.35">
      <c r="AO1758"/>
      <c r="AP1758"/>
      <c r="AQ1758"/>
    </row>
    <row r="1759" spans="41:43" x14ac:dyDescent="0.35">
      <c r="AO1759"/>
      <c r="AP1759"/>
      <c r="AQ1759"/>
    </row>
    <row r="1760" spans="41:43" x14ac:dyDescent="0.35">
      <c r="AO1760"/>
      <c r="AP1760"/>
      <c r="AQ1760"/>
    </row>
    <row r="1761" spans="41:43" x14ac:dyDescent="0.35">
      <c r="AO1761"/>
      <c r="AP1761"/>
      <c r="AQ1761"/>
    </row>
    <row r="1762" spans="41:43" x14ac:dyDescent="0.35">
      <c r="AO1762"/>
      <c r="AP1762"/>
      <c r="AQ1762"/>
    </row>
    <row r="1763" spans="41:43" x14ac:dyDescent="0.35">
      <c r="AO1763"/>
      <c r="AP1763"/>
      <c r="AQ1763"/>
    </row>
    <row r="1764" spans="41:43" x14ac:dyDescent="0.35">
      <c r="AO1764"/>
      <c r="AP1764"/>
      <c r="AQ1764"/>
    </row>
    <row r="1765" spans="41:43" x14ac:dyDescent="0.35">
      <c r="AO1765"/>
      <c r="AP1765"/>
      <c r="AQ1765"/>
    </row>
    <row r="1766" spans="41:43" x14ac:dyDescent="0.35">
      <c r="AO1766"/>
      <c r="AP1766"/>
      <c r="AQ1766"/>
    </row>
    <row r="1767" spans="41:43" x14ac:dyDescent="0.35">
      <c r="AO1767"/>
      <c r="AP1767"/>
      <c r="AQ1767"/>
    </row>
    <row r="1768" spans="41:43" x14ac:dyDescent="0.35">
      <c r="AO1768"/>
      <c r="AP1768"/>
      <c r="AQ1768"/>
    </row>
    <row r="1769" spans="41:43" x14ac:dyDescent="0.35">
      <c r="AO1769"/>
      <c r="AP1769"/>
      <c r="AQ1769"/>
    </row>
    <row r="1770" spans="41:43" x14ac:dyDescent="0.35">
      <c r="AO1770"/>
      <c r="AP1770"/>
      <c r="AQ1770"/>
    </row>
    <row r="1771" spans="41:43" x14ac:dyDescent="0.35">
      <c r="AO1771"/>
      <c r="AP1771"/>
      <c r="AQ1771"/>
    </row>
    <row r="1772" spans="41:43" x14ac:dyDescent="0.35">
      <c r="AO1772"/>
      <c r="AP1772"/>
      <c r="AQ1772"/>
    </row>
    <row r="1773" spans="41:43" x14ac:dyDescent="0.35">
      <c r="AO1773"/>
      <c r="AP1773"/>
      <c r="AQ1773"/>
    </row>
    <row r="1774" spans="41:43" x14ac:dyDescent="0.35">
      <c r="AO1774"/>
      <c r="AP1774"/>
      <c r="AQ1774"/>
    </row>
    <row r="1775" spans="41:43" x14ac:dyDescent="0.35">
      <c r="AO1775"/>
      <c r="AP1775"/>
      <c r="AQ1775"/>
    </row>
    <row r="1776" spans="41:43" x14ac:dyDescent="0.35">
      <c r="AO1776"/>
      <c r="AP1776"/>
      <c r="AQ1776"/>
    </row>
    <row r="1777" spans="41:43" x14ac:dyDescent="0.35">
      <c r="AO1777"/>
      <c r="AP1777"/>
      <c r="AQ1777"/>
    </row>
    <row r="1778" spans="41:43" x14ac:dyDescent="0.35">
      <c r="AO1778"/>
      <c r="AP1778"/>
      <c r="AQ1778"/>
    </row>
    <row r="1779" spans="41:43" x14ac:dyDescent="0.35">
      <c r="AO1779"/>
      <c r="AP1779"/>
      <c r="AQ1779"/>
    </row>
    <row r="1780" spans="41:43" x14ac:dyDescent="0.35">
      <c r="AO1780"/>
      <c r="AP1780"/>
      <c r="AQ1780"/>
    </row>
    <row r="1781" spans="41:43" x14ac:dyDescent="0.35">
      <c r="AO1781"/>
      <c r="AP1781"/>
      <c r="AQ1781"/>
    </row>
    <row r="1782" spans="41:43" x14ac:dyDescent="0.35">
      <c r="AO1782"/>
      <c r="AP1782"/>
      <c r="AQ1782"/>
    </row>
    <row r="1783" spans="41:43" x14ac:dyDescent="0.35">
      <c r="AO1783"/>
      <c r="AP1783"/>
      <c r="AQ1783"/>
    </row>
    <row r="1784" spans="41:43" x14ac:dyDescent="0.35">
      <c r="AO1784"/>
      <c r="AP1784"/>
      <c r="AQ1784"/>
    </row>
    <row r="1785" spans="41:43" x14ac:dyDescent="0.35">
      <c r="AO1785"/>
      <c r="AP1785"/>
      <c r="AQ1785"/>
    </row>
    <row r="1786" spans="41:43" x14ac:dyDescent="0.35">
      <c r="AO1786"/>
      <c r="AP1786"/>
      <c r="AQ1786"/>
    </row>
    <row r="1787" spans="41:43" x14ac:dyDescent="0.35">
      <c r="AO1787"/>
      <c r="AP1787"/>
      <c r="AQ1787"/>
    </row>
    <row r="1788" spans="41:43" x14ac:dyDescent="0.35">
      <c r="AO1788"/>
      <c r="AP1788"/>
      <c r="AQ1788"/>
    </row>
    <row r="1789" spans="41:43" x14ac:dyDescent="0.35">
      <c r="AO1789"/>
      <c r="AP1789"/>
      <c r="AQ1789"/>
    </row>
    <row r="1790" spans="41:43" x14ac:dyDescent="0.35">
      <c r="AO1790"/>
      <c r="AP1790"/>
      <c r="AQ1790"/>
    </row>
    <row r="1791" spans="41:43" x14ac:dyDescent="0.35">
      <c r="AO1791"/>
      <c r="AP1791"/>
      <c r="AQ1791"/>
    </row>
    <row r="1792" spans="41:43" x14ac:dyDescent="0.35">
      <c r="AO1792"/>
      <c r="AP1792"/>
      <c r="AQ1792"/>
    </row>
    <row r="1793" spans="41:43" x14ac:dyDescent="0.35">
      <c r="AO1793"/>
      <c r="AP1793"/>
      <c r="AQ1793"/>
    </row>
    <row r="1794" spans="41:43" x14ac:dyDescent="0.35">
      <c r="AO1794"/>
      <c r="AP1794"/>
      <c r="AQ1794"/>
    </row>
    <row r="1795" spans="41:43" x14ac:dyDescent="0.35">
      <c r="AO1795"/>
      <c r="AP1795"/>
      <c r="AQ1795"/>
    </row>
    <row r="1796" spans="41:43" x14ac:dyDescent="0.35">
      <c r="AO1796"/>
      <c r="AP1796"/>
      <c r="AQ1796"/>
    </row>
    <row r="1797" spans="41:43" x14ac:dyDescent="0.35">
      <c r="AO1797"/>
      <c r="AP1797"/>
      <c r="AQ1797"/>
    </row>
    <row r="1798" spans="41:43" x14ac:dyDescent="0.35">
      <c r="AO1798"/>
      <c r="AP1798"/>
      <c r="AQ1798"/>
    </row>
    <row r="1799" spans="41:43" x14ac:dyDescent="0.35">
      <c r="AO1799"/>
      <c r="AP1799"/>
      <c r="AQ1799"/>
    </row>
    <row r="1800" spans="41:43" x14ac:dyDescent="0.35">
      <c r="AO1800"/>
      <c r="AP1800"/>
      <c r="AQ1800"/>
    </row>
    <row r="1801" spans="41:43" x14ac:dyDescent="0.35">
      <c r="AO1801"/>
      <c r="AP1801"/>
      <c r="AQ1801"/>
    </row>
    <row r="1802" spans="41:43" x14ac:dyDescent="0.35">
      <c r="AO1802"/>
      <c r="AP1802"/>
      <c r="AQ1802"/>
    </row>
    <row r="1803" spans="41:43" x14ac:dyDescent="0.35">
      <c r="AO1803"/>
      <c r="AP1803"/>
      <c r="AQ1803"/>
    </row>
    <row r="1804" spans="41:43" x14ac:dyDescent="0.35">
      <c r="AO1804"/>
      <c r="AP1804"/>
      <c r="AQ1804"/>
    </row>
    <row r="1805" spans="41:43" x14ac:dyDescent="0.35">
      <c r="AO1805"/>
      <c r="AP1805"/>
      <c r="AQ1805"/>
    </row>
    <row r="1806" spans="41:43" x14ac:dyDescent="0.35">
      <c r="AO1806"/>
      <c r="AP1806"/>
      <c r="AQ1806"/>
    </row>
    <row r="1807" spans="41:43" x14ac:dyDescent="0.35">
      <c r="AO1807"/>
      <c r="AP1807"/>
      <c r="AQ1807"/>
    </row>
    <row r="1808" spans="41:43" x14ac:dyDescent="0.35">
      <c r="AO1808"/>
      <c r="AP1808"/>
      <c r="AQ1808"/>
    </row>
    <row r="1809" spans="41:43" x14ac:dyDescent="0.35">
      <c r="AO1809"/>
      <c r="AP1809"/>
      <c r="AQ1809"/>
    </row>
    <row r="1810" spans="41:43" x14ac:dyDescent="0.35">
      <c r="AO1810"/>
      <c r="AP1810"/>
      <c r="AQ1810"/>
    </row>
    <row r="1811" spans="41:43" x14ac:dyDescent="0.35">
      <c r="AO1811"/>
      <c r="AP1811"/>
      <c r="AQ1811"/>
    </row>
    <row r="1812" spans="41:43" x14ac:dyDescent="0.35">
      <c r="AO1812"/>
      <c r="AP1812"/>
      <c r="AQ1812"/>
    </row>
    <row r="1813" spans="41:43" x14ac:dyDescent="0.35">
      <c r="AO1813"/>
      <c r="AP1813"/>
      <c r="AQ1813"/>
    </row>
    <row r="1814" spans="41:43" x14ac:dyDescent="0.35">
      <c r="AO1814"/>
      <c r="AP1814"/>
      <c r="AQ1814"/>
    </row>
    <row r="1815" spans="41:43" x14ac:dyDescent="0.35">
      <c r="AO1815"/>
      <c r="AP1815"/>
      <c r="AQ1815"/>
    </row>
    <row r="1816" spans="41:43" x14ac:dyDescent="0.35">
      <c r="AO1816"/>
      <c r="AP1816"/>
      <c r="AQ1816"/>
    </row>
    <row r="1817" spans="41:43" x14ac:dyDescent="0.35">
      <c r="AO1817"/>
      <c r="AP1817"/>
      <c r="AQ1817"/>
    </row>
    <row r="1818" spans="41:43" x14ac:dyDescent="0.35">
      <c r="AO1818"/>
      <c r="AP1818"/>
      <c r="AQ1818"/>
    </row>
    <row r="1819" spans="41:43" x14ac:dyDescent="0.35">
      <c r="AO1819"/>
      <c r="AP1819"/>
      <c r="AQ1819"/>
    </row>
    <row r="1820" spans="41:43" x14ac:dyDescent="0.35">
      <c r="AO1820"/>
      <c r="AP1820"/>
      <c r="AQ1820"/>
    </row>
    <row r="1821" spans="41:43" x14ac:dyDescent="0.35">
      <c r="AO1821"/>
      <c r="AP1821"/>
      <c r="AQ1821"/>
    </row>
    <row r="1822" spans="41:43" x14ac:dyDescent="0.35">
      <c r="AO1822"/>
      <c r="AP1822"/>
      <c r="AQ1822"/>
    </row>
    <row r="1823" spans="41:43" x14ac:dyDescent="0.35">
      <c r="AO1823"/>
      <c r="AP1823"/>
      <c r="AQ1823"/>
    </row>
    <row r="1824" spans="41:43" x14ac:dyDescent="0.35">
      <c r="AO1824"/>
      <c r="AP1824"/>
      <c r="AQ1824"/>
    </row>
    <row r="1825" spans="41:43" x14ac:dyDescent="0.35">
      <c r="AO1825"/>
      <c r="AP1825"/>
      <c r="AQ1825"/>
    </row>
    <row r="1826" spans="41:43" x14ac:dyDescent="0.35">
      <c r="AO1826"/>
      <c r="AP1826"/>
      <c r="AQ1826"/>
    </row>
    <row r="1827" spans="41:43" x14ac:dyDescent="0.35">
      <c r="AO1827"/>
      <c r="AP1827"/>
      <c r="AQ1827"/>
    </row>
    <row r="1828" spans="41:43" x14ac:dyDescent="0.35">
      <c r="AO1828"/>
      <c r="AP1828"/>
      <c r="AQ1828"/>
    </row>
    <row r="1829" spans="41:43" x14ac:dyDescent="0.35">
      <c r="AO1829"/>
      <c r="AP1829"/>
      <c r="AQ1829"/>
    </row>
    <row r="1830" spans="41:43" x14ac:dyDescent="0.35">
      <c r="AO1830"/>
      <c r="AP1830"/>
      <c r="AQ1830"/>
    </row>
    <row r="1831" spans="41:43" x14ac:dyDescent="0.35">
      <c r="AO1831"/>
      <c r="AP1831"/>
      <c r="AQ1831"/>
    </row>
    <row r="1832" spans="41:43" x14ac:dyDescent="0.35">
      <c r="AO1832"/>
      <c r="AP1832"/>
      <c r="AQ1832"/>
    </row>
    <row r="1833" spans="41:43" x14ac:dyDescent="0.35">
      <c r="AO1833"/>
      <c r="AP1833"/>
      <c r="AQ1833"/>
    </row>
    <row r="1834" spans="41:43" x14ac:dyDescent="0.35">
      <c r="AO1834"/>
      <c r="AP1834"/>
      <c r="AQ1834"/>
    </row>
    <row r="1835" spans="41:43" x14ac:dyDescent="0.35">
      <c r="AO1835"/>
      <c r="AP1835"/>
      <c r="AQ1835"/>
    </row>
    <row r="1836" spans="41:43" x14ac:dyDescent="0.35">
      <c r="AO1836"/>
      <c r="AP1836"/>
      <c r="AQ1836"/>
    </row>
    <row r="1837" spans="41:43" x14ac:dyDescent="0.35">
      <c r="AO1837"/>
      <c r="AP1837"/>
      <c r="AQ1837"/>
    </row>
    <row r="1838" spans="41:43" x14ac:dyDescent="0.35">
      <c r="AO1838"/>
      <c r="AP1838"/>
      <c r="AQ1838"/>
    </row>
    <row r="1839" spans="41:43" x14ac:dyDescent="0.35">
      <c r="AO1839"/>
      <c r="AP1839"/>
      <c r="AQ1839"/>
    </row>
    <row r="1840" spans="41:43" x14ac:dyDescent="0.35">
      <c r="AO1840"/>
      <c r="AP1840"/>
      <c r="AQ1840"/>
    </row>
    <row r="1841" spans="41:43" x14ac:dyDescent="0.35">
      <c r="AO1841"/>
      <c r="AP1841"/>
      <c r="AQ1841"/>
    </row>
    <row r="1842" spans="41:43" x14ac:dyDescent="0.35">
      <c r="AO1842"/>
      <c r="AP1842"/>
      <c r="AQ1842"/>
    </row>
    <row r="1843" spans="41:43" x14ac:dyDescent="0.35">
      <c r="AO1843"/>
      <c r="AP1843"/>
      <c r="AQ1843"/>
    </row>
    <row r="1844" spans="41:43" x14ac:dyDescent="0.35">
      <c r="AO1844"/>
      <c r="AP1844"/>
      <c r="AQ1844"/>
    </row>
    <row r="1845" spans="41:43" x14ac:dyDescent="0.35">
      <c r="AO1845"/>
      <c r="AP1845"/>
      <c r="AQ1845"/>
    </row>
    <row r="1846" spans="41:43" x14ac:dyDescent="0.35">
      <c r="AO1846"/>
      <c r="AP1846"/>
      <c r="AQ1846"/>
    </row>
    <row r="1847" spans="41:43" x14ac:dyDescent="0.35">
      <c r="AO1847"/>
      <c r="AP1847"/>
      <c r="AQ1847"/>
    </row>
    <row r="1848" spans="41:43" x14ac:dyDescent="0.35">
      <c r="AO1848"/>
      <c r="AP1848"/>
      <c r="AQ1848"/>
    </row>
    <row r="1849" spans="41:43" x14ac:dyDescent="0.35">
      <c r="AO1849"/>
      <c r="AP1849"/>
      <c r="AQ1849"/>
    </row>
    <row r="1850" spans="41:43" x14ac:dyDescent="0.35">
      <c r="AO1850"/>
      <c r="AP1850"/>
      <c r="AQ1850"/>
    </row>
    <row r="1851" spans="41:43" x14ac:dyDescent="0.35">
      <c r="AO1851"/>
      <c r="AP1851"/>
      <c r="AQ1851"/>
    </row>
    <row r="1852" spans="41:43" x14ac:dyDescent="0.35">
      <c r="AO1852"/>
      <c r="AP1852"/>
      <c r="AQ1852"/>
    </row>
    <row r="1853" spans="41:43" x14ac:dyDescent="0.35">
      <c r="AO1853"/>
      <c r="AP1853"/>
      <c r="AQ1853"/>
    </row>
    <row r="1854" spans="41:43" x14ac:dyDescent="0.35">
      <c r="AO1854"/>
      <c r="AP1854"/>
      <c r="AQ1854"/>
    </row>
    <row r="1855" spans="41:43" x14ac:dyDescent="0.35">
      <c r="AO1855"/>
      <c r="AP1855"/>
      <c r="AQ1855"/>
    </row>
    <row r="1856" spans="41:43" x14ac:dyDescent="0.35">
      <c r="AO1856"/>
      <c r="AP1856"/>
      <c r="AQ1856"/>
    </row>
    <row r="1857" spans="41:43" x14ac:dyDescent="0.35">
      <c r="AO1857"/>
      <c r="AP1857"/>
      <c r="AQ1857"/>
    </row>
    <row r="1858" spans="41:43" x14ac:dyDescent="0.35">
      <c r="AO1858"/>
      <c r="AP1858"/>
      <c r="AQ1858"/>
    </row>
    <row r="1859" spans="41:43" x14ac:dyDescent="0.35">
      <c r="AO1859"/>
      <c r="AP1859"/>
      <c r="AQ1859"/>
    </row>
    <row r="1860" spans="41:43" x14ac:dyDescent="0.35">
      <c r="AO1860"/>
      <c r="AP1860"/>
      <c r="AQ1860"/>
    </row>
    <row r="1861" spans="41:43" x14ac:dyDescent="0.35">
      <c r="AO1861"/>
      <c r="AP1861"/>
      <c r="AQ1861"/>
    </row>
    <row r="1862" spans="41:43" x14ac:dyDescent="0.35">
      <c r="AO1862"/>
      <c r="AP1862"/>
      <c r="AQ1862"/>
    </row>
    <row r="1863" spans="41:43" x14ac:dyDescent="0.35">
      <c r="AO1863"/>
      <c r="AP1863"/>
      <c r="AQ1863"/>
    </row>
    <row r="1864" spans="41:43" x14ac:dyDescent="0.35">
      <c r="AO1864"/>
      <c r="AP1864"/>
      <c r="AQ1864"/>
    </row>
    <row r="1865" spans="41:43" x14ac:dyDescent="0.35">
      <c r="AO1865"/>
      <c r="AP1865"/>
      <c r="AQ1865"/>
    </row>
    <row r="1866" spans="41:43" x14ac:dyDescent="0.35">
      <c r="AO1866"/>
      <c r="AP1866"/>
      <c r="AQ1866"/>
    </row>
    <row r="1867" spans="41:43" x14ac:dyDescent="0.35">
      <c r="AO1867"/>
      <c r="AP1867"/>
      <c r="AQ1867"/>
    </row>
    <row r="1868" spans="41:43" x14ac:dyDescent="0.35">
      <c r="AO1868"/>
      <c r="AP1868"/>
      <c r="AQ1868"/>
    </row>
    <row r="1869" spans="41:43" x14ac:dyDescent="0.35">
      <c r="AO1869"/>
      <c r="AP1869"/>
      <c r="AQ1869"/>
    </row>
    <row r="1870" spans="41:43" x14ac:dyDescent="0.35">
      <c r="AO1870"/>
      <c r="AP1870"/>
      <c r="AQ1870"/>
    </row>
    <row r="1871" spans="41:43" x14ac:dyDescent="0.35">
      <c r="AO1871"/>
      <c r="AP1871"/>
      <c r="AQ1871"/>
    </row>
    <row r="1872" spans="41:43" x14ac:dyDescent="0.35">
      <c r="AO1872"/>
      <c r="AP1872"/>
      <c r="AQ1872"/>
    </row>
    <row r="1873" spans="41:43" x14ac:dyDescent="0.35">
      <c r="AO1873"/>
      <c r="AP1873"/>
      <c r="AQ1873"/>
    </row>
    <row r="1874" spans="41:43" x14ac:dyDescent="0.35">
      <c r="AO1874"/>
      <c r="AP1874"/>
      <c r="AQ1874"/>
    </row>
    <row r="1875" spans="41:43" x14ac:dyDescent="0.35">
      <c r="AO1875"/>
      <c r="AP1875"/>
      <c r="AQ1875"/>
    </row>
    <row r="1876" spans="41:43" x14ac:dyDescent="0.35">
      <c r="AO1876"/>
      <c r="AP1876"/>
      <c r="AQ1876"/>
    </row>
    <row r="1877" spans="41:43" x14ac:dyDescent="0.35">
      <c r="AO1877"/>
      <c r="AP1877"/>
      <c r="AQ1877"/>
    </row>
    <row r="1878" spans="41:43" x14ac:dyDescent="0.35">
      <c r="AO1878"/>
      <c r="AP1878"/>
      <c r="AQ1878"/>
    </row>
    <row r="1879" spans="41:43" x14ac:dyDescent="0.35">
      <c r="AO1879"/>
      <c r="AP1879"/>
      <c r="AQ1879"/>
    </row>
    <row r="1880" spans="41:43" x14ac:dyDescent="0.35">
      <c r="AO1880"/>
      <c r="AP1880"/>
      <c r="AQ1880"/>
    </row>
    <row r="1881" spans="41:43" x14ac:dyDescent="0.35">
      <c r="AO1881"/>
      <c r="AP1881"/>
      <c r="AQ1881"/>
    </row>
    <row r="1882" spans="41:43" x14ac:dyDescent="0.35">
      <c r="AO1882"/>
      <c r="AP1882"/>
      <c r="AQ1882"/>
    </row>
    <row r="1883" spans="41:43" x14ac:dyDescent="0.35">
      <c r="AO1883"/>
      <c r="AP1883"/>
      <c r="AQ1883"/>
    </row>
    <row r="1884" spans="41:43" x14ac:dyDescent="0.35">
      <c r="AO1884"/>
      <c r="AP1884"/>
      <c r="AQ1884"/>
    </row>
    <row r="1885" spans="41:43" x14ac:dyDescent="0.35">
      <c r="AO1885"/>
      <c r="AP1885"/>
      <c r="AQ1885"/>
    </row>
    <row r="1886" spans="41:43" x14ac:dyDescent="0.35">
      <c r="AO1886"/>
      <c r="AP1886"/>
      <c r="AQ1886"/>
    </row>
    <row r="1887" spans="41:43" x14ac:dyDescent="0.35">
      <c r="AO1887"/>
      <c r="AP1887"/>
      <c r="AQ1887"/>
    </row>
    <row r="1888" spans="41:43" x14ac:dyDescent="0.35">
      <c r="AO1888"/>
      <c r="AP1888"/>
      <c r="AQ1888"/>
    </row>
    <row r="1889" spans="41:43" x14ac:dyDescent="0.35">
      <c r="AO1889"/>
      <c r="AP1889"/>
      <c r="AQ1889"/>
    </row>
    <row r="1890" spans="41:43" x14ac:dyDescent="0.35">
      <c r="AO1890"/>
      <c r="AP1890"/>
      <c r="AQ1890"/>
    </row>
    <row r="1891" spans="41:43" x14ac:dyDescent="0.35">
      <c r="AO1891"/>
      <c r="AP1891"/>
      <c r="AQ1891"/>
    </row>
    <row r="1892" spans="41:43" x14ac:dyDescent="0.35">
      <c r="AO1892"/>
      <c r="AP1892"/>
      <c r="AQ1892"/>
    </row>
    <row r="1893" spans="41:43" x14ac:dyDescent="0.35">
      <c r="AO1893"/>
      <c r="AP1893"/>
      <c r="AQ1893"/>
    </row>
    <row r="1894" spans="41:43" x14ac:dyDescent="0.35">
      <c r="AO1894"/>
      <c r="AP1894"/>
      <c r="AQ1894"/>
    </row>
    <row r="1895" spans="41:43" x14ac:dyDescent="0.35">
      <c r="AO1895"/>
      <c r="AP1895"/>
      <c r="AQ1895"/>
    </row>
    <row r="1896" spans="41:43" x14ac:dyDescent="0.35">
      <c r="AO1896"/>
      <c r="AP1896"/>
      <c r="AQ1896"/>
    </row>
    <row r="1897" spans="41:43" x14ac:dyDescent="0.35">
      <c r="AO1897"/>
      <c r="AP1897"/>
      <c r="AQ1897"/>
    </row>
    <row r="1898" spans="41:43" x14ac:dyDescent="0.35">
      <c r="AO1898"/>
      <c r="AP1898"/>
      <c r="AQ1898"/>
    </row>
    <row r="1899" spans="41:43" x14ac:dyDescent="0.35">
      <c r="AO1899"/>
      <c r="AP1899"/>
      <c r="AQ1899"/>
    </row>
    <row r="1900" spans="41:43" x14ac:dyDescent="0.35">
      <c r="AO1900"/>
      <c r="AP1900"/>
      <c r="AQ1900"/>
    </row>
    <row r="1901" spans="41:43" x14ac:dyDescent="0.35">
      <c r="AO1901"/>
      <c r="AP1901"/>
      <c r="AQ1901"/>
    </row>
    <row r="1902" spans="41:43" x14ac:dyDescent="0.35">
      <c r="AO1902"/>
      <c r="AP1902"/>
      <c r="AQ1902"/>
    </row>
    <row r="1903" spans="41:43" x14ac:dyDescent="0.35">
      <c r="AO1903"/>
      <c r="AP1903"/>
      <c r="AQ1903"/>
    </row>
    <row r="1904" spans="41:43" x14ac:dyDescent="0.35">
      <c r="AO1904"/>
      <c r="AP1904"/>
      <c r="AQ1904"/>
    </row>
    <row r="1905" spans="41:43" x14ac:dyDescent="0.35">
      <c r="AO1905"/>
      <c r="AP1905"/>
      <c r="AQ1905"/>
    </row>
    <row r="1906" spans="41:43" x14ac:dyDescent="0.35">
      <c r="AO1906"/>
      <c r="AP1906"/>
      <c r="AQ1906"/>
    </row>
    <row r="1907" spans="41:43" x14ac:dyDescent="0.35">
      <c r="AO1907"/>
      <c r="AP1907"/>
      <c r="AQ1907"/>
    </row>
    <row r="1908" spans="41:43" x14ac:dyDescent="0.35">
      <c r="AO1908"/>
      <c r="AP1908"/>
      <c r="AQ1908"/>
    </row>
    <row r="1909" spans="41:43" x14ac:dyDescent="0.35">
      <c r="AO1909"/>
      <c r="AP1909"/>
      <c r="AQ1909"/>
    </row>
    <row r="1910" spans="41:43" x14ac:dyDescent="0.35">
      <c r="AO1910"/>
      <c r="AP1910"/>
      <c r="AQ1910"/>
    </row>
    <row r="1911" spans="41:43" x14ac:dyDescent="0.35">
      <c r="AO1911"/>
      <c r="AP1911"/>
      <c r="AQ1911"/>
    </row>
    <row r="1912" spans="41:43" x14ac:dyDescent="0.35">
      <c r="AO1912"/>
      <c r="AP1912"/>
      <c r="AQ1912"/>
    </row>
    <row r="1913" spans="41:43" x14ac:dyDescent="0.35">
      <c r="AO1913"/>
      <c r="AP1913"/>
      <c r="AQ1913"/>
    </row>
    <row r="1914" spans="41:43" x14ac:dyDescent="0.35">
      <c r="AO1914"/>
      <c r="AP1914"/>
      <c r="AQ1914"/>
    </row>
    <row r="1915" spans="41:43" x14ac:dyDescent="0.35">
      <c r="AO1915"/>
      <c r="AP1915"/>
      <c r="AQ1915"/>
    </row>
    <row r="1916" spans="41:43" x14ac:dyDescent="0.35">
      <c r="AO1916"/>
      <c r="AP1916"/>
      <c r="AQ1916"/>
    </row>
    <row r="1917" spans="41:43" x14ac:dyDescent="0.35">
      <c r="AO1917"/>
      <c r="AP1917"/>
      <c r="AQ1917"/>
    </row>
    <row r="1918" spans="41:43" x14ac:dyDescent="0.35">
      <c r="AO1918"/>
      <c r="AP1918"/>
      <c r="AQ1918"/>
    </row>
    <row r="1919" spans="41:43" x14ac:dyDescent="0.35">
      <c r="AO1919"/>
      <c r="AP1919"/>
      <c r="AQ1919"/>
    </row>
    <row r="1920" spans="41:43" x14ac:dyDescent="0.35">
      <c r="AO1920"/>
      <c r="AP1920"/>
      <c r="AQ1920"/>
    </row>
    <row r="1921" spans="41:43" x14ac:dyDescent="0.35">
      <c r="AO1921"/>
      <c r="AP1921"/>
      <c r="AQ1921"/>
    </row>
    <row r="1922" spans="41:43" x14ac:dyDescent="0.35">
      <c r="AO1922"/>
      <c r="AP1922"/>
      <c r="AQ1922"/>
    </row>
    <row r="1923" spans="41:43" x14ac:dyDescent="0.35">
      <c r="AO1923"/>
      <c r="AP1923"/>
      <c r="AQ1923"/>
    </row>
    <row r="1924" spans="41:43" x14ac:dyDescent="0.35">
      <c r="AO1924"/>
      <c r="AP1924"/>
      <c r="AQ1924"/>
    </row>
    <row r="1925" spans="41:43" x14ac:dyDescent="0.35">
      <c r="AO1925"/>
      <c r="AP1925"/>
      <c r="AQ1925"/>
    </row>
    <row r="1926" spans="41:43" x14ac:dyDescent="0.35">
      <c r="AO1926"/>
      <c r="AP1926"/>
      <c r="AQ1926"/>
    </row>
    <row r="1927" spans="41:43" x14ac:dyDescent="0.35">
      <c r="AO1927"/>
      <c r="AP1927"/>
      <c r="AQ1927"/>
    </row>
    <row r="1928" spans="41:43" x14ac:dyDescent="0.35">
      <c r="AO1928"/>
      <c r="AP1928"/>
      <c r="AQ1928"/>
    </row>
    <row r="1929" spans="41:43" x14ac:dyDescent="0.35">
      <c r="AO1929"/>
      <c r="AP1929"/>
      <c r="AQ1929"/>
    </row>
    <row r="1930" spans="41:43" x14ac:dyDescent="0.35">
      <c r="AO1930"/>
      <c r="AP1930"/>
      <c r="AQ1930"/>
    </row>
    <row r="1931" spans="41:43" x14ac:dyDescent="0.35">
      <c r="AO1931"/>
      <c r="AP1931"/>
      <c r="AQ1931"/>
    </row>
    <row r="1932" spans="41:43" x14ac:dyDescent="0.35">
      <c r="AO1932"/>
      <c r="AP1932"/>
      <c r="AQ1932"/>
    </row>
    <row r="1933" spans="41:43" x14ac:dyDescent="0.35">
      <c r="AO1933"/>
      <c r="AP1933"/>
      <c r="AQ1933"/>
    </row>
    <row r="1934" spans="41:43" x14ac:dyDescent="0.35">
      <c r="AO1934"/>
      <c r="AP1934"/>
      <c r="AQ1934"/>
    </row>
    <row r="1935" spans="41:43" x14ac:dyDescent="0.35">
      <c r="AO1935"/>
      <c r="AP1935"/>
      <c r="AQ1935"/>
    </row>
    <row r="1936" spans="41:43" x14ac:dyDescent="0.35">
      <c r="AO1936"/>
      <c r="AP1936"/>
      <c r="AQ1936"/>
    </row>
    <row r="1937" spans="41:43" x14ac:dyDescent="0.35">
      <c r="AO1937"/>
      <c r="AP1937"/>
      <c r="AQ1937"/>
    </row>
    <row r="1938" spans="41:43" x14ac:dyDescent="0.35">
      <c r="AO1938"/>
      <c r="AP1938"/>
      <c r="AQ1938"/>
    </row>
    <row r="1939" spans="41:43" x14ac:dyDescent="0.35">
      <c r="AO1939"/>
      <c r="AP1939"/>
      <c r="AQ1939"/>
    </row>
    <row r="1940" spans="41:43" x14ac:dyDescent="0.35">
      <c r="AO1940"/>
      <c r="AP1940"/>
      <c r="AQ1940"/>
    </row>
    <row r="1941" spans="41:43" x14ac:dyDescent="0.35">
      <c r="AO1941"/>
      <c r="AP1941"/>
      <c r="AQ1941"/>
    </row>
    <row r="1942" spans="41:43" x14ac:dyDescent="0.35">
      <c r="AO1942"/>
      <c r="AP1942"/>
      <c r="AQ1942"/>
    </row>
    <row r="1943" spans="41:43" x14ac:dyDescent="0.35">
      <c r="AO1943"/>
      <c r="AP1943"/>
      <c r="AQ1943"/>
    </row>
    <row r="1944" spans="41:43" x14ac:dyDescent="0.35">
      <c r="AO1944"/>
      <c r="AP1944"/>
      <c r="AQ1944"/>
    </row>
    <row r="1945" spans="41:43" x14ac:dyDescent="0.35">
      <c r="AO1945"/>
      <c r="AP1945"/>
      <c r="AQ1945"/>
    </row>
    <row r="1946" spans="41:43" x14ac:dyDescent="0.35">
      <c r="AO1946"/>
      <c r="AP1946"/>
      <c r="AQ1946"/>
    </row>
    <row r="1947" spans="41:43" x14ac:dyDescent="0.35">
      <c r="AO1947"/>
      <c r="AP1947"/>
      <c r="AQ1947"/>
    </row>
    <row r="1948" spans="41:43" x14ac:dyDescent="0.35">
      <c r="AO1948"/>
      <c r="AP1948"/>
      <c r="AQ1948"/>
    </row>
    <row r="1949" spans="41:43" x14ac:dyDescent="0.35">
      <c r="AO1949"/>
      <c r="AP1949"/>
      <c r="AQ1949"/>
    </row>
    <row r="1950" spans="41:43" x14ac:dyDescent="0.35">
      <c r="AO1950"/>
      <c r="AP1950"/>
      <c r="AQ1950"/>
    </row>
    <row r="1951" spans="41:43" x14ac:dyDescent="0.35">
      <c r="AO1951"/>
      <c r="AP1951"/>
      <c r="AQ1951"/>
    </row>
    <row r="1952" spans="41:43" x14ac:dyDescent="0.35">
      <c r="AO1952"/>
      <c r="AP1952"/>
      <c r="AQ1952"/>
    </row>
    <row r="1953" spans="41:43" x14ac:dyDescent="0.35">
      <c r="AO1953"/>
      <c r="AP1953"/>
      <c r="AQ1953"/>
    </row>
    <row r="1954" spans="41:43" x14ac:dyDescent="0.35">
      <c r="AO1954"/>
      <c r="AP1954"/>
      <c r="AQ1954"/>
    </row>
    <row r="1955" spans="41:43" x14ac:dyDescent="0.35">
      <c r="AO1955"/>
      <c r="AP1955"/>
      <c r="AQ1955"/>
    </row>
    <row r="1956" spans="41:43" x14ac:dyDescent="0.35">
      <c r="AO1956"/>
      <c r="AP1956"/>
      <c r="AQ1956"/>
    </row>
    <row r="1957" spans="41:43" x14ac:dyDescent="0.35">
      <c r="AO1957"/>
      <c r="AP1957"/>
      <c r="AQ1957"/>
    </row>
    <row r="1958" spans="41:43" x14ac:dyDescent="0.35">
      <c r="AO1958"/>
      <c r="AP1958"/>
      <c r="AQ1958"/>
    </row>
    <row r="1959" spans="41:43" x14ac:dyDescent="0.35">
      <c r="AO1959"/>
      <c r="AP1959"/>
      <c r="AQ1959"/>
    </row>
    <row r="1960" spans="41:43" x14ac:dyDescent="0.35">
      <c r="AO1960"/>
      <c r="AP1960"/>
      <c r="AQ1960"/>
    </row>
    <row r="1961" spans="41:43" x14ac:dyDescent="0.35">
      <c r="AO1961"/>
      <c r="AP1961"/>
      <c r="AQ1961"/>
    </row>
    <row r="1962" spans="41:43" x14ac:dyDescent="0.35">
      <c r="AO1962"/>
      <c r="AP1962"/>
      <c r="AQ1962"/>
    </row>
    <row r="1963" spans="41:43" x14ac:dyDescent="0.35">
      <c r="AO1963"/>
      <c r="AP1963"/>
      <c r="AQ1963"/>
    </row>
    <row r="1964" spans="41:43" x14ac:dyDescent="0.35">
      <c r="AO1964"/>
      <c r="AP1964"/>
      <c r="AQ1964"/>
    </row>
    <row r="1965" spans="41:43" x14ac:dyDescent="0.35">
      <c r="AO1965"/>
      <c r="AP1965"/>
      <c r="AQ1965"/>
    </row>
    <row r="1966" spans="41:43" x14ac:dyDescent="0.35">
      <c r="AO1966"/>
      <c r="AP1966"/>
      <c r="AQ1966"/>
    </row>
    <row r="1967" spans="41:43" x14ac:dyDescent="0.35">
      <c r="AO1967"/>
      <c r="AP1967"/>
      <c r="AQ1967"/>
    </row>
    <row r="1968" spans="41:43" x14ac:dyDescent="0.35">
      <c r="AO1968"/>
      <c r="AP1968"/>
      <c r="AQ1968"/>
    </row>
    <row r="1969" spans="41:43" x14ac:dyDescent="0.35">
      <c r="AO1969"/>
      <c r="AP1969"/>
      <c r="AQ1969"/>
    </row>
    <row r="1970" spans="41:43" x14ac:dyDescent="0.35">
      <c r="AO1970"/>
      <c r="AP1970"/>
      <c r="AQ1970"/>
    </row>
    <row r="1971" spans="41:43" x14ac:dyDescent="0.35">
      <c r="AO1971"/>
      <c r="AP1971"/>
      <c r="AQ1971"/>
    </row>
    <row r="1972" spans="41:43" x14ac:dyDescent="0.35">
      <c r="AO1972"/>
      <c r="AP1972"/>
      <c r="AQ1972"/>
    </row>
    <row r="1973" spans="41:43" x14ac:dyDescent="0.35">
      <c r="AO1973"/>
      <c r="AP1973"/>
      <c r="AQ1973"/>
    </row>
    <row r="1974" spans="41:43" x14ac:dyDescent="0.35">
      <c r="AO1974"/>
      <c r="AP1974"/>
      <c r="AQ1974"/>
    </row>
    <row r="1975" spans="41:43" x14ac:dyDescent="0.35">
      <c r="AO1975"/>
      <c r="AP1975"/>
      <c r="AQ1975"/>
    </row>
    <row r="1976" spans="41:43" x14ac:dyDescent="0.35">
      <c r="AO1976"/>
      <c r="AP1976"/>
      <c r="AQ1976"/>
    </row>
    <row r="1977" spans="41:43" x14ac:dyDescent="0.35">
      <c r="AO1977"/>
      <c r="AP1977"/>
      <c r="AQ1977"/>
    </row>
    <row r="1978" spans="41:43" x14ac:dyDescent="0.35">
      <c r="AO1978"/>
      <c r="AP1978"/>
      <c r="AQ1978"/>
    </row>
    <row r="1979" spans="41:43" x14ac:dyDescent="0.35">
      <c r="AO1979"/>
      <c r="AP1979"/>
      <c r="AQ1979"/>
    </row>
    <row r="1980" spans="41:43" x14ac:dyDescent="0.35">
      <c r="AO1980"/>
      <c r="AP1980"/>
      <c r="AQ1980"/>
    </row>
    <row r="1981" spans="41:43" x14ac:dyDescent="0.35">
      <c r="AO1981"/>
      <c r="AP1981"/>
      <c r="AQ1981"/>
    </row>
    <row r="1982" spans="41:43" x14ac:dyDescent="0.35">
      <c r="AO1982"/>
      <c r="AP1982"/>
      <c r="AQ1982"/>
    </row>
    <row r="1983" spans="41:43" x14ac:dyDescent="0.35">
      <c r="AO1983"/>
      <c r="AP1983"/>
      <c r="AQ1983"/>
    </row>
    <row r="1984" spans="41:43" x14ac:dyDescent="0.35">
      <c r="AO1984"/>
      <c r="AP1984"/>
      <c r="AQ1984"/>
    </row>
    <row r="1985" spans="41:43" x14ac:dyDescent="0.35">
      <c r="AO1985"/>
      <c r="AP1985"/>
      <c r="AQ1985"/>
    </row>
    <row r="1986" spans="41:43" x14ac:dyDescent="0.35">
      <c r="AO1986"/>
      <c r="AP1986"/>
      <c r="AQ1986"/>
    </row>
    <row r="1987" spans="41:43" x14ac:dyDescent="0.35">
      <c r="AO1987"/>
      <c r="AP1987"/>
      <c r="AQ1987"/>
    </row>
    <row r="1988" spans="41:43" x14ac:dyDescent="0.35">
      <c r="AO1988"/>
      <c r="AP1988"/>
      <c r="AQ1988"/>
    </row>
    <row r="1989" spans="41:43" x14ac:dyDescent="0.35">
      <c r="AO1989"/>
      <c r="AP1989"/>
      <c r="AQ1989"/>
    </row>
    <row r="1990" spans="41:43" x14ac:dyDescent="0.35">
      <c r="AO1990"/>
      <c r="AP1990"/>
      <c r="AQ1990"/>
    </row>
    <row r="1991" spans="41:43" x14ac:dyDescent="0.35">
      <c r="AO1991"/>
      <c r="AP1991"/>
      <c r="AQ1991"/>
    </row>
    <row r="1992" spans="41:43" x14ac:dyDescent="0.35">
      <c r="AO1992"/>
      <c r="AP1992"/>
      <c r="AQ1992"/>
    </row>
    <row r="1993" spans="41:43" x14ac:dyDescent="0.35">
      <c r="AO1993"/>
      <c r="AP1993"/>
      <c r="AQ1993"/>
    </row>
    <row r="1994" spans="41:43" x14ac:dyDescent="0.35">
      <c r="AO1994"/>
      <c r="AP1994"/>
      <c r="AQ1994"/>
    </row>
    <row r="1995" spans="41:43" x14ac:dyDescent="0.35">
      <c r="AO1995"/>
      <c r="AP1995"/>
      <c r="AQ1995"/>
    </row>
    <row r="1996" spans="41:43" x14ac:dyDescent="0.35">
      <c r="AO1996"/>
      <c r="AP1996"/>
      <c r="AQ1996"/>
    </row>
    <row r="1997" spans="41:43" x14ac:dyDescent="0.35">
      <c r="AO1997"/>
      <c r="AP1997"/>
      <c r="AQ1997"/>
    </row>
    <row r="1998" spans="41:43" x14ac:dyDescent="0.35">
      <c r="AO1998"/>
      <c r="AP1998"/>
      <c r="AQ1998"/>
    </row>
    <row r="1999" spans="41:43" x14ac:dyDescent="0.35">
      <c r="AO1999"/>
      <c r="AP1999"/>
      <c r="AQ1999"/>
    </row>
    <row r="2000" spans="41:43" x14ac:dyDescent="0.35">
      <c r="AO2000"/>
      <c r="AP2000"/>
      <c r="AQ2000"/>
    </row>
    <row r="2001" spans="41:43" x14ac:dyDescent="0.35">
      <c r="AO2001"/>
      <c r="AP2001"/>
      <c r="AQ2001"/>
    </row>
    <row r="2002" spans="41:43" x14ac:dyDescent="0.35">
      <c r="AO2002"/>
      <c r="AP2002"/>
      <c r="AQ2002"/>
    </row>
    <row r="2003" spans="41:43" x14ac:dyDescent="0.35">
      <c r="AO2003"/>
      <c r="AP2003"/>
      <c r="AQ2003"/>
    </row>
    <row r="2004" spans="41:43" x14ac:dyDescent="0.35">
      <c r="AO2004"/>
      <c r="AP2004"/>
      <c r="AQ2004"/>
    </row>
    <row r="2005" spans="41:43" x14ac:dyDescent="0.35">
      <c r="AO2005"/>
      <c r="AP2005"/>
      <c r="AQ2005"/>
    </row>
    <row r="2006" spans="41:43" x14ac:dyDescent="0.35">
      <c r="AO2006"/>
      <c r="AP2006"/>
      <c r="AQ2006"/>
    </row>
    <row r="2007" spans="41:43" x14ac:dyDescent="0.35">
      <c r="AO2007"/>
      <c r="AP2007"/>
      <c r="AQ2007"/>
    </row>
    <row r="2008" spans="41:43" x14ac:dyDescent="0.35">
      <c r="AO2008"/>
      <c r="AP2008"/>
      <c r="AQ2008"/>
    </row>
    <row r="2009" spans="41:43" x14ac:dyDescent="0.35">
      <c r="AO2009"/>
      <c r="AP2009"/>
      <c r="AQ2009"/>
    </row>
    <row r="2010" spans="41:43" x14ac:dyDescent="0.35">
      <c r="AO2010"/>
      <c r="AP2010"/>
      <c r="AQ2010"/>
    </row>
    <row r="2011" spans="41:43" x14ac:dyDescent="0.35">
      <c r="AO2011"/>
      <c r="AP2011"/>
      <c r="AQ2011"/>
    </row>
    <row r="2012" spans="41:43" x14ac:dyDescent="0.35">
      <c r="AO2012"/>
      <c r="AP2012"/>
      <c r="AQ2012"/>
    </row>
    <row r="2013" spans="41:43" x14ac:dyDescent="0.35">
      <c r="AO2013"/>
      <c r="AP2013"/>
      <c r="AQ2013"/>
    </row>
    <row r="2014" spans="41:43" x14ac:dyDescent="0.35">
      <c r="AO2014"/>
      <c r="AP2014"/>
      <c r="AQ2014"/>
    </row>
    <row r="2015" spans="41:43" x14ac:dyDescent="0.35">
      <c r="AO2015"/>
      <c r="AP2015"/>
      <c r="AQ2015"/>
    </row>
    <row r="2016" spans="41:43" x14ac:dyDescent="0.35">
      <c r="AO2016"/>
      <c r="AP2016"/>
      <c r="AQ2016"/>
    </row>
    <row r="2017" spans="41:43" x14ac:dyDescent="0.35">
      <c r="AO2017"/>
      <c r="AP2017"/>
      <c r="AQ2017"/>
    </row>
    <row r="2018" spans="41:43" x14ac:dyDescent="0.35">
      <c r="AO2018"/>
      <c r="AP2018"/>
      <c r="AQ2018"/>
    </row>
    <row r="2019" spans="41:43" x14ac:dyDescent="0.35">
      <c r="AO2019"/>
      <c r="AP2019"/>
      <c r="AQ2019"/>
    </row>
    <row r="2020" spans="41:43" x14ac:dyDescent="0.35">
      <c r="AO2020"/>
      <c r="AP2020"/>
      <c r="AQ2020"/>
    </row>
    <row r="2021" spans="41:43" x14ac:dyDescent="0.35">
      <c r="AO2021"/>
      <c r="AP2021"/>
      <c r="AQ2021"/>
    </row>
    <row r="2022" spans="41:43" x14ac:dyDescent="0.35">
      <c r="AO2022"/>
      <c r="AP2022"/>
      <c r="AQ2022"/>
    </row>
    <row r="2023" spans="41:43" x14ac:dyDescent="0.35">
      <c r="AO2023"/>
      <c r="AP2023"/>
      <c r="AQ2023"/>
    </row>
    <row r="2024" spans="41:43" x14ac:dyDescent="0.35">
      <c r="AO2024"/>
      <c r="AP2024"/>
      <c r="AQ2024"/>
    </row>
    <row r="2025" spans="41:43" x14ac:dyDescent="0.35">
      <c r="AO2025"/>
      <c r="AP2025"/>
      <c r="AQ2025"/>
    </row>
    <row r="2026" spans="41:43" x14ac:dyDescent="0.35">
      <c r="AO2026"/>
      <c r="AP2026"/>
      <c r="AQ2026"/>
    </row>
    <row r="2027" spans="41:43" x14ac:dyDescent="0.35">
      <c r="AO2027"/>
      <c r="AP2027"/>
      <c r="AQ2027"/>
    </row>
    <row r="2028" spans="41:43" x14ac:dyDescent="0.35">
      <c r="AO2028"/>
      <c r="AP2028"/>
      <c r="AQ2028"/>
    </row>
    <row r="2029" spans="41:43" x14ac:dyDescent="0.35">
      <c r="AO2029"/>
      <c r="AP2029"/>
      <c r="AQ2029"/>
    </row>
    <row r="2030" spans="41:43" x14ac:dyDescent="0.35">
      <c r="AO2030"/>
      <c r="AP2030"/>
      <c r="AQ2030"/>
    </row>
    <row r="2031" spans="41:43" x14ac:dyDescent="0.35">
      <c r="AO2031"/>
      <c r="AP2031"/>
      <c r="AQ2031"/>
    </row>
    <row r="2032" spans="41:43" x14ac:dyDescent="0.35">
      <c r="AO2032"/>
      <c r="AP2032"/>
      <c r="AQ2032"/>
    </row>
    <row r="2033" spans="41:43" x14ac:dyDescent="0.35">
      <c r="AO2033"/>
      <c r="AP2033"/>
      <c r="AQ2033"/>
    </row>
    <row r="2034" spans="41:43" x14ac:dyDescent="0.35">
      <c r="AO2034"/>
      <c r="AP2034"/>
      <c r="AQ2034"/>
    </row>
    <row r="2035" spans="41:43" x14ac:dyDescent="0.35">
      <c r="AO2035"/>
      <c r="AP2035"/>
      <c r="AQ2035"/>
    </row>
    <row r="2036" spans="41:43" x14ac:dyDescent="0.35">
      <c r="AO2036"/>
      <c r="AP2036"/>
      <c r="AQ2036"/>
    </row>
    <row r="2037" spans="41:43" x14ac:dyDescent="0.35">
      <c r="AO2037"/>
      <c r="AP2037"/>
      <c r="AQ2037"/>
    </row>
    <row r="2038" spans="41:43" x14ac:dyDescent="0.35">
      <c r="AO2038"/>
      <c r="AP2038"/>
      <c r="AQ2038"/>
    </row>
    <row r="2039" spans="41:43" x14ac:dyDescent="0.35">
      <c r="AO2039"/>
      <c r="AP2039"/>
      <c r="AQ2039"/>
    </row>
    <row r="2040" spans="41:43" x14ac:dyDescent="0.35">
      <c r="AO2040"/>
      <c r="AP2040"/>
      <c r="AQ2040"/>
    </row>
    <row r="2041" spans="41:43" x14ac:dyDescent="0.35">
      <c r="AO2041"/>
      <c r="AP2041"/>
      <c r="AQ2041"/>
    </row>
    <row r="2042" spans="41:43" x14ac:dyDescent="0.35">
      <c r="AO2042"/>
      <c r="AP2042"/>
      <c r="AQ2042"/>
    </row>
    <row r="2043" spans="41:43" x14ac:dyDescent="0.35">
      <c r="AO2043"/>
      <c r="AP2043"/>
      <c r="AQ2043"/>
    </row>
    <row r="2044" spans="41:43" x14ac:dyDescent="0.35">
      <c r="AO2044"/>
      <c r="AP2044"/>
      <c r="AQ2044"/>
    </row>
    <row r="2045" spans="41:43" x14ac:dyDescent="0.35">
      <c r="AO2045"/>
      <c r="AP2045"/>
      <c r="AQ2045"/>
    </row>
    <row r="2046" spans="41:43" x14ac:dyDescent="0.35">
      <c r="AO2046"/>
      <c r="AP2046"/>
      <c r="AQ2046"/>
    </row>
    <row r="2047" spans="41:43" x14ac:dyDescent="0.35">
      <c r="AO2047"/>
      <c r="AP2047"/>
      <c r="AQ2047"/>
    </row>
    <row r="2048" spans="41:43" x14ac:dyDescent="0.35">
      <c r="AO2048"/>
      <c r="AP2048"/>
      <c r="AQ2048"/>
    </row>
    <row r="2049" spans="41:43" x14ac:dyDescent="0.35">
      <c r="AO2049"/>
      <c r="AP2049"/>
      <c r="AQ2049"/>
    </row>
    <row r="2050" spans="41:43" x14ac:dyDescent="0.35">
      <c r="AO2050"/>
      <c r="AP2050"/>
      <c r="AQ2050"/>
    </row>
    <row r="2051" spans="41:43" x14ac:dyDescent="0.35">
      <c r="AO2051"/>
      <c r="AP2051"/>
      <c r="AQ2051"/>
    </row>
    <row r="2052" spans="41:43" x14ac:dyDescent="0.35">
      <c r="AO2052"/>
      <c r="AP2052"/>
      <c r="AQ2052"/>
    </row>
    <row r="2053" spans="41:43" x14ac:dyDescent="0.35">
      <c r="AO2053"/>
      <c r="AP2053"/>
      <c r="AQ2053"/>
    </row>
    <row r="2054" spans="41:43" x14ac:dyDescent="0.35">
      <c r="AO2054"/>
      <c r="AP2054"/>
      <c r="AQ2054"/>
    </row>
    <row r="2055" spans="41:43" x14ac:dyDescent="0.35">
      <c r="AO2055"/>
      <c r="AP2055"/>
      <c r="AQ2055"/>
    </row>
    <row r="2056" spans="41:43" x14ac:dyDescent="0.35">
      <c r="AO2056"/>
      <c r="AP2056"/>
      <c r="AQ2056"/>
    </row>
    <row r="2057" spans="41:43" x14ac:dyDescent="0.35">
      <c r="AO2057"/>
      <c r="AP2057"/>
      <c r="AQ2057"/>
    </row>
    <row r="2058" spans="41:43" x14ac:dyDescent="0.35">
      <c r="AO2058"/>
      <c r="AP2058"/>
      <c r="AQ2058"/>
    </row>
    <row r="2059" spans="41:43" x14ac:dyDescent="0.35">
      <c r="AO2059"/>
      <c r="AP2059"/>
      <c r="AQ2059"/>
    </row>
    <row r="2060" spans="41:43" x14ac:dyDescent="0.35">
      <c r="AO2060"/>
      <c r="AP2060"/>
      <c r="AQ2060"/>
    </row>
    <row r="2061" spans="41:43" x14ac:dyDescent="0.35">
      <c r="AO2061"/>
      <c r="AP2061"/>
      <c r="AQ2061"/>
    </row>
    <row r="2062" spans="41:43" x14ac:dyDescent="0.35">
      <c r="AO2062"/>
      <c r="AP2062"/>
      <c r="AQ2062"/>
    </row>
    <row r="2063" spans="41:43" x14ac:dyDescent="0.35">
      <c r="AO2063"/>
      <c r="AP2063"/>
      <c r="AQ2063"/>
    </row>
    <row r="2064" spans="41:43" x14ac:dyDescent="0.35">
      <c r="AO2064"/>
      <c r="AP2064"/>
      <c r="AQ2064"/>
    </row>
    <row r="2065" spans="41:43" x14ac:dyDescent="0.35">
      <c r="AO2065"/>
      <c r="AP2065"/>
      <c r="AQ2065"/>
    </row>
    <row r="2066" spans="41:43" x14ac:dyDescent="0.35">
      <c r="AO2066"/>
      <c r="AP2066"/>
      <c r="AQ2066"/>
    </row>
    <row r="2067" spans="41:43" x14ac:dyDescent="0.35">
      <c r="AO2067"/>
      <c r="AP2067"/>
      <c r="AQ2067"/>
    </row>
    <row r="2068" spans="41:43" x14ac:dyDescent="0.35">
      <c r="AO2068"/>
      <c r="AP2068"/>
      <c r="AQ2068"/>
    </row>
    <row r="2069" spans="41:43" x14ac:dyDescent="0.35">
      <c r="AO2069"/>
      <c r="AP2069"/>
      <c r="AQ2069"/>
    </row>
    <row r="2070" spans="41:43" x14ac:dyDescent="0.35">
      <c r="AO2070"/>
      <c r="AP2070"/>
      <c r="AQ2070"/>
    </row>
    <row r="2071" spans="41:43" x14ac:dyDescent="0.35">
      <c r="AO2071"/>
      <c r="AP2071"/>
      <c r="AQ2071"/>
    </row>
    <row r="2072" spans="41:43" x14ac:dyDescent="0.35">
      <c r="AO2072"/>
      <c r="AP2072"/>
      <c r="AQ2072"/>
    </row>
    <row r="2073" spans="41:43" x14ac:dyDescent="0.35">
      <c r="AO2073"/>
      <c r="AP2073"/>
      <c r="AQ2073"/>
    </row>
    <row r="2074" spans="41:43" x14ac:dyDescent="0.35">
      <c r="AO2074"/>
      <c r="AP2074"/>
      <c r="AQ2074"/>
    </row>
    <row r="2075" spans="41:43" x14ac:dyDescent="0.35">
      <c r="AO2075"/>
      <c r="AP2075"/>
      <c r="AQ2075"/>
    </row>
    <row r="2076" spans="41:43" x14ac:dyDescent="0.35">
      <c r="AO2076"/>
      <c r="AP2076"/>
      <c r="AQ2076"/>
    </row>
    <row r="2077" spans="41:43" x14ac:dyDescent="0.35">
      <c r="AO2077"/>
      <c r="AP2077"/>
      <c r="AQ2077"/>
    </row>
    <row r="2078" spans="41:43" x14ac:dyDescent="0.35">
      <c r="AO2078"/>
      <c r="AP2078"/>
      <c r="AQ2078"/>
    </row>
    <row r="2079" spans="41:43" x14ac:dyDescent="0.35">
      <c r="AO2079"/>
      <c r="AP2079"/>
      <c r="AQ2079"/>
    </row>
    <row r="2080" spans="41:43" x14ac:dyDescent="0.35">
      <c r="AO2080"/>
      <c r="AP2080"/>
      <c r="AQ2080"/>
    </row>
    <row r="2081" spans="41:43" x14ac:dyDescent="0.35">
      <c r="AO2081"/>
      <c r="AP2081"/>
      <c r="AQ2081"/>
    </row>
    <row r="2082" spans="41:43" x14ac:dyDescent="0.35">
      <c r="AO2082"/>
      <c r="AP2082"/>
      <c r="AQ2082"/>
    </row>
    <row r="2083" spans="41:43" x14ac:dyDescent="0.35">
      <c r="AO2083"/>
      <c r="AP2083"/>
      <c r="AQ2083"/>
    </row>
    <row r="2084" spans="41:43" x14ac:dyDescent="0.35">
      <c r="AO2084"/>
      <c r="AP2084"/>
      <c r="AQ2084"/>
    </row>
    <row r="2085" spans="41:43" x14ac:dyDescent="0.35">
      <c r="AO2085"/>
      <c r="AP2085"/>
      <c r="AQ2085"/>
    </row>
    <row r="2086" spans="41:43" x14ac:dyDescent="0.35">
      <c r="AO2086"/>
      <c r="AP2086"/>
      <c r="AQ2086"/>
    </row>
    <row r="2087" spans="41:43" x14ac:dyDescent="0.35">
      <c r="AO2087"/>
      <c r="AP2087"/>
      <c r="AQ2087"/>
    </row>
    <row r="2088" spans="41:43" x14ac:dyDescent="0.35">
      <c r="AO2088"/>
      <c r="AP2088"/>
      <c r="AQ2088"/>
    </row>
    <row r="2089" spans="41:43" x14ac:dyDescent="0.35">
      <c r="AO2089"/>
      <c r="AP2089"/>
      <c r="AQ2089"/>
    </row>
    <row r="2090" spans="41:43" x14ac:dyDescent="0.35">
      <c r="AO2090"/>
      <c r="AP2090"/>
      <c r="AQ2090"/>
    </row>
    <row r="2091" spans="41:43" x14ac:dyDescent="0.35">
      <c r="AO2091"/>
      <c r="AP2091"/>
      <c r="AQ2091"/>
    </row>
    <row r="2092" spans="41:43" x14ac:dyDescent="0.35">
      <c r="AO2092"/>
      <c r="AP2092"/>
      <c r="AQ2092"/>
    </row>
    <row r="2093" spans="41:43" x14ac:dyDescent="0.35">
      <c r="AO2093"/>
      <c r="AP2093"/>
      <c r="AQ2093"/>
    </row>
    <row r="2094" spans="41:43" x14ac:dyDescent="0.35">
      <c r="AO2094"/>
      <c r="AP2094"/>
      <c r="AQ2094"/>
    </row>
    <row r="2095" spans="41:43" x14ac:dyDescent="0.35">
      <c r="AO2095"/>
      <c r="AP2095"/>
      <c r="AQ2095"/>
    </row>
    <row r="2096" spans="41:43" x14ac:dyDescent="0.35">
      <c r="AO2096"/>
      <c r="AP2096"/>
      <c r="AQ2096"/>
    </row>
    <row r="2097" spans="41:43" x14ac:dyDescent="0.35">
      <c r="AO2097"/>
      <c r="AP2097"/>
      <c r="AQ2097"/>
    </row>
    <row r="2098" spans="41:43" x14ac:dyDescent="0.35">
      <c r="AO2098"/>
      <c r="AP2098"/>
      <c r="AQ2098"/>
    </row>
    <row r="2099" spans="41:43" x14ac:dyDescent="0.35">
      <c r="AO2099"/>
      <c r="AP2099"/>
      <c r="AQ2099"/>
    </row>
    <row r="2100" spans="41:43" x14ac:dyDescent="0.35">
      <c r="AO2100"/>
      <c r="AP2100"/>
      <c r="AQ2100"/>
    </row>
    <row r="2101" spans="41:43" x14ac:dyDescent="0.35">
      <c r="AO2101"/>
      <c r="AP2101"/>
      <c r="AQ2101"/>
    </row>
    <row r="2102" spans="41:43" x14ac:dyDescent="0.35">
      <c r="AO2102"/>
      <c r="AP2102"/>
      <c r="AQ2102"/>
    </row>
    <row r="2103" spans="41:43" x14ac:dyDescent="0.35">
      <c r="AO2103"/>
      <c r="AP2103"/>
      <c r="AQ2103"/>
    </row>
    <row r="2104" spans="41:43" x14ac:dyDescent="0.35">
      <c r="AO2104"/>
      <c r="AP2104"/>
      <c r="AQ2104"/>
    </row>
    <row r="2105" spans="41:43" x14ac:dyDescent="0.35">
      <c r="AO2105"/>
      <c r="AP2105"/>
      <c r="AQ2105"/>
    </row>
    <row r="2106" spans="41:43" x14ac:dyDescent="0.35">
      <c r="AO2106"/>
      <c r="AP2106"/>
      <c r="AQ2106"/>
    </row>
    <row r="2107" spans="41:43" x14ac:dyDescent="0.35">
      <c r="AO2107"/>
      <c r="AP2107"/>
      <c r="AQ2107"/>
    </row>
    <row r="2108" spans="41:43" x14ac:dyDescent="0.35">
      <c r="AO2108"/>
      <c r="AP2108"/>
      <c r="AQ2108"/>
    </row>
    <row r="2109" spans="41:43" x14ac:dyDescent="0.35">
      <c r="AO2109"/>
      <c r="AP2109"/>
      <c r="AQ2109"/>
    </row>
    <row r="2110" spans="41:43" x14ac:dyDescent="0.35">
      <c r="AO2110"/>
      <c r="AP2110"/>
      <c r="AQ2110"/>
    </row>
    <row r="2111" spans="41:43" x14ac:dyDescent="0.35">
      <c r="AO2111"/>
      <c r="AP2111"/>
      <c r="AQ2111"/>
    </row>
    <row r="2112" spans="41:43" x14ac:dyDescent="0.35">
      <c r="AO2112"/>
      <c r="AP2112"/>
      <c r="AQ2112"/>
    </row>
    <row r="2113" spans="41:43" x14ac:dyDescent="0.35">
      <c r="AO2113"/>
      <c r="AP2113"/>
      <c r="AQ2113"/>
    </row>
    <row r="2114" spans="41:43" x14ac:dyDescent="0.35">
      <c r="AO2114"/>
      <c r="AP2114"/>
      <c r="AQ2114"/>
    </row>
    <row r="2115" spans="41:43" x14ac:dyDescent="0.35">
      <c r="AO2115"/>
      <c r="AP2115"/>
      <c r="AQ2115"/>
    </row>
    <row r="2116" spans="41:43" x14ac:dyDescent="0.35">
      <c r="AO2116"/>
      <c r="AP2116"/>
      <c r="AQ2116"/>
    </row>
    <row r="2117" spans="41:43" x14ac:dyDescent="0.35">
      <c r="AO2117"/>
      <c r="AP2117"/>
      <c r="AQ2117"/>
    </row>
    <row r="2118" spans="41:43" x14ac:dyDescent="0.35">
      <c r="AO2118"/>
      <c r="AP2118"/>
      <c r="AQ2118"/>
    </row>
    <row r="2119" spans="41:43" x14ac:dyDescent="0.35">
      <c r="AO2119"/>
      <c r="AP2119"/>
      <c r="AQ2119"/>
    </row>
    <row r="2120" spans="41:43" x14ac:dyDescent="0.35">
      <c r="AO2120"/>
      <c r="AP2120"/>
      <c r="AQ2120"/>
    </row>
    <row r="2121" spans="41:43" x14ac:dyDescent="0.35">
      <c r="AO2121"/>
      <c r="AP2121"/>
      <c r="AQ2121"/>
    </row>
    <row r="2122" spans="41:43" x14ac:dyDescent="0.35">
      <c r="AO2122"/>
      <c r="AP2122"/>
      <c r="AQ2122"/>
    </row>
    <row r="2123" spans="41:43" x14ac:dyDescent="0.35">
      <c r="AO2123"/>
      <c r="AP2123"/>
      <c r="AQ2123"/>
    </row>
    <row r="2124" spans="41:43" x14ac:dyDescent="0.35">
      <c r="AO2124"/>
      <c r="AP2124"/>
      <c r="AQ2124"/>
    </row>
    <row r="2125" spans="41:43" x14ac:dyDescent="0.35">
      <c r="AO2125"/>
      <c r="AP2125"/>
      <c r="AQ2125"/>
    </row>
    <row r="2126" spans="41:43" x14ac:dyDescent="0.35">
      <c r="AO2126"/>
      <c r="AP2126"/>
      <c r="AQ2126"/>
    </row>
    <row r="2127" spans="41:43" x14ac:dyDescent="0.35">
      <c r="AO2127"/>
      <c r="AP2127"/>
      <c r="AQ2127"/>
    </row>
    <row r="2128" spans="41:43" x14ac:dyDescent="0.35">
      <c r="AO2128"/>
      <c r="AP2128"/>
      <c r="AQ2128"/>
    </row>
    <row r="2129" spans="41:43" x14ac:dyDescent="0.35">
      <c r="AO2129"/>
      <c r="AP2129"/>
      <c r="AQ2129"/>
    </row>
    <row r="2130" spans="41:43" x14ac:dyDescent="0.35">
      <c r="AO2130"/>
      <c r="AP2130"/>
      <c r="AQ2130"/>
    </row>
    <row r="2131" spans="41:43" x14ac:dyDescent="0.35">
      <c r="AO2131"/>
      <c r="AP2131"/>
      <c r="AQ2131"/>
    </row>
    <row r="2132" spans="41:43" x14ac:dyDescent="0.35">
      <c r="AO2132"/>
      <c r="AP2132"/>
      <c r="AQ2132"/>
    </row>
    <row r="2133" spans="41:43" x14ac:dyDescent="0.35">
      <c r="AO2133"/>
      <c r="AP2133"/>
      <c r="AQ2133"/>
    </row>
    <row r="2134" spans="41:43" x14ac:dyDescent="0.35">
      <c r="AO2134"/>
      <c r="AP2134"/>
      <c r="AQ2134"/>
    </row>
    <row r="2135" spans="41:43" x14ac:dyDescent="0.35">
      <c r="AO2135"/>
      <c r="AP2135"/>
      <c r="AQ2135"/>
    </row>
    <row r="2136" spans="41:43" x14ac:dyDescent="0.35">
      <c r="AO2136"/>
      <c r="AP2136"/>
      <c r="AQ2136"/>
    </row>
    <row r="2137" spans="41:43" x14ac:dyDescent="0.35">
      <c r="AO2137"/>
      <c r="AP2137"/>
      <c r="AQ2137"/>
    </row>
    <row r="2138" spans="41:43" x14ac:dyDescent="0.35">
      <c r="AO2138"/>
      <c r="AP2138"/>
      <c r="AQ2138"/>
    </row>
    <row r="2139" spans="41:43" x14ac:dyDescent="0.35">
      <c r="AO2139"/>
      <c r="AP2139"/>
      <c r="AQ2139"/>
    </row>
    <row r="2140" spans="41:43" x14ac:dyDescent="0.35">
      <c r="AO2140"/>
      <c r="AP2140"/>
      <c r="AQ2140"/>
    </row>
    <row r="2141" spans="41:43" x14ac:dyDescent="0.35">
      <c r="AO2141"/>
      <c r="AP2141"/>
      <c r="AQ2141"/>
    </row>
    <row r="2142" spans="41:43" x14ac:dyDescent="0.35">
      <c r="AO2142"/>
      <c r="AP2142"/>
      <c r="AQ2142"/>
    </row>
    <row r="2143" spans="41:43" x14ac:dyDescent="0.35">
      <c r="AO2143"/>
      <c r="AP2143"/>
      <c r="AQ2143"/>
    </row>
    <row r="2144" spans="41:43" x14ac:dyDescent="0.35">
      <c r="AO2144"/>
      <c r="AP2144"/>
      <c r="AQ2144"/>
    </row>
    <row r="2145" spans="41:43" x14ac:dyDescent="0.35">
      <c r="AO2145"/>
      <c r="AP2145"/>
      <c r="AQ2145"/>
    </row>
    <row r="2146" spans="41:43" x14ac:dyDescent="0.35">
      <c r="AO2146"/>
      <c r="AP2146"/>
      <c r="AQ2146"/>
    </row>
    <row r="2147" spans="41:43" x14ac:dyDescent="0.35">
      <c r="AO2147"/>
      <c r="AP2147"/>
      <c r="AQ2147"/>
    </row>
    <row r="2148" spans="41:43" x14ac:dyDescent="0.35">
      <c r="AO2148"/>
      <c r="AP2148"/>
      <c r="AQ2148"/>
    </row>
    <row r="2149" spans="41:43" x14ac:dyDescent="0.35">
      <c r="AO2149"/>
      <c r="AP2149"/>
      <c r="AQ2149"/>
    </row>
    <row r="2150" spans="41:43" x14ac:dyDescent="0.35">
      <c r="AO2150"/>
      <c r="AP2150"/>
      <c r="AQ2150"/>
    </row>
    <row r="2151" spans="41:43" x14ac:dyDescent="0.35">
      <c r="AO2151"/>
      <c r="AP2151"/>
      <c r="AQ2151"/>
    </row>
    <row r="2152" spans="41:43" x14ac:dyDescent="0.35">
      <c r="AO2152"/>
      <c r="AP2152"/>
      <c r="AQ2152"/>
    </row>
    <row r="2153" spans="41:43" x14ac:dyDescent="0.35">
      <c r="AO2153"/>
      <c r="AP2153"/>
      <c r="AQ2153"/>
    </row>
    <row r="2154" spans="41:43" x14ac:dyDescent="0.35">
      <c r="AO2154"/>
      <c r="AP2154"/>
      <c r="AQ2154"/>
    </row>
    <row r="2155" spans="41:43" x14ac:dyDescent="0.35">
      <c r="AO2155"/>
      <c r="AP2155"/>
      <c r="AQ2155"/>
    </row>
    <row r="2156" spans="41:43" x14ac:dyDescent="0.35">
      <c r="AO2156"/>
      <c r="AP2156"/>
      <c r="AQ2156"/>
    </row>
    <row r="2157" spans="41:43" x14ac:dyDescent="0.35">
      <c r="AO2157"/>
      <c r="AP2157"/>
      <c r="AQ2157"/>
    </row>
    <row r="2158" spans="41:43" x14ac:dyDescent="0.35">
      <c r="AO2158"/>
      <c r="AP2158"/>
      <c r="AQ2158"/>
    </row>
    <row r="2159" spans="41:43" x14ac:dyDescent="0.35">
      <c r="AO2159"/>
      <c r="AP2159"/>
      <c r="AQ2159"/>
    </row>
    <row r="2160" spans="41:43" x14ac:dyDescent="0.35">
      <c r="AO2160"/>
      <c r="AP2160"/>
      <c r="AQ2160"/>
    </row>
    <row r="2161" spans="41:43" x14ac:dyDescent="0.35">
      <c r="AO2161"/>
      <c r="AP2161"/>
      <c r="AQ2161"/>
    </row>
    <row r="2162" spans="41:43" x14ac:dyDescent="0.35">
      <c r="AO2162"/>
      <c r="AP2162"/>
      <c r="AQ2162"/>
    </row>
    <row r="2163" spans="41:43" x14ac:dyDescent="0.35">
      <c r="AO2163"/>
      <c r="AP2163"/>
      <c r="AQ2163"/>
    </row>
    <row r="2164" spans="41:43" x14ac:dyDescent="0.35">
      <c r="AO2164"/>
      <c r="AP2164"/>
      <c r="AQ2164"/>
    </row>
    <row r="2165" spans="41:43" x14ac:dyDescent="0.35">
      <c r="AO2165"/>
      <c r="AP2165"/>
      <c r="AQ2165"/>
    </row>
    <row r="2166" spans="41:43" x14ac:dyDescent="0.35">
      <c r="AO2166"/>
      <c r="AP2166"/>
      <c r="AQ2166"/>
    </row>
    <row r="2167" spans="41:43" x14ac:dyDescent="0.35">
      <c r="AO2167"/>
      <c r="AP2167"/>
      <c r="AQ2167"/>
    </row>
    <row r="2168" spans="41:43" x14ac:dyDescent="0.35">
      <c r="AO2168"/>
      <c r="AP2168"/>
      <c r="AQ2168"/>
    </row>
    <row r="2169" spans="41:43" x14ac:dyDescent="0.35">
      <c r="AO2169"/>
      <c r="AP2169"/>
      <c r="AQ2169"/>
    </row>
    <row r="2170" spans="41:43" x14ac:dyDescent="0.35">
      <c r="AO2170"/>
      <c r="AP2170"/>
      <c r="AQ2170"/>
    </row>
    <row r="2171" spans="41:43" x14ac:dyDescent="0.35">
      <c r="AO2171"/>
      <c r="AP2171"/>
      <c r="AQ2171"/>
    </row>
    <row r="2172" spans="41:43" x14ac:dyDescent="0.35">
      <c r="AO2172"/>
      <c r="AP2172"/>
      <c r="AQ2172"/>
    </row>
    <row r="2173" spans="41:43" x14ac:dyDescent="0.35">
      <c r="AO2173"/>
      <c r="AP2173"/>
      <c r="AQ2173"/>
    </row>
    <row r="2174" spans="41:43" x14ac:dyDescent="0.35">
      <c r="AO2174"/>
      <c r="AP2174"/>
      <c r="AQ2174"/>
    </row>
    <row r="2175" spans="41:43" x14ac:dyDescent="0.35">
      <c r="AO2175"/>
      <c r="AP2175"/>
      <c r="AQ2175"/>
    </row>
    <row r="2176" spans="41:43" x14ac:dyDescent="0.35">
      <c r="AO2176"/>
      <c r="AP2176"/>
      <c r="AQ2176"/>
    </row>
    <row r="2177" spans="41:43" x14ac:dyDescent="0.35">
      <c r="AO2177"/>
      <c r="AP2177"/>
      <c r="AQ2177"/>
    </row>
    <row r="2178" spans="41:43" x14ac:dyDescent="0.35">
      <c r="AO2178"/>
      <c r="AP2178"/>
      <c r="AQ2178"/>
    </row>
    <row r="2179" spans="41:43" x14ac:dyDescent="0.35">
      <c r="AO2179"/>
      <c r="AP2179"/>
      <c r="AQ2179"/>
    </row>
    <row r="2180" spans="41:43" x14ac:dyDescent="0.35">
      <c r="AO2180"/>
      <c r="AP2180"/>
      <c r="AQ2180"/>
    </row>
    <row r="2181" spans="41:43" x14ac:dyDescent="0.35">
      <c r="AO2181"/>
      <c r="AP2181"/>
      <c r="AQ2181"/>
    </row>
    <row r="2182" spans="41:43" x14ac:dyDescent="0.35">
      <c r="AO2182"/>
      <c r="AP2182"/>
      <c r="AQ2182"/>
    </row>
    <row r="2183" spans="41:43" x14ac:dyDescent="0.35">
      <c r="AO2183"/>
      <c r="AP2183"/>
      <c r="AQ2183"/>
    </row>
    <row r="2184" spans="41:43" x14ac:dyDescent="0.35">
      <c r="AO2184"/>
      <c r="AP2184"/>
      <c r="AQ2184"/>
    </row>
    <row r="2185" spans="41:43" x14ac:dyDescent="0.35">
      <c r="AO2185"/>
      <c r="AP2185"/>
      <c r="AQ2185"/>
    </row>
    <row r="2186" spans="41:43" x14ac:dyDescent="0.35">
      <c r="AO2186"/>
      <c r="AP2186"/>
      <c r="AQ2186"/>
    </row>
    <row r="2187" spans="41:43" x14ac:dyDescent="0.35">
      <c r="AO2187"/>
      <c r="AP2187"/>
      <c r="AQ2187"/>
    </row>
    <row r="2188" spans="41:43" x14ac:dyDescent="0.35">
      <c r="AO2188"/>
      <c r="AP2188"/>
      <c r="AQ2188"/>
    </row>
    <row r="2189" spans="41:43" x14ac:dyDescent="0.35">
      <c r="AO2189"/>
      <c r="AP2189"/>
      <c r="AQ2189"/>
    </row>
    <row r="2190" spans="41:43" x14ac:dyDescent="0.35">
      <c r="AO2190"/>
      <c r="AP2190"/>
      <c r="AQ2190"/>
    </row>
    <row r="2191" spans="41:43" x14ac:dyDescent="0.35">
      <c r="AO2191"/>
      <c r="AP2191"/>
      <c r="AQ2191"/>
    </row>
    <row r="2192" spans="41:43" x14ac:dyDescent="0.35">
      <c r="AO2192"/>
      <c r="AP2192"/>
      <c r="AQ2192"/>
    </row>
    <row r="2193" spans="41:43" x14ac:dyDescent="0.35">
      <c r="AO2193"/>
      <c r="AP2193"/>
      <c r="AQ2193"/>
    </row>
    <row r="2194" spans="41:43" x14ac:dyDescent="0.35">
      <c r="AO2194"/>
      <c r="AP2194"/>
      <c r="AQ2194"/>
    </row>
    <row r="2195" spans="41:43" x14ac:dyDescent="0.35">
      <c r="AO2195"/>
      <c r="AP2195"/>
      <c r="AQ2195"/>
    </row>
    <row r="2196" spans="41:43" x14ac:dyDescent="0.35">
      <c r="AO2196"/>
      <c r="AP2196"/>
      <c r="AQ2196"/>
    </row>
    <row r="2197" spans="41:43" x14ac:dyDescent="0.35">
      <c r="AO2197"/>
      <c r="AP2197"/>
      <c r="AQ2197"/>
    </row>
    <row r="2198" spans="41:43" x14ac:dyDescent="0.35">
      <c r="AO2198"/>
      <c r="AP2198"/>
      <c r="AQ2198"/>
    </row>
    <row r="2199" spans="41:43" x14ac:dyDescent="0.35">
      <c r="AO2199"/>
      <c r="AP2199"/>
      <c r="AQ2199"/>
    </row>
    <row r="2200" spans="41:43" x14ac:dyDescent="0.35">
      <c r="AO2200"/>
      <c r="AP2200"/>
      <c r="AQ2200"/>
    </row>
    <row r="2201" spans="41:43" x14ac:dyDescent="0.35">
      <c r="AO2201"/>
      <c r="AP2201"/>
      <c r="AQ2201"/>
    </row>
    <row r="2202" spans="41:43" x14ac:dyDescent="0.35">
      <c r="AO2202"/>
      <c r="AP2202"/>
      <c r="AQ2202"/>
    </row>
    <row r="2203" spans="41:43" x14ac:dyDescent="0.35">
      <c r="AO2203"/>
      <c r="AP2203"/>
      <c r="AQ2203"/>
    </row>
    <row r="2204" spans="41:43" x14ac:dyDescent="0.35">
      <c r="AO2204"/>
      <c r="AP2204"/>
      <c r="AQ2204"/>
    </row>
    <row r="2205" spans="41:43" x14ac:dyDescent="0.35">
      <c r="AO2205"/>
      <c r="AP2205"/>
      <c r="AQ2205"/>
    </row>
    <row r="2206" spans="41:43" x14ac:dyDescent="0.35">
      <c r="AO2206"/>
      <c r="AP2206"/>
      <c r="AQ2206"/>
    </row>
    <row r="2207" spans="41:43" x14ac:dyDescent="0.35">
      <c r="AO2207"/>
      <c r="AP2207"/>
      <c r="AQ2207"/>
    </row>
    <row r="2208" spans="41:43" x14ac:dyDescent="0.35">
      <c r="AO2208"/>
      <c r="AP2208"/>
      <c r="AQ2208"/>
    </row>
    <row r="2209" spans="41:43" x14ac:dyDescent="0.35">
      <c r="AO2209"/>
      <c r="AP2209"/>
      <c r="AQ2209"/>
    </row>
    <row r="2210" spans="41:43" x14ac:dyDescent="0.35">
      <c r="AO2210"/>
      <c r="AP2210"/>
      <c r="AQ2210"/>
    </row>
    <row r="2211" spans="41:43" x14ac:dyDescent="0.35">
      <c r="AO2211"/>
      <c r="AP2211"/>
      <c r="AQ2211"/>
    </row>
    <row r="2212" spans="41:43" x14ac:dyDescent="0.35">
      <c r="AO2212"/>
      <c r="AP2212"/>
      <c r="AQ2212"/>
    </row>
    <row r="2213" spans="41:43" x14ac:dyDescent="0.35">
      <c r="AO2213"/>
      <c r="AP2213"/>
      <c r="AQ2213"/>
    </row>
    <row r="2214" spans="41:43" x14ac:dyDescent="0.35">
      <c r="AO2214"/>
      <c r="AP2214"/>
      <c r="AQ2214"/>
    </row>
    <row r="2215" spans="41:43" x14ac:dyDescent="0.35">
      <c r="AO2215"/>
      <c r="AP2215"/>
      <c r="AQ2215"/>
    </row>
    <row r="2216" spans="41:43" x14ac:dyDescent="0.35">
      <c r="AO2216"/>
      <c r="AP2216"/>
      <c r="AQ2216"/>
    </row>
    <row r="2217" spans="41:43" x14ac:dyDescent="0.35">
      <c r="AO2217"/>
      <c r="AP2217"/>
      <c r="AQ2217"/>
    </row>
    <row r="2218" spans="41:43" x14ac:dyDescent="0.35">
      <c r="AO2218"/>
      <c r="AP2218"/>
      <c r="AQ2218"/>
    </row>
    <row r="2219" spans="41:43" x14ac:dyDescent="0.35">
      <c r="AO2219"/>
      <c r="AP2219"/>
      <c r="AQ2219"/>
    </row>
    <row r="2220" spans="41:43" x14ac:dyDescent="0.35">
      <c r="AO2220"/>
      <c r="AP2220"/>
      <c r="AQ2220"/>
    </row>
    <row r="2221" spans="41:43" x14ac:dyDescent="0.35">
      <c r="AO2221"/>
      <c r="AP2221"/>
      <c r="AQ2221"/>
    </row>
    <row r="2222" spans="41:43" x14ac:dyDescent="0.35">
      <c r="AO2222"/>
      <c r="AP2222"/>
      <c r="AQ2222"/>
    </row>
    <row r="2223" spans="41:43" x14ac:dyDescent="0.35">
      <c r="AO2223"/>
      <c r="AP2223"/>
      <c r="AQ2223"/>
    </row>
    <row r="2224" spans="41:43" x14ac:dyDescent="0.35">
      <c r="AO2224"/>
      <c r="AP2224"/>
      <c r="AQ2224"/>
    </row>
    <row r="2225" spans="41:43" x14ac:dyDescent="0.35">
      <c r="AO2225"/>
      <c r="AP2225"/>
      <c r="AQ2225"/>
    </row>
    <row r="2226" spans="41:43" x14ac:dyDescent="0.35">
      <c r="AO2226"/>
      <c r="AP2226"/>
      <c r="AQ2226"/>
    </row>
    <row r="2227" spans="41:43" x14ac:dyDescent="0.35">
      <c r="AO2227"/>
      <c r="AP2227"/>
      <c r="AQ2227"/>
    </row>
    <row r="2228" spans="41:43" x14ac:dyDescent="0.35">
      <c r="AO2228"/>
      <c r="AP2228"/>
      <c r="AQ2228"/>
    </row>
    <row r="2229" spans="41:43" x14ac:dyDescent="0.35">
      <c r="AO2229"/>
      <c r="AP2229"/>
      <c r="AQ2229"/>
    </row>
    <row r="2230" spans="41:43" x14ac:dyDescent="0.35">
      <c r="AO2230"/>
      <c r="AP2230"/>
      <c r="AQ2230"/>
    </row>
    <row r="2231" spans="41:43" x14ac:dyDescent="0.35">
      <c r="AO2231"/>
      <c r="AP2231"/>
      <c r="AQ2231"/>
    </row>
    <row r="2232" spans="41:43" x14ac:dyDescent="0.35">
      <c r="AO2232"/>
      <c r="AP2232"/>
      <c r="AQ2232"/>
    </row>
    <row r="2233" spans="41:43" x14ac:dyDescent="0.35">
      <c r="AO2233"/>
      <c r="AP2233"/>
      <c r="AQ2233"/>
    </row>
    <row r="2234" spans="41:43" x14ac:dyDescent="0.35">
      <c r="AO2234"/>
      <c r="AP2234"/>
      <c r="AQ2234"/>
    </row>
    <row r="2235" spans="41:43" x14ac:dyDescent="0.35">
      <c r="AO2235"/>
      <c r="AP2235"/>
      <c r="AQ2235"/>
    </row>
    <row r="2236" spans="41:43" x14ac:dyDescent="0.35">
      <c r="AO2236"/>
      <c r="AP2236"/>
      <c r="AQ2236"/>
    </row>
    <row r="2237" spans="41:43" x14ac:dyDescent="0.35">
      <c r="AO2237"/>
      <c r="AP2237"/>
      <c r="AQ2237"/>
    </row>
    <row r="2238" spans="41:43" x14ac:dyDescent="0.35">
      <c r="AO2238"/>
      <c r="AP2238"/>
      <c r="AQ2238"/>
    </row>
    <row r="2239" spans="41:43" x14ac:dyDescent="0.35">
      <c r="AO2239"/>
      <c r="AP2239"/>
      <c r="AQ2239"/>
    </row>
    <row r="2240" spans="41:43" x14ac:dyDescent="0.35">
      <c r="AO2240"/>
      <c r="AP2240"/>
      <c r="AQ2240"/>
    </row>
    <row r="2241" spans="41:43" x14ac:dyDescent="0.35">
      <c r="AO2241"/>
      <c r="AP2241"/>
      <c r="AQ2241"/>
    </row>
    <row r="2242" spans="41:43" x14ac:dyDescent="0.35">
      <c r="AO2242"/>
      <c r="AP2242"/>
      <c r="AQ2242"/>
    </row>
    <row r="2243" spans="41:43" x14ac:dyDescent="0.35">
      <c r="AO2243"/>
      <c r="AP2243"/>
      <c r="AQ2243"/>
    </row>
    <row r="2244" spans="41:43" x14ac:dyDescent="0.35">
      <c r="AO2244"/>
      <c r="AP2244"/>
      <c r="AQ2244"/>
    </row>
    <row r="2245" spans="41:43" x14ac:dyDescent="0.35">
      <c r="AO2245"/>
      <c r="AP2245"/>
      <c r="AQ2245"/>
    </row>
    <row r="2246" spans="41:43" x14ac:dyDescent="0.35">
      <c r="AO2246"/>
      <c r="AP2246"/>
      <c r="AQ2246"/>
    </row>
    <row r="2247" spans="41:43" x14ac:dyDescent="0.35">
      <c r="AO2247"/>
      <c r="AP2247"/>
      <c r="AQ2247"/>
    </row>
    <row r="2248" spans="41:43" x14ac:dyDescent="0.35">
      <c r="AO2248"/>
      <c r="AP2248"/>
      <c r="AQ2248"/>
    </row>
    <row r="2249" spans="41:43" x14ac:dyDescent="0.35">
      <c r="AO2249"/>
      <c r="AP2249"/>
      <c r="AQ2249"/>
    </row>
    <row r="2250" spans="41:43" x14ac:dyDescent="0.35">
      <c r="AO2250"/>
      <c r="AP2250"/>
      <c r="AQ2250"/>
    </row>
    <row r="2251" spans="41:43" x14ac:dyDescent="0.35">
      <c r="AO2251"/>
      <c r="AP2251"/>
      <c r="AQ2251"/>
    </row>
    <row r="2252" spans="41:43" x14ac:dyDescent="0.35">
      <c r="AO2252"/>
      <c r="AP2252"/>
      <c r="AQ2252"/>
    </row>
    <row r="2253" spans="41:43" x14ac:dyDescent="0.35">
      <c r="AO2253"/>
      <c r="AP2253"/>
      <c r="AQ2253"/>
    </row>
    <row r="2254" spans="41:43" x14ac:dyDescent="0.35">
      <c r="AO2254"/>
      <c r="AP2254"/>
      <c r="AQ2254"/>
    </row>
    <row r="2255" spans="41:43" x14ac:dyDescent="0.35">
      <c r="AO2255"/>
      <c r="AP2255"/>
      <c r="AQ2255"/>
    </row>
    <row r="2256" spans="41:43" x14ac:dyDescent="0.35">
      <c r="AO2256"/>
      <c r="AP2256"/>
      <c r="AQ2256"/>
    </row>
    <row r="2257" spans="41:43" x14ac:dyDescent="0.35">
      <c r="AO2257"/>
      <c r="AP2257"/>
      <c r="AQ2257"/>
    </row>
    <row r="2258" spans="41:43" x14ac:dyDescent="0.35">
      <c r="AO2258"/>
      <c r="AP2258"/>
      <c r="AQ2258"/>
    </row>
    <row r="2259" spans="41:43" x14ac:dyDescent="0.35">
      <c r="AO2259"/>
      <c r="AP2259"/>
      <c r="AQ2259"/>
    </row>
    <row r="2260" spans="41:43" x14ac:dyDescent="0.35">
      <c r="AO2260"/>
      <c r="AP2260"/>
      <c r="AQ2260"/>
    </row>
    <row r="2261" spans="41:43" x14ac:dyDescent="0.35">
      <c r="AO2261"/>
      <c r="AP2261"/>
      <c r="AQ2261"/>
    </row>
    <row r="2262" spans="41:43" x14ac:dyDescent="0.35">
      <c r="AO2262"/>
      <c r="AP2262"/>
      <c r="AQ2262"/>
    </row>
    <row r="2263" spans="41:43" x14ac:dyDescent="0.35">
      <c r="AO2263"/>
      <c r="AP2263"/>
      <c r="AQ2263"/>
    </row>
    <row r="2264" spans="41:43" x14ac:dyDescent="0.35">
      <c r="AO2264"/>
      <c r="AP2264"/>
      <c r="AQ2264"/>
    </row>
    <row r="2265" spans="41:43" x14ac:dyDescent="0.35">
      <c r="AO2265"/>
      <c r="AP2265"/>
      <c r="AQ2265"/>
    </row>
    <row r="2266" spans="41:43" x14ac:dyDescent="0.35">
      <c r="AO2266"/>
      <c r="AP2266"/>
      <c r="AQ2266"/>
    </row>
    <row r="2267" spans="41:43" x14ac:dyDescent="0.35">
      <c r="AO2267"/>
      <c r="AP2267"/>
      <c r="AQ2267"/>
    </row>
    <row r="2268" spans="41:43" x14ac:dyDescent="0.35">
      <c r="AO2268"/>
      <c r="AP2268"/>
      <c r="AQ2268"/>
    </row>
    <row r="2269" spans="41:43" x14ac:dyDescent="0.35">
      <c r="AO2269"/>
      <c r="AP2269"/>
      <c r="AQ2269"/>
    </row>
    <row r="2270" spans="41:43" x14ac:dyDescent="0.35">
      <c r="AO2270"/>
      <c r="AP2270"/>
      <c r="AQ2270"/>
    </row>
    <row r="2271" spans="41:43" x14ac:dyDescent="0.35">
      <c r="AO2271"/>
      <c r="AP2271"/>
      <c r="AQ2271"/>
    </row>
    <row r="2272" spans="41:43" x14ac:dyDescent="0.35">
      <c r="AO2272"/>
      <c r="AP2272"/>
      <c r="AQ2272"/>
    </row>
    <row r="2273" spans="41:43" x14ac:dyDescent="0.35">
      <c r="AO2273"/>
      <c r="AP2273"/>
      <c r="AQ2273"/>
    </row>
    <row r="2274" spans="41:43" x14ac:dyDescent="0.35">
      <c r="AO2274"/>
      <c r="AP2274"/>
      <c r="AQ2274"/>
    </row>
    <row r="2275" spans="41:43" x14ac:dyDescent="0.35">
      <c r="AO2275"/>
      <c r="AP2275"/>
      <c r="AQ2275"/>
    </row>
    <row r="2276" spans="41:43" x14ac:dyDescent="0.35">
      <c r="AO2276"/>
      <c r="AP2276"/>
      <c r="AQ2276"/>
    </row>
    <row r="2277" spans="41:43" x14ac:dyDescent="0.35">
      <c r="AO2277"/>
      <c r="AP2277"/>
      <c r="AQ2277"/>
    </row>
    <row r="2278" spans="41:43" x14ac:dyDescent="0.35">
      <c r="AO2278"/>
      <c r="AP2278"/>
      <c r="AQ2278"/>
    </row>
    <row r="2279" spans="41:43" x14ac:dyDescent="0.35">
      <c r="AO2279"/>
      <c r="AP2279"/>
      <c r="AQ2279"/>
    </row>
    <row r="2280" spans="41:43" x14ac:dyDescent="0.35">
      <c r="AO2280"/>
      <c r="AP2280"/>
      <c r="AQ2280"/>
    </row>
    <row r="2281" spans="41:43" x14ac:dyDescent="0.35">
      <c r="AO2281"/>
      <c r="AP2281"/>
      <c r="AQ2281"/>
    </row>
    <row r="2282" spans="41:43" x14ac:dyDescent="0.35">
      <c r="AO2282"/>
      <c r="AP2282"/>
      <c r="AQ2282"/>
    </row>
    <row r="2283" spans="41:43" x14ac:dyDescent="0.35">
      <c r="AO2283"/>
      <c r="AP2283"/>
      <c r="AQ2283"/>
    </row>
    <row r="2284" spans="41:43" x14ac:dyDescent="0.35">
      <c r="AO2284"/>
      <c r="AP2284"/>
      <c r="AQ2284"/>
    </row>
    <row r="2285" spans="41:43" x14ac:dyDescent="0.35">
      <c r="AO2285"/>
      <c r="AP2285"/>
      <c r="AQ2285"/>
    </row>
    <row r="2286" spans="41:43" x14ac:dyDescent="0.35">
      <c r="AO2286"/>
      <c r="AP2286"/>
      <c r="AQ2286"/>
    </row>
    <row r="2287" spans="41:43" x14ac:dyDescent="0.35">
      <c r="AO2287"/>
      <c r="AP2287"/>
      <c r="AQ2287"/>
    </row>
    <row r="2288" spans="41:43" x14ac:dyDescent="0.35">
      <c r="AO2288"/>
      <c r="AP2288"/>
      <c r="AQ2288"/>
    </row>
    <row r="2289" spans="41:43" x14ac:dyDescent="0.35">
      <c r="AO2289"/>
      <c r="AP2289"/>
      <c r="AQ2289"/>
    </row>
    <row r="2290" spans="41:43" x14ac:dyDescent="0.35">
      <c r="AO2290"/>
      <c r="AP2290"/>
      <c r="AQ2290"/>
    </row>
    <row r="2291" spans="41:43" x14ac:dyDescent="0.35">
      <c r="AO2291"/>
      <c r="AP2291"/>
      <c r="AQ2291"/>
    </row>
    <row r="2292" spans="41:43" x14ac:dyDescent="0.35">
      <c r="AO2292"/>
      <c r="AP2292"/>
      <c r="AQ2292"/>
    </row>
    <row r="2293" spans="41:43" x14ac:dyDescent="0.35">
      <c r="AO2293"/>
      <c r="AP2293"/>
      <c r="AQ2293"/>
    </row>
    <row r="2294" spans="41:43" x14ac:dyDescent="0.35">
      <c r="AO2294"/>
      <c r="AP2294"/>
      <c r="AQ2294"/>
    </row>
    <row r="2295" spans="41:43" x14ac:dyDescent="0.35">
      <c r="AO2295"/>
      <c r="AP2295"/>
      <c r="AQ2295"/>
    </row>
    <row r="2296" spans="41:43" x14ac:dyDescent="0.35">
      <c r="AO2296"/>
      <c r="AP2296"/>
      <c r="AQ2296"/>
    </row>
    <row r="2297" spans="41:43" x14ac:dyDescent="0.35">
      <c r="AO2297"/>
      <c r="AP2297"/>
      <c r="AQ2297"/>
    </row>
    <row r="2298" spans="41:43" x14ac:dyDescent="0.35">
      <c r="AO2298"/>
      <c r="AP2298"/>
      <c r="AQ2298"/>
    </row>
    <row r="2299" spans="41:43" x14ac:dyDescent="0.35">
      <c r="AO2299"/>
      <c r="AP2299"/>
      <c r="AQ2299"/>
    </row>
    <row r="2300" spans="41:43" x14ac:dyDescent="0.35">
      <c r="AO2300"/>
      <c r="AP2300"/>
      <c r="AQ2300"/>
    </row>
    <row r="2301" spans="41:43" x14ac:dyDescent="0.35">
      <c r="AO2301"/>
      <c r="AP2301"/>
      <c r="AQ2301"/>
    </row>
    <row r="2302" spans="41:43" x14ac:dyDescent="0.35">
      <c r="AO2302"/>
      <c r="AP2302"/>
      <c r="AQ2302"/>
    </row>
    <row r="2303" spans="41:43" x14ac:dyDescent="0.35">
      <c r="AO2303"/>
      <c r="AP2303"/>
      <c r="AQ2303"/>
    </row>
    <row r="2304" spans="41:43" x14ac:dyDescent="0.35">
      <c r="AO2304"/>
      <c r="AP2304"/>
      <c r="AQ2304"/>
    </row>
    <row r="2305" spans="41:43" x14ac:dyDescent="0.35">
      <c r="AO2305"/>
      <c r="AP2305"/>
      <c r="AQ2305"/>
    </row>
    <row r="2306" spans="41:43" x14ac:dyDescent="0.35">
      <c r="AO2306"/>
      <c r="AP2306"/>
      <c r="AQ2306"/>
    </row>
    <row r="2307" spans="41:43" x14ac:dyDescent="0.35">
      <c r="AO2307"/>
      <c r="AP2307"/>
      <c r="AQ2307"/>
    </row>
    <row r="2308" spans="41:43" x14ac:dyDescent="0.35">
      <c r="AO2308"/>
      <c r="AP2308"/>
      <c r="AQ2308"/>
    </row>
    <row r="2309" spans="41:43" x14ac:dyDescent="0.35">
      <c r="AO2309"/>
      <c r="AP2309"/>
      <c r="AQ2309"/>
    </row>
    <row r="2310" spans="41:43" x14ac:dyDescent="0.35">
      <c r="AO2310"/>
      <c r="AP2310"/>
      <c r="AQ2310"/>
    </row>
    <row r="2311" spans="41:43" x14ac:dyDescent="0.35">
      <c r="AO2311"/>
      <c r="AP2311"/>
      <c r="AQ2311"/>
    </row>
    <row r="2312" spans="41:43" x14ac:dyDescent="0.35">
      <c r="AO2312"/>
      <c r="AP2312"/>
      <c r="AQ2312"/>
    </row>
    <row r="2313" spans="41:43" x14ac:dyDescent="0.35">
      <c r="AO2313"/>
      <c r="AP2313"/>
      <c r="AQ2313"/>
    </row>
    <row r="2314" spans="41:43" x14ac:dyDescent="0.35">
      <c r="AO2314"/>
      <c r="AP2314"/>
      <c r="AQ2314"/>
    </row>
    <row r="2315" spans="41:43" x14ac:dyDescent="0.35">
      <c r="AO2315"/>
      <c r="AP2315"/>
      <c r="AQ2315"/>
    </row>
    <row r="2316" spans="41:43" x14ac:dyDescent="0.35">
      <c r="AO2316"/>
      <c r="AP2316"/>
      <c r="AQ2316"/>
    </row>
    <row r="2317" spans="41:43" x14ac:dyDescent="0.35">
      <c r="AO2317"/>
      <c r="AP2317"/>
      <c r="AQ2317"/>
    </row>
    <row r="2318" spans="41:43" x14ac:dyDescent="0.35">
      <c r="AO2318"/>
      <c r="AP2318"/>
      <c r="AQ2318"/>
    </row>
    <row r="2319" spans="41:43" x14ac:dyDescent="0.35">
      <c r="AO2319"/>
      <c r="AP2319"/>
      <c r="AQ2319"/>
    </row>
    <row r="2320" spans="41:43" x14ac:dyDescent="0.35">
      <c r="AO2320"/>
      <c r="AP2320"/>
      <c r="AQ2320"/>
    </row>
    <row r="2321" spans="41:43" x14ac:dyDescent="0.35">
      <c r="AO2321"/>
      <c r="AP2321"/>
      <c r="AQ2321"/>
    </row>
    <row r="2322" spans="41:43" x14ac:dyDescent="0.35">
      <c r="AO2322"/>
      <c r="AP2322"/>
      <c r="AQ2322"/>
    </row>
    <row r="2323" spans="41:43" x14ac:dyDescent="0.35">
      <c r="AO2323"/>
      <c r="AP2323"/>
      <c r="AQ2323"/>
    </row>
    <row r="2324" spans="41:43" x14ac:dyDescent="0.35">
      <c r="AO2324"/>
      <c r="AP2324"/>
      <c r="AQ2324"/>
    </row>
    <row r="2325" spans="41:43" x14ac:dyDescent="0.35">
      <c r="AO2325"/>
      <c r="AP2325"/>
      <c r="AQ2325"/>
    </row>
    <row r="2326" spans="41:43" x14ac:dyDescent="0.35">
      <c r="AO2326"/>
      <c r="AP2326"/>
      <c r="AQ2326"/>
    </row>
    <row r="2327" spans="41:43" x14ac:dyDescent="0.35">
      <c r="AO2327"/>
      <c r="AP2327"/>
      <c r="AQ2327"/>
    </row>
    <row r="2328" spans="41:43" x14ac:dyDescent="0.35">
      <c r="AO2328"/>
      <c r="AP2328"/>
      <c r="AQ2328"/>
    </row>
    <row r="2329" spans="41:43" x14ac:dyDescent="0.35">
      <c r="AO2329"/>
      <c r="AP2329"/>
      <c r="AQ2329"/>
    </row>
    <row r="2330" spans="41:43" x14ac:dyDescent="0.35">
      <c r="AO2330"/>
      <c r="AP2330"/>
      <c r="AQ2330"/>
    </row>
    <row r="2331" spans="41:43" x14ac:dyDescent="0.35">
      <c r="AO2331"/>
      <c r="AP2331"/>
      <c r="AQ2331"/>
    </row>
    <row r="2332" spans="41:43" x14ac:dyDescent="0.35">
      <c r="AO2332"/>
      <c r="AP2332"/>
      <c r="AQ2332"/>
    </row>
    <row r="2333" spans="41:43" x14ac:dyDescent="0.35">
      <c r="AO2333"/>
      <c r="AP2333"/>
      <c r="AQ2333"/>
    </row>
    <row r="2334" spans="41:43" x14ac:dyDescent="0.35">
      <c r="AO2334"/>
      <c r="AP2334"/>
      <c r="AQ2334"/>
    </row>
    <row r="2335" spans="41:43" x14ac:dyDescent="0.35">
      <c r="AO2335"/>
      <c r="AP2335"/>
      <c r="AQ2335"/>
    </row>
    <row r="2336" spans="41:43" x14ac:dyDescent="0.35">
      <c r="AO2336"/>
      <c r="AP2336"/>
      <c r="AQ2336"/>
    </row>
    <row r="2337" spans="41:43" x14ac:dyDescent="0.35">
      <c r="AO2337"/>
      <c r="AP2337"/>
      <c r="AQ2337"/>
    </row>
    <row r="2338" spans="41:43" x14ac:dyDescent="0.35">
      <c r="AO2338"/>
      <c r="AP2338"/>
      <c r="AQ2338"/>
    </row>
    <row r="2339" spans="41:43" x14ac:dyDescent="0.35">
      <c r="AO2339"/>
      <c r="AP2339"/>
      <c r="AQ2339"/>
    </row>
    <row r="2340" spans="41:43" x14ac:dyDescent="0.35">
      <c r="AO2340"/>
      <c r="AP2340"/>
      <c r="AQ2340"/>
    </row>
    <row r="2341" spans="41:43" x14ac:dyDescent="0.35">
      <c r="AO2341"/>
      <c r="AP2341"/>
      <c r="AQ2341"/>
    </row>
    <row r="2342" spans="41:43" x14ac:dyDescent="0.35">
      <c r="AO2342"/>
      <c r="AP2342"/>
      <c r="AQ2342"/>
    </row>
    <row r="2343" spans="41:43" x14ac:dyDescent="0.35">
      <c r="AO2343"/>
      <c r="AP2343"/>
      <c r="AQ2343"/>
    </row>
    <row r="2344" spans="41:43" x14ac:dyDescent="0.35">
      <c r="AO2344"/>
      <c r="AP2344"/>
      <c r="AQ2344"/>
    </row>
    <row r="2345" spans="41:43" x14ac:dyDescent="0.35">
      <c r="AO2345"/>
      <c r="AP2345"/>
      <c r="AQ2345"/>
    </row>
    <row r="2346" spans="41:43" x14ac:dyDescent="0.35">
      <c r="AO2346"/>
      <c r="AP2346"/>
      <c r="AQ2346"/>
    </row>
    <row r="2347" spans="41:43" x14ac:dyDescent="0.35">
      <c r="AO2347"/>
      <c r="AP2347"/>
      <c r="AQ2347"/>
    </row>
    <row r="2348" spans="41:43" x14ac:dyDescent="0.35">
      <c r="AO2348"/>
      <c r="AP2348"/>
      <c r="AQ2348"/>
    </row>
    <row r="2349" spans="41:43" x14ac:dyDescent="0.35">
      <c r="AO2349"/>
      <c r="AP2349"/>
      <c r="AQ2349"/>
    </row>
    <row r="2350" spans="41:43" x14ac:dyDescent="0.35">
      <c r="AO2350"/>
      <c r="AP2350"/>
      <c r="AQ2350"/>
    </row>
    <row r="2351" spans="41:43" x14ac:dyDescent="0.35">
      <c r="AO2351"/>
      <c r="AP2351"/>
      <c r="AQ2351"/>
    </row>
    <row r="2352" spans="41:43" x14ac:dyDescent="0.35">
      <c r="AO2352"/>
      <c r="AP2352"/>
      <c r="AQ2352"/>
    </row>
    <row r="2353" spans="41:43" x14ac:dyDescent="0.35">
      <c r="AO2353"/>
      <c r="AP2353"/>
      <c r="AQ2353"/>
    </row>
    <row r="2354" spans="41:43" x14ac:dyDescent="0.35">
      <c r="AO2354"/>
      <c r="AP2354"/>
      <c r="AQ2354"/>
    </row>
    <row r="2355" spans="41:43" x14ac:dyDescent="0.35">
      <c r="AO2355"/>
      <c r="AP2355"/>
      <c r="AQ2355"/>
    </row>
    <row r="2356" spans="41:43" x14ac:dyDescent="0.35">
      <c r="AO2356"/>
      <c r="AP2356"/>
      <c r="AQ2356"/>
    </row>
    <row r="2357" spans="41:43" x14ac:dyDescent="0.35">
      <c r="AO2357"/>
      <c r="AP2357"/>
      <c r="AQ2357"/>
    </row>
    <row r="2358" spans="41:43" x14ac:dyDescent="0.35">
      <c r="AO2358"/>
      <c r="AP2358"/>
      <c r="AQ2358"/>
    </row>
    <row r="2359" spans="41:43" x14ac:dyDescent="0.35">
      <c r="AO2359"/>
      <c r="AP2359"/>
      <c r="AQ2359"/>
    </row>
    <row r="2360" spans="41:43" x14ac:dyDescent="0.35">
      <c r="AO2360"/>
      <c r="AP2360"/>
      <c r="AQ2360"/>
    </row>
    <row r="2361" spans="41:43" x14ac:dyDescent="0.35">
      <c r="AO2361"/>
      <c r="AP2361"/>
      <c r="AQ2361"/>
    </row>
    <row r="2362" spans="41:43" x14ac:dyDescent="0.35">
      <c r="AO2362"/>
      <c r="AP2362"/>
      <c r="AQ2362"/>
    </row>
    <row r="2363" spans="41:43" x14ac:dyDescent="0.35">
      <c r="AO2363"/>
      <c r="AP2363"/>
      <c r="AQ2363"/>
    </row>
    <row r="2364" spans="41:43" x14ac:dyDescent="0.35">
      <c r="AO2364"/>
      <c r="AP2364"/>
      <c r="AQ2364"/>
    </row>
    <row r="2365" spans="41:43" x14ac:dyDescent="0.35">
      <c r="AO2365"/>
      <c r="AP2365"/>
      <c r="AQ2365"/>
    </row>
    <row r="2366" spans="41:43" x14ac:dyDescent="0.35">
      <c r="AO2366"/>
      <c r="AP2366"/>
      <c r="AQ2366"/>
    </row>
    <row r="2367" spans="41:43" x14ac:dyDescent="0.35">
      <c r="AO2367"/>
      <c r="AP2367"/>
      <c r="AQ2367"/>
    </row>
    <row r="2368" spans="41:43" x14ac:dyDescent="0.35">
      <c r="AO2368"/>
      <c r="AP2368"/>
      <c r="AQ2368"/>
    </row>
    <row r="2369" spans="41:43" x14ac:dyDescent="0.35">
      <c r="AO2369"/>
      <c r="AP2369"/>
      <c r="AQ2369"/>
    </row>
    <row r="2370" spans="41:43" x14ac:dyDescent="0.35">
      <c r="AO2370"/>
      <c r="AP2370"/>
      <c r="AQ2370"/>
    </row>
    <row r="2371" spans="41:43" x14ac:dyDescent="0.35">
      <c r="AO2371"/>
      <c r="AP2371"/>
      <c r="AQ2371"/>
    </row>
    <row r="2372" spans="41:43" x14ac:dyDescent="0.35">
      <c r="AO2372"/>
      <c r="AP2372"/>
      <c r="AQ2372"/>
    </row>
    <row r="2373" spans="41:43" x14ac:dyDescent="0.35">
      <c r="AO2373"/>
      <c r="AP2373"/>
      <c r="AQ2373"/>
    </row>
    <row r="2374" spans="41:43" x14ac:dyDescent="0.35">
      <c r="AO2374"/>
      <c r="AP2374"/>
      <c r="AQ2374"/>
    </row>
    <row r="2375" spans="41:43" x14ac:dyDescent="0.35">
      <c r="AO2375"/>
      <c r="AP2375"/>
      <c r="AQ2375"/>
    </row>
    <row r="2376" spans="41:43" x14ac:dyDescent="0.35">
      <c r="AO2376"/>
      <c r="AP2376"/>
      <c r="AQ2376"/>
    </row>
    <row r="2377" spans="41:43" x14ac:dyDescent="0.35">
      <c r="AO2377"/>
      <c r="AP2377"/>
      <c r="AQ2377"/>
    </row>
    <row r="2378" spans="41:43" x14ac:dyDescent="0.35">
      <c r="AO2378"/>
      <c r="AP2378"/>
      <c r="AQ2378"/>
    </row>
    <row r="2379" spans="41:43" x14ac:dyDescent="0.35">
      <c r="AO2379"/>
      <c r="AP2379"/>
      <c r="AQ2379"/>
    </row>
    <row r="2380" spans="41:43" x14ac:dyDescent="0.35">
      <c r="AO2380"/>
      <c r="AP2380"/>
      <c r="AQ2380"/>
    </row>
    <row r="2381" spans="41:43" x14ac:dyDescent="0.35">
      <c r="AO2381"/>
      <c r="AP2381"/>
      <c r="AQ2381"/>
    </row>
    <row r="2382" spans="41:43" x14ac:dyDescent="0.35">
      <c r="AO2382"/>
      <c r="AP2382"/>
      <c r="AQ2382"/>
    </row>
    <row r="2383" spans="41:43" x14ac:dyDescent="0.35">
      <c r="AO2383"/>
      <c r="AP2383"/>
      <c r="AQ2383"/>
    </row>
    <row r="2384" spans="41:43" x14ac:dyDescent="0.35">
      <c r="AO2384"/>
      <c r="AP2384"/>
      <c r="AQ2384"/>
    </row>
    <row r="2385" spans="41:43" x14ac:dyDescent="0.35">
      <c r="AO2385"/>
      <c r="AP2385"/>
      <c r="AQ2385"/>
    </row>
    <row r="2386" spans="41:43" x14ac:dyDescent="0.35">
      <c r="AO2386"/>
      <c r="AP2386"/>
      <c r="AQ2386"/>
    </row>
    <row r="2387" spans="41:43" x14ac:dyDescent="0.35">
      <c r="AO2387"/>
      <c r="AP2387"/>
      <c r="AQ2387"/>
    </row>
    <row r="2388" spans="41:43" x14ac:dyDescent="0.35">
      <c r="AO2388"/>
      <c r="AP2388"/>
      <c r="AQ2388"/>
    </row>
    <row r="2389" spans="41:43" x14ac:dyDescent="0.35">
      <c r="AO2389"/>
      <c r="AP2389"/>
      <c r="AQ2389"/>
    </row>
    <row r="2390" spans="41:43" x14ac:dyDescent="0.35">
      <c r="AO2390"/>
      <c r="AP2390"/>
      <c r="AQ2390"/>
    </row>
    <row r="2391" spans="41:43" x14ac:dyDescent="0.35">
      <c r="AO2391"/>
      <c r="AP2391"/>
      <c r="AQ2391"/>
    </row>
    <row r="2392" spans="41:43" x14ac:dyDescent="0.35">
      <c r="AO2392"/>
      <c r="AP2392"/>
      <c r="AQ2392"/>
    </row>
    <row r="2393" spans="41:43" x14ac:dyDescent="0.35">
      <c r="AO2393"/>
      <c r="AP2393"/>
      <c r="AQ2393"/>
    </row>
    <row r="2394" spans="41:43" x14ac:dyDescent="0.35">
      <c r="AO2394"/>
      <c r="AP2394"/>
      <c r="AQ2394"/>
    </row>
    <row r="2395" spans="41:43" x14ac:dyDescent="0.35">
      <c r="AO2395"/>
      <c r="AP2395"/>
      <c r="AQ2395"/>
    </row>
    <row r="2396" spans="41:43" x14ac:dyDescent="0.35">
      <c r="AO2396"/>
      <c r="AP2396"/>
      <c r="AQ2396"/>
    </row>
    <row r="2397" spans="41:43" x14ac:dyDescent="0.35">
      <c r="AO2397"/>
      <c r="AP2397"/>
      <c r="AQ2397"/>
    </row>
    <row r="2398" spans="41:43" x14ac:dyDescent="0.35">
      <c r="AO2398"/>
      <c r="AP2398"/>
      <c r="AQ2398"/>
    </row>
    <row r="2399" spans="41:43" x14ac:dyDescent="0.35">
      <c r="AO2399"/>
      <c r="AP2399"/>
      <c r="AQ2399"/>
    </row>
    <row r="2400" spans="41:43" x14ac:dyDescent="0.35">
      <c r="AO2400"/>
      <c r="AP2400"/>
      <c r="AQ2400"/>
    </row>
    <row r="2401" spans="41:43" x14ac:dyDescent="0.35">
      <c r="AO2401"/>
      <c r="AP2401"/>
      <c r="AQ2401"/>
    </row>
    <row r="2402" spans="41:43" x14ac:dyDescent="0.35">
      <c r="AO2402"/>
      <c r="AP2402"/>
      <c r="AQ2402"/>
    </row>
    <row r="2403" spans="41:43" x14ac:dyDescent="0.35">
      <c r="AO2403"/>
      <c r="AP2403"/>
      <c r="AQ2403"/>
    </row>
    <row r="2404" spans="41:43" x14ac:dyDescent="0.35">
      <c r="AO2404"/>
      <c r="AP2404"/>
      <c r="AQ2404"/>
    </row>
    <row r="2405" spans="41:43" x14ac:dyDescent="0.35">
      <c r="AO2405"/>
      <c r="AP2405"/>
      <c r="AQ2405"/>
    </row>
    <row r="2406" spans="41:43" x14ac:dyDescent="0.35">
      <c r="AO2406"/>
      <c r="AP2406"/>
      <c r="AQ2406"/>
    </row>
    <row r="2407" spans="41:43" x14ac:dyDescent="0.35">
      <c r="AO2407"/>
      <c r="AP2407"/>
      <c r="AQ2407"/>
    </row>
    <row r="2408" spans="41:43" x14ac:dyDescent="0.35">
      <c r="AO2408"/>
      <c r="AP2408"/>
      <c r="AQ2408"/>
    </row>
    <row r="2409" spans="41:43" x14ac:dyDescent="0.35">
      <c r="AO2409"/>
      <c r="AP2409"/>
      <c r="AQ2409"/>
    </row>
    <row r="2410" spans="41:43" x14ac:dyDescent="0.35">
      <c r="AO2410"/>
      <c r="AP2410"/>
      <c r="AQ2410"/>
    </row>
    <row r="2411" spans="41:43" x14ac:dyDescent="0.35">
      <c r="AO2411"/>
      <c r="AP2411"/>
      <c r="AQ2411"/>
    </row>
    <row r="2412" spans="41:43" x14ac:dyDescent="0.35">
      <c r="AO2412"/>
      <c r="AP2412"/>
      <c r="AQ2412"/>
    </row>
    <row r="2413" spans="41:43" x14ac:dyDescent="0.35">
      <c r="AO2413"/>
      <c r="AP2413"/>
      <c r="AQ2413"/>
    </row>
    <row r="2414" spans="41:43" x14ac:dyDescent="0.35">
      <c r="AO2414"/>
      <c r="AP2414"/>
      <c r="AQ2414"/>
    </row>
    <row r="2415" spans="41:43" x14ac:dyDescent="0.35">
      <c r="AO2415"/>
      <c r="AP2415"/>
      <c r="AQ2415"/>
    </row>
    <row r="2416" spans="41:43" x14ac:dyDescent="0.35">
      <c r="AO2416"/>
      <c r="AP2416"/>
      <c r="AQ2416"/>
    </row>
    <row r="2417" spans="41:43" x14ac:dyDescent="0.35">
      <c r="AO2417"/>
      <c r="AP2417"/>
      <c r="AQ2417"/>
    </row>
    <row r="2418" spans="41:43" x14ac:dyDescent="0.35">
      <c r="AO2418"/>
      <c r="AP2418"/>
      <c r="AQ2418"/>
    </row>
    <row r="2419" spans="41:43" x14ac:dyDescent="0.35">
      <c r="AO2419"/>
      <c r="AP2419"/>
      <c r="AQ2419"/>
    </row>
    <row r="2420" spans="41:43" x14ac:dyDescent="0.35">
      <c r="AO2420"/>
      <c r="AP2420"/>
      <c r="AQ2420"/>
    </row>
    <row r="2421" spans="41:43" x14ac:dyDescent="0.35">
      <c r="AO2421"/>
      <c r="AP2421"/>
      <c r="AQ2421"/>
    </row>
    <row r="2422" spans="41:43" x14ac:dyDescent="0.35">
      <c r="AO2422"/>
      <c r="AP2422"/>
      <c r="AQ2422"/>
    </row>
    <row r="2423" spans="41:43" x14ac:dyDescent="0.35">
      <c r="AO2423"/>
      <c r="AP2423"/>
      <c r="AQ2423"/>
    </row>
    <row r="2424" spans="41:43" x14ac:dyDescent="0.35">
      <c r="AO2424"/>
      <c r="AP2424"/>
      <c r="AQ2424"/>
    </row>
    <row r="2425" spans="41:43" x14ac:dyDescent="0.35">
      <c r="AO2425"/>
      <c r="AP2425"/>
      <c r="AQ2425"/>
    </row>
    <row r="2426" spans="41:43" x14ac:dyDescent="0.35">
      <c r="AO2426"/>
      <c r="AP2426"/>
      <c r="AQ2426"/>
    </row>
    <row r="2427" spans="41:43" x14ac:dyDescent="0.35">
      <c r="AO2427"/>
      <c r="AP2427"/>
      <c r="AQ2427"/>
    </row>
    <row r="2428" spans="41:43" x14ac:dyDescent="0.35">
      <c r="AO2428"/>
      <c r="AP2428"/>
      <c r="AQ2428"/>
    </row>
    <row r="2429" spans="41:43" x14ac:dyDescent="0.35">
      <c r="AO2429"/>
      <c r="AP2429"/>
      <c r="AQ2429"/>
    </row>
    <row r="2430" spans="41:43" x14ac:dyDescent="0.35">
      <c r="AO2430"/>
      <c r="AP2430"/>
      <c r="AQ2430"/>
    </row>
    <row r="2431" spans="41:43" x14ac:dyDescent="0.35">
      <c r="AO2431"/>
      <c r="AP2431"/>
      <c r="AQ2431"/>
    </row>
    <row r="2432" spans="41:43" x14ac:dyDescent="0.35">
      <c r="AO2432"/>
      <c r="AP2432"/>
      <c r="AQ2432"/>
    </row>
    <row r="2433" spans="41:43" x14ac:dyDescent="0.35">
      <c r="AO2433"/>
      <c r="AP2433"/>
      <c r="AQ2433"/>
    </row>
    <row r="2434" spans="41:43" x14ac:dyDescent="0.35">
      <c r="AO2434"/>
      <c r="AP2434"/>
      <c r="AQ2434"/>
    </row>
    <row r="2435" spans="41:43" x14ac:dyDescent="0.35">
      <c r="AO2435"/>
      <c r="AP2435"/>
      <c r="AQ2435"/>
    </row>
    <row r="2436" spans="41:43" x14ac:dyDescent="0.35">
      <c r="AO2436"/>
      <c r="AP2436"/>
      <c r="AQ2436"/>
    </row>
    <row r="2437" spans="41:43" x14ac:dyDescent="0.35">
      <c r="AO2437"/>
      <c r="AP2437"/>
      <c r="AQ2437"/>
    </row>
    <row r="2438" spans="41:43" x14ac:dyDescent="0.35">
      <c r="AO2438"/>
      <c r="AP2438"/>
      <c r="AQ2438"/>
    </row>
    <row r="2439" spans="41:43" x14ac:dyDescent="0.35">
      <c r="AO2439"/>
      <c r="AP2439"/>
      <c r="AQ2439"/>
    </row>
    <row r="2440" spans="41:43" x14ac:dyDescent="0.35">
      <c r="AO2440"/>
      <c r="AP2440"/>
      <c r="AQ2440"/>
    </row>
    <row r="2441" spans="41:43" x14ac:dyDescent="0.35">
      <c r="AO2441"/>
      <c r="AP2441"/>
      <c r="AQ2441"/>
    </row>
    <row r="2442" spans="41:43" x14ac:dyDescent="0.35">
      <c r="AO2442"/>
      <c r="AP2442"/>
      <c r="AQ2442"/>
    </row>
    <row r="2443" spans="41:43" x14ac:dyDescent="0.35">
      <c r="AO2443"/>
      <c r="AP2443"/>
      <c r="AQ2443"/>
    </row>
    <row r="2444" spans="41:43" x14ac:dyDescent="0.35">
      <c r="AO2444"/>
      <c r="AP2444"/>
      <c r="AQ2444"/>
    </row>
    <row r="2445" spans="41:43" x14ac:dyDescent="0.35">
      <c r="AO2445"/>
      <c r="AP2445"/>
      <c r="AQ2445"/>
    </row>
    <row r="2446" spans="41:43" x14ac:dyDescent="0.35">
      <c r="AO2446"/>
      <c r="AP2446"/>
      <c r="AQ2446"/>
    </row>
    <row r="2447" spans="41:43" x14ac:dyDescent="0.35">
      <c r="AO2447"/>
      <c r="AP2447"/>
      <c r="AQ2447"/>
    </row>
    <row r="2448" spans="41:43" x14ac:dyDescent="0.35">
      <c r="AO2448"/>
      <c r="AP2448"/>
      <c r="AQ2448"/>
    </row>
    <row r="2449" spans="41:43" x14ac:dyDescent="0.35">
      <c r="AO2449"/>
      <c r="AP2449"/>
      <c r="AQ2449"/>
    </row>
    <row r="2450" spans="41:43" x14ac:dyDescent="0.35">
      <c r="AO2450"/>
      <c r="AP2450"/>
      <c r="AQ2450"/>
    </row>
    <row r="2451" spans="41:43" x14ac:dyDescent="0.35">
      <c r="AO2451"/>
      <c r="AP2451"/>
      <c r="AQ2451"/>
    </row>
    <row r="2452" spans="41:43" x14ac:dyDescent="0.35">
      <c r="AO2452"/>
      <c r="AP2452"/>
      <c r="AQ2452"/>
    </row>
    <row r="2453" spans="41:43" x14ac:dyDescent="0.35">
      <c r="AO2453"/>
      <c r="AP2453"/>
      <c r="AQ2453"/>
    </row>
    <row r="2454" spans="41:43" x14ac:dyDescent="0.35">
      <c r="AO2454"/>
      <c r="AP2454"/>
      <c r="AQ2454"/>
    </row>
    <row r="2455" spans="41:43" x14ac:dyDescent="0.35">
      <c r="AO2455"/>
      <c r="AP2455"/>
      <c r="AQ2455"/>
    </row>
    <row r="2456" spans="41:43" x14ac:dyDescent="0.35">
      <c r="AO2456"/>
      <c r="AP2456"/>
      <c r="AQ2456"/>
    </row>
    <row r="2457" spans="41:43" x14ac:dyDescent="0.35">
      <c r="AO2457"/>
      <c r="AP2457"/>
      <c r="AQ2457"/>
    </row>
    <row r="2458" spans="41:43" x14ac:dyDescent="0.35">
      <c r="AO2458"/>
      <c r="AP2458"/>
      <c r="AQ2458"/>
    </row>
    <row r="2459" spans="41:43" x14ac:dyDescent="0.35">
      <c r="AO2459"/>
      <c r="AP2459"/>
      <c r="AQ2459"/>
    </row>
    <row r="2460" spans="41:43" x14ac:dyDescent="0.35">
      <c r="AO2460"/>
      <c r="AP2460"/>
      <c r="AQ2460"/>
    </row>
    <row r="2461" spans="41:43" x14ac:dyDescent="0.35">
      <c r="AO2461"/>
      <c r="AP2461"/>
      <c r="AQ2461"/>
    </row>
    <row r="2462" spans="41:43" x14ac:dyDescent="0.35">
      <c r="AO2462"/>
      <c r="AP2462"/>
      <c r="AQ2462"/>
    </row>
    <row r="2463" spans="41:43" x14ac:dyDescent="0.35">
      <c r="AO2463"/>
      <c r="AP2463"/>
      <c r="AQ2463"/>
    </row>
    <row r="2464" spans="41:43" x14ac:dyDescent="0.35">
      <c r="AO2464"/>
      <c r="AP2464"/>
      <c r="AQ2464"/>
    </row>
    <row r="2465" spans="41:43" x14ac:dyDescent="0.35">
      <c r="AO2465"/>
      <c r="AP2465"/>
      <c r="AQ2465"/>
    </row>
    <row r="2466" spans="41:43" x14ac:dyDescent="0.35">
      <c r="AO2466"/>
      <c r="AP2466"/>
      <c r="AQ2466"/>
    </row>
    <row r="2467" spans="41:43" x14ac:dyDescent="0.35">
      <c r="AO2467"/>
      <c r="AP2467"/>
      <c r="AQ2467"/>
    </row>
    <row r="2468" spans="41:43" x14ac:dyDescent="0.35">
      <c r="AO2468"/>
      <c r="AP2468"/>
      <c r="AQ2468"/>
    </row>
    <row r="2469" spans="41:43" x14ac:dyDescent="0.35">
      <c r="AO2469"/>
      <c r="AP2469"/>
      <c r="AQ2469"/>
    </row>
    <row r="2470" spans="41:43" x14ac:dyDescent="0.35">
      <c r="AO2470"/>
      <c r="AP2470"/>
      <c r="AQ2470"/>
    </row>
    <row r="2471" spans="41:43" x14ac:dyDescent="0.35">
      <c r="AO2471"/>
      <c r="AP2471"/>
      <c r="AQ2471"/>
    </row>
    <row r="2472" spans="41:43" x14ac:dyDescent="0.35">
      <c r="AO2472"/>
      <c r="AP2472"/>
      <c r="AQ2472"/>
    </row>
    <row r="2473" spans="41:43" x14ac:dyDescent="0.35">
      <c r="AO2473"/>
      <c r="AP2473"/>
      <c r="AQ2473"/>
    </row>
    <row r="2474" spans="41:43" x14ac:dyDescent="0.35">
      <c r="AO2474"/>
      <c r="AP2474"/>
      <c r="AQ2474"/>
    </row>
    <row r="2475" spans="41:43" x14ac:dyDescent="0.35">
      <c r="AO2475"/>
      <c r="AP2475"/>
      <c r="AQ2475"/>
    </row>
    <row r="2476" spans="41:43" x14ac:dyDescent="0.35">
      <c r="AO2476"/>
      <c r="AP2476"/>
      <c r="AQ2476"/>
    </row>
    <row r="2477" spans="41:43" x14ac:dyDescent="0.35">
      <c r="AO2477"/>
      <c r="AP2477"/>
      <c r="AQ2477"/>
    </row>
    <row r="2478" spans="41:43" x14ac:dyDescent="0.35">
      <c r="AO2478"/>
      <c r="AP2478"/>
      <c r="AQ2478"/>
    </row>
    <row r="2479" spans="41:43" x14ac:dyDescent="0.35">
      <c r="AO2479"/>
      <c r="AP2479"/>
      <c r="AQ2479"/>
    </row>
    <row r="2480" spans="41:43" x14ac:dyDescent="0.35">
      <c r="AO2480"/>
      <c r="AP2480"/>
      <c r="AQ2480"/>
    </row>
    <row r="2481" spans="41:43" x14ac:dyDescent="0.35">
      <c r="AO2481"/>
      <c r="AP2481"/>
      <c r="AQ2481"/>
    </row>
    <row r="2482" spans="41:43" x14ac:dyDescent="0.35">
      <c r="AO2482"/>
      <c r="AP2482"/>
      <c r="AQ2482"/>
    </row>
    <row r="2483" spans="41:43" x14ac:dyDescent="0.35">
      <c r="AO2483"/>
      <c r="AP2483"/>
      <c r="AQ2483"/>
    </row>
    <row r="2484" spans="41:43" x14ac:dyDescent="0.35">
      <c r="AO2484"/>
      <c r="AP2484"/>
      <c r="AQ2484"/>
    </row>
    <row r="2485" spans="41:43" x14ac:dyDescent="0.35">
      <c r="AO2485"/>
      <c r="AP2485"/>
      <c r="AQ2485"/>
    </row>
    <row r="2486" spans="41:43" x14ac:dyDescent="0.35">
      <c r="AO2486"/>
      <c r="AP2486"/>
      <c r="AQ2486"/>
    </row>
    <row r="2487" spans="41:43" x14ac:dyDescent="0.35">
      <c r="AO2487"/>
      <c r="AP2487"/>
      <c r="AQ2487"/>
    </row>
    <row r="2488" spans="41:43" x14ac:dyDescent="0.35">
      <c r="AO2488"/>
      <c r="AP2488"/>
      <c r="AQ2488"/>
    </row>
    <row r="2489" spans="41:43" x14ac:dyDescent="0.35">
      <c r="AO2489"/>
      <c r="AP2489"/>
      <c r="AQ2489"/>
    </row>
    <row r="2490" spans="41:43" x14ac:dyDescent="0.35">
      <c r="AO2490"/>
      <c r="AP2490"/>
      <c r="AQ2490"/>
    </row>
    <row r="2491" spans="41:43" x14ac:dyDescent="0.35">
      <c r="AO2491"/>
      <c r="AP2491"/>
      <c r="AQ2491"/>
    </row>
    <row r="2492" spans="41:43" x14ac:dyDescent="0.35">
      <c r="AO2492"/>
      <c r="AP2492"/>
      <c r="AQ2492"/>
    </row>
    <row r="2493" spans="41:43" x14ac:dyDescent="0.35">
      <c r="AO2493"/>
      <c r="AP2493"/>
      <c r="AQ2493"/>
    </row>
    <row r="2494" spans="41:43" x14ac:dyDescent="0.35">
      <c r="AO2494"/>
      <c r="AP2494"/>
      <c r="AQ2494"/>
    </row>
    <row r="2495" spans="41:43" x14ac:dyDescent="0.35">
      <c r="AO2495"/>
      <c r="AP2495"/>
      <c r="AQ2495"/>
    </row>
    <row r="2496" spans="41:43" x14ac:dyDescent="0.35">
      <c r="AO2496"/>
      <c r="AP2496"/>
      <c r="AQ2496"/>
    </row>
    <row r="2497" spans="41:43" x14ac:dyDescent="0.35">
      <c r="AO2497"/>
      <c r="AP2497"/>
      <c r="AQ2497"/>
    </row>
    <row r="2498" spans="41:43" x14ac:dyDescent="0.35">
      <c r="AO2498"/>
      <c r="AP2498"/>
      <c r="AQ2498"/>
    </row>
    <row r="2499" spans="41:43" x14ac:dyDescent="0.35">
      <c r="AO2499"/>
      <c r="AP2499"/>
      <c r="AQ2499"/>
    </row>
    <row r="2500" spans="41:43" x14ac:dyDescent="0.35">
      <c r="AO2500"/>
      <c r="AP2500"/>
      <c r="AQ2500"/>
    </row>
    <row r="2501" spans="41:43" x14ac:dyDescent="0.35">
      <c r="AO2501"/>
      <c r="AP2501"/>
      <c r="AQ2501"/>
    </row>
    <row r="2502" spans="41:43" x14ac:dyDescent="0.35">
      <c r="AO2502"/>
      <c r="AP2502"/>
      <c r="AQ2502"/>
    </row>
    <row r="2503" spans="41:43" x14ac:dyDescent="0.35">
      <c r="AO2503"/>
      <c r="AP2503"/>
      <c r="AQ2503"/>
    </row>
    <row r="2504" spans="41:43" x14ac:dyDescent="0.35">
      <c r="AO2504"/>
      <c r="AP2504"/>
      <c r="AQ2504"/>
    </row>
    <row r="2505" spans="41:43" x14ac:dyDescent="0.35">
      <c r="AO2505"/>
      <c r="AP2505"/>
      <c r="AQ2505"/>
    </row>
    <row r="2506" spans="41:43" x14ac:dyDescent="0.35">
      <c r="AO2506"/>
      <c r="AP2506"/>
      <c r="AQ2506"/>
    </row>
    <row r="2507" spans="41:43" x14ac:dyDescent="0.35">
      <c r="AO2507"/>
      <c r="AP2507"/>
      <c r="AQ2507"/>
    </row>
    <row r="2508" spans="41:43" x14ac:dyDescent="0.35">
      <c r="AO2508"/>
      <c r="AP2508"/>
      <c r="AQ2508"/>
    </row>
    <row r="2509" spans="41:43" x14ac:dyDescent="0.35">
      <c r="AO2509"/>
      <c r="AP2509"/>
      <c r="AQ2509"/>
    </row>
    <row r="2510" spans="41:43" x14ac:dyDescent="0.35">
      <c r="AO2510"/>
      <c r="AP2510"/>
      <c r="AQ2510"/>
    </row>
    <row r="2511" spans="41:43" x14ac:dyDescent="0.35">
      <c r="AO2511"/>
      <c r="AP2511"/>
      <c r="AQ2511"/>
    </row>
    <row r="2512" spans="41:43" x14ac:dyDescent="0.35">
      <c r="AO2512"/>
      <c r="AP2512"/>
      <c r="AQ2512"/>
    </row>
    <row r="2513" spans="41:43" x14ac:dyDescent="0.35">
      <c r="AO2513"/>
      <c r="AP2513"/>
      <c r="AQ2513"/>
    </row>
    <row r="2514" spans="41:43" x14ac:dyDescent="0.35">
      <c r="AO2514"/>
      <c r="AP2514"/>
      <c r="AQ2514"/>
    </row>
    <row r="2515" spans="41:43" x14ac:dyDescent="0.35">
      <c r="AO2515"/>
      <c r="AP2515"/>
      <c r="AQ2515"/>
    </row>
    <row r="2516" spans="41:43" x14ac:dyDescent="0.35">
      <c r="AO2516"/>
      <c r="AP2516"/>
      <c r="AQ2516"/>
    </row>
    <row r="2517" spans="41:43" x14ac:dyDescent="0.35">
      <c r="AO2517"/>
      <c r="AP2517"/>
      <c r="AQ2517"/>
    </row>
    <row r="2518" spans="41:43" x14ac:dyDescent="0.35">
      <c r="AO2518"/>
      <c r="AP2518"/>
      <c r="AQ2518"/>
    </row>
    <row r="2519" spans="41:43" x14ac:dyDescent="0.35">
      <c r="AO2519"/>
      <c r="AP2519"/>
      <c r="AQ2519"/>
    </row>
    <row r="2520" spans="41:43" x14ac:dyDescent="0.35">
      <c r="AO2520"/>
      <c r="AP2520"/>
      <c r="AQ2520"/>
    </row>
    <row r="2521" spans="41:43" x14ac:dyDescent="0.35">
      <c r="AO2521"/>
      <c r="AP2521"/>
      <c r="AQ2521"/>
    </row>
    <row r="2522" spans="41:43" x14ac:dyDescent="0.35">
      <c r="AO2522"/>
      <c r="AP2522"/>
      <c r="AQ2522"/>
    </row>
    <row r="2523" spans="41:43" x14ac:dyDescent="0.35">
      <c r="AO2523"/>
      <c r="AP2523"/>
      <c r="AQ2523"/>
    </row>
    <row r="2524" spans="41:43" x14ac:dyDescent="0.35">
      <c r="AO2524"/>
      <c r="AP2524"/>
      <c r="AQ2524"/>
    </row>
    <row r="2525" spans="41:43" x14ac:dyDescent="0.35">
      <c r="AO2525"/>
      <c r="AP2525"/>
      <c r="AQ2525"/>
    </row>
    <row r="2526" spans="41:43" x14ac:dyDescent="0.35">
      <c r="AO2526"/>
      <c r="AP2526"/>
      <c r="AQ2526"/>
    </row>
    <row r="2527" spans="41:43" x14ac:dyDescent="0.35">
      <c r="AO2527"/>
      <c r="AP2527"/>
      <c r="AQ2527"/>
    </row>
    <row r="2528" spans="41:43" x14ac:dyDescent="0.35">
      <c r="AO2528"/>
      <c r="AP2528"/>
      <c r="AQ2528"/>
    </row>
    <row r="2529" spans="41:43" x14ac:dyDescent="0.35">
      <c r="AO2529"/>
      <c r="AP2529"/>
      <c r="AQ2529"/>
    </row>
    <row r="2530" spans="41:43" x14ac:dyDescent="0.35">
      <c r="AO2530"/>
      <c r="AP2530"/>
      <c r="AQ2530"/>
    </row>
    <row r="2531" spans="41:43" x14ac:dyDescent="0.35">
      <c r="AO2531"/>
      <c r="AP2531"/>
      <c r="AQ2531"/>
    </row>
    <row r="2532" spans="41:43" x14ac:dyDescent="0.35">
      <c r="AO2532"/>
      <c r="AP2532"/>
      <c r="AQ2532"/>
    </row>
    <row r="2533" spans="41:43" x14ac:dyDescent="0.35">
      <c r="AO2533"/>
      <c r="AP2533"/>
      <c r="AQ2533"/>
    </row>
    <row r="2534" spans="41:43" x14ac:dyDescent="0.35">
      <c r="AO2534"/>
      <c r="AP2534"/>
      <c r="AQ2534"/>
    </row>
    <row r="2535" spans="41:43" x14ac:dyDescent="0.35">
      <c r="AO2535"/>
      <c r="AP2535"/>
      <c r="AQ2535"/>
    </row>
    <row r="2536" spans="41:43" x14ac:dyDescent="0.35">
      <c r="AO2536"/>
      <c r="AP2536"/>
      <c r="AQ2536"/>
    </row>
    <row r="2537" spans="41:43" x14ac:dyDescent="0.35">
      <c r="AO2537"/>
      <c r="AP2537"/>
      <c r="AQ2537"/>
    </row>
    <row r="2538" spans="41:43" x14ac:dyDescent="0.35">
      <c r="AO2538"/>
      <c r="AP2538"/>
      <c r="AQ2538"/>
    </row>
    <row r="2539" spans="41:43" x14ac:dyDescent="0.35">
      <c r="AO2539"/>
      <c r="AP2539"/>
      <c r="AQ2539"/>
    </row>
    <row r="2540" spans="41:43" x14ac:dyDescent="0.35">
      <c r="AO2540"/>
      <c r="AP2540"/>
      <c r="AQ2540"/>
    </row>
    <row r="2541" spans="41:43" x14ac:dyDescent="0.35">
      <c r="AO2541"/>
      <c r="AP2541"/>
      <c r="AQ2541"/>
    </row>
    <row r="2542" spans="41:43" x14ac:dyDescent="0.35">
      <c r="AO2542"/>
      <c r="AP2542"/>
      <c r="AQ2542"/>
    </row>
    <row r="2543" spans="41:43" x14ac:dyDescent="0.35">
      <c r="AO2543"/>
      <c r="AP2543"/>
      <c r="AQ2543"/>
    </row>
    <row r="2544" spans="41:43" x14ac:dyDescent="0.35">
      <c r="AO2544"/>
      <c r="AP2544"/>
      <c r="AQ2544"/>
    </row>
    <row r="2545" spans="41:43" x14ac:dyDescent="0.35">
      <c r="AO2545"/>
      <c r="AP2545"/>
      <c r="AQ2545"/>
    </row>
    <row r="2546" spans="41:43" x14ac:dyDescent="0.35">
      <c r="AO2546"/>
      <c r="AP2546"/>
      <c r="AQ2546"/>
    </row>
    <row r="2547" spans="41:43" x14ac:dyDescent="0.35">
      <c r="AO2547"/>
      <c r="AP2547"/>
      <c r="AQ2547"/>
    </row>
    <row r="2548" spans="41:43" x14ac:dyDescent="0.35">
      <c r="AO2548"/>
      <c r="AP2548"/>
      <c r="AQ2548"/>
    </row>
    <row r="2549" spans="41:43" x14ac:dyDescent="0.35">
      <c r="AO2549"/>
      <c r="AP2549"/>
      <c r="AQ2549"/>
    </row>
    <row r="2550" spans="41:43" x14ac:dyDescent="0.35">
      <c r="AO2550"/>
      <c r="AP2550"/>
      <c r="AQ2550"/>
    </row>
    <row r="2551" spans="41:43" x14ac:dyDescent="0.35">
      <c r="AO2551"/>
      <c r="AP2551"/>
      <c r="AQ2551"/>
    </row>
    <row r="2552" spans="41:43" x14ac:dyDescent="0.35">
      <c r="AO2552"/>
      <c r="AP2552"/>
      <c r="AQ2552"/>
    </row>
    <row r="2553" spans="41:43" x14ac:dyDescent="0.35">
      <c r="AO2553"/>
      <c r="AP2553"/>
      <c r="AQ2553"/>
    </row>
    <row r="2554" spans="41:43" x14ac:dyDescent="0.35">
      <c r="AO2554"/>
      <c r="AP2554"/>
      <c r="AQ2554"/>
    </row>
    <row r="2555" spans="41:43" x14ac:dyDescent="0.35">
      <c r="AO2555"/>
      <c r="AP2555"/>
      <c r="AQ2555"/>
    </row>
    <row r="2556" spans="41:43" x14ac:dyDescent="0.35">
      <c r="AO2556"/>
      <c r="AP2556"/>
      <c r="AQ2556"/>
    </row>
    <row r="2557" spans="41:43" x14ac:dyDescent="0.35">
      <c r="AO2557"/>
      <c r="AP2557"/>
      <c r="AQ2557"/>
    </row>
    <row r="2558" spans="41:43" x14ac:dyDescent="0.35">
      <c r="AO2558"/>
      <c r="AP2558"/>
      <c r="AQ2558"/>
    </row>
    <row r="2559" spans="41:43" x14ac:dyDescent="0.35">
      <c r="AO2559"/>
      <c r="AP2559"/>
      <c r="AQ2559"/>
    </row>
    <row r="2560" spans="41:43" x14ac:dyDescent="0.35">
      <c r="AO2560"/>
      <c r="AP2560"/>
      <c r="AQ2560"/>
    </row>
    <row r="2561" spans="41:43" x14ac:dyDescent="0.35">
      <c r="AO2561"/>
      <c r="AP2561"/>
      <c r="AQ2561"/>
    </row>
    <row r="2562" spans="41:43" x14ac:dyDescent="0.35">
      <c r="AO2562"/>
      <c r="AP2562"/>
      <c r="AQ2562"/>
    </row>
    <row r="2563" spans="41:43" x14ac:dyDescent="0.35">
      <c r="AO2563"/>
      <c r="AP2563"/>
      <c r="AQ2563"/>
    </row>
    <row r="2564" spans="41:43" x14ac:dyDescent="0.35">
      <c r="AO2564"/>
      <c r="AP2564"/>
      <c r="AQ2564"/>
    </row>
    <row r="2565" spans="41:43" x14ac:dyDescent="0.35">
      <c r="AO2565"/>
      <c r="AP2565"/>
      <c r="AQ2565"/>
    </row>
    <row r="2566" spans="41:43" x14ac:dyDescent="0.35">
      <c r="AO2566"/>
      <c r="AP2566"/>
      <c r="AQ2566"/>
    </row>
    <row r="2567" spans="41:43" x14ac:dyDescent="0.35">
      <c r="AO2567"/>
      <c r="AP2567"/>
      <c r="AQ2567"/>
    </row>
    <row r="2568" spans="41:43" x14ac:dyDescent="0.35">
      <c r="AO2568"/>
      <c r="AP2568"/>
      <c r="AQ2568"/>
    </row>
    <row r="2569" spans="41:43" x14ac:dyDescent="0.35">
      <c r="AO2569"/>
      <c r="AP2569"/>
      <c r="AQ2569"/>
    </row>
    <row r="2570" spans="41:43" x14ac:dyDescent="0.35">
      <c r="AO2570"/>
      <c r="AP2570"/>
      <c r="AQ2570"/>
    </row>
    <row r="2571" spans="41:43" x14ac:dyDescent="0.35">
      <c r="AO2571"/>
      <c r="AP2571"/>
      <c r="AQ2571"/>
    </row>
    <row r="2572" spans="41:43" x14ac:dyDescent="0.35">
      <c r="AO2572"/>
      <c r="AP2572"/>
      <c r="AQ2572"/>
    </row>
    <row r="2573" spans="41:43" x14ac:dyDescent="0.35">
      <c r="AO2573"/>
      <c r="AP2573"/>
      <c r="AQ2573"/>
    </row>
    <row r="2574" spans="41:43" x14ac:dyDescent="0.35">
      <c r="AO2574"/>
      <c r="AP2574"/>
      <c r="AQ2574"/>
    </row>
    <row r="2575" spans="41:43" x14ac:dyDescent="0.35">
      <c r="AO2575"/>
      <c r="AP2575"/>
      <c r="AQ2575"/>
    </row>
    <row r="2576" spans="41:43" x14ac:dyDescent="0.35">
      <c r="AO2576"/>
      <c r="AP2576"/>
      <c r="AQ2576"/>
    </row>
    <row r="2577" spans="41:43" x14ac:dyDescent="0.35">
      <c r="AO2577"/>
      <c r="AP2577"/>
      <c r="AQ2577"/>
    </row>
    <row r="2578" spans="41:43" x14ac:dyDescent="0.35">
      <c r="AO2578"/>
      <c r="AP2578"/>
      <c r="AQ2578"/>
    </row>
    <row r="2579" spans="41:43" x14ac:dyDescent="0.35">
      <c r="AO2579"/>
      <c r="AP2579"/>
      <c r="AQ2579"/>
    </row>
    <row r="2580" spans="41:43" x14ac:dyDescent="0.35">
      <c r="AO2580"/>
      <c r="AP2580"/>
      <c r="AQ2580"/>
    </row>
    <row r="2581" spans="41:43" x14ac:dyDescent="0.35">
      <c r="AO2581"/>
      <c r="AP2581"/>
      <c r="AQ2581"/>
    </row>
    <row r="2582" spans="41:43" x14ac:dyDescent="0.35">
      <c r="AO2582"/>
      <c r="AP2582"/>
      <c r="AQ2582"/>
    </row>
    <row r="2583" spans="41:43" x14ac:dyDescent="0.35">
      <c r="AO2583"/>
      <c r="AP2583"/>
      <c r="AQ2583"/>
    </row>
    <row r="2584" spans="41:43" x14ac:dyDescent="0.35">
      <c r="AO2584"/>
      <c r="AP2584"/>
      <c r="AQ2584"/>
    </row>
    <row r="2585" spans="41:43" x14ac:dyDescent="0.35">
      <c r="AO2585"/>
      <c r="AP2585"/>
      <c r="AQ2585"/>
    </row>
    <row r="2586" spans="41:43" x14ac:dyDescent="0.35">
      <c r="AO2586"/>
      <c r="AP2586"/>
      <c r="AQ2586"/>
    </row>
    <row r="2587" spans="41:43" x14ac:dyDescent="0.35">
      <c r="AO2587"/>
      <c r="AP2587"/>
      <c r="AQ2587"/>
    </row>
    <row r="2588" spans="41:43" x14ac:dyDescent="0.35">
      <c r="AO2588"/>
      <c r="AP2588"/>
      <c r="AQ2588"/>
    </row>
    <row r="2589" spans="41:43" x14ac:dyDescent="0.35">
      <c r="AO2589"/>
      <c r="AP2589"/>
      <c r="AQ2589"/>
    </row>
    <row r="2590" spans="41:43" x14ac:dyDescent="0.35">
      <c r="AO2590"/>
      <c r="AP2590"/>
      <c r="AQ2590"/>
    </row>
    <row r="2591" spans="41:43" x14ac:dyDescent="0.35">
      <c r="AO2591"/>
      <c r="AP2591"/>
      <c r="AQ2591"/>
    </row>
    <row r="2592" spans="41:43" x14ac:dyDescent="0.35">
      <c r="AO2592"/>
      <c r="AP2592"/>
      <c r="AQ2592"/>
    </row>
    <row r="2593" spans="41:43" x14ac:dyDescent="0.35">
      <c r="AO2593"/>
      <c r="AP2593"/>
      <c r="AQ2593"/>
    </row>
    <row r="2594" spans="41:43" x14ac:dyDescent="0.35">
      <c r="AO2594"/>
      <c r="AP2594"/>
      <c r="AQ2594"/>
    </row>
    <row r="2595" spans="41:43" x14ac:dyDescent="0.35">
      <c r="AO2595"/>
      <c r="AP2595"/>
      <c r="AQ2595"/>
    </row>
    <row r="2596" spans="41:43" x14ac:dyDescent="0.35">
      <c r="AO2596"/>
      <c r="AP2596"/>
      <c r="AQ2596"/>
    </row>
    <row r="2597" spans="41:43" x14ac:dyDescent="0.35">
      <c r="AO2597"/>
      <c r="AP2597"/>
      <c r="AQ2597"/>
    </row>
    <row r="2598" spans="41:43" x14ac:dyDescent="0.35">
      <c r="AO2598"/>
      <c r="AP2598"/>
      <c r="AQ2598"/>
    </row>
    <row r="2599" spans="41:43" x14ac:dyDescent="0.35">
      <c r="AO2599"/>
      <c r="AP2599"/>
      <c r="AQ2599"/>
    </row>
    <row r="2600" spans="41:43" x14ac:dyDescent="0.35">
      <c r="AO2600"/>
      <c r="AP2600"/>
      <c r="AQ2600"/>
    </row>
    <row r="2601" spans="41:43" x14ac:dyDescent="0.35">
      <c r="AO2601"/>
      <c r="AP2601"/>
      <c r="AQ2601"/>
    </row>
    <row r="2602" spans="41:43" x14ac:dyDescent="0.35">
      <c r="AO2602"/>
      <c r="AP2602"/>
      <c r="AQ2602"/>
    </row>
    <row r="2603" spans="41:43" x14ac:dyDescent="0.35">
      <c r="AO2603"/>
      <c r="AP2603"/>
      <c r="AQ2603"/>
    </row>
    <row r="2604" spans="41:43" x14ac:dyDescent="0.35">
      <c r="AO2604"/>
      <c r="AP2604"/>
      <c r="AQ2604"/>
    </row>
    <row r="2605" spans="41:43" x14ac:dyDescent="0.35">
      <c r="AO2605"/>
      <c r="AP2605"/>
      <c r="AQ2605"/>
    </row>
    <row r="2606" spans="41:43" x14ac:dyDescent="0.35">
      <c r="AO2606"/>
      <c r="AP2606"/>
      <c r="AQ2606"/>
    </row>
    <row r="2607" spans="41:43" x14ac:dyDescent="0.35">
      <c r="AO2607"/>
      <c r="AP2607"/>
      <c r="AQ2607"/>
    </row>
    <row r="2608" spans="41:43" x14ac:dyDescent="0.35">
      <c r="AO2608"/>
      <c r="AP2608"/>
      <c r="AQ2608"/>
    </row>
    <row r="2609" spans="41:43" x14ac:dyDescent="0.35">
      <c r="AO2609"/>
      <c r="AP2609"/>
      <c r="AQ2609"/>
    </row>
    <row r="2610" spans="41:43" x14ac:dyDescent="0.35">
      <c r="AO2610"/>
      <c r="AP2610"/>
      <c r="AQ2610"/>
    </row>
    <row r="2611" spans="41:43" x14ac:dyDescent="0.35">
      <c r="AO2611"/>
      <c r="AP2611"/>
      <c r="AQ2611"/>
    </row>
    <row r="2612" spans="41:43" x14ac:dyDescent="0.35">
      <c r="AO2612"/>
      <c r="AP2612"/>
      <c r="AQ2612"/>
    </row>
    <row r="2613" spans="41:43" x14ac:dyDescent="0.35">
      <c r="AO2613"/>
      <c r="AP2613"/>
      <c r="AQ2613"/>
    </row>
    <row r="2614" spans="41:43" x14ac:dyDescent="0.35">
      <c r="AO2614"/>
      <c r="AP2614"/>
      <c r="AQ2614"/>
    </row>
    <row r="2615" spans="41:43" x14ac:dyDescent="0.35">
      <c r="AO2615"/>
      <c r="AP2615"/>
      <c r="AQ2615"/>
    </row>
    <row r="2616" spans="41:43" x14ac:dyDescent="0.35">
      <c r="AO2616"/>
      <c r="AP2616"/>
      <c r="AQ2616"/>
    </row>
    <row r="2617" spans="41:43" x14ac:dyDescent="0.35">
      <c r="AO2617"/>
      <c r="AP2617"/>
      <c r="AQ2617"/>
    </row>
    <row r="2618" spans="41:43" x14ac:dyDescent="0.35">
      <c r="AO2618"/>
      <c r="AP2618"/>
      <c r="AQ2618"/>
    </row>
    <row r="2619" spans="41:43" x14ac:dyDescent="0.35">
      <c r="AO2619"/>
      <c r="AP2619"/>
      <c r="AQ2619"/>
    </row>
    <row r="2620" spans="41:43" x14ac:dyDescent="0.35">
      <c r="AO2620"/>
      <c r="AP2620"/>
      <c r="AQ2620"/>
    </row>
    <row r="2621" spans="41:43" x14ac:dyDescent="0.35">
      <c r="AO2621"/>
      <c r="AP2621"/>
      <c r="AQ2621"/>
    </row>
    <row r="2622" spans="41:43" x14ac:dyDescent="0.35">
      <c r="AO2622"/>
      <c r="AP2622"/>
      <c r="AQ2622"/>
    </row>
    <row r="2623" spans="41:43" x14ac:dyDescent="0.35">
      <c r="AO2623"/>
      <c r="AP2623"/>
      <c r="AQ2623"/>
    </row>
    <row r="2624" spans="41:43" x14ac:dyDescent="0.35">
      <c r="AO2624"/>
      <c r="AP2624"/>
      <c r="AQ2624"/>
    </row>
    <row r="2625" spans="41:43" x14ac:dyDescent="0.35">
      <c r="AO2625"/>
      <c r="AP2625"/>
      <c r="AQ2625"/>
    </row>
    <row r="2626" spans="41:43" x14ac:dyDescent="0.35">
      <c r="AO2626"/>
      <c r="AP2626"/>
      <c r="AQ2626"/>
    </row>
    <row r="2627" spans="41:43" x14ac:dyDescent="0.35">
      <c r="AO2627"/>
      <c r="AP2627"/>
      <c r="AQ2627"/>
    </row>
    <row r="2628" spans="41:43" x14ac:dyDescent="0.35">
      <c r="AO2628"/>
      <c r="AP2628"/>
      <c r="AQ2628"/>
    </row>
    <row r="2629" spans="41:43" x14ac:dyDescent="0.35">
      <c r="AO2629"/>
      <c r="AP2629"/>
      <c r="AQ2629"/>
    </row>
    <row r="2630" spans="41:43" x14ac:dyDescent="0.35">
      <c r="AO2630"/>
      <c r="AP2630"/>
      <c r="AQ2630"/>
    </row>
    <row r="2631" spans="41:43" x14ac:dyDescent="0.35">
      <c r="AO2631"/>
      <c r="AP2631"/>
      <c r="AQ2631"/>
    </row>
    <row r="2632" spans="41:43" x14ac:dyDescent="0.35">
      <c r="AO2632"/>
      <c r="AP2632"/>
      <c r="AQ2632"/>
    </row>
    <row r="2633" spans="41:43" x14ac:dyDescent="0.35">
      <c r="AO2633"/>
      <c r="AP2633"/>
      <c r="AQ2633"/>
    </row>
    <row r="2634" spans="41:43" x14ac:dyDescent="0.35">
      <c r="AO2634"/>
      <c r="AP2634"/>
      <c r="AQ2634"/>
    </row>
    <row r="2635" spans="41:43" x14ac:dyDescent="0.35">
      <c r="AO2635"/>
      <c r="AP2635"/>
      <c r="AQ2635"/>
    </row>
    <row r="2636" spans="41:43" x14ac:dyDescent="0.35">
      <c r="AO2636"/>
      <c r="AP2636"/>
      <c r="AQ2636"/>
    </row>
    <row r="2637" spans="41:43" x14ac:dyDescent="0.35">
      <c r="AO2637"/>
      <c r="AP2637"/>
      <c r="AQ2637"/>
    </row>
    <row r="2638" spans="41:43" x14ac:dyDescent="0.35">
      <c r="AO2638"/>
      <c r="AP2638"/>
      <c r="AQ2638"/>
    </row>
    <row r="2639" spans="41:43" x14ac:dyDescent="0.35">
      <c r="AO2639"/>
      <c r="AP2639"/>
      <c r="AQ2639"/>
    </row>
    <row r="2640" spans="41:43" x14ac:dyDescent="0.35">
      <c r="AO2640"/>
      <c r="AP2640"/>
      <c r="AQ2640"/>
    </row>
    <row r="2641" spans="41:43" x14ac:dyDescent="0.35">
      <c r="AO2641"/>
      <c r="AP2641"/>
      <c r="AQ2641"/>
    </row>
    <row r="2642" spans="41:43" x14ac:dyDescent="0.35">
      <c r="AO2642"/>
      <c r="AP2642"/>
      <c r="AQ2642"/>
    </row>
    <row r="2643" spans="41:43" x14ac:dyDescent="0.35">
      <c r="AO2643"/>
      <c r="AP2643"/>
      <c r="AQ2643"/>
    </row>
    <row r="2644" spans="41:43" x14ac:dyDescent="0.35">
      <c r="AO2644"/>
      <c r="AP2644"/>
      <c r="AQ2644"/>
    </row>
    <row r="2645" spans="41:43" x14ac:dyDescent="0.35">
      <c r="AO2645"/>
      <c r="AP2645"/>
      <c r="AQ2645"/>
    </row>
    <row r="2646" spans="41:43" x14ac:dyDescent="0.35">
      <c r="AO2646"/>
      <c r="AP2646"/>
      <c r="AQ2646"/>
    </row>
    <row r="2647" spans="41:43" x14ac:dyDescent="0.35">
      <c r="AO2647"/>
      <c r="AP2647"/>
      <c r="AQ2647"/>
    </row>
    <row r="2648" spans="41:43" x14ac:dyDescent="0.35">
      <c r="AO2648"/>
      <c r="AP2648"/>
      <c r="AQ2648"/>
    </row>
    <row r="2649" spans="41:43" x14ac:dyDescent="0.35">
      <c r="AO2649"/>
      <c r="AP2649"/>
      <c r="AQ2649"/>
    </row>
    <row r="2650" spans="41:43" x14ac:dyDescent="0.35">
      <c r="AO2650"/>
      <c r="AP2650"/>
      <c r="AQ2650"/>
    </row>
    <row r="2651" spans="41:43" x14ac:dyDescent="0.35">
      <c r="AO2651"/>
      <c r="AP2651"/>
      <c r="AQ2651"/>
    </row>
    <row r="2652" spans="41:43" x14ac:dyDescent="0.35">
      <c r="AO2652"/>
      <c r="AP2652"/>
      <c r="AQ2652"/>
    </row>
    <row r="2653" spans="41:43" x14ac:dyDescent="0.35">
      <c r="AO2653"/>
      <c r="AP2653"/>
      <c r="AQ2653"/>
    </row>
    <row r="2654" spans="41:43" x14ac:dyDescent="0.35">
      <c r="AO2654"/>
      <c r="AP2654"/>
      <c r="AQ2654"/>
    </row>
    <row r="2655" spans="41:43" x14ac:dyDescent="0.35">
      <c r="AO2655"/>
      <c r="AP2655"/>
      <c r="AQ2655"/>
    </row>
    <row r="2656" spans="41:43" x14ac:dyDescent="0.35">
      <c r="AO2656"/>
      <c r="AP2656"/>
      <c r="AQ2656"/>
    </row>
    <row r="2657" spans="41:43" x14ac:dyDescent="0.35">
      <c r="AO2657"/>
      <c r="AP2657"/>
      <c r="AQ2657"/>
    </row>
    <row r="2658" spans="41:43" x14ac:dyDescent="0.35">
      <c r="AO2658"/>
      <c r="AP2658"/>
      <c r="AQ2658"/>
    </row>
    <row r="2659" spans="41:43" x14ac:dyDescent="0.35">
      <c r="AO2659"/>
      <c r="AP2659"/>
      <c r="AQ2659"/>
    </row>
    <row r="2660" spans="41:43" x14ac:dyDescent="0.35">
      <c r="AO2660"/>
      <c r="AP2660"/>
      <c r="AQ2660"/>
    </row>
    <row r="2661" spans="41:43" x14ac:dyDescent="0.35">
      <c r="AO2661"/>
      <c r="AP2661"/>
      <c r="AQ2661"/>
    </row>
    <row r="2662" spans="41:43" x14ac:dyDescent="0.35">
      <c r="AO2662"/>
      <c r="AP2662"/>
      <c r="AQ2662"/>
    </row>
    <row r="2663" spans="41:43" x14ac:dyDescent="0.35">
      <c r="AO2663"/>
      <c r="AP2663"/>
      <c r="AQ2663"/>
    </row>
    <row r="2664" spans="41:43" x14ac:dyDescent="0.35">
      <c r="AO2664"/>
      <c r="AP2664"/>
      <c r="AQ2664"/>
    </row>
    <row r="2665" spans="41:43" x14ac:dyDescent="0.35">
      <c r="AO2665"/>
      <c r="AP2665"/>
      <c r="AQ2665"/>
    </row>
    <row r="2666" spans="41:43" x14ac:dyDescent="0.35">
      <c r="AO2666"/>
      <c r="AP2666"/>
      <c r="AQ2666"/>
    </row>
    <row r="2667" spans="41:43" x14ac:dyDescent="0.35">
      <c r="AO2667"/>
      <c r="AP2667"/>
      <c r="AQ2667"/>
    </row>
    <row r="2668" spans="41:43" x14ac:dyDescent="0.35">
      <c r="AO2668"/>
      <c r="AP2668"/>
      <c r="AQ2668"/>
    </row>
    <row r="2669" spans="41:43" x14ac:dyDescent="0.35">
      <c r="AO2669"/>
      <c r="AP2669"/>
      <c r="AQ2669"/>
    </row>
    <row r="2670" spans="41:43" x14ac:dyDescent="0.35">
      <c r="AO2670"/>
      <c r="AP2670"/>
      <c r="AQ2670"/>
    </row>
    <row r="2671" spans="41:43" x14ac:dyDescent="0.35">
      <c r="AO2671"/>
      <c r="AP2671"/>
      <c r="AQ2671"/>
    </row>
    <row r="2672" spans="41:43" x14ac:dyDescent="0.35">
      <c r="AO2672"/>
      <c r="AP2672"/>
      <c r="AQ2672"/>
    </row>
    <row r="2673" spans="41:43" x14ac:dyDescent="0.35">
      <c r="AO2673"/>
      <c r="AP2673"/>
      <c r="AQ2673"/>
    </row>
    <row r="2674" spans="41:43" x14ac:dyDescent="0.35">
      <c r="AO2674"/>
      <c r="AP2674"/>
      <c r="AQ2674"/>
    </row>
    <row r="2675" spans="41:43" x14ac:dyDescent="0.35">
      <c r="AO2675"/>
      <c r="AP2675"/>
      <c r="AQ2675"/>
    </row>
    <row r="2676" spans="41:43" x14ac:dyDescent="0.35">
      <c r="AO2676"/>
      <c r="AP2676"/>
      <c r="AQ2676"/>
    </row>
    <row r="2677" spans="41:43" x14ac:dyDescent="0.35">
      <c r="AO2677"/>
      <c r="AP2677"/>
      <c r="AQ2677"/>
    </row>
    <row r="2678" spans="41:43" x14ac:dyDescent="0.35">
      <c r="AO2678"/>
      <c r="AP2678"/>
      <c r="AQ2678"/>
    </row>
    <row r="2679" spans="41:43" x14ac:dyDescent="0.35">
      <c r="AO2679"/>
      <c r="AP2679"/>
      <c r="AQ2679"/>
    </row>
    <row r="2680" spans="41:43" x14ac:dyDescent="0.35">
      <c r="AO2680"/>
      <c r="AP2680"/>
      <c r="AQ2680"/>
    </row>
    <row r="2681" spans="41:43" x14ac:dyDescent="0.35">
      <c r="AO2681"/>
      <c r="AP2681"/>
      <c r="AQ2681"/>
    </row>
    <row r="2682" spans="41:43" x14ac:dyDescent="0.35">
      <c r="AO2682"/>
      <c r="AP2682"/>
      <c r="AQ2682"/>
    </row>
    <row r="2683" spans="41:43" x14ac:dyDescent="0.35">
      <c r="AO2683"/>
      <c r="AP2683"/>
      <c r="AQ2683"/>
    </row>
    <row r="2684" spans="41:43" x14ac:dyDescent="0.35">
      <c r="AO2684"/>
      <c r="AP2684"/>
      <c r="AQ2684"/>
    </row>
    <row r="2685" spans="41:43" x14ac:dyDescent="0.35">
      <c r="AO2685"/>
      <c r="AP2685"/>
      <c r="AQ2685"/>
    </row>
    <row r="2686" spans="41:43" x14ac:dyDescent="0.35">
      <c r="AO2686"/>
      <c r="AP2686"/>
      <c r="AQ2686"/>
    </row>
    <row r="2687" spans="41:43" x14ac:dyDescent="0.35">
      <c r="AO2687"/>
      <c r="AP2687"/>
      <c r="AQ2687"/>
    </row>
    <row r="2688" spans="41:43" x14ac:dyDescent="0.35">
      <c r="AO2688"/>
      <c r="AP2688"/>
      <c r="AQ2688"/>
    </row>
    <row r="2689" spans="41:43" x14ac:dyDescent="0.35">
      <c r="AO2689"/>
      <c r="AP2689"/>
      <c r="AQ2689"/>
    </row>
    <row r="2690" spans="41:43" x14ac:dyDescent="0.35">
      <c r="AO2690"/>
      <c r="AP2690"/>
      <c r="AQ2690"/>
    </row>
    <row r="2691" spans="41:43" x14ac:dyDescent="0.35">
      <c r="AO2691"/>
      <c r="AP2691"/>
      <c r="AQ2691"/>
    </row>
    <row r="2692" spans="41:43" x14ac:dyDescent="0.35">
      <c r="AO2692"/>
      <c r="AP2692"/>
      <c r="AQ2692"/>
    </row>
    <row r="2693" spans="41:43" x14ac:dyDescent="0.35">
      <c r="AO2693"/>
      <c r="AP2693"/>
      <c r="AQ2693"/>
    </row>
    <row r="2694" spans="41:43" x14ac:dyDescent="0.35">
      <c r="AO2694"/>
      <c r="AP2694"/>
      <c r="AQ2694"/>
    </row>
    <row r="2695" spans="41:43" x14ac:dyDescent="0.35">
      <c r="AO2695"/>
      <c r="AP2695"/>
      <c r="AQ2695"/>
    </row>
    <row r="2696" spans="41:43" x14ac:dyDescent="0.35">
      <c r="AO2696"/>
      <c r="AP2696"/>
      <c r="AQ2696"/>
    </row>
    <row r="2697" spans="41:43" x14ac:dyDescent="0.35">
      <c r="AO2697"/>
      <c r="AP2697"/>
      <c r="AQ2697"/>
    </row>
    <row r="2698" spans="41:43" x14ac:dyDescent="0.35">
      <c r="AO2698"/>
      <c r="AP2698"/>
      <c r="AQ2698"/>
    </row>
    <row r="2699" spans="41:43" x14ac:dyDescent="0.35">
      <c r="AO2699"/>
      <c r="AP2699"/>
      <c r="AQ2699"/>
    </row>
    <row r="2700" spans="41:43" x14ac:dyDescent="0.35">
      <c r="AO2700"/>
      <c r="AP2700"/>
      <c r="AQ2700"/>
    </row>
    <row r="2701" spans="41:43" x14ac:dyDescent="0.35">
      <c r="AO2701"/>
      <c r="AP2701"/>
      <c r="AQ2701"/>
    </row>
    <row r="2702" spans="41:43" x14ac:dyDescent="0.35">
      <c r="AO2702"/>
      <c r="AP2702"/>
      <c r="AQ2702"/>
    </row>
    <row r="2703" spans="41:43" x14ac:dyDescent="0.35">
      <c r="AO2703"/>
      <c r="AP2703"/>
      <c r="AQ2703"/>
    </row>
    <row r="2704" spans="41:43" x14ac:dyDescent="0.35">
      <c r="AO2704"/>
      <c r="AP2704"/>
      <c r="AQ2704"/>
    </row>
    <row r="2705" spans="41:43" x14ac:dyDescent="0.35">
      <c r="AO2705"/>
      <c r="AP2705"/>
      <c r="AQ2705"/>
    </row>
    <row r="2706" spans="41:43" x14ac:dyDescent="0.35">
      <c r="AO2706"/>
      <c r="AP2706"/>
      <c r="AQ2706"/>
    </row>
    <row r="2707" spans="41:43" x14ac:dyDescent="0.35">
      <c r="AO2707"/>
      <c r="AP2707"/>
      <c r="AQ2707"/>
    </row>
    <row r="2708" spans="41:43" x14ac:dyDescent="0.35">
      <c r="AO2708"/>
      <c r="AP2708"/>
      <c r="AQ2708"/>
    </row>
    <row r="2709" spans="41:43" x14ac:dyDescent="0.35">
      <c r="AO2709"/>
      <c r="AP2709"/>
      <c r="AQ2709"/>
    </row>
    <row r="2710" spans="41:43" x14ac:dyDescent="0.35">
      <c r="AO2710"/>
      <c r="AP2710"/>
      <c r="AQ2710"/>
    </row>
    <row r="2711" spans="41:43" x14ac:dyDescent="0.35">
      <c r="AO2711"/>
      <c r="AP2711"/>
      <c r="AQ2711"/>
    </row>
    <row r="2712" spans="41:43" x14ac:dyDescent="0.35">
      <c r="AO2712"/>
      <c r="AP2712"/>
      <c r="AQ2712"/>
    </row>
    <row r="2713" spans="41:43" x14ac:dyDescent="0.35">
      <c r="AO2713"/>
      <c r="AP2713"/>
      <c r="AQ2713"/>
    </row>
    <row r="2714" spans="41:43" x14ac:dyDescent="0.35">
      <c r="AO2714"/>
      <c r="AP2714"/>
      <c r="AQ2714"/>
    </row>
    <row r="2715" spans="41:43" x14ac:dyDescent="0.35">
      <c r="AO2715"/>
      <c r="AP2715"/>
      <c r="AQ2715"/>
    </row>
    <row r="2716" spans="41:43" x14ac:dyDescent="0.35">
      <c r="AO2716"/>
      <c r="AP2716"/>
      <c r="AQ2716"/>
    </row>
    <row r="2717" spans="41:43" x14ac:dyDescent="0.35">
      <c r="AO2717"/>
      <c r="AP2717"/>
      <c r="AQ2717"/>
    </row>
    <row r="2718" spans="41:43" x14ac:dyDescent="0.35">
      <c r="AO2718"/>
      <c r="AP2718"/>
      <c r="AQ2718"/>
    </row>
    <row r="2719" spans="41:43" x14ac:dyDescent="0.35">
      <c r="AO2719"/>
      <c r="AP2719"/>
      <c r="AQ2719"/>
    </row>
    <row r="2720" spans="41:43" x14ac:dyDescent="0.35">
      <c r="AO2720"/>
      <c r="AP2720"/>
      <c r="AQ2720"/>
    </row>
    <row r="2721" spans="41:43" x14ac:dyDescent="0.35">
      <c r="AO2721"/>
      <c r="AP2721"/>
      <c r="AQ2721"/>
    </row>
    <row r="2722" spans="41:43" x14ac:dyDescent="0.35">
      <c r="AO2722"/>
      <c r="AP2722"/>
      <c r="AQ2722"/>
    </row>
    <row r="2723" spans="41:43" x14ac:dyDescent="0.35">
      <c r="AO2723"/>
      <c r="AP2723"/>
      <c r="AQ2723"/>
    </row>
    <row r="2724" spans="41:43" x14ac:dyDescent="0.35">
      <c r="AO2724"/>
      <c r="AP2724"/>
      <c r="AQ2724"/>
    </row>
    <row r="2725" spans="41:43" x14ac:dyDescent="0.35">
      <c r="AO2725"/>
      <c r="AP2725"/>
      <c r="AQ2725"/>
    </row>
    <row r="2726" spans="41:43" x14ac:dyDescent="0.35">
      <c r="AO2726"/>
      <c r="AP2726"/>
      <c r="AQ2726"/>
    </row>
    <row r="2727" spans="41:43" x14ac:dyDescent="0.35">
      <c r="AO2727"/>
      <c r="AP2727"/>
      <c r="AQ2727"/>
    </row>
    <row r="2728" spans="41:43" x14ac:dyDescent="0.35">
      <c r="AO2728"/>
      <c r="AP2728"/>
      <c r="AQ2728"/>
    </row>
    <row r="2729" spans="41:43" x14ac:dyDescent="0.35">
      <c r="AO2729"/>
      <c r="AP2729"/>
      <c r="AQ2729"/>
    </row>
    <row r="2730" spans="41:43" x14ac:dyDescent="0.35">
      <c r="AO2730"/>
      <c r="AP2730"/>
      <c r="AQ2730"/>
    </row>
    <row r="2731" spans="41:43" x14ac:dyDescent="0.35">
      <c r="AO2731"/>
      <c r="AP2731"/>
      <c r="AQ2731"/>
    </row>
    <row r="2732" spans="41:43" x14ac:dyDescent="0.35">
      <c r="AO2732"/>
      <c r="AP2732"/>
      <c r="AQ2732"/>
    </row>
    <row r="2733" spans="41:43" x14ac:dyDescent="0.35">
      <c r="AO2733"/>
      <c r="AP2733"/>
      <c r="AQ2733"/>
    </row>
    <row r="2734" spans="41:43" x14ac:dyDescent="0.35">
      <c r="AO2734"/>
      <c r="AP2734"/>
      <c r="AQ2734"/>
    </row>
    <row r="2735" spans="41:43" x14ac:dyDescent="0.35">
      <c r="AO2735"/>
      <c r="AP2735"/>
      <c r="AQ2735"/>
    </row>
    <row r="2736" spans="41:43" x14ac:dyDescent="0.35">
      <c r="AO2736"/>
      <c r="AP2736"/>
      <c r="AQ2736"/>
    </row>
    <row r="2737" spans="41:43" x14ac:dyDescent="0.35">
      <c r="AO2737"/>
      <c r="AP2737"/>
      <c r="AQ2737"/>
    </row>
    <row r="2738" spans="41:43" x14ac:dyDescent="0.35">
      <c r="AO2738"/>
      <c r="AP2738"/>
      <c r="AQ2738"/>
    </row>
    <row r="2739" spans="41:43" x14ac:dyDescent="0.35">
      <c r="AO2739"/>
      <c r="AP2739"/>
      <c r="AQ2739"/>
    </row>
    <row r="2740" spans="41:43" x14ac:dyDescent="0.35">
      <c r="AO2740"/>
      <c r="AP2740"/>
      <c r="AQ2740"/>
    </row>
    <row r="2741" spans="41:43" x14ac:dyDescent="0.35">
      <c r="AO2741"/>
      <c r="AP2741"/>
      <c r="AQ2741"/>
    </row>
    <row r="2742" spans="41:43" x14ac:dyDescent="0.35">
      <c r="AO2742"/>
      <c r="AP2742"/>
      <c r="AQ2742"/>
    </row>
    <row r="2743" spans="41:43" x14ac:dyDescent="0.35">
      <c r="AO2743"/>
      <c r="AP2743"/>
      <c r="AQ2743"/>
    </row>
    <row r="2744" spans="41:43" x14ac:dyDescent="0.35">
      <c r="AO2744"/>
      <c r="AP2744"/>
      <c r="AQ2744"/>
    </row>
    <row r="2745" spans="41:43" x14ac:dyDescent="0.35">
      <c r="AO2745"/>
      <c r="AP2745"/>
      <c r="AQ2745"/>
    </row>
    <row r="2746" spans="41:43" x14ac:dyDescent="0.35">
      <c r="AO2746"/>
      <c r="AP2746"/>
      <c r="AQ2746"/>
    </row>
    <row r="2747" spans="41:43" x14ac:dyDescent="0.35">
      <c r="AO2747"/>
      <c r="AP2747"/>
      <c r="AQ2747"/>
    </row>
    <row r="2748" spans="41:43" x14ac:dyDescent="0.35">
      <c r="AO2748"/>
      <c r="AP2748"/>
      <c r="AQ2748"/>
    </row>
    <row r="2749" spans="41:43" x14ac:dyDescent="0.35">
      <c r="AO2749"/>
      <c r="AP2749"/>
      <c r="AQ2749"/>
    </row>
    <row r="2750" spans="41:43" x14ac:dyDescent="0.35">
      <c r="AO2750"/>
      <c r="AP2750"/>
      <c r="AQ2750"/>
    </row>
    <row r="2751" spans="41:43" x14ac:dyDescent="0.35">
      <c r="AO2751"/>
      <c r="AP2751"/>
      <c r="AQ2751"/>
    </row>
    <row r="2752" spans="41:43" x14ac:dyDescent="0.35">
      <c r="AO2752"/>
      <c r="AP2752"/>
      <c r="AQ2752"/>
    </row>
    <row r="2753" spans="41:43" x14ac:dyDescent="0.35">
      <c r="AO2753"/>
      <c r="AP2753"/>
      <c r="AQ2753"/>
    </row>
    <row r="2754" spans="41:43" x14ac:dyDescent="0.35">
      <c r="AO2754"/>
      <c r="AP2754"/>
      <c r="AQ2754"/>
    </row>
    <row r="2755" spans="41:43" x14ac:dyDescent="0.35">
      <c r="AO2755"/>
      <c r="AP2755"/>
      <c r="AQ2755"/>
    </row>
    <row r="2756" spans="41:43" x14ac:dyDescent="0.35">
      <c r="AO2756"/>
      <c r="AP2756"/>
      <c r="AQ2756"/>
    </row>
    <row r="2757" spans="41:43" x14ac:dyDescent="0.35">
      <c r="AO2757"/>
      <c r="AP2757"/>
      <c r="AQ2757"/>
    </row>
    <row r="2758" spans="41:43" x14ac:dyDescent="0.35">
      <c r="AO2758"/>
      <c r="AP2758"/>
      <c r="AQ2758"/>
    </row>
    <row r="2759" spans="41:43" x14ac:dyDescent="0.35">
      <c r="AO2759"/>
      <c r="AP2759"/>
      <c r="AQ2759"/>
    </row>
    <row r="2760" spans="41:43" x14ac:dyDescent="0.35">
      <c r="AO2760"/>
      <c r="AP2760"/>
      <c r="AQ2760"/>
    </row>
    <row r="2761" spans="41:43" x14ac:dyDescent="0.35">
      <c r="AO2761"/>
      <c r="AP2761"/>
      <c r="AQ2761"/>
    </row>
    <row r="2762" spans="41:43" x14ac:dyDescent="0.35">
      <c r="AO2762"/>
      <c r="AP2762"/>
      <c r="AQ2762"/>
    </row>
    <row r="2763" spans="41:43" x14ac:dyDescent="0.35">
      <c r="AO2763"/>
      <c r="AP2763"/>
      <c r="AQ2763"/>
    </row>
    <row r="2764" spans="41:43" x14ac:dyDescent="0.35">
      <c r="AO2764"/>
      <c r="AP2764"/>
      <c r="AQ2764"/>
    </row>
    <row r="2765" spans="41:43" x14ac:dyDescent="0.35">
      <c r="AO2765"/>
      <c r="AP2765"/>
      <c r="AQ2765"/>
    </row>
    <row r="2766" spans="41:43" x14ac:dyDescent="0.35">
      <c r="AO2766"/>
      <c r="AP2766"/>
      <c r="AQ2766"/>
    </row>
    <row r="2767" spans="41:43" x14ac:dyDescent="0.35">
      <c r="AO2767"/>
      <c r="AP2767"/>
      <c r="AQ2767"/>
    </row>
    <row r="2768" spans="41:43" x14ac:dyDescent="0.35">
      <c r="AO2768"/>
      <c r="AP2768"/>
      <c r="AQ2768"/>
    </row>
    <row r="2769" spans="41:43" x14ac:dyDescent="0.35">
      <c r="AO2769"/>
      <c r="AP2769"/>
      <c r="AQ2769"/>
    </row>
    <row r="2770" spans="41:43" x14ac:dyDescent="0.35">
      <c r="AO2770"/>
      <c r="AP2770"/>
      <c r="AQ2770"/>
    </row>
    <row r="2771" spans="41:43" x14ac:dyDescent="0.35">
      <c r="AO2771"/>
      <c r="AP2771"/>
      <c r="AQ2771"/>
    </row>
    <row r="2772" spans="41:43" x14ac:dyDescent="0.35">
      <c r="AO2772"/>
      <c r="AP2772"/>
      <c r="AQ2772"/>
    </row>
    <row r="2773" spans="41:43" x14ac:dyDescent="0.35">
      <c r="AO2773"/>
      <c r="AP2773"/>
      <c r="AQ2773"/>
    </row>
    <row r="2774" spans="41:43" x14ac:dyDescent="0.35">
      <c r="AO2774"/>
      <c r="AP2774"/>
      <c r="AQ2774"/>
    </row>
    <row r="2775" spans="41:43" x14ac:dyDescent="0.35">
      <c r="AO2775"/>
      <c r="AP2775"/>
      <c r="AQ2775"/>
    </row>
    <row r="2776" spans="41:43" x14ac:dyDescent="0.35">
      <c r="AO2776"/>
      <c r="AP2776"/>
      <c r="AQ2776"/>
    </row>
    <row r="2777" spans="41:43" x14ac:dyDescent="0.35">
      <c r="AO2777"/>
      <c r="AP2777"/>
      <c r="AQ2777"/>
    </row>
    <row r="2778" spans="41:43" x14ac:dyDescent="0.35">
      <c r="AO2778"/>
      <c r="AP2778"/>
      <c r="AQ2778"/>
    </row>
    <row r="2779" spans="41:43" x14ac:dyDescent="0.35">
      <c r="AO2779"/>
      <c r="AP2779"/>
      <c r="AQ2779"/>
    </row>
    <row r="2780" spans="41:43" x14ac:dyDescent="0.35">
      <c r="AO2780"/>
      <c r="AP2780"/>
      <c r="AQ2780"/>
    </row>
    <row r="2781" spans="41:43" x14ac:dyDescent="0.35">
      <c r="AO2781"/>
      <c r="AP2781"/>
      <c r="AQ2781"/>
    </row>
    <row r="2782" spans="41:43" x14ac:dyDescent="0.35">
      <c r="AO2782"/>
      <c r="AP2782"/>
      <c r="AQ2782"/>
    </row>
    <row r="2783" spans="41:43" x14ac:dyDescent="0.35">
      <c r="AO2783"/>
      <c r="AP2783"/>
      <c r="AQ2783"/>
    </row>
    <row r="2784" spans="41:43" x14ac:dyDescent="0.35">
      <c r="AO2784"/>
      <c r="AP2784"/>
      <c r="AQ2784"/>
    </row>
    <row r="2785" spans="41:43" x14ac:dyDescent="0.35">
      <c r="AO2785"/>
      <c r="AP2785"/>
      <c r="AQ2785"/>
    </row>
    <row r="2786" spans="41:43" x14ac:dyDescent="0.35">
      <c r="AO2786"/>
      <c r="AP2786"/>
      <c r="AQ2786"/>
    </row>
    <row r="2787" spans="41:43" x14ac:dyDescent="0.35">
      <c r="AO2787"/>
      <c r="AP2787"/>
      <c r="AQ2787"/>
    </row>
    <row r="2788" spans="41:43" x14ac:dyDescent="0.35">
      <c r="AO2788"/>
      <c r="AP2788"/>
      <c r="AQ2788"/>
    </row>
    <row r="2789" spans="41:43" x14ac:dyDescent="0.35">
      <c r="AO2789"/>
      <c r="AP2789"/>
      <c r="AQ2789"/>
    </row>
    <row r="2790" spans="41:43" x14ac:dyDescent="0.35">
      <c r="AO2790"/>
      <c r="AP2790"/>
      <c r="AQ2790"/>
    </row>
    <row r="2791" spans="41:43" x14ac:dyDescent="0.35">
      <c r="AO2791"/>
      <c r="AP2791"/>
      <c r="AQ2791"/>
    </row>
    <row r="2792" spans="41:43" x14ac:dyDescent="0.35">
      <c r="AO2792"/>
      <c r="AP2792"/>
      <c r="AQ2792"/>
    </row>
    <row r="2793" spans="41:43" x14ac:dyDescent="0.35">
      <c r="AO2793"/>
      <c r="AP2793"/>
      <c r="AQ2793"/>
    </row>
    <row r="2794" spans="41:43" x14ac:dyDescent="0.35">
      <c r="AO2794"/>
      <c r="AP2794"/>
      <c r="AQ2794"/>
    </row>
    <row r="2795" spans="41:43" x14ac:dyDescent="0.35">
      <c r="AO2795"/>
      <c r="AP2795"/>
      <c r="AQ2795"/>
    </row>
    <row r="2796" spans="41:43" x14ac:dyDescent="0.35">
      <c r="AO2796"/>
      <c r="AP2796"/>
      <c r="AQ2796"/>
    </row>
    <row r="2797" spans="41:43" x14ac:dyDescent="0.35">
      <c r="AO2797"/>
      <c r="AP2797"/>
      <c r="AQ2797"/>
    </row>
    <row r="2798" spans="41:43" x14ac:dyDescent="0.35">
      <c r="AO2798"/>
      <c r="AP2798"/>
      <c r="AQ2798"/>
    </row>
    <row r="2799" spans="41:43" x14ac:dyDescent="0.35">
      <c r="AO2799"/>
      <c r="AP2799"/>
      <c r="AQ2799"/>
    </row>
    <row r="2800" spans="41:43" x14ac:dyDescent="0.35">
      <c r="AO2800"/>
      <c r="AP2800"/>
      <c r="AQ2800"/>
    </row>
    <row r="2801" spans="41:43" x14ac:dyDescent="0.35">
      <c r="AO2801"/>
      <c r="AP2801"/>
      <c r="AQ2801"/>
    </row>
    <row r="2802" spans="41:43" x14ac:dyDescent="0.35">
      <c r="AO2802"/>
      <c r="AP2802"/>
      <c r="AQ2802"/>
    </row>
    <row r="2803" spans="41:43" x14ac:dyDescent="0.35">
      <c r="AO2803"/>
      <c r="AP2803"/>
      <c r="AQ2803"/>
    </row>
    <row r="2804" spans="41:43" x14ac:dyDescent="0.35">
      <c r="AO2804"/>
      <c r="AP2804"/>
      <c r="AQ2804"/>
    </row>
    <row r="2805" spans="41:43" x14ac:dyDescent="0.35">
      <c r="AO2805"/>
      <c r="AP2805"/>
      <c r="AQ2805"/>
    </row>
    <row r="2806" spans="41:43" x14ac:dyDescent="0.35">
      <c r="AO2806"/>
      <c r="AP2806"/>
      <c r="AQ2806"/>
    </row>
    <row r="2807" spans="41:43" x14ac:dyDescent="0.35">
      <c r="AO2807"/>
      <c r="AP2807"/>
      <c r="AQ2807"/>
    </row>
    <row r="2808" spans="41:43" x14ac:dyDescent="0.35">
      <c r="AO2808"/>
      <c r="AP2808"/>
      <c r="AQ2808"/>
    </row>
    <row r="2809" spans="41:43" x14ac:dyDescent="0.35">
      <c r="AO2809"/>
      <c r="AP2809"/>
      <c r="AQ2809"/>
    </row>
    <row r="2810" spans="41:43" x14ac:dyDescent="0.35">
      <c r="AO2810"/>
      <c r="AP2810"/>
      <c r="AQ2810"/>
    </row>
    <row r="2811" spans="41:43" x14ac:dyDescent="0.35">
      <c r="AO2811"/>
      <c r="AP2811"/>
      <c r="AQ2811"/>
    </row>
    <row r="2812" spans="41:43" x14ac:dyDescent="0.35">
      <c r="AO2812"/>
      <c r="AP2812"/>
      <c r="AQ2812"/>
    </row>
    <row r="2813" spans="41:43" x14ac:dyDescent="0.35">
      <c r="AO2813"/>
      <c r="AP2813"/>
      <c r="AQ2813"/>
    </row>
    <row r="2814" spans="41:43" x14ac:dyDescent="0.35">
      <c r="AO2814"/>
      <c r="AP2814"/>
      <c r="AQ2814"/>
    </row>
    <row r="2815" spans="41:43" x14ac:dyDescent="0.35">
      <c r="AO2815"/>
      <c r="AP2815"/>
      <c r="AQ2815"/>
    </row>
    <row r="2816" spans="41:43" x14ac:dyDescent="0.35">
      <c r="AO2816"/>
      <c r="AP2816"/>
      <c r="AQ2816"/>
    </row>
    <row r="2817" spans="41:43" x14ac:dyDescent="0.35">
      <c r="AO2817"/>
      <c r="AP2817"/>
      <c r="AQ2817"/>
    </row>
    <row r="2818" spans="41:43" x14ac:dyDescent="0.35">
      <c r="AO2818"/>
      <c r="AP2818"/>
      <c r="AQ2818"/>
    </row>
    <row r="2819" spans="41:43" x14ac:dyDescent="0.35">
      <c r="AO2819"/>
      <c r="AP2819"/>
      <c r="AQ2819"/>
    </row>
    <row r="2820" spans="41:43" x14ac:dyDescent="0.35">
      <c r="AO2820"/>
      <c r="AP2820"/>
      <c r="AQ2820"/>
    </row>
    <row r="2821" spans="41:43" x14ac:dyDescent="0.35">
      <c r="AO2821"/>
      <c r="AP2821"/>
      <c r="AQ2821"/>
    </row>
    <row r="2822" spans="41:43" x14ac:dyDescent="0.35">
      <c r="AO2822"/>
      <c r="AP2822"/>
      <c r="AQ2822"/>
    </row>
    <row r="2823" spans="41:43" x14ac:dyDescent="0.35">
      <c r="AO2823"/>
      <c r="AP2823"/>
      <c r="AQ2823"/>
    </row>
    <row r="2824" spans="41:43" x14ac:dyDescent="0.35">
      <c r="AO2824"/>
      <c r="AP2824"/>
      <c r="AQ2824"/>
    </row>
    <row r="2825" spans="41:43" x14ac:dyDescent="0.35">
      <c r="AO2825"/>
      <c r="AP2825"/>
      <c r="AQ2825"/>
    </row>
    <row r="2826" spans="41:43" x14ac:dyDescent="0.35">
      <c r="AO2826"/>
      <c r="AP2826"/>
      <c r="AQ2826"/>
    </row>
    <row r="2827" spans="41:43" x14ac:dyDescent="0.35">
      <c r="AO2827"/>
      <c r="AP2827"/>
      <c r="AQ2827"/>
    </row>
    <row r="2828" spans="41:43" x14ac:dyDescent="0.35">
      <c r="AO2828"/>
      <c r="AP2828"/>
      <c r="AQ2828"/>
    </row>
    <row r="2829" spans="41:43" x14ac:dyDescent="0.35">
      <c r="AO2829"/>
      <c r="AP2829"/>
      <c r="AQ2829"/>
    </row>
    <row r="2830" spans="41:43" x14ac:dyDescent="0.35">
      <c r="AO2830"/>
      <c r="AP2830"/>
      <c r="AQ2830"/>
    </row>
    <row r="2831" spans="41:43" x14ac:dyDescent="0.35">
      <c r="AO2831"/>
      <c r="AP2831"/>
      <c r="AQ2831"/>
    </row>
    <row r="2832" spans="41:43" x14ac:dyDescent="0.35">
      <c r="AO2832"/>
      <c r="AP2832"/>
      <c r="AQ2832"/>
    </row>
    <row r="2833" spans="41:43" x14ac:dyDescent="0.35">
      <c r="AO2833"/>
      <c r="AP2833"/>
      <c r="AQ2833"/>
    </row>
    <row r="2834" spans="41:43" x14ac:dyDescent="0.35">
      <c r="AO2834"/>
      <c r="AP2834"/>
      <c r="AQ2834"/>
    </row>
    <row r="2835" spans="41:43" x14ac:dyDescent="0.35">
      <c r="AO2835"/>
      <c r="AP2835"/>
      <c r="AQ2835"/>
    </row>
    <row r="2836" spans="41:43" x14ac:dyDescent="0.35">
      <c r="AO2836"/>
      <c r="AP2836"/>
      <c r="AQ2836"/>
    </row>
    <row r="2837" spans="41:43" x14ac:dyDescent="0.35">
      <c r="AO2837"/>
      <c r="AP2837"/>
      <c r="AQ2837"/>
    </row>
    <row r="2838" spans="41:43" x14ac:dyDescent="0.35">
      <c r="AO2838"/>
      <c r="AP2838"/>
      <c r="AQ2838"/>
    </row>
    <row r="2839" spans="41:43" x14ac:dyDescent="0.35">
      <c r="AO2839"/>
      <c r="AP2839"/>
      <c r="AQ2839"/>
    </row>
    <row r="2840" spans="41:43" x14ac:dyDescent="0.35">
      <c r="AO2840"/>
      <c r="AP2840"/>
      <c r="AQ2840"/>
    </row>
    <row r="2841" spans="41:43" x14ac:dyDescent="0.35">
      <c r="AO2841"/>
      <c r="AP2841"/>
      <c r="AQ2841"/>
    </row>
    <row r="2842" spans="41:43" x14ac:dyDescent="0.35">
      <c r="AO2842"/>
      <c r="AP2842"/>
      <c r="AQ2842"/>
    </row>
    <row r="2843" spans="41:43" x14ac:dyDescent="0.35">
      <c r="AO2843"/>
      <c r="AP2843"/>
      <c r="AQ2843"/>
    </row>
    <row r="2844" spans="41:43" x14ac:dyDescent="0.35">
      <c r="AO2844"/>
      <c r="AP2844"/>
      <c r="AQ2844"/>
    </row>
    <row r="2845" spans="41:43" x14ac:dyDescent="0.35">
      <c r="AO2845"/>
      <c r="AP2845"/>
      <c r="AQ2845"/>
    </row>
    <row r="2846" spans="41:43" x14ac:dyDescent="0.35">
      <c r="AO2846"/>
      <c r="AP2846"/>
      <c r="AQ2846"/>
    </row>
    <row r="2847" spans="41:43" x14ac:dyDescent="0.35">
      <c r="AO2847"/>
      <c r="AP2847"/>
      <c r="AQ2847"/>
    </row>
    <row r="2848" spans="41:43" x14ac:dyDescent="0.35">
      <c r="AO2848"/>
      <c r="AP2848"/>
      <c r="AQ2848"/>
    </row>
    <row r="2849" spans="41:43" x14ac:dyDescent="0.35">
      <c r="AO2849"/>
      <c r="AP2849"/>
      <c r="AQ2849"/>
    </row>
    <row r="2850" spans="41:43" x14ac:dyDescent="0.35">
      <c r="AO2850"/>
      <c r="AP2850"/>
      <c r="AQ2850"/>
    </row>
    <row r="2851" spans="41:43" x14ac:dyDescent="0.35">
      <c r="AO2851"/>
      <c r="AP2851"/>
      <c r="AQ2851"/>
    </row>
    <row r="2852" spans="41:43" x14ac:dyDescent="0.35">
      <c r="AO2852"/>
      <c r="AP2852"/>
      <c r="AQ2852"/>
    </row>
    <row r="2853" spans="41:43" x14ac:dyDescent="0.35">
      <c r="AO2853"/>
      <c r="AP2853"/>
      <c r="AQ2853"/>
    </row>
    <row r="2854" spans="41:43" x14ac:dyDescent="0.35">
      <c r="AO2854"/>
      <c r="AP2854"/>
      <c r="AQ2854"/>
    </row>
    <row r="2855" spans="41:43" x14ac:dyDescent="0.35">
      <c r="AO2855"/>
      <c r="AP2855"/>
      <c r="AQ2855"/>
    </row>
    <row r="2856" spans="41:43" x14ac:dyDescent="0.35">
      <c r="AO2856"/>
      <c r="AP2856"/>
      <c r="AQ2856"/>
    </row>
    <row r="2857" spans="41:43" x14ac:dyDescent="0.35">
      <c r="AO2857"/>
      <c r="AP2857"/>
      <c r="AQ2857"/>
    </row>
    <row r="2858" spans="41:43" x14ac:dyDescent="0.35">
      <c r="AO2858"/>
      <c r="AP2858"/>
      <c r="AQ2858"/>
    </row>
    <row r="2859" spans="41:43" x14ac:dyDescent="0.35">
      <c r="AO2859"/>
      <c r="AP2859"/>
      <c r="AQ2859"/>
    </row>
    <row r="2860" spans="41:43" x14ac:dyDescent="0.35">
      <c r="AO2860"/>
      <c r="AP2860"/>
      <c r="AQ2860"/>
    </row>
    <row r="2861" spans="41:43" x14ac:dyDescent="0.35">
      <c r="AO2861"/>
      <c r="AP2861"/>
      <c r="AQ2861"/>
    </row>
    <row r="2862" spans="41:43" x14ac:dyDescent="0.35">
      <c r="AO2862"/>
      <c r="AP2862"/>
      <c r="AQ2862"/>
    </row>
    <row r="2863" spans="41:43" x14ac:dyDescent="0.35">
      <c r="AO2863"/>
      <c r="AP2863"/>
      <c r="AQ2863"/>
    </row>
    <row r="2864" spans="41:43" x14ac:dyDescent="0.35">
      <c r="AO2864"/>
      <c r="AP2864"/>
      <c r="AQ2864"/>
    </row>
    <row r="2865" spans="41:43" x14ac:dyDescent="0.35">
      <c r="AO2865"/>
      <c r="AP2865"/>
      <c r="AQ2865"/>
    </row>
    <row r="2866" spans="41:43" x14ac:dyDescent="0.35">
      <c r="AO2866"/>
      <c r="AP2866"/>
      <c r="AQ2866"/>
    </row>
    <row r="2867" spans="41:43" x14ac:dyDescent="0.35">
      <c r="AO2867"/>
      <c r="AP2867"/>
      <c r="AQ2867"/>
    </row>
    <row r="2868" spans="41:43" x14ac:dyDescent="0.35">
      <c r="AO2868"/>
      <c r="AP2868"/>
      <c r="AQ2868"/>
    </row>
    <row r="2869" spans="41:43" x14ac:dyDescent="0.35">
      <c r="AO2869"/>
      <c r="AP2869"/>
      <c r="AQ2869"/>
    </row>
    <row r="2870" spans="41:43" x14ac:dyDescent="0.35">
      <c r="AO2870"/>
      <c r="AP2870"/>
      <c r="AQ2870"/>
    </row>
    <row r="2871" spans="41:43" x14ac:dyDescent="0.35">
      <c r="AO2871"/>
      <c r="AP2871"/>
      <c r="AQ2871"/>
    </row>
    <row r="2872" spans="41:43" x14ac:dyDescent="0.35">
      <c r="AO2872"/>
      <c r="AP2872"/>
      <c r="AQ2872"/>
    </row>
    <row r="2873" spans="41:43" x14ac:dyDescent="0.35">
      <c r="AO2873"/>
      <c r="AP2873"/>
      <c r="AQ2873"/>
    </row>
    <row r="2874" spans="41:43" x14ac:dyDescent="0.35">
      <c r="AO2874"/>
      <c r="AP2874"/>
      <c r="AQ2874"/>
    </row>
    <row r="2875" spans="41:43" x14ac:dyDescent="0.35">
      <c r="AO2875"/>
      <c r="AP2875"/>
      <c r="AQ2875"/>
    </row>
    <row r="2876" spans="41:43" x14ac:dyDescent="0.35">
      <c r="AO2876"/>
      <c r="AP2876"/>
      <c r="AQ2876"/>
    </row>
    <row r="2877" spans="41:43" x14ac:dyDescent="0.35">
      <c r="AO2877"/>
      <c r="AP2877"/>
      <c r="AQ2877"/>
    </row>
    <row r="2878" spans="41:43" x14ac:dyDescent="0.35">
      <c r="AO2878"/>
      <c r="AP2878"/>
      <c r="AQ2878"/>
    </row>
    <row r="2879" spans="41:43" x14ac:dyDescent="0.35">
      <c r="AO2879"/>
      <c r="AP2879"/>
      <c r="AQ2879"/>
    </row>
    <row r="2880" spans="41:43" x14ac:dyDescent="0.35">
      <c r="AO2880"/>
      <c r="AP2880"/>
      <c r="AQ2880"/>
    </row>
    <row r="2881" spans="41:43" x14ac:dyDescent="0.35">
      <c r="AO2881"/>
      <c r="AP2881"/>
      <c r="AQ2881"/>
    </row>
    <row r="2882" spans="41:43" x14ac:dyDescent="0.35">
      <c r="AO2882"/>
      <c r="AP2882"/>
      <c r="AQ2882"/>
    </row>
    <row r="2883" spans="41:43" x14ac:dyDescent="0.35">
      <c r="AO2883"/>
      <c r="AP2883"/>
      <c r="AQ2883"/>
    </row>
    <row r="2884" spans="41:43" x14ac:dyDescent="0.35">
      <c r="AO2884"/>
      <c r="AP2884"/>
      <c r="AQ2884"/>
    </row>
    <row r="2885" spans="41:43" x14ac:dyDescent="0.35">
      <c r="AO2885"/>
      <c r="AP2885"/>
      <c r="AQ2885"/>
    </row>
    <row r="2886" spans="41:43" x14ac:dyDescent="0.35">
      <c r="AO2886"/>
      <c r="AP2886"/>
      <c r="AQ2886"/>
    </row>
    <row r="2887" spans="41:43" x14ac:dyDescent="0.35">
      <c r="AO2887"/>
      <c r="AP2887"/>
      <c r="AQ2887"/>
    </row>
    <row r="2888" spans="41:43" x14ac:dyDescent="0.35">
      <c r="AO2888"/>
      <c r="AP2888"/>
      <c r="AQ2888"/>
    </row>
    <row r="2889" spans="41:43" x14ac:dyDescent="0.35">
      <c r="AO2889"/>
      <c r="AP2889"/>
      <c r="AQ2889"/>
    </row>
    <row r="2890" spans="41:43" x14ac:dyDescent="0.35">
      <c r="AO2890"/>
      <c r="AP2890"/>
      <c r="AQ2890"/>
    </row>
    <row r="2891" spans="41:43" x14ac:dyDescent="0.35">
      <c r="AO2891"/>
      <c r="AP2891"/>
      <c r="AQ2891"/>
    </row>
    <row r="2892" spans="41:43" x14ac:dyDescent="0.35">
      <c r="AO2892"/>
      <c r="AP2892"/>
      <c r="AQ2892"/>
    </row>
    <row r="2893" spans="41:43" x14ac:dyDescent="0.35">
      <c r="AO2893"/>
      <c r="AP2893"/>
      <c r="AQ2893"/>
    </row>
    <row r="2894" spans="41:43" x14ac:dyDescent="0.35">
      <c r="AO2894"/>
      <c r="AP2894"/>
      <c r="AQ2894"/>
    </row>
    <row r="2895" spans="41:43" x14ac:dyDescent="0.35">
      <c r="AO2895"/>
      <c r="AP2895"/>
      <c r="AQ2895"/>
    </row>
    <row r="2896" spans="41:43" x14ac:dyDescent="0.35">
      <c r="AO2896"/>
      <c r="AP2896"/>
      <c r="AQ2896"/>
    </row>
    <row r="2897" spans="41:43" x14ac:dyDescent="0.35">
      <c r="AO2897"/>
      <c r="AP2897"/>
      <c r="AQ2897"/>
    </row>
    <row r="2898" spans="41:43" x14ac:dyDescent="0.35">
      <c r="AO2898"/>
      <c r="AP2898"/>
      <c r="AQ2898"/>
    </row>
    <row r="2899" spans="41:43" x14ac:dyDescent="0.35">
      <c r="AO2899"/>
      <c r="AP2899"/>
      <c r="AQ2899"/>
    </row>
    <row r="2900" spans="41:43" x14ac:dyDescent="0.35">
      <c r="AO2900"/>
      <c r="AP2900"/>
      <c r="AQ2900"/>
    </row>
    <row r="2901" spans="41:43" x14ac:dyDescent="0.35">
      <c r="AO2901"/>
      <c r="AP2901"/>
      <c r="AQ2901"/>
    </row>
    <row r="2902" spans="41:43" x14ac:dyDescent="0.35">
      <c r="AO2902"/>
      <c r="AP2902"/>
      <c r="AQ2902"/>
    </row>
    <row r="2903" spans="41:43" x14ac:dyDescent="0.35">
      <c r="AO2903"/>
      <c r="AP2903"/>
      <c r="AQ2903"/>
    </row>
    <row r="2904" spans="41:43" x14ac:dyDescent="0.35">
      <c r="AO2904"/>
      <c r="AP2904"/>
      <c r="AQ2904"/>
    </row>
    <row r="2905" spans="41:43" x14ac:dyDescent="0.35">
      <c r="AO2905"/>
      <c r="AP2905"/>
      <c r="AQ2905"/>
    </row>
    <row r="2906" spans="41:43" x14ac:dyDescent="0.35">
      <c r="AO2906"/>
      <c r="AP2906"/>
      <c r="AQ2906"/>
    </row>
    <row r="2907" spans="41:43" x14ac:dyDescent="0.35">
      <c r="AO2907"/>
      <c r="AP2907"/>
      <c r="AQ2907"/>
    </row>
    <row r="2908" spans="41:43" x14ac:dyDescent="0.35">
      <c r="AO2908"/>
      <c r="AP2908"/>
      <c r="AQ2908"/>
    </row>
    <row r="2909" spans="41:43" x14ac:dyDescent="0.35">
      <c r="AO2909"/>
      <c r="AP2909"/>
      <c r="AQ2909"/>
    </row>
    <row r="2910" spans="41:43" x14ac:dyDescent="0.35">
      <c r="AO2910"/>
      <c r="AP2910"/>
      <c r="AQ2910"/>
    </row>
    <row r="2911" spans="41:43" x14ac:dyDescent="0.35">
      <c r="AO2911"/>
      <c r="AP2911"/>
      <c r="AQ2911"/>
    </row>
    <row r="2912" spans="41:43" x14ac:dyDescent="0.35">
      <c r="AO2912"/>
      <c r="AP2912"/>
      <c r="AQ2912"/>
    </row>
    <row r="2913" spans="41:43" x14ac:dyDescent="0.35">
      <c r="AO2913"/>
      <c r="AP2913"/>
      <c r="AQ2913"/>
    </row>
    <row r="2914" spans="41:43" x14ac:dyDescent="0.35">
      <c r="AO2914"/>
      <c r="AP2914"/>
      <c r="AQ2914"/>
    </row>
    <row r="2915" spans="41:43" x14ac:dyDescent="0.35">
      <c r="AO2915"/>
      <c r="AP2915"/>
      <c r="AQ2915"/>
    </row>
    <row r="2916" spans="41:43" x14ac:dyDescent="0.35">
      <c r="AO2916"/>
      <c r="AP2916"/>
      <c r="AQ2916"/>
    </row>
    <row r="2917" spans="41:43" x14ac:dyDescent="0.35">
      <c r="AO2917"/>
      <c r="AP2917"/>
      <c r="AQ2917"/>
    </row>
    <row r="2918" spans="41:43" x14ac:dyDescent="0.35">
      <c r="AO2918"/>
      <c r="AP2918"/>
      <c r="AQ2918"/>
    </row>
    <row r="2919" spans="41:43" x14ac:dyDescent="0.35">
      <c r="AO2919"/>
      <c r="AP2919"/>
      <c r="AQ2919"/>
    </row>
    <row r="2920" spans="41:43" x14ac:dyDescent="0.35">
      <c r="AO2920"/>
      <c r="AP2920"/>
      <c r="AQ2920"/>
    </row>
    <row r="2921" spans="41:43" x14ac:dyDescent="0.35">
      <c r="AO2921"/>
      <c r="AP2921"/>
      <c r="AQ2921"/>
    </row>
    <row r="2922" spans="41:43" x14ac:dyDescent="0.35">
      <c r="AO2922"/>
      <c r="AP2922"/>
      <c r="AQ2922"/>
    </row>
    <row r="2923" spans="41:43" x14ac:dyDescent="0.35">
      <c r="AO2923"/>
      <c r="AP2923"/>
      <c r="AQ2923"/>
    </row>
    <row r="2924" spans="41:43" x14ac:dyDescent="0.35">
      <c r="AO2924"/>
      <c r="AP2924"/>
      <c r="AQ2924"/>
    </row>
    <row r="2925" spans="41:43" x14ac:dyDescent="0.35">
      <c r="AO2925"/>
      <c r="AP2925"/>
      <c r="AQ2925"/>
    </row>
    <row r="2926" spans="41:43" x14ac:dyDescent="0.35">
      <c r="AO2926"/>
      <c r="AP2926"/>
      <c r="AQ2926"/>
    </row>
    <row r="2927" spans="41:43" x14ac:dyDescent="0.35">
      <c r="AO2927"/>
      <c r="AP2927"/>
      <c r="AQ2927"/>
    </row>
    <row r="2928" spans="41:43" x14ac:dyDescent="0.35">
      <c r="AO2928"/>
      <c r="AP2928"/>
      <c r="AQ2928"/>
    </row>
    <row r="2929" spans="41:43" x14ac:dyDescent="0.35">
      <c r="AO2929"/>
      <c r="AP2929"/>
      <c r="AQ2929"/>
    </row>
    <row r="2930" spans="41:43" x14ac:dyDescent="0.35">
      <c r="AO2930"/>
      <c r="AP2930"/>
      <c r="AQ2930"/>
    </row>
    <row r="2931" spans="41:43" x14ac:dyDescent="0.35">
      <c r="AO2931"/>
      <c r="AP2931"/>
      <c r="AQ2931"/>
    </row>
    <row r="2932" spans="41:43" x14ac:dyDescent="0.35">
      <c r="AO2932"/>
      <c r="AP2932"/>
      <c r="AQ2932"/>
    </row>
    <row r="2933" spans="41:43" x14ac:dyDescent="0.35">
      <c r="AO2933"/>
      <c r="AP2933"/>
      <c r="AQ2933"/>
    </row>
    <row r="2934" spans="41:43" x14ac:dyDescent="0.35">
      <c r="AO2934"/>
      <c r="AP2934"/>
      <c r="AQ2934"/>
    </row>
    <row r="2935" spans="41:43" x14ac:dyDescent="0.35">
      <c r="AO2935"/>
      <c r="AP2935"/>
      <c r="AQ2935"/>
    </row>
    <row r="2936" spans="41:43" x14ac:dyDescent="0.35">
      <c r="AO2936"/>
      <c r="AP2936"/>
      <c r="AQ2936"/>
    </row>
    <row r="2937" spans="41:43" x14ac:dyDescent="0.35">
      <c r="AO2937"/>
      <c r="AP2937"/>
      <c r="AQ2937"/>
    </row>
    <row r="2938" spans="41:43" x14ac:dyDescent="0.35">
      <c r="AO2938"/>
      <c r="AP2938"/>
      <c r="AQ2938"/>
    </row>
    <row r="2939" spans="41:43" x14ac:dyDescent="0.35">
      <c r="AO2939"/>
      <c r="AP2939"/>
      <c r="AQ2939"/>
    </row>
    <row r="2940" spans="41:43" x14ac:dyDescent="0.35">
      <c r="AO2940"/>
      <c r="AP2940"/>
      <c r="AQ2940"/>
    </row>
    <row r="2941" spans="41:43" x14ac:dyDescent="0.35">
      <c r="AO2941"/>
      <c r="AP2941"/>
      <c r="AQ2941"/>
    </row>
    <row r="2942" spans="41:43" x14ac:dyDescent="0.35">
      <c r="AO2942"/>
      <c r="AP2942"/>
      <c r="AQ2942"/>
    </row>
    <row r="2943" spans="41:43" x14ac:dyDescent="0.35">
      <c r="AO2943"/>
      <c r="AP2943"/>
      <c r="AQ2943"/>
    </row>
    <row r="2944" spans="41:43" x14ac:dyDescent="0.35">
      <c r="AO2944"/>
      <c r="AP2944"/>
      <c r="AQ2944"/>
    </row>
    <row r="2945" spans="41:43" x14ac:dyDescent="0.35">
      <c r="AO2945"/>
      <c r="AP2945"/>
      <c r="AQ2945"/>
    </row>
    <row r="2946" spans="41:43" x14ac:dyDescent="0.35">
      <c r="AO2946"/>
      <c r="AP2946"/>
      <c r="AQ2946"/>
    </row>
    <row r="2947" spans="41:43" x14ac:dyDescent="0.35">
      <c r="AO2947"/>
      <c r="AP2947"/>
      <c r="AQ2947"/>
    </row>
    <row r="2948" spans="41:43" x14ac:dyDescent="0.35">
      <c r="AO2948"/>
      <c r="AP2948"/>
      <c r="AQ2948"/>
    </row>
    <row r="2949" spans="41:43" x14ac:dyDescent="0.35">
      <c r="AO2949"/>
      <c r="AP2949"/>
      <c r="AQ2949"/>
    </row>
    <row r="2950" spans="41:43" x14ac:dyDescent="0.35">
      <c r="AO2950"/>
      <c r="AP2950"/>
      <c r="AQ2950"/>
    </row>
    <row r="2951" spans="41:43" x14ac:dyDescent="0.35">
      <c r="AO2951"/>
      <c r="AP2951"/>
      <c r="AQ2951"/>
    </row>
    <row r="2952" spans="41:43" x14ac:dyDescent="0.35">
      <c r="AO2952"/>
      <c r="AP2952"/>
      <c r="AQ2952"/>
    </row>
    <row r="2953" spans="41:43" x14ac:dyDescent="0.35">
      <c r="AO2953"/>
      <c r="AP2953"/>
      <c r="AQ2953"/>
    </row>
    <row r="2954" spans="41:43" x14ac:dyDescent="0.35">
      <c r="AO2954"/>
      <c r="AP2954"/>
      <c r="AQ2954"/>
    </row>
    <row r="2955" spans="41:43" x14ac:dyDescent="0.35">
      <c r="AO2955"/>
      <c r="AP2955"/>
      <c r="AQ2955"/>
    </row>
    <row r="2956" spans="41:43" x14ac:dyDescent="0.35">
      <c r="AO2956"/>
      <c r="AP2956"/>
      <c r="AQ2956"/>
    </row>
    <row r="2957" spans="41:43" x14ac:dyDescent="0.35">
      <c r="AO2957"/>
      <c r="AP2957"/>
      <c r="AQ2957"/>
    </row>
    <row r="2958" spans="41:43" x14ac:dyDescent="0.35">
      <c r="AO2958"/>
      <c r="AP2958"/>
      <c r="AQ2958"/>
    </row>
    <row r="2959" spans="41:43" x14ac:dyDescent="0.35">
      <c r="AO2959"/>
      <c r="AP2959"/>
      <c r="AQ2959"/>
    </row>
    <row r="2960" spans="41:43" x14ac:dyDescent="0.35">
      <c r="AO2960"/>
      <c r="AP2960"/>
      <c r="AQ2960"/>
    </row>
    <row r="2961" spans="41:43" x14ac:dyDescent="0.35">
      <c r="AO2961"/>
      <c r="AP2961"/>
      <c r="AQ2961"/>
    </row>
    <row r="2962" spans="41:43" x14ac:dyDescent="0.35">
      <c r="AO2962"/>
      <c r="AP2962"/>
      <c r="AQ2962"/>
    </row>
    <row r="2963" spans="41:43" x14ac:dyDescent="0.35">
      <c r="AO2963"/>
      <c r="AP2963"/>
      <c r="AQ2963"/>
    </row>
    <row r="2964" spans="41:43" x14ac:dyDescent="0.35">
      <c r="AO2964"/>
      <c r="AP2964"/>
      <c r="AQ2964"/>
    </row>
    <row r="2965" spans="41:43" x14ac:dyDescent="0.35">
      <c r="AO2965"/>
      <c r="AP2965"/>
      <c r="AQ2965"/>
    </row>
    <row r="2966" spans="41:43" x14ac:dyDescent="0.35">
      <c r="AO2966"/>
      <c r="AP2966"/>
      <c r="AQ2966"/>
    </row>
    <row r="2967" spans="41:43" x14ac:dyDescent="0.35">
      <c r="AO2967"/>
      <c r="AP2967"/>
      <c r="AQ2967"/>
    </row>
    <row r="2968" spans="41:43" x14ac:dyDescent="0.35">
      <c r="AO2968"/>
      <c r="AP2968"/>
      <c r="AQ2968"/>
    </row>
    <row r="2969" spans="41:43" x14ac:dyDescent="0.35">
      <c r="AO2969"/>
      <c r="AP2969"/>
      <c r="AQ2969"/>
    </row>
    <row r="2970" spans="41:43" x14ac:dyDescent="0.35">
      <c r="AO2970"/>
      <c r="AP2970"/>
      <c r="AQ2970"/>
    </row>
    <row r="2971" spans="41:43" x14ac:dyDescent="0.35">
      <c r="AO2971"/>
      <c r="AP2971"/>
      <c r="AQ2971"/>
    </row>
    <row r="2972" spans="41:43" x14ac:dyDescent="0.35">
      <c r="AO2972"/>
      <c r="AP2972"/>
      <c r="AQ2972"/>
    </row>
    <row r="2973" spans="41:43" x14ac:dyDescent="0.35">
      <c r="AO2973"/>
      <c r="AP2973"/>
      <c r="AQ2973"/>
    </row>
    <row r="2974" spans="41:43" x14ac:dyDescent="0.35">
      <c r="AO2974"/>
      <c r="AP2974"/>
      <c r="AQ2974"/>
    </row>
    <row r="2975" spans="41:43" x14ac:dyDescent="0.35">
      <c r="AO2975"/>
      <c r="AP2975"/>
      <c r="AQ2975"/>
    </row>
    <row r="2976" spans="41:43" x14ac:dyDescent="0.35">
      <c r="AO2976"/>
      <c r="AP2976"/>
      <c r="AQ2976"/>
    </row>
    <row r="2977" spans="41:43" x14ac:dyDescent="0.35">
      <c r="AO2977"/>
      <c r="AP2977"/>
      <c r="AQ2977"/>
    </row>
    <row r="2978" spans="41:43" x14ac:dyDescent="0.35">
      <c r="AO2978"/>
      <c r="AP2978"/>
      <c r="AQ2978"/>
    </row>
    <row r="2979" spans="41:43" x14ac:dyDescent="0.35">
      <c r="AO2979"/>
      <c r="AP2979"/>
      <c r="AQ2979"/>
    </row>
    <row r="2980" spans="41:43" x14ac:dyDescent="0.35">
      <c r="AO2980"/>
      <c r="AP2980"/>
      <c r="AQ2980"/>
    </row>
    <row r="2981" spans="41:43" x14ac:dyDescent="0.35">
      <c r="AO2981"/>
      <c r="AP2981"/>
      <c r="AQ2981"/>
    </row>
    <row r="2982" spans="41:43" x14ac:dyDescent="0.35">
      <c r="AO2982"/>
      <c r="AP2982"/>
      <c r="AQ2982"/>
    </row>
    <row r="2983" spans="41:43" x14ac:dyDescent="0.35">
      <c r="AO2983"/>
      <c r="AP2983"/>
      <c r="AQ2983"/>
    </row>
    <row r="2984" spans="41:43" x14ac:dyDescent="0.35">
      <c r="AO2984"/>
      <c r="AP2984"/>
      <c r="AQ2984"/>
    </row>
    <row r="2985" spans="41:43" x14ac:dyDescent="0.35">
      <c r="AO2985"/>
      <c r="AP2985"/>
      <c r="AQ2985"/>
    </row>
    <row r="2986" spans="41:43" x14ac:dyDescent="0.35">
      <c r="AO2986"/>
      <c r="AP2986"/>
      <c r="AQ2986"/>
    </row>
    <row r="2987" spans="41:43" x14ac:dyDescent="0.35">
      <c r="AO2987"/>
      <c r="AP2987"/>
      <c r="AQ2987"/>
    </row>
    <row r="2988" spans="41:43" x14ac:dyDescent="0.35">
      <c r="AO2988"/>
      <c r="AP2988"/>
      <c r="AQ2988"/>
    </row>
    <row r="2989" spans="41:43" x14ac:dyDescent="0.35">
      <c r="AO2989"/>
      <c r="AP2989"/>
      <c r="AQ2989"/>
    </row>
    <row r="2990" spans="41:43" x14ac:dyDescent="0.35">
      <c r="AO2990"/>
      <c r="AP2990"/>
      <c r="AQ2990"/>
    </row>
    <row r="2991" spans="41:43" x14ac:dyDescent="0.35">
      <c r="AO2991"/>
      <c r="AP2991"/>
      <c r="AQ2991"/>
    </row>
    <row r="2992" spans="41:43" x14ac:dyDescent="0.35">
      <c r="AO2992"/>
      <c r="AP2992"/>
      <c r="AQ2992"/>
    </row>
    <row r="2993" spans="41:43" x14ac:dyDescent="0.35">
      <c r="AO2993"/>
      <c r="AP2993"/>
      <c r="AQ2993"/>
    </row>
    <row r="2994" spans="41:43" x14ac:dyDescent="0.35">
      <c r="AO2994"/>
      <c r="AP2994"/>
      <c r="AQ2994"/>
    </row>
    <row r="2995" spans="41:43" x14ac:dyDescent="0.35">
      <c r="AO2995"/>
      <c r="AP2995"/>
      <c r="AQ2995"/>
    </row>
    <row r="2996" spans="41:43" x14ac:dyDescent="0.35">
      <c r="AO2996"/>
      <c r="AP2996"/>
      <c r="AQ2996"/>
    </row>
    <row r="2997" spans="41:43" x14ac:dyDescent="0.35">
      <c r="AO2997"/>
      <c r="AP2997"/>
      <c r="AQ2997"/>
    </row>
    <row r="2998" spans="41:43" x14ac:dyDescent="0.35">
      <c r="AO2998"/>
      <c r="AP2998"/>
      <c r="AQ2998"/>
    </row>
    <row r="2999" spans="41:43" x14ac:dyDescent="0.35">
      <c r="AO2999"/>
      <c r="AP2999"/>
      <c r="AQ2999"/>
    </row>
    <row r="3000" spans="41:43" x14ac:dyDescent="0.35">
      <c r="AO3000"/>
      <c r="AP3000"/>
      <c r="AQ3000"/>
    </row>
    <row r="3001" spans="41:43" x14ac:dyDescent="0.35">
      <c r="AO3001"/>
      <c r="AP3001"/>
      <c r="AQ3001"/>
    </row>
    <row r="3002" spans="41:43" x14ac:dyDescent="0.35">
      <c r="AO3002"/>
      <c r="AP3002"/>
      <c r="AQ3002"/>
    </row>
    <row r="3003" spans="41:43" x14ac:dyDescent="0.35">
      <c r="AO3003"/>
      <c r="AP3003"/>
      <c r="AQ3003"/>
    </row>
    <row r="3004" spans="41:43" x14ac:dyDescent="0.35">
      <c r="AO3004"/>
      <c r="AP3004"/>
      <c r="AQ3004"/>
    </row>
    <row r="3005" spans="41:43" x14ac:dyDescent="0.35">
      <c r="AO3005"/>
      <c r="AP3005"/>
      <c r="AQ3005"/>
    </row>
    <row r="3006" spans="41:43" x14ac:dyDescent="0.35">
      <c r="AO3006"/>
      <c r="AP3006"/>
      <c r="AQ3006"/>
    </row>
    <row r="3007" spans="41:43" x14ac:dyDescent="0.35">
      <c r="AO3007"/>
      <c r="AP3007"/>
      <c r="AQ3007"/>
    </row>
    <row r="3008" spans="41:43" x14ac:dyDescent="0.35">
      <c r="AO3008"/>
      <c r="AP3008"/>
      <c r="AQ3008"/>
    </row>
    <row r="3009" spans="41:43" x14ac:dyDescent="0.35">
      <c r="AO3009"/>
      <c r="AP3009"/>
      <c r="AQ3009"/>
    </row>
    <row r="3010" spans="41:43" x14ac:dyDescent="0.35">
      <c r="AO3010"/>
      <c r="AP3010"/>
      <c r="AQ3010"/>
    </row>
    <row r="3011" spans="41:43" x14ac:dyDescent="0.35">
      <c r="AO3011"/>
      <c r="AP3011"/>
      <c r="AQ3011"/>
    </row>
    <row r="3012" spans="41:43" x14ac:dyDescent="0.35">
      <c r="AO3012"/>
      <c r="AP3012"/>
      <c r="AQ3012"/>
    </row>
    <row r="3013" spans="41:43" x14ac:dyDescent="0.35">
      <c r="AO3013"/>
      <c r="AP3013"/>
      <c r="AQ3013"/>
    </row>
    <row r="3014" spans="41:43" x14ac:dyDescent="0.35">
      <c r="AO3014"/>
      <c r="AP3014"/>
      <c r="AQ3014"/>
    </row>
    <row r="3015" spans="41:43" x14ac:dyDescent="0.35">
      <c r="AO3015"/>
      <c r="AP3015"/>
      <c r="AQ3015"/>
    </row>
    <row r="3016" spans="41:43" x14ac:dyDescent="0.35">
      <c r="AO3016"/>
      <c r="AP3016"/>
      <c r="AQ3016"/>
    </row>
    <row r="3017" spans="41:43" x14ac:dyDescent="0.35">
      <c r="AO3017"/>
      <c r="AP3017"/>
      <c r="AQ3017"/>
    </row>
    <row r="3018" spans="41:43" x14ac:dyDescent="0.35">
      <c r="AO3018"/>
      <c r="AP3018"/>
      <c r="AQ3018"/>
    </row>
    <row r="3019" spans="41:43" x14ac:dyDescent="0.35">
      <c r="AO3019"/>
      <c r="AP3019"/>
      <c r="AQ3019"/>
    </row>
    <row r="3020" spans="41:43" x14ac:dyDescent="0.35">
      <c r="AO3020"/>
      <c r="AP3020"/>
      <c r="AQ3020"/>
    </row>
    <row r="3021" spans="41:43" x14ac:dyDescent="0.35">
      <c r="AO3021"/>
      <c r="AP3021"/>
      <c r="AQ3021"/>
    </row>
    <row r="3022" spans="41:43" x14ac:dyDescent="0.35">
      <c r="AO3022"/>
      <c r="AP3022"/>
      <c r="AQ3022"/>
    </row>
    <row r="3023" spans="41:43" x14ac:dyDescent="0.35">
      <c r="AO3023"/>
      <c r="AP3023"/>
      <c r="AQ3023"/>
    </row>
    <row r="3024" spans="41:43" x14ac:dyDescent="0.35">
      <c r="AO3024"/>
      <c r="AP3024"/>
      <c r="AQ3024"/>
    </row>
    <row r="3025" spans="41:43" x14ac:dyDescent="0.35">
      <c r="AO3025"/>
      <c r="AP3025"/>
      <c r="AQ3025"/>
    </row>
    <row r="3026" spans="41:43" x14ac:dyDescent="0.35">
      <c r="AO3026"/>
      <c r="AP3026"/>
      <c r="AQ3026"/>
    </row>
    <row r="3027" spans="41:43" x14ac:dyDescent="0.35">
      <c r="AO3027"/>
      <c r="AP3027"/>
      <c r="AQ3027"/>
    </row>
    <row r="3028" spans="41:43" x14ac:dyDescent="0.35">
      <c r="AO3028"/>
      <c r="AP3028"/>
      <c r="AQ3028"/>
    </row>
    <row r="3029" spans="41:43" x14ac:dyDescent="0.35">
      <c r="AO3029"/>
      <c r="AP3029"/>
      <c r="AQ3029"/>
    </row>
    <row r="3030" spans="41:43" x14ac:dyDescent="0.35">
      <c r="AO3030"/>
      <c r="AP3030"/>
      <c r="AQ3030"/>
    </row>
    <row r="3031" spans="41:43" x14ac:dyDescent="0.35">
      <c r="AO3031"/>
      <c r="AP3031"/>
      <c r="AQ3031"/>
    </row>
    <row r="3032" spans="41:43" x14ac:dyDescent="0.35">
      <c r="AO3032"/>
      <c r="AP3032"/>
      <c r="AQ3032"/>
    </row>
    <row r="3033" spans="41:43" x14ac:dyDescent="0.35">
      <c r="AO3033"/>
      <c r="AP3033"/>
      <c r="AQ3033"/>
    </row>
    <row r="3034" spans="41:43" x14ac:dyDescent="0.35">
      <c r="AO3034"/>
      <c r="AP3034"/>
      <c r="AQ3034"/>
    </row>
    <row r="3035" spans="41:43" x14ac:dyDescent="0.35">
      <c r="AO3035"/>
      <c r="AP3035"/>
      <c r="AQ3035"/>
    </row>
    <row r="3036" spans="41:43" x14ac:dyDescent="0.35">
      <c r="AO3036"/>
      <c r="AP3036"/>
      <c r="AQ3036"/>
    </row>
    <row r="3037" spans="41:43" x14ac:dyDescent="0.35">
      <c r="AO3037"/>
      <c r="AP3037"/>
      <c r="AQ3037"/>
    </row>
    <row r="3038" spans="41:43" x14ac:dyDescent="0.35">
      <c r="AO3038"/>
      <c r="AP3038"/>
      <c r="AQ3038"/>
    </row>
    <row r="3039" spans="41:43" x14ac:dyDescent="0.35">
      <c r="AO3039"/>
      <c r="AP3039"/>
      <c r="AQ3039"/>
    </row>
    <row r="3040" spans="41:43" x14ac:dyDescent="0.35">
      <c r="AO3040"/>
      <c r="AP3040"/>
      <c r="AQ3040"/>
    </row>
    <row r="3041" spans="41:43" x14ac:dyDescent="0.35">
      <c r="AO3041"/>
      <c r="AP3041"/>
      <c r="AQ3041"/>
    </row>
    <row r="3042" spans="41:43" x14ac:dyDescent="0.35">
      <c r="AO3042"/>
      <c r="AP3042"/>
      <c r="AQ3042"/>
    </row>
    <row r="3043" spans="41:43" x14ac:dyDescent="0.35">
      <c r="AO3043"/>
      <c r="AP3043"/>
      <c r="AQ3043"/>
    </row>
    <row r="3044" spans="41:43" x14ac:dyDescent="0.35">
      <c r="AO3044"/>
      <c r="AP3044"/>
      <c r="AQ3044"/>
    </row>
    <row r="3045" spans="41:43" x14ac:dyDescent="0.35">
      <c r="AO3045"/>
      <c r="AP3045"/>
      <c r="AQ3045"/>
    </row>
    <row r="3046" spans="41:43" x14ac:dyDescent="0.35">
      <c r="AO3046"/>
      <c r="AP3046"/>
      <c r="AQ3046"/>
    </row>
    <row r="3047" spans="41:43" x14ac:dyDescent="0.35">
      <c r="AO3047"/>
      <c r="AP3047"/>
      <c r="AQ3047"/>
    </row>
    <row r="3048" spans="41:43" x14ac:dyDescent="0.35">
      <c r="AO3048"/>
      <c r="AP3048"/>
      <c r="AQ3048"/>
    </row>
    <row r="3049" spans="41:43" x14ac:dyDescent="0.35">
      <c r="AO3049"/>
      <c r="AP3049"/>
      <c r="AQ3049"/>
    </row>
    <row r="3050" spans="41:43" x14ac:dyDescent="0.35">
      <c r="AO3050"/>
      <c r="AP3050"/>
      <c r="AQ3050"/>
    </row>
    <row r="3051" spans="41:43" x14ac:dyDescent="0.35">
      <c r="AO3051"/>
      <c r="AP3051"/>
      <c r="AQ3051"/>
    </row>
    <row r="3052" spans="41:43" x14ac:dyDescent="0.35">
      <c r="AO3052"/>
      <c r="AP3052"/>
      <c r="AQ3052"/>
    </row>
    <row r="3053" spans="41:43" x14ac:dyDescent="0.35">
      <c r="AO3053"/>
      <c r="AP3053"/>
      <c r="AQ3053"/>
    </row>
    <row r="3054" spans="41:43" x14ac:dyDescent="0.35">
      <c r="AO3054"/>
      <c r="AP3054"/>
      <c r="AQ3054"/>
    </row>
    <row r="3055" spans="41:43" x14ac:dyDescent="0.35">
      <c r="AO3055"/>
      <c r="AP3055"/>
      <c r="AQ3055"/>
    </row>
    <row r="3056" spans="41:43" x14ac:dyDescent="0.35">
      <c r="AO3056"/>
      <c r="AP3056"/>
      <c r="AQ3056"/>
    </row>
    <row r="3057" spans="41:43" x14ac:dyDescent="0.35">
      <c r="AO3057"/>
      <c r="AP3057"/>
      <c r="AQ3057"/>
    </row>
    <row r="3058" spans="41:43" x14ac:dyDescent="0.35">
      <c r="AO3058"/>
      <c r="AP3058"/>
      <c r="AQ3058"/>
    </row>
    <row r="3059" spans="41:43" x14ac:dyDescent="0.35">
      <c r="AO3059"/>
      <c r="AP3059"/>
      <c r="AQ3059"/>
    </row>
    <row r="3060" spans="41:43" x14ac:dyDescent="0.35">
      <c r="AO3060"/>
      <c r="AP3060"/>
      <c r="AQ3060"/>
    </row>
    <row r="3061" spans="41:43" x14ac:dyDescent="0.35">
      <c r="AO3061"/>
      <c r="AP3061"/>
      <c r="AQ3061"/>
    </row>
    <row r="3062" spans="41:43" x14ac:dyDescent="0.35">
      <c r="AO3062"/>
      <c r="AP3062"/>
      <c r="AQ3062"/>
    </row>
    <row r="3063" spans="41:43" x14ac:dyDescent="0.35">
      <c r="AO3063"/>
      <c r="AP3063"/>
      <c r="AQ3063"/>
    </row>
    <row r="3064" spans="41:43" x14ac:dyDescent="0.35">
      <c r="AO3064"/>
      <c r="AP3064"/>
      <c r="AQ3064"/>
    </row>
    <row r="3065" spans="41:43" x14ac:dyDescent="0.35">
      <c r="AO3065"/>
      <c r="AP3065"/>
      <c r="AQ3065"/>
    </row>
    <row r="3066" spans="41:43" x14ac:dyDescent="0.35">
      <c r="AO3066"/>
      <c r="AP3066"/>
      <c r="AQ3066"/>
    </row>
    <row r="3067" spans="41:43" x14ac:dyDescent="0.35">
      <c r="AO3067"/>
      <c r="AP3067"/>
      <c r="AQ3067"/>
    </row>
    <row r="3068" spans="41:43" x14ac:dyDescent="0.35">
      <c r="AO3068"/>
      <c r="AP3068"/>
      <c r="AQ3068"/>
    </row>
    <row r="3069" spans="41:43" x14ac:dyDescent="0.35">
      <c r="AO3069"/>
      <c r="AP3069"/>
      <c r="AQ3069"/>
    </row>
    <row r="3070" spans="41:43" x14ac:dyDescent="0.35">
      <c r="AO3070"/>
      <c r="AP3070"/>
      <c r="AQ3070"/>
    </row>
    <row r="3071" spans="41:43" x14ac:dyDescent="0.35">
      <c r="AO3071"/>
      <c r="AP3071"/>
      <c r="AQ3071"/>
    </row>
    <row r="3072" spans="41:43" x14ac:dyDescent="0.35">
      <c r="AO3072"/>
      <c r="AP3072"/>
      <c r="AQ3072"/>
    </row>
    <row r="3073" spans="41:43" x14ac:dyDescent="0.35">
      <c r="AO3073"/>
      <c r="AP3073"/>
      <c r="AQ3073"/>
    </row>
    <row r="3074" spans="41:43" x14ac:dyDescent="0.35">
      <c r="AO3074"/>
      <c r="AP3074"/>
      <c r="AQ3074"/>
    </row>
    <row r="3075" spans="41:43" x14ac:dyDescent="0.35">
      <c r="AO3075"/>
      <c r="AP3075"/>
      <c r="AQ3075"/>
    </row>
    <row r="3076" spans="41:43" x14ac:dyDescent="0.35">
      <c r="AO3076"/>
      <c r="AP3076"/>
      <c r="AQ3076"/>
    </row>
    <row r="3077" spans="41:43" x14ac:dyDescent="0.35">
      <c r="AO3077"/>
      <c r="AP3077"/>
      <c r="AQ3077"/>
    </row>
    <row r="3078" spans="41:43" x14ac:dyDescent="0.35">
      <c r="AO3078"/>
      <c r="AP3078"/>
      <c r="AQ3078"/>
    </row>
    <row r="3079" spans="41:43" x14ac:dyDescent="0.35">
      <c r="AO3079"/>
      <c r="AP3079"/>
      <c r="AQ3079"/>
    </row>
    <row r="3080" spans="41:43" x14ac:dyDescent="0.35">
      <c r="AO3080"/>
      <c r="AP3080"/>
      <c r="AQ3080"/>
    </row>
    <row r="3081" spans="41:43" x14ac:dyDescent="0.35">
      <c r="AO3081"/>
      <c r="AP3081"/>
      <c r="AQ3081"/>
    </row>
    <row r="3082" spans="41:43" x14ac:dyDescent="0.35">
      <c r="AO3082"/>
      <c r="AP3082"/>
      <c r="AQ3082"/>
    </row>
    <row r="3083" spans="41:43" x14ac:dyDescent="0.35">
      <c r="AO3083"/>
      <c r="AP3083"/>
      <c r="AQ3083"/>
    </row>
    <row r="3084" spans="41:43" x14ac:dyDescent="0.35">
      <c r="AO3084"/>
      <c r="AP3084"/>
      <c r="AQ3084"/>
    </row>
    <row r="3085" spans="41:43" x14ac:dyDescent="0.35">
      <c r="AO3085"/>
      <c r="AP3085"/>
      <c r="AQ3085"/>
    </row>
    <row r="3086" spans="41:43" x14ac:dyDescent="0.35">
      <c r="AO3086"/>
      <c r="AP3086"/>
      <c r="AQ3086"/>
    </row>
    <row r="3087" spans="41:43" x14ac:dyDescent="0.35">
      <c r="AO3087"/>
      <c r="AP3087"/>
      <c r="AQ3087"/>
    </row>
    <row r="3088" spans="41:43" x14ac:dyDescent="0.35">
      <c r="AO3088"/>
      <c r="AP3088"/>
      <c r="AQ3088"/>
    </row>
    <row r="3089" spans="41:43" x14ac:dyDescent="0.35">
      <c r="AO3089"/>
      <c r="AP3089"/>
      <c r="AQ3089"/>
    </row>
    <row r="3090" spans="41:43" x14ac:dyDescent="0.35">
      <c r="AO3090"/>
      <c r="AP3090"/>
      <c r="AQ3090"/>
    </row>
    <row r="3091" spans="41:43" x14ac:dyDescent="0.35">
      <c r="AO3091"/>
      <c r="AP3091"/>
      <c r="AQ3091"/>
    </row>
    <row r="3092" spans="41:43" x14ac:dyDescent="0.35">
      <c r="AO3092"/>
      <c r="AP3092"/>
      <c r="AQ3092"/>
    </row>
    <row r="3093" spans="41:43" x14ac:dyDescent="0.35">
      <c r="AO3093"/>
      <c r="AP3093"/>
      <c r="AQ3093"/>
    </row>
    <row r="3094" spans="41:43" x14ac:dyDescent="0.35">
      <c r="AO3094"/>
      <c r="AP3094"/>
      <c r="AQ3094"/>
    </row>
    <row r="3095" spans="41:43" x14ac:dyDescent="0.35">
      <c r="AO3095"/>
      <c r="AP3095"/>
      <c r="AQ3095"/>
    </row>
    <row r="3096" spans="41:43" x14ac:dyDescent="0.35">
      <c r="AO3096"/>
      <c r="AP3096"/>
      <c r="AQ3096"/>
    </row>
    <row r="3097" spans="41:43" x14ac:dyDescent="0.35">
      <c r="AO3097"/>
      <c r="AP3097"/>
      <c r="AQ3097"/>
    </row>
    <row r="3098" spans="41:43" x14ac:dyDescent="0.35">
      <c r="AO3098"/>
      <c r="AP3098"/>
      <c r="AQ3098"/>
    </row>
    <row r="3099" spans="41:43" x14ac:dyDescent="0.35">
      <c r="AO3099"/>
      <c r="AP3099"/>
      <c r="AQ3099"/>
    </row>
    <row r="3100" spans="41:43" x14ac:dyDescent="0.35">
      <c r="AO3100"/>
      <c r="AP3100"/>
      <c r="AQ3100"/>
    </row>
    <row r="3101" spans="41:43" x14ac:dyDescent="0.35">
      <c r="AO3101"/>
      <c r="AP3101"/>
      <c r="AQ3101"/>
    </row>
    <row r="3102" spans="41:43" x14ac:dyDescent="0.35">
      <c r="AO3102"/>
      <c r="AP3102"/>
      <c r="AQ3102"/>
    </row>
    <row r="3103" spans="41:43" x14ac:dyDescent="0.35">
      <c r="AO3103"/>
      <c r="AP3103"/>
      <c r="AQ3103"/>
    </row>
    <row r="3104" spans="41:43" x14ac:dyDescent="0.35">
      <c r="AO3104"/>
      <c r="AP3104"/>
      <c r="AQ3104"/>
    </row>
    <row r="3105" spans="41:43" x14ac:dyDescent="0.35">
      <c r="AO3105"/>
      <c r="AP3105"/>
      <c r="AQ3105"/>
    </row>
    <row r="3106" spans="41:43" x14ac:dyDescent="0.35">
      <c r="AO3106"/>
      <c r="AP3106"/>
      <c r="AQ3106"/>
    </row>
    <row r="3107" spans="41:43" x14ac:dyDescent="0.35">
      <c r="AO3107"/>
      <c r="AP3107"/>
      <c r="AQ3107"/>
    </row>
    <row r="3108" spans="41:43" x14ac:dyDescent="0.35">
      <c r="AO3108"/>
      <c r="AP3108"/>
      <c r="AQ3108"/>
    </row>
    <row r="3109" spans="41:43" x14ac:dyDescent="0.35">
      <c r="AO3109"/>
      <c r="AP3109"/>
      <c r="AQ3109"/>
    </row>
    <row r="3110" spans="41:43" x14ac:dyDescent="0.35">
      <c r="AO3110"/>
      <c r="AP3110"/>
      <c r="AQ3110"/>
    </row>
    <row r="3111" spans="41:43" x14ac:dyDescent="0.35">
      <c r="AO3111"/>
      <c r="AP3111"/>
      <c r="AQ3111"/>
    </row>
    <row r="3112" spans="41:43" x14ac:dyDescent="0.35">
      <c r="AO3112"/>
      <c r="AP3112"/>
      <c r="AQ3112"/>
    </row>
    <row r="3113" spans="41:43" x14ac:dyDescent="0.35">
      <c r="AO3113"/>
      <c r="AP3113"/>
      <c r="AQ3113"/>
    </row>
    <row r="3114" spans="41:43" x14ac:dyDescent="0.35">
      <c r="AO3114"/>
      <c r="AP3114"/>
      <c r="AQ3114"/>
    </row>
    <row r="3115" spans="41:43" x14ac:dyDescent="0.35">
      <c r="AO3115"/>
      <c r="AP3115"/>
      <c r="AQ3115"/>
    </row>
    <row r="3116" spans="41:43" x14ac:dyDescent="0.35">
      <c r="AO3116"/>
      <c r="AP3116"/>
      <c r="AQ3116"/>
    </row>
    <row r="3117" spans="41:43" x14ac:dyDescent="0.35">
      <c r="AO3117"/>
      <c r="AP3117"/>
      <c r="AQ3117"/>
    </row>
    <row r="3118" spans="41:43" x14ac:dyDescent="0.35">
      <c r="AO3118"/>
      <c r="AP3118"/>
      <c r="AQ3118"/>
    </row>
    <row r="3119" spans="41:43" x14ac:dyDescent="0.35">
      <c r="AO3119"/>
      <c r="AP3119"/>
      <c r="AQ3119"/>
    </row>
    <row r="3120" spans="41:43" x14ac:dyDescent="0.35">
      <c r="AO3120"/>
      <c r="AP3120"/>
      <c r="AQ3120"/>
    </row>
    <row r="3121" spans="41:43" x14ac:dyDescent="0.35">
      <c r="AO3121"/>
      <c r="AP3121"/>
      <c r="AQ3121"/>
    </row>
    <row r="3122" spans="41:43" x14ac:dyDescent="0.35">
      <c r="AO3122"/>
      <c r="AP3122"/>
      <c r="AQ3122"/>
    </row>
    <row r="3123" spans="41:43" x14ac:dyDescent="0.35">
      <c r="AO3123"/>
      <c r="AP3123"/>
      <c r="AQ3123"/>
    </row>
    <row r="3124" spans="41:43" x14ac:dyDescent="0.35">
      <c r="AO3124"/>
      <c r="AP3124"/>
      <c r="AQ3124"/>
    </row>
    <row r="3125" spans="41:43" x14ac:dyDescent="0.35">
      <c r="AO3125"/>
      <c r="AP3125"/>
      <c r="AQ3125"/>
    </row>
    <row r="3126" spans="41:43" x14ac:dyDescent="0.35">
      <c r="AO3126"/>
      <c r="AP3126"/>
      <c r="AQ3126"/>
    </row>
    <row r="3127" spans="41:43" x14ac:dyDescent="0.35">
      <c r="AO3127"/>
      <c r="AP3127"/>
      <c r="AQ3127"/>
    </row>
    <row r="3128" spans="41:43" x14ac:dyDescent="0.35">
      <c r="AO3128"/>
      <c r="AP3128"/>
      <c r="AQ3128"/>
    </row>
    <row r="3129" spans="41:43" x14ac:dyDescent="0.35">
      <c r="AO3129"/>
      <c r="AP3129"/>
      <c r="AQ3129"/>
    </row>
    <row r="3130" spans="41:43" x14ac:dyDescent="0.35">
      <c r="AO3130"/>
      <c r="AP3130"/>
      <c r="AQ3130"/>
    </row>
    <row r="3131" spans="41:43" x14ac:dyDescent="0.35">
      <c r="AO3131"/>
      <c r="AP3131"/>
      <c r="AQ3131"/>
    </row>
    <row r="3132" spans="41:43" x14ac:dyDescent="0.35">
      <c r="AO3132"/>
      <c r="AP3132"/>
      <c r="AQ3132"/>
    </row>
    <row r="3133" spans="41:43" x14ac:dyDescent="0.35">
      <c r="AO3133"/>
      <c r="AP3133"/>
      <c r="AQ3133"/>
    </row>
    <row r="3134" spans="41:43" x14ac:dyDescent="0.35">
      <c r="AO3134"/>
      <c r="AP3134"/>
      <c r="AQ3134"/>
    </row>
    <row r="3135" spans="41:43" x14ac:dyDescent="0.35">
      <c r="AO3135"/>
      <c r="AP3135"/>
      <c r="AQ3135"/>
    </row>
    <row r="3136" spans="41:43" x14ac:dyDescent="0.35">
      <c r="AO3136"/>
      <c r="AP3136"/>
      <c r="AQ3136"/>
    </row>
    <row r="3137" spans="41:43" x14ac:dyDescent="0.35">
      <c r="AO3137"/>
      <c r="AP3137"/>
      <c r="AQ3137"/>
    </row>
    <row r="3138" spans="41:43" x14ac:dyDescent="0.35">
      <c r="AO3138"/>
      <c r="AP3138"/>
      <c r="AQ3138"/>
    </row>
    <row r="3139" spans="41:43" x14ac:dyDescent="0.35">
      <c r="AO3139"/>
      <c r="AP3139"/>
      <c r="AQ3139"/>
    </row>
    <row r="3140" spans="41:43" x14ac:dyDescent="0.35">
      <c r="AO3140"/>
      <c r="AP3140"/>
      <c r="AQ3140"/>
    </row>
    <row r="3141" spans="41:43" x14ac:dyDescent="0.35">
      <c r="AO3141"/>
      <c r="AP3141"/>
      <c r="AQ3141"/>
    </row>
    <row r="3142" spans="41:43" x14ac:dyDescent="0.35">
      <c r="AO3142"/>
      <c r="AP3142"/>
      <c r="AQ3142"/>
    </row>
    <row r="3143" spans="41:43" x14ac:dyDescent="0.35">
      <c r="AO3143"/>
      <c r="AP3143"/>
      <c r="AQ3143"/>
    </row>
    <row r="3144" spans="41:43" x14ac:dyDescent="0.35">
      <c r="AO3144"/>
      <c r="AP3144"/>
      <c r="AQ3144"/>
    </row>
    <row r="3145" spans="41:43" x14ac:dyDescent="0.35">
      <c r="AO3145"/>
      <c r="AP3145"/>
      <c r="AQ3145"/>
    </row>
    <row r="3146" spans="41:43" x14ac:dyDescent="0.35">
      <c r="AO3146"/>
      <c r="AP3146"/>
      <c r="AQ3146"/>
    </row>
    <row r="3147" spans="41:43" x14ac:dyDescent="0.35">
      <c r="AO3147"/>
      <c r="AP3147"/>
      <c r="AQ3147"/>
    </row>
    <row r="3148" spans="41:43" x14ac:dyDescent="0.35">
      <c r="AO3148"/>
      <c r="AP3148"/>
      <c r="AQ3148"/>
    </row>
    <row r="3149" spans="41:43" x14ac:dyDescent="0.35">
      <c r="AO3149"/>
      <c r="AP3149"/>
      <c r="AQ3149"/>
    </row>
    <row r="3150" spans="41:43" x14ac:dyDescent="0.35">
      <c r="AO3150"/>
      <c r="AP3150"/>
      <c r="AQ3150"/>
    </row>
    <row r="3151" spans="41:43" x14ac:dyDescent="0.35">
      <c r="AO3151"/>
      <c r="AP3151"/>
      <c r="AQ3151"/>
    </row>
    <row r="3152" spans="41:43" x14ac:dyDescent="0.35">
      <c r="AO3152"/>
      <c r="AP3152"/>
      <c r="AQ3152"/>
    </row>
    <row r="3153" spans="41:43" x14ac:dyDescent="0.35">
      <c r="AO3153"/>
      <c r="AP3153"/>
      <c r="AQ3153"/>
    </row>
    <row r="3154" spans="41:43" x14ac:dyDescent="0.35">
      <c r="AO3154"/>
      <c r="AP3154"/>
      <c r="AQ3154"/>
    </row>
    <row r="3155" spans="41:43" x14ac:dyDescent="0.35">
      <c r="AO3155"/>
      <c r="AP3155"/>
      <c r="AQ3155"/>
    </row>
    <row r="3156" spans="41:43" x14ac:dyDescent="0.35">
      <c r="AO3156"/>
      <c r="AP3156"/>
      <c r="AQ3156"/>
    </row>
    <row r="3157" spans="41:43" x14ac:dyDescent="0.35">
      <c r="AO3157"/>
      <c r="AP3157"/>
      <c r="AQ3157"/>
    </row>
    <row r="3158" spans="41:43" x14ac:dyDescent="0.35">
      <c r="AO3158"/>
      <c r="AP3158"/>
      <c r="AQ3158"/>
    </row>
    <row r="3159" spans="41:43" x14ac:dyDescent="0.35">
      <c r="AO3159"/>
      <c r="AP3159"/>
      <c r="AQ3159"/>
    </row>
    <row r="3160" spans="41:43" x14ac:dyDescent="0.35">
      <c r="AO3160"/>
      <c r="AP3160"/>
      <c r="AQ3160"/>
    </row>
    <row r="3161" spans="41:43" x14ac:dyDescent="0.35">
      <c r="AO3161"/>
      <c r="AP3161"/>
      <c r="AQ3161"/>
    </row>
    <row r="3162" spans="41:43" x14ac:dyDescent="0.35">
      <c r="AO3162"/>
      <c r="AP3162"/>
      <c r="AQ3162"/>
    </row>
    <row r="3163" spans="41:43" x14ac:dyDescent="0.35">
      <c r="AO3163"/>
      <c r="AP3163"/>
      <c r="AQ3163"/>
    </row>
    <row r="3164" spans="41:43" x14ac:dyDescent="0.35">
      <c r="AO3164"/>
      <c r="AP3164"/>
      <c r="AQ3164"/>
    </row>
    <row r="3165" spans="41:43" x14ac:dyDescent="0.35">
      <c r="AO3165"/>
      <c r="AP3165"/>
      <c r="AQ3165"/>
    </row>
    <row r="3166" spans="41:43" x14ac:dyDescent="0.35">
      <c r="AO3166"/>
      <c r="AP3166"/>
      <c r="AQ3166"/>
    </row>
    <row r="3167" spans="41:43" x14ac:dyDescent="0.35">
      <c r="AO3167"/>
      <c r="AP3167"/>
      <c r="AQ3167"/>
    </row>
    <row r="3168" spans="41:43" x14ac:dyDescent="0.35">
      <c r="AO3168"/>
      <c r="AP3168"/>
      <c r="AQ3168"/>
    </row>
    <row r="3169" spans="41:43" x14ac:dyDescent="0.35">
      <c r="AO3169"/>
      <c r="AP3169"/>
      <c r="AQ3169"/>
    </row>
    <row r="3170" spans="41:43" x14ac:dyDescent="0.35">
      <c r="AO3170"/>
      <c r="AP3170"/>
      <c r="AQ3170"/>
    </row>
    <row r="3171" spans="41:43" x14ac:dyDescent="0.35">
      <c r="AO3171"/>
      <c r="AP3171"/>
      <c r="AQ3171"/>
    </row>
    <row r="3172" spans="41:43" x14ac:dyDescent="0.35">
      <c r="AO3172"/>
      <c r="AP3172"/>
      <c r="AQ3172"/>
    </row>
    <row r="3173" spans="41:43" x14ac:dyDescent="0.35">
      <c r="AO3173"/>
      <c r="AP3173"/>
      <c r="AQ3173"/>
    </row>
    <row r="3174" spans="41:43" x14ac:dyDescent="0.35">
      <c r="AO3174"/>
      <c r="AP3174"/>
      <c r="AQ3174"/>
    </row>
    <row r="3175" spans="41:43" x14ac:dyDescent="0.35">
      <c r="AO3175"/>
      <c r="AP3175"/>
      <c r="AQ3175"/>
    </row>
    <row r="3176" spans="41:43" x14ac:dyDescent="0.35">
      <c r="AO3176"/>
      <c r="AP3176"/>
      <c r="AQ3176"/>
    </row>
    <row r="3177" spans="41:43" x14ac:dyDescent="0.35">
      <c r="AO3177"/>
      <c r="AP3177"/>
      <c r="AQ3177"/>
    </row>
    <row r="3178" spans="41:43" x14ac:dyDescent="0.35">
      <c r="AO3178"/>
      <c r="AP3178"/>
      <c r="AQ3178"/>
    </row>
    <row r="3179" spans="41:43" x14ac:dyDescent="0.35">
      <c r="AO3179"/>
      <c r="AP3179"/>
      <c r="AQ3179"/>
    </row>
    <row r="3180" spans="41:43" x14ac:dyDescent="0.35">
      <c r="AO3180"/>
      <c r="AP3180"/>
      <c r="AQ3180"/>
    </row>
    <row r="3181" spans="41:43" x14ac:dyDescent="0.35">
      <c r="AO3181"/>
      <c r="AP3181"/>
      <c r="AQ3181"/>
    </row>
    <row r="3182" spans="41:43" x14ac:dyDescent="0.35">
      <c r="AO3182"/>
      <c r="AP3182"/>
      <c r="AQ3182"/>
    </row>
    <row r="3183" spans="41:43" x14ac:dyDescent="0.35">
      <c r="AO3183"/>
      <c r="AP3183"/>
      <c r="AQ3183"/>
    </row>
    <row r="3184" spans="41:43" x14ac:dyDescent="0.35">
      <c r="AO3184"/>
      <c r="AP3184"/>
      <c r="AQ3184"/>
    </row>
    <row r="3185" spans="41:43" x14ac:dyDescent="0.35">
      <c r="AO3185"/>
      <c r="AP3185"/>
      <c r="AQ3185"/>
    </row>
    <row r="3186" spans="41:43" x14ac:dyDescent="0.35">
      <c r="AO3186"/>
      <c r="AP3186"/>
      <c r="AQ3186"/>
    </row>
    <row r="3187" spans="41:43" x14ac:dyDescent="0.35">
      <c r="AO3187"/>
      <c r="AP3187"/>
      <c r="AQ3187"/>
    </row>
    <row r="3188" spans="41:43" x14ac:dyDescent="0.35">
      <c r="AO3188"/>
      <c r="AP3188"/>
      <c r="AQ3188"/>
    </row>
    <row r="3189" spans="41:43" x14ac:dyDescent="0.35">
      <c r="AO3189"/>
      <c r="AP3189"/>
      <c r="AQ3189"/>
    </row>
    <row r="3190" spans="41:43" x14ac:dyDescent="0.35">
      <c r="AO3190"/>
      <c r="AP3190"/>
      <c r="AQ3190"/>
    </row>
    <row r="3191" spans="41:43" x14ac:dyDescent="0.35">
      <c r="AO3191"/>
      <c r="AP3191"/>
      <c r="AQ3191"/>
    </row>
    <row r="3192" spans="41:43" x14ac:dyDescent="0.35">
      <c r="AO3192"/>
      <c r="AP3192"/>
      <c r="AQ3192"/>
    </row>
    <row r="3193" spans="41:43" x14ac:dyDescent="0.35">
      <c r="AO3193"/>
      <c r="AP3193"/>
      <c r="AQ3193"/>
    </row>
    <row r="3194" spans="41:43" x14ac:dyDescent="0.35">
      <c r="AO3194"/>
      <c r="AP3194"/>
      <c r="AQ3194"/>
    </row>
    <row r="3195" spans="41:43" x14ac:dyDescent="0.35">
      <c r="AO3195"/>
      <c r="AP3195"/>
      <c r="AQ3195"/>
    </row>
    <row r="3196" spans="41:43" x14ac:dyDescent="0.35">
      <c r="AO3196"/>
      <c r="AP3196"/>
      <c r="AQ3196"/>
    </row>
    <row r="3197" spans="41:43" x14ac:dyDescent="0.35">
      <c r="AO3197"/>
      <c r="AP3197"/>
      <c r="AQ3197"/>
    </row>
    <row r="3198" spans="41:43" x14ac:dyDescent="0.35">
      <c r="AO3198"/>
      <c r="AP3198"/>
      <c r="AQ3198"/>
    </row>
    <row r="3199" spans="41:43" x14ac:dyDescent="0.35">
      <c r="AO3199"/>
      <c r="AP3199"/>
      <c r="AQ3199"/>
    </row>
    <row r="3200" spans="41:43" x14ac:dyDescent="0.35">
      <c r="AO3200"/>
      <c r="AP3200"/>
      <c r="AQ3200"/>
    </row>
    <row r="3201" spans="41:43" x14ac:dyDescent="0.35">
      <c r="AO3201"/>
      <c r="AP3201"/>
      <c r="AQ3201"/>
    </row>
    <row r="3202" spans="41:43" x14ac:dyDescent="0.35">
      <c r="AO3202"/>
      <c r="AP3202"/>
      <c r="AQ3202"/>
    </row>
    <row r="3203" spans="41:43" x14ac:dyDescent="0.35">
      <c r="AO3203"/>
      <c r="AP3203"/>
      <c r="AQ3203"/>
    </row>
    <row r="3204" spans="41:43" x14ac:dyDescent="0.35">
      <c r="AO3204"/>
      <c r="AP3204"/>
      <c r="AQ3204"/>
    </row>
    <row r="3205" spans="41:43" x14ac:dyDescent="0.35">
      <c r="AO3205"/>
      <c r="AP3205"/>
      <c r="AQ3205"/>
    </row>
    <row r="3206" spans="41:43" x14ac:dyDescent="0.35">
      <c r="AO3206"/>
      <c r="AP3206"/>
      <c r="AQ3206"/>
    </row>
    <row r="3207" spans="41:43" x14ac:dyDescent="0.35">
      <c r="AO3207"/>
      <c r="AP3207"/>
      <c r="AQ3207"/>
    </row>
    <row r="3208" spans="41:43" x14ac:dyDescent="0.35">
      <c r="AO3208"/>
      <c r="AP3208"/>
      <c r="AQ3208"/>
    </row>
    <row r="3209" spans="41:43" x14ac:dyDescent="0.35">
      <c r="AO3209"/>
      <c r="AP3209"/>
      <c r="AQ3209"/>
    </row>
    <row r="3210" spans="41:43" x14ac:dyDescent="0.35">
      <c r="AO3210"/>
      <c r="AP3210"/>
      <c r="AQ3210"/>
    </row>
    <row r="3211" spans="41:43" x14ac:dyDescent="0.35">
      <c r="AO3211"/>
      <c r="AP3211"/>
      <c r="AQ3211"/>
    </row>
    <row r="3212" spans="41:43" x14ac:dyDescent="0.35">
      <c r="AO3212"/>
      <c r="AP3212"/>
      <c r="AQ3212"/>
    </row>
    <row r="3213" spans="41:43" x14ac:dyDescent="0.35">
      <c r="AO3213"/>
      <c r="AP3213"/>
      <c r="AQ3213"/>
    </row>
    <row r="3214" spans="41:43" x14ac:dyDescent="0.35">
      <c r="AO3214"/>
      <c r="AP3214"/>
      <c r="AQ3214"/>
    </row>
    <row r="3215" spans="41:43" x14ac:dyDescent="0.35">
      <c r="AO3215"/>
      <c r="AP3215"/>
      <c r="AQ3215"/>
    </row>
    <row r="3216" spans="41:43" x14ac:dyDescent="0.35">
      <c r="AO3216"/>
      <c r="AP3216"/>
      <c r="AQ3216"/>
    </row>
    <row r="3217" spans="41:43" x14ac:dyDescent="0.35">
      <c r="AO3217"/>
      <c r="AP3217"/>
      <c r="AQ3217"/>
    </row>
    <row r="3218" spans="41:43" x14ac:dyDescent="0.35">
      <c r="AO3218"/>
      <c r="AP3218"/>
      <c r="AQ3218"/>
    </row>
    <row r="3219" spans="41:43" x14ac:dyDescent="0.35">
      <c r="AO3219"/>
      <c r="AP3219"/>
      <c r="AQ3219"/>
    </row>
    <row r="3220" spans="41:43" x14ac:dyDescent="0.35">
      <c r="AO3220"/>
      <c r="AP3220"/>
      <c r="AQ3220"/>
    </row>
    <row r="3221" spans="41:43" x14ac:dyDescent="0.35">
      <c r="AO3221"/>
      <c r="AP3221"/>
      <c r="AQ3221"/>
    </row>
    <row r="3222" spans="41:43" x14ac:dyDescent="0.35">
      <c r="AO3222"/>
      <c r="AP3222"/>
      <c r="AQ3222"/>
    </row>
    <row r="3223" spans="41:43" x14ac:dyDescent="0.35">
      <c r="AO3223"/>
      <c r="AP3223"/>
      <c r="AQ3223"/>
    </row>
    <row r="3224" spans="41:43" x14ac:dyDescent="0.35">
      <c r="AO3224"/>
      <c r="AP3224"/>
      <c r="AQ3224"/>
    </row>
    <row r="3225" spans="41:43" x14ac:dyDescent="0.35">
      <c r="AO3225"/>
      <c r="AP3225"/>
      <c r="AQ3225"/>
    </row>
    <row r="3226" spans="41:43" x14ac:dyDescent="0.35">
      <c r="AO3226"/>
      <c r="AP3226"/>
      <c r="AQ3226"/>
    </row>
    <row r="3227" spans="41:43" x14ac:dyDescent="0.35">
      <c r="AO3227"/>
      <c r="AP3227"/>
      <c r="AQ3227"/>
    </row>
    <row r="3228" spans="41:43" x14ac:dyDescent="0.35">
      <c r="AO3228"/>
      <c r="AP3228"/>
      <c r="AQ3228"/>
    </row>
    <row r="3229" spans="41:43" x14ac:dyDescent="0.35">
      <c r="AO3229"/>
      <c r="AP3229"/>
      <c r="AQ3229"/>
    </row>
    <row r="3230" spans="41:43" x14ac:dyDescent="0.35">
      <c r="AO3230"/>
      <c r="AP3230"/>
      <c r="AQ3230"/>
    </row>
    <row r="3231" spans="41:43" x14ac:dyDescent="0.35">
      <c r="AO3231"/>
      <c r="AP3231"/>
      <c r="AQ3231"/>
    </row>
    <row r="3232" spans="41:43" x14ac:dyDescent="0.35">
      <c r="AO3232"/>
      <c r="AP3232"/>
      <c r="AQ3232"/>
    </row>
    <row r="3233" spans="41:43" x14ac:dyDescent="0.35">
      <c r="AO3233"/>
      <c r="AP3233"/>
      <c r="AQ3233"/>
    </row>
    <row r="3234" spans="41:43" x14ac:dyDescent="0.35">
      <c r="AO3234"/>
      <c r="AP3234"/>
      <c r="AQ3234"/>
    </row>
    <row r="3235" spans="41:43" x14ac:dyDescent="0.35">
      <c r="AO3235"/>
      <c r="AP3235"/>
      <c r="AQ3235"/>
    </row>
    <row r="3236" spans="41:43" x14ac:dyDescent="0.35">
      <c r="AO3236"/>
      <c r="AP3236"/>
      <c r="AQ3236"/>
    </row>
    <row r="3237" spans="41:43" x14ac:dyDescent="0.35">
      <c r="AO3237"/>
      <c r="AP3237"/>
      <c r="AQ3237"/>
    </row>
    <row r="3238" spans="41:43" x14ac:dyDescent="0.35">
      <c r="AO3238"/>
      <c r="AP3238"/>
      <c r="AQ3238"/>
    </row>
    <row r="3239" spans="41:43" x14ac:dyDescent="0.35">
      <c r="AO3239"/>
      <c r="AP3239"/>
      <c r="AQ3239"/>
    </row>
    <row r="3240" spans="41:43" x14ac:dyDescent="0.35">
      <c r="AO3240"/>
      <c r="AP3240"/>
      <c r="AQ3240"/>
    </row>
    <row r="3241" spans="41:43" x14ac:dyDescent="0.35">
      <c r="AO3241"/>
      <c r="AP3241"/>
      <c r="AQ3241"/>
    </row>
    <row r="3242" spans="41:43" x14ac:dyDescent="0.35">
      <c r="AO3242"/>
      <c r="AP3242"/>
      <c r="AQ3242"/>
    </row>
    <row r="3243" spans="41:43" x14ac:dyDescent="0.35">
      <c r="AO3243"/>
      <c r="AP3243"/>
      <c r="AQ3243"/>
    </row>
    <row r="3244" spans="41:43" x14ac:dyDescent="0.35">
      <c r="AO3244"/>
      <c r="AP3244"/>
      <c r="AQ3244"/>
    </row>
    <row r="3245" spans="41:43" x14ac:dyDescent="0.35">
      <c r="AO3245"/>
      <c r="AP3245"/>
      <c r="AQ3245"/>
    </row>
    <row r="3246" spans="41:43" x14ac:dyDescent="0.35">
      <c r="AO3246"/>
      <c r="AP3246"/>
      <c r="AQ3246"/>
    </row>
    <row r="3247" spans="41:43" x14ac:dyDescent="0.35">
      <c r="AO3247"/>
      <c r="AP3247"/>
      <c r="AQ3247"/>
    </row>
    <row r="3248" spans="41:43" x14ac:dyDescent="0.35">
      <c r="AO3248"/>
      <c r="AP3248"/>
      <c r="AQ3248"/>
    </row>
    <row r="3249" spans="41:43" x14ac:dyDescent="0.35">
      <c r="AO3249"/>
      <c r="AP3249"/>
      <c r="AQ3249"/>
    </row>
    <row r="3250" spans="41:43" x14ac:dyDescent="0.35">
      <c r="AO3250"/>
      <c r="AP3250"/>
      <c r="AQ3250"/>
    </row>
    <row r="3251" spans="41:43" x14ac:dyDescent="0.35">
      <c r="AO3251"/>
      <c r="AP3251"/>
      <c r="AQ3251"/>
    </row>
    <row r="3252" spans="41:43" x14ac:dyDescent="0.35">
      <c r="AO3252"/>
      <c r="AP3252"/>
      <c r="AQ3252"/>
    </row>
    <row r="3253" spans="41:43" x14ac:dyDescent="0.35">
      <c r="AO3253"/>
      <c r="AP3253"/>
      <c r="AQ3253"/>
    </row>
    <row r="3254" spans="41:43" x14ac:dyDescent="0.35">
      <c r="AO3254"/>
      <c r="AP3254"/>
      <c r="AQ3254"/>
    </row>
    <row r="3255" spans="41:43" x14ac:dyDescent="0.35">
      <c r="AO3255"/>
      <c r="AP3255"/>
      <c r="AQ3255"/>
    </row>
    <row r="3256" spans="41:43" x14ac:dyDescent="0.35">
      <c r="AO3256"/>
      <c r="AP3256"/>
      <c r="AQ3256"/>
    </row>
    <row r="3257" spans="41:43" x14ac:dyDescent="0.35">
      <c r="AO3257"/>
      <c r="AP3257"/>
      <c r="AQ3257"/>
    </row>
    <row r="3258" spans="41:43" x14ac:dyDescent="0.35">
      <c r="AO3258"/>
      <c r="AP3258"/>
      <c r="AQ3258"/>
    </row>
    <row r="3259" spans="41:43" x14ac:dyDescent="0.35">
      <c r="AO3259"/>
      <c r="AP3259"/>
      <c r="AQ3259"/>
    </row>
    <row r="3260" spans="41:43" x14ac:dyDescent="0.35">
      <c r="AO3260"/>
      <c r="AP3260"/>
      <c r="AQ3260"/>
    </row>
    <row r="3261" spans="41:43" x14ac:dyDescent="0.35">
      <c r="AO3261"/>
      <c r="AP3261"/>
      <c r="AQ3261"/>
    </row>
    <row r="3262" spans="41:43" x14ac:dyDescent="0.35">
      <c r="AO3262"/>
      <c r="AP3262"/>
      <c r="AQ3262"/>
    </row>
    <row r="3263" spans="41:43" x14ac:dyDescent="0.35">
      <c r="AO3263"/>
      <c r="AP3263"/>
      <c r="AQ3263"/>
    </row>
    <row r="3264" spans="41:43" x14ac:dyDescent="0.35">
      <c r="AO3264"/>
      <c r="AP3264"/>
      <c r="AQ3264"/>
    </row>
    <row r="3265" spans="41:43" x14ac:dyDescent="0.35">
      <c r="AO3265"/>
      <c r="AP3265"/>
      <c r="AQ3265"/>
    </row>
    <row r="3266" spans="41:43" x14ac:dyDescent="0.35">
      <c r="AO3266"/>
      <c r="AP3266"/>
      <c r="AQ3266"/>
    </row>
    <row r="3267" spans="41:43" x14ac:dyDescent="0.35">
      <c r="AO3267"/>
      <c r="AP3267"/>
      <c r="AQ3267"/>
    </row>
    <row r="3268" spans="41:43" x14ac:dyDescent="0.35">
      <c r="AO3268"/>
      <c r="AP3268"/>
      <c r="AQ3268"/>
    </row>
    <row r="3269" spans="41:43" x14ac:dyDescent="0.35">
      <c r="AO3269"/>
      <c r="AP3269"/>
      <c r="AQ3269"/>
    </row>
    <row r="3270" spans="41:43" x14ac:dyDescent="0.35">
      <c r="AO3270"/>
      <c r="AP3270"/>
      <c r="AQ3270"/>
    </row>
    <row r="3271" spans="41:43" x14ac:dyDescent="0.35">
      <c r="AO3271"/>
      <c r="AP3271"/>
      <c r="AQ3271"/>
    </row>
    <row r="3272" spans="41:43" x14ac:dyDescent="0.35">
      <c r="AO3272"/>
      <c r="AP3272"/>
      <c r="AQ3272"/>
    </row>
    <row r="3273" spans="41:43" x14ac:dyDescent="0.35">
      <c r="AO3273"/>
      <c r="AP3273"/>
      <c r="AQ3273"/>
    </row>
    <row r="3274" spans="41:43" x14ac:dyDescent="0.35">
      <c r="AO3274"/>
      <c r="AP3274"/>
      <c r="AQ3274"/>
    </row>
    <row r="3275" spans="41:43" x14ac:dyDescent="0.35">
      <c r="AO3275"/>
      <c r="AP3275"/>
      <c r="AQ3275"/>
    </row>
    <row r="3276" spans="41:43" x14ac:dyDescent="0.35">
      <c r="AO3276"/>
      <c r="AP3276"/>
      <c r="AQ3276"/>
    </row>
    <row r="3277" spans="41:43" x14ac:dyDescent="0.35">
      <c r="AO3277"/>
      <c r="AP3277"/>
      <c r="AQ3277"/>
    </row>
    <row r="3278" spans="41:43" x14ac:dyDescent="0.35">
      <c r="AO3278"/>
      <c r="AP3278"/>
      <c r="AQ3278"/>
    </row>
    <row r="3279" spans="41:43" x14ac:dyDescent="0.35">
      <c r="AO3279"/>
      <c r="AP3279"/>
      <c r="AQ3279"/>
    </row>
    <row r="3280" spans="41:43" x14ac:dyDescent="0.35">
      <c r="AO3280"/>
      <c r="AP3280"/>
      <c r="AQ3280"/>
    </row>
    <row r="3281" spans="41:43" x14ac:dyDescent="0.35">
      <c r="AO3281"/>
      <c r="AP3281"/>
      <c r="AQ3281"/>
    </row>
    <row r="3282" spans="41:43" x14ac:dyDescent="0.35">
      <c r="AO3282"/>
      <c r="AP3282"/>
      <c r="AQ3282"/>
    </row>
    <row r="3283" spans="41:43" x14ac:dyDescent="0.35">
      <c r="AO3283"/>
      <c r="AP3283"/>
      <c r="AQ3283"/>
    </row>
    <row r="3284" spans="41:43" x14ac:dyDescent="0.35">
      <c r="AO3284"/>
      <c r="AP3284"/>
      <c r="AQ3284"/>
    </row>
    <row r="3285" spans="41:43" x14ac:dyDescent="0.35">
      <c r="AO3285"/>
      <c r="AP3285"/>
      <c r="AQ3285"/>
    </row>
    <row r="3286" spans="41:43" x14ac:dyDescent="0.35">
      <c r="AO3286"/>
      <c r="AP3286"/>
      <c r="AQ3286"/>
    </row>
    <row r="3287" spans="41:43" x14ac:dyDescent="0.35">
      <c r="AO3287"/>
      <c r="AP3287"/>
      <c r="AQ3287"/>
    </row>
    <row r="3288" spans="41:43" x14ac:dyDescent="0.35">
      <c r="AO3288"/>
      <c r="AP3288"/>
      <c r="AQ3288"/>
    </row>
    <row r="3289" spans="41:43" x14ac:dyDescent="0.35">
      <c r="AO3289"/>
      <c r="AP3289"/>
      <c r="AQ3289"/>
    </row>
    <row r="3290" spans="41:43" x14ac:dyDescent="0.35">
      <c r="AO3290"/>
      <c r="AP3290"/>
      <c r="AQ3290"/>
    </row>
    <row r="3291" spans="41:43" x14ac:dyDescent="0.35">
      <c r="AO3291"/>
      <c r="AP3291"/>
      <c r="AQ3291"/>
    </row>
    <row r="3292" spans="41:43" x14ac:dyDescent="0.35">
      <c r="AO3292"/>
      <c r="AP3292"/>
      <c r="AQ3292"/>
    </row>
    <row r="3293" spans="41:43" x14ac:dyDescent="0.35">
      <c r="AO3293"/>
      <c r="AP3293"/>
      <c r="AQ3293"/>
    </row>
    <row r="3294" spans="41:43" x14ac:dyDescent="0.35">
      <c r="AO3294"/>
      <c r="AP3294"/>
      <c r="AQ3294"/>
    </row>
    <row r="3295" spans="41:43" x14ac:dyDescent="0.35">
      <c r="AO3295"/>
      <c r="AP3295"/>
      <c r="AQ3295"/>
    </row>
    <row r="3296" spans="41:43" x14ac:dyDescent="0.35">
      <c r="AO3296"/>
      <c r="AP3296"/>
      <c r="AQ3296"/>
    </row>
    <row r="3297" spans="41:43" x14ac:dyDescent="0.35">
      <c r="AO3297"/>
      <c r="AP3297"/>
      <c r="AQ3297"/>
    </row>
    <row r="3298" spans="41:43" x14ac:dyDescent="0.35">
      <c r="AO3298"/>
      <c r="AP3298"/>
      <c r="AQ3298"/>
    </row>
    <row r="3299" spans="41:43" x14ac:dyDescent="0.35">
      <c r="AO3299"/>
      <c r="AP3299"/>
      <c r="AQ3299"/>
    </row>
    <row r="3300" spans="41:43" x14ac:dyDescent="0.35">
      <c r="AO3300"/>
      <c r="AP3300"/>
      <c r="AQ3300"/>
    </row>
    <row r="3301" spans="41:43" x14ac:dyDescent="0.35">
      <c r="AO3301"/>
      <c r="AP3301"/>
      <c r="AQ3301"/>
    </row>
    <row r="3302" spans="41:43" x14ac:dyDescent="0.35">
      <c r="AO3302"/>
      <c r="AP3302"/>
      <c r="AQ3302"/>
    </row>
    <row r="3303" spans="41:43" x14ac:dyDescent="0.35">
      <c r="AO3303"/>
      <c r="AP3303"/>
      <c r="AQ3303"/>
    </row>
    <row r="3304" spans="41:43" x14ac:dyDescent="0.35">
      <c r="AO3304"/>
      <c r="AP3304"/>
      <c r="AQ3304"/>
    </row>
    <row r="3305" spans="41:43" x14ac:dyDescent="0.35">
      <c r="AO3305"/>
      <c r="AP3305"/>
      <c r="AQ3305"/>
    </row>
    <row r="3306" spans="41:43" x14ac:dyDescent="0.35">
      <c r="AO3306"/>
      <c r="AP3306"/>
      <c r="AQ3306"/>
    </row>
    <row r="3307" spans="41:43" x14ac:dyDescent="0.35">
      <c r="AO3307"/>
      <c r="AP3307"/>
      <c r="AQ3307"/>
    </row>
    <row r="3308" spans="41:43" x14ac:dyDescent="0.35">
      <c r="AO3308"/>
      <c r="AP3308"/>
      <c r="AQ3308"/>
    </row>
    <row r="3309" spans="41:43" x14ac:dyDescent="0.35">
      <c r="AO3309"/>
      <c r="AP3309"/>
      <c r="AQ3309"/>
    </row>
    <row r="3310" spans="41:43" x14ac:dyDescent="0.35">
      <c r="AO3310"/>
      <c r="AP3310"/>
      <c r="AQ3310"/>
    </row>
    <row r="3311" spans="41:43" x14ac:dyDescent="0.35">
      <c r="AO3311"/>
      <c r="AP3311"/>
      <c r="AQ3311"/>
    </row>
    <row r="3312" spans="41:43" x14ac:dyDescent="0.35">
      <c r="AO3312"/>
      <c r="AP3312"/>
      <c r="AQ3312"/>
    </row>
    <row r="3313" spans="41:43" x14ac:dyDescent="0.35">
      <c r="AO3313"/>
      <c r="AP3313"/>
      <c r="AQ3313"/>
    </row>
    <row r="3314" spans="41:43" x14ac:dyDescent="0.35">
      <c r="AO3314"/>
      <c r="AP3314"/>
      <c r="AQ3314"/>
    </row>
    <row r="3315" spans="41:43" x14ac:dyDescent="0.35">
      <c r="AO3315"/>
      <c r="AP3315"/>
      <c r="AQ3315"/>
    </row>
    <row r="3316" spans="41:43" x14ac:dyDescent="0.35">
      <c r="AO3316"/>
      <c r="AP3316"/>
      <c r="AQ3316"/>
    </row>
    <row r="3317" spans="41:43" x14ac:dyDescent="0.35">
      <c r="AO3317"/>
      <c r="AP3317"/>
      <c r="AQ3317"/>
    </row>
    <row r="3318" spans="41:43" x14ac:dyDescent="0.35">
      <c r="AO3318"/>
      <c r="AP3318"/>
      <c r="AQ3318"/>
    </row>
    <row r="3319" spans="41:43" x14ac:dyDescent="0.35">
      <c r="AO3319"/>
      <c r="AP3319"/>
      <c r="AQ3319"/>
    </row>
    <row r="3320" spans="41:43" x14ac:dyDescent="0.35">
      <c r="AO3320"/>
      <c r="AP3320"/>
      <c r="AQ3320"/>
    </row>
    <row r="3321" spans="41:43" x14ac:dyDescent="0.35">
      <c r="AO3321"/>
      <c r="AP3321"/>
      <c r="AQ3321"/>
    </row>
    <row r="3322" spans="41:43" x14ac:dyDescent="0.35">
      <c r="AO3322"/>
      <c r="AP3322"/>
      <c r="AQ3322"/>
    </row>
    <row r="3323" spans="41:43" x14ac:dyDescent="0.35">
      <c r="AO3323"/>
      <c r="AP3323"/>
      <c r="AQ3323"/>
    </row>
    <row r="3324" spans="41:43" x14ac:dyDescent="0.35">
      <c r="AO3324"/>
      <c r="AP3324"/>
      <c r="AQ3324"/>
    </row>
    <row r="3325" spans="41:43" x14ac:dyDescent="0.35">
      <c r="AO3325"/>
      <c r="AP3325"/>
      <c r="AQ3325"/>
    </row>
    <row r="3326" spans="41:43" x14ac:dyDescent="0.35">
      <c r="AO3326"/>
      <c r="AP3326"/>
      <c r="AQ3326"/>
    </row>
    <row r="3327" spans="41:43" x14ac:dyDescent="0.35">
      <c r="AO3327"/>
      <c r="AP3327"/>
      <c r="AQ3327"/>
    </row>
    <row r="3328" spans="41:43" x14ac:dyDescent="0.35">
      <c r="AO3328"/>
      <c r="AP3328"/>
      <c r="AQ3328"/>
    </row>
    <row r="3329" spans="41:43" x14ac:dyDescent="0.35">
      <c r="AO3329"/>
      <c r="AP3329"/>
      <c r="AQ3329"/>
    </row>
    <row r="3330" spans="41:43" x14ac:dyDescent="0.35">
      <c r="AO3330"/>
      <c r="AP3330"/>
      <c r="AQ3330"/>
    </row>
    <row r="3331" spans="41:43" x14ac:dyDescent="0.35">
      <c r="AO3331"/>
      <c r="AP3331"/>
      <c r="AQ3331"/>
    </row>
    <row r="3332" spans="41:43" x14ac:dyDescent="0.35">
      <c r="AO3332"/>
      <c r="AP3332"/>
      <c r="AQ3332"/>
    </row>
    <row r="3333" spans="41:43" x14ac:dyDescent="0.35">
      <c r="AO3333"/>
      <c r="AP3333"/>
      <c r="AQ3333"/>
    </row>
    <row r="3334" spans="41:43" x14ac:dyDescent="0.35">
      <c r="AO3334"/>
      <c r="AP3334"/>
      <c r="AQ3334"/>
    </row>
    <row r="3335" spans="41:43" x14ac:dyDescent="0.35">
      <c r="AO3335"/>
      <c r="AP3335"/>
      <c r="AQ3335"/>
    </row>
    <row r="3336" spans="41:43" x14ac:dyDescent="0.35">
      <c r="AO3336"/>
      <c r="AP3336"/>
      <c r="AQ3336"/>
    </row>
    <row r="3337" spans="41:43" x14ac:dyDescent="0.35">
      <c r="AO3337"/>
      <c r="AP3337"/>
      <c r="AQ3337"/>
    </row>
    <row r="3338" spans="41:43" x14ac:dyDescent="0.35">
      <c r="AO3338"/>
      <c r="AP3338"/>
      <c r="AQ3338"/>
    </row>
    <row r="3339" spans="41:43" x14ac:dyDescent="0.35">
      <c r="AO3339"/>
      <c r="AP3339"/>
      <c r="AQ3339"/>
    </row>
    <row r="3340" spans="41:43" x14ac:dyDescent="0.35">
      <c r="AO3340"/>
      <c r="AP3340"/>
      <c r="AQ3340"/>
    </row>
    <row r="3341" spans="41:43" x14ac:dyDescent="0.35">
      <c r="AO3341"/>
      <c r="AP3341"/>
      <c r="AQ3341"/>
    </row>
    <row r="3342" spans="41:43" x14ac:dyDescent="0.35">
      <c r="AO3342"/>
      <c r="AP3342"/>
      <c r="AQ3342"/>
    </row>
    <row r="3343" spans="41:43" x14ac:dyDescent="0.35">
      <c r="AO3343"/>
      <c r="AP3343"/>
      <c r="AQ3343"/>
    </row>
    <row r="3344" spans="41:43" x14ac:dyDescent="0.35">
      <c r="AO3344"/>
      <c r="AP3344"/>
      <c r="AQ3344"/>
    </row>
    <row r="3345" spans="41:43" x14ac:dyDescent="0.35">
      <c r="AO3345"/>
      <c r="AP3345"/>
      <c r="AQ3345"/>
    </row>
    <row r="3346" spans="41:43" x14ac:dyDescent="0.35">
      <c r="AO3346"/>
      <c r="AP3346"/>
      <c r="AQ3346"/>
    </row>
    <row r="3347" spans="41:43" x14ac:dyDescent="0.35">
      <c r="AO3347"/>
      <c r="AP3347"/>
      <c r="AQ3347"/>
    </row>
    <row r="3348" spans="41:43" x14ac:dyDescent="0.35">
      <c r="AO3348"/>
      <c r="AP3348"/>
      <c r="AQ3348"/>
    </row>
    <row r="3349" spans="41:43" x14ac:dyDescent="0.35">
      <c r="AO3349"/>
      <c r="AP3349"/>
      <c r="AQ3349"/>
    </row>
    <row r="3350" spans="41:43" x14ac:dyDescent="0.35">
      <c r="AO3350"/>
      <c r="AP3350"/>
      <c r="AQ3350"/>
    </row>
    <row r="3351" spans="41:43" x14ac:dyDescent="0.35">
      <c r="AO3351"/>
      <c r="AP3351"/>
      <c r="AQ3351"/>
    </row>
    <row r="3352" spans="41:43" x14ac:dyDescent="0.35">
      <c r="AO3352"/>
      <c r="AP3352"/>
      <c r="AQ3352"/>
    </row>
    <row r="3353" spans="41:43" x14ac:dyDescent="0.35">
      <c r="AO3353"/>
      <c r="AP3353"/>
      <c r="AQ3353"/>
    </row>
    <row r="3354" spans="41:43" x14ac:dyDescent="0.35">
      <c r="AO3354"/>
      <c r="AP3354"/>
      <c r="AQ3354"/>
    </row>
    <row r="3355" spans="41:43" x14ac:dyDescent="0.35">
      <c r="AO3355"/>
      <c r="AP3355"/>
      <c r="AQ3355"/>
    </row>
    <row r="3356" spans="41:43" x14ac:dyDescent="0.35">
      <c r="AO3356"/>
      <c r="AP3356"/>
      <c r="AQ3356"/>
    </row>
    <row r="3357" spans="41:43" x14ac:dyDescent="0.35">
      <c r="AO3357"/>
      <c r="AP3357"/>
      <c r="AQ3357"/>
    </row>
    <row r="3358" spans="41:43" x14ac:dyDescent="0.35">
      <c r="AO3358"/>
      <c r="AP3358"/>
      <c r="AQ3358"/>
    </row>
    <row r="3359" spans="41:43" x14ac:dyDescent="0.35">
      <c r="AO3359"/>
      <c r="AP3359"/>
      <c r="AQ3359"/>
    </row>
    <row r="3360" spans="41:43" x14ac:dyDescent="0.35">
      <c r="AO3360"/>
      <c r="AP3360"/>
      <c r="AQ3360"/>
    </row>
    <row r="3361" spans="41:43" x14ac:dyDescent="0.35">
      <c r="AO3361"/>
      <c r="AP3361"/>
      <c r="AQ3361"/>
    </row>
    <row r="3362" spans="41:43" x14ac:dyDescent="0.35">
      <c r="AO3362"/>
      <c r="AP3362"/>
      <c r="AQ3362"/>
    </row>
    <row r="3363" spans="41:43" x14ac:dyDescent="0.35">
      <c r="AO3363"/>
      <c r="AP3363"/>
      <c r="AQ3363"/>
    </row>
    <row r="3364" spans="41:43" x14ac:dyDescent="0.35">
      <c r="AO3364"/>
      <c r="AP3364"/>
      <c r="AQ3364"/>
    </row>
    <row r="3365" spans="41:43" x14ac:dyDescent="0.35">
      <c r="AO3365"/>
      <c r="AP3365"/>
      <c r="AQ3365"/>
    </row>
    <row r="3366" spans="41:43" x14ac:dyDescent="0.35">
      <c r="AO3366"/>
      <c r="AP3366"/>
      <c r="AQ3366"/>
    </row>
    <row r="3367" spans="41:43" x14ac:dyDescent="0.35">
      <c r="AO3367"/>
      <c r="AP3367"/>
      <c r="AQ3367"/>
    </row>
    <row r="3368" spans="41:43" x14ac:dyDescent="0.35">
      <c r="AO3368"/>
      <c r="AP3368"/>
      <c r="AQ3368"/>
    </row>
    <row r="3369" spans="41:43" x14ac:dyDescent="0.35">
      <c r="AO3369"/>
      <c r="AP3369"/>
      <c r="AQ3369"/>
    </row>
    <row r="3370" spans="41:43" x14ac:dyDescent="0.35">
      <c r="AO3370"/>
      <c r="AP3370"/>
      <c r="AQ3370"/>
    </row>
    <row r="3371" spans="41:43" x14ac:dyDescent="0.35">
      <c r="AO3371"/>
      <c r="AP3371"/>
      <c r="AQ3371"/>
    </row>
    <row r="3372" spans="41:43" x14ac:dyDescent="0.35">
      <c r="AO3372"/>
      <c r="AP3372"/>
      <c r="AQ3372"/>
    </row>
    <row r="3373" spans="41:43" x14ac:dyDescent="0.35">
      <c r="AO3373"/>
      <c r="AP3373"/>
      <c r="AQ3373"/>
    </row>
    <row r="3374" spans="41:43" x14ac:dyDescent="0.35">
      <c r="AO3374"/>
      <c r="AP3374"/>
      <c r="AQ3374"/>
    </row>
    <row r="3375" spans="41:43" x14ac:dyDescent="0.35">
      <c r="AO3375"/>
      <c r="AP3375"/>
      <c r="AQ3375"/>
    </row>
    <row r="3376" spans="41:43" x14ac:dyDescent="0.35">
      <c r="AO3376"/>
      <c r="AP3376"/>
      <c r="AQ3376"/>
    </row>
    <row r="3377" spans="41:43" x14ac:dyDescent="0.35">
      <c r="AO3377"/>
      <c r="AP3377"/>
      <c r="AQ3377"/>
    </row>
    <row r="3378" spans="41:43" x14ac:dyDescent="0.35">
      <c r="AO3378"/>
      <c r="AP3378"/>
      <c r="AQ3378"/>
    </row>
    <row r="3379" spans="41:43" x14ac:dyDescent="0.35">
      <c r="AO3379"/>
      <c r="AP3379"/>
      <c r="AQ3379"/>
    </row>
    <row r="3380" spans="41:43" x14ac:dyDescent="0.35">
      <c r="AO3380"/>
      <c r="AP3380"/>
      <c r="AQ3380"/>
    </row>
    <row r="3381" spans="41:43" x14ac:dyDescent="0.35">
      <c r="AO3381"/>
      <c r="AP3381"/>
      <c r="AQ3381"/>
    </row>
    <row r="3382" spans="41:43" x14ac:dyDescent="0.35">
      <c r="AO3382"/>
      <c r="AP3382"/>
      <c r="AQ3382"/>
    </row>
    <row r="3383" spans="41:43" x14ac:dyDescent="0.35">
      <c r="AO3383"/>
      <c r="AP3383"/>
      <c r="AQ3383"/>
    </row>
    <row r="3384" spans="41:43" x14ac:dyDescent="0.35">
      <c r="AO3384"/>
      <c r="AP3384"/>
      <c r="AQ3384"/>
    </row>
    <row r="3385" spans="41:43" x14ac:dyDescent="0.35">
      <c r="AO3385"/>
      <c r="AP3385"/>
      <c r="AQ3385"/>
    </row>
    <row r="3386" spans="41:43" x14ac:dyDescent="0.35">
      <c r="AO3386"/>
      <c r="AP3386"/>
      <c r="AQ3386"/>
    </row>
    <row r="3387" spans="41:43" x14ac:dyDescent="0.35">
      <c r="AO3387"/>
      <c r="AP3387"/>
      <c r="AQ3387"/>
    </row>
    <row r="3388" spans="41:43" x14ac:dyDescent="0.35">
      <c r="AO3388"/>
      <c r="AP3388"/>
      <c r="AQ3388"/>
    </row>
    <row r="3389" spans="41:43" x14ac:dyDescent="0.35">
      <c r="AO3389"/>
      <c r="AP3389"/>
      <c r="AQ3389"/>
    </row>
    <row r="3390" spans="41:43" x14ac:dyDescent="0.35">
      <c r="AO3390"/>
      <c r="AP3390"/>
      <c r="AQ3390"/>
    </row>
    <row r="3391" spans="41:43" x14ac:dyDescent="0.35">
      <c r="AO3391"/>
      <c r="AP3391"/>
      <c r="AQ3391"/>
    </row>
    <row r="3392" spans="41:43" x14ac:dyDescent="0.35">
      <c r="AO3392"/>
      <c r="AP3392"/>
      <c r="AQ3392"/>
    </row>
    <row r="3393" spans="41:43" x14ac:dyDescent="0.35">
      <c r="AO3393"/>
      <c r="AP3393"/>
      <c r="AQ3393"/>
    </row>
    <row r="3394" spans="41:43" x14ac:dyDescent="0.35">
      <c r="AO3394"/>
      <c r="AP3394"/>
      <c r="AQ3394"/>
    </row>
    <row r="3395" spans="41:43" x14ac:dyDescent="0.35">
      <c r="AO3395"/>
      <c r="AP3395"/>
      <c r="AQ3395"/>
    </row>
    <row r="3396" spans="41:43" x14ac:dyDescent="0.35">
      <c r="AO3396"/>
      <c r="AP3396"/>
      <c r="AQ3396"/>
    </row>
    <row r="3397" spans="41:43" x14ac:dyDescent="0.35">
      <c r="AO3397"/>
      <c r="AP3397"/>
      <c r="AQ3397"/>
    </row>
    <row r="3398" spans="41:43" x14ac:dyDescent="0.35">
      <c r="AO3398"/>
      <c r="AP3398"/>
      <c r="AQ3398"/>
    </row>
    <row r="3399" spans="41:43" x14ac:dyDescent="0.35">
      <c r="AO3399"/>
      <c r="AP3399"/>
      <c r="AQ3399"/>
    </row>
    <row r="3400" spans="41:43" x14ac:dyDescent="0.35">
      <c r="AO3400"/>
      <c r="AP3400"/>
      <c r="AQ3400"/>
    </row>
    <row r="3401" spans="41:43" x14ac:dyDescent="0.35">
      <c r="AO3401"/>
      <c r="AP3401"/>
      <c r="AQ3401"/>
    </row>
    <row r="3402" spans="41:43" x14ac:dyDescent="0.35">
      <c r="AO3402"/>
      <c r="AP3402"/>
      <c r="AQ3402"/>
    </row>
    <row r="3403" spans="41:43" x14ac:dyDescent="0.35">
      <c r="AO3403"/>
      <c r="AP3403"/>
      <c r="AQ3403"/>
    </row>
    <row r="3404" spans="41:43" x14ac:dyDescent="0.35">
      <c r="AO3404"/>
      <c r="AP3404"/>
      <c r="AQ3404"/>
    </row>
    <row r="3405" spans="41:43" x14ac:dyDescent="0.35">
      <c r="AO3405"/>
      <c r="AP3405"/>
      <c r="AQ3405"/>
    </row>
    <row r="3406" spans="41:43" x14ac:dyDescent="0.35">
      <c r="AO3406"/>
      <c r="AP3406"/>
      <c r="AQ3406"/>
    </row>
    <row r="3407" spans="41:43" x14ac:dyDescent="0.35">
      <c r="AO3407"/>
      <c r="AP3407"/>
      <c r="AQ3407"/>
    </row>
    <row r="3408" spans="41:43" x14ac:dyDescent="0.35">
      <c r="AO3408"/>
      <c r="AP3408"/>
      <c r="AQ3408"/>
    </row>
    <row r="3409" spans="41:43" x14ac:dyDescent="0.35">
      <c r="AO3409"/>
      <c r="AP3409"/>
      <c r="AQ3409"/>
    </row>
    <row r="3410" spans="41:43" x14ac:dyDescent="0.35">
      <c r="AO3410"/>
      <c r="AP3410"/>
      <c r="AQ3410"/>
    </row>
    <row r="3411" spans="41:43" x14ac:dyDescent="0.35">
      <c r="AO3411"/>
      <c r="AP3411"/>
      <c r="AQ3411"/>
    </row>
    <row r="3412" spans="41:43" x14ac:dyDescent="0.35">
      <c r="AO3412"/>
      <c r="AP3412"/>
      <c r="AQ3412"/>
    </row>
    <row r="3413" spans="41:43" x14ac:dyDescent="0.35">
      <c r="AO3413"/>
      <c r="AP3413"/>
      <c r="AQ3413"/>
    </row>
    <row r="3414" spans="41:43" x14ac:dyDescent="0.35">
      <c r="AO3414"/>
      <c r="AP3414"/>
      <c r="AQ3414"/>
    </row>
    <row r="3415" spans="41:43" x14ac:dyDescent="0.35">
      <c r="AO3415"/>
      <c r="AP3415"/>
      <c r="AQ3415"/>
    </row>
    <row r="3416" spans="41:43" x14ac:dyDescent="0.35">
      <c r="AO3416"/>
      <c r="AP3416"/>
      <c r="AQ3416"/>
    </row>
    <row r="3417" spans="41:43" x14ac:dyDescent="0.35">
      <c r="AO3417"/>
      <c r="AP3417"/>
      <c r="AQ3417"/>
    </row>
    <row r="3418" spans="41:43" x14ac:dyDescent="0.35">
      <c r="AO3418"/>
      <c r="AP3418"/>
      <c r="AQ3418"/>
    </row>
    <row r="3419" spans="41:43" x14ac:dyDescent="0.35">
      <c r="AO3419"/>
      <c r="AP3419"/>
      <c r="AQ3419"/>
    </row>
    <row r="3420" spans="41:43" x14ac:dyDescent="0.35">
      <c r="AO3420"/>
      <c r="AP3420"/>
      <c r="AQ3420"/>
    </row>
    <row r="3421" spans="41:43" x14ac:dyDescent="0.35">
      <c r="AO3421"/>
      <c r="AP3421"/>
      <c r="AQ3421"/>
    </row>
    <row r="3422" spans="41:43" x14ac:dyDescent="0.35">
      <c r="AO3422"/>
      <c r="AP3422"/>
      <c r="AQ3422"/>
    </row>
    <row r="3423" spans="41:43" x14ac:dyDescent="0.35">
      <c r="AO3423"/>
      <c r="AP3423"/>
      <c r="AQ3423"/>
    </row>
    <row r="3424" spans="41:43" x14ac:dyDescent="0.35">
      <c r="AO3424"/>
      <c r="AP3424"/>
      <c r="AQ3424"/>
    </row>
    <row r="3425" spans="41:43" x14ac:dyDescent="0.35">
      <c r="AO3425"/>
      <c r="AP3425"/>
      <c r="AQ3425"/>
    </row>
    <row r="3426" spans="41:43" x14ac:dyDescent="0.35">
      <c r="AO3426"/>
      <c r="AP3426"/>
      <c r="AQ3426"/>
    </row>
    <row r="3427" spans="41:43" x14ac:dyDescent="0.35">
      <c r="AO3427"/>
      <c r="AP3427"/>
      <c r="AQ3427"/>
    </row>
    <row r="3428" spans="41:43" x14ac:dyDescent="0.35">
      <c r="AO3428"/>
      <c r="AP3428"/>
      <c r="AQ3428"/>
    </row>
    <row r="3429" spans="41:43" x14ac:dyDescent="0.35">
      <c r="AO3429"/>
      <c r="AP3429"/>
      <c r="AQ3429"/>
    </row>
    <row r="3430" spans="41:43" x14ac:dyDescent="0.35">
      <c r="AO3430"/>
      <c r="AP3430"/>
      <c r="AQ3430"/>
    </row>
    <row r="3431" spans="41:43" x14ac:dyDescent="0.35">
      <c r="AO3431"/>
      <c r="AP3431"/>
      <c r="AQ3431"/>
    </row>
    <row r="3432" spans="41:43" x14ac:dyDescent="0.35">
      <c r="AO3432"/>
      <c r="AP3432"/>
      <c r="AQ3432"/>
    </row>
    <row r="3433" spans="41:43" x14ac:dyDescent="0.35">
      <c r="AO3433"/>
      <c r="AP3433"/>
      <c r="AQ3433"/>
    </row>
    <row r="3434" spans="41:43" x14ac:dyDescent="0.35">
      <c r="AO3434"/>
      <c r="AP3434"/>
      <c r="AQ3434"/>
    </row>
    <row r="3435" spans="41:43" x14ac:dyDescent="0.35">
      <c r="AO3435"/>
      <c r="AP3435"/>
      <c r="AQ3435"/>
    </row>
    <row r="3436" spans="41:43" x14ac:dyDescent="0.35">
      <c r="AO3436"/>
      <c r="AP3436"/>
      <c r="AQ3436"/>
    </row>
    <row r="3437" spans="41:43" x14ac:dyDescent="0.35">
      <c r="AO3437"/>
      <c r="AP3437"/>
      <c r="AQ3437"/>
    </row>
    <row r="3438" spans="41:43" x14ac:dyDescent="0.35">
      <c r="AO3438"/>
      <c r="AP3438"/>
      <c r="AQ3438"/>
    </row>
    <row r="3439" spans="41:43" x14ac:dyDescent="0.35">
      <c r="AO3439"/>
      <c r="AP3439"/>
      <c r="AQ3439"/>
    </row>
    <row r="3440" spans="41:43" x14ac:dyDescent="0.35">
      <c r="AO3440"/>
      <c r="AP3440"/>
      <c r="AQ3440"/>
    </row>
    <row r="3441" spans="41:43" x14ac:dyDescent="0.35">
      <c r="AO3441"/>
      <c r="AP3441"/>
      <c r="AQ3441"/>
    </row>
    <row r="3442" spans="41:43" x14ac:dyDescent="0.35">
      <c r="AO3442"/>
      <c r="AP3442"/>
      <c r="AQ3442"/>
    </row>
    <row r="3443" spans="41:43" x14ac:dyDescent="0.35">
      <c r="AO3443"/>
      <c r="AP3443"/>
      <c r="AQ3443"/>
    </row>
    <row r="3444" spans="41:43" x14ac:dyDescent="0.35">
      <c r="AO3444"/>
      <c r="AP3444"/>
      <c r="AQ3444"/>
    </row>
    <row r="3445" spans="41:43" x14ac:dyDescent="0.35">
      <c r="AO3445"/>
      <c r="AP3445"/>
      <c r="AQ3445"/>
    </row>
    <row r="3446" spans="41:43" x14ac:dyDescent="0.35">
      <c r="AO3446"/>
      <c r="AP3446"/>
      <c r="AQ3446"/>
    </row>
    <row r="3447" spans="41:43" x14ac:dyDescent="0.35">
      <c r="AO3447"/>
      <c r="AP3447"/>
      <c r="AQ3447"/>
    </row>
    <row r="3448" spans="41:43" x14ac:dyDescent="0.35">
      <c r="AO3448"/>
      <c r="AP3448"/>
      <c r="AQ3448"/>
    </row>
    <row r="3449" spans="41:43" x14ac:dyDescent="0.35">
      <c r="AO3449"/>
      <c r="AP3449"/>
      <c r="AQ3449"/>
    </row>
    <row r="3450" spans="41:43" x14ac:dyDescent="0.35">
      <c r="AO3450"/>
      <c r="AP3450"/>
      <c r="AQ3450"/>
    </row>
    <row r="3451" spans="41:43" x14ac:dyDescent="0.35">
      <c r="AO3451"/>
      <c r="AP3451"/>
      <c r="AQ3451"/>
    </row>
    <row r="3452" spans="41:43" x14ac:dyDescent="0.35">
      <c r="AO3452"/>
      <c r="AP3452"/>
      <c r="AQ3452"/>
    </row>
    <row r="3453" spans="41:43" x14ac:dyDescent="0.35">
      <c r="AO3453"/>
      <c r="AP3453"/>
      <c r="AQ3453"/>
    </row>
    <row r="3454" spans="41:43" x14ac:dyDescent="0.35">
      <c r="AO3454"/>
      <c r="AP3454"/>
      <c r="AQ3454"/>
    </row>
    <row r="3455" spans="41:43" x14ac:dyDescent="0.35">
      <c r="AO3455"/>
      <c r="AP3455"/>
      <c r="AQ3455"/>
    </row>
    <row r="3456" spans="41:43" x14ac:dyDescent="0.35">
      <c r="AO3456"/>
      <c r="AP3456"/>
      <c r="AQ3456"/>
    </row>
    <row r="3457" spans="41:43" x14ac:dyDescent="0.35">
      <c r="AO3457"/>
      <c r="AP3457"/>
      <c r="AQ3457"/>
    </row>
    <row r="3458" spans="41:43" x14ac:dyDescent="0.35">
      <c r="AO3458"/>
      <c r="AP3458"/>
      <c r="AQ3458"/>
    </row>
    <row r="3459" spans="41:43" x14ac:dyDescent="0.35">
      <c r="AO3459"/>
      <c r="AP3459"/>
      <c r="AQ3459"/>
    </row>
    <row r="3460" spans="41:43" x14ac:dyDescent="0.35">
      <c r="AO3460"/>
      <c r="AP3460"/>
      <c r="AQ3460"/>
    </row>
    <row r="3461" spans="41:43" x14ac:dyDescent="0.35">
      <c r="AO3461"/>
      <c r="AP3461"/>
      <c r="AQ3461"/>
    </row>
    <row r="3462" spans="41:43" x14ac:dyDescent="0.35">
      <c r="AO3462"/>
      <c r="AP3462"/>
      <c r="AQ3462"/>
    </row>
    <row r="3463" spans="41:43" x14ac:dyDescent="0.35">
      <c r="AO3463"/>
      <c r="AP3463"/>
      <c r="AQ3463"/>
    </row>
    <row r="3464" spans="41:43" x14ac:dyDescent="0.35">
      <c r="AO3464"/>
      <c r="AP3464"/>
      <c r="AQ3464"/>
    </row>
    <row r="3465" spans="41:43" x14ac:dyDescent="0.35">
      <c r="AO3465"/>
      <c r="AP3465"/>
      <c r="AQ3465"/>
    </row>
    <row r="3466" spans="41:43" x14ac:dyDescent="0.35">
      <c r="AO3466"/>
      <c r="AP3466"/>
      <c r="AQ3466"/>
    </row>
    <row r="3467" spans="41:43" x14ac:dyDescent="0.35">
      <c r="AO3467"/>
      <c r="AP3467"/>
      <c r="AQ3467"/>
    </row>
    <row r="3468" spans="41:43" x14ac:dyDescent="0.35">
      <c r="AO3468"/>
      <c r="AP3468"/>
      <c r="AQ3468"/>
    </row>
    <row r="3469" spans="41:43" x14ac:dyDescent="0.35">
      <c r="AO3469"/>
      <c r="AP3469"/>
      <c r="AQ3469"/>
    </row>
    <row r="3470" spans="41:43" x14ac:dyDescent="0.35">
      <c r="AO3470"/>
      <c r="AP3470"/>
      <c r="AQ3470"/>
    </row>
    <row r="3471" spans="41:43" x14ac:dyDescent="0.35">
      <c r="AO3471"/>
      <c r="AP3471"/>
      <c r="AQ3471"/>
    </row>
    <row r="3472" spans="41:43" x14ac:dyDescent="0.35">
      <c r="AO3472"/>
      <c r="AP3472"/>
      <c r="AQ3472"/>
    </row>
    <row r="3473" spans="41:43" x14ac:dyDescent="0.35">
      <c r="AO3473"/>
      <c r="AP3473"/>
      <c r="AQ3473"/>
    </row>
    <row r="3474" spans="41:43" x14ac:dyDescent="0.35">
      <c r="AO3474"/>
      <c r="AP3474"/>
      <c r="AQ3474"/>
    </row>
    <row r="3475" spans="41:43" x14ac:dyDescent="0.35">
      <c r="AO3475"/>
      <c r="AP3475"/>
      <c r="AQ3475"/>
    </row>
    <row r="3476" spans="41:43" x14ac:dyDescent="0.35">
      <c r="AO3476"/>
      <c r="AP3476"/>
      <c r="AQ3476"/>
    </row>
    <row r="3477" spans="41:43" x14ac:dyDescent="0.35">
      <c r="AO3477"/>
      <c r="AP3477"/>
      <c r="AQ3477"/>
    </row>
    <row r="3478" spans="41:43" x14ac:dyDescent="0.35">
      <c r="AO3478"/>
      <c r="AP3478"/>
      <c r="AQ3478"/>
    </row>
    <row r="3479" spans="41:43" x14ac:dyDescent="0.35">
      <c r="AO3479"/>
      <c r="AP3479"/>
      <c r="AQ3479"/>
    </row>
    <row r="3480" spans="41:43" x14ac:dyDescent="0.35">
      <c r="AO3480"/>
      <c r="AP3480"/>
      <c r="AQ3480"/>
    </row>
    <row r="3481" spans="41:43" x14ac:dyDescent="0.35">
      <c r="AO3481"/>
      <c r="AP3481"/>
      <c r="AQ3481"/>
    </row>
    <row r="3482" spans="41:43" x14ac:dyDescent="0.35">
      <c r="AO3482"/>
      <c r="AP3482"/>
      <c r="AQ3482"/>
    </row>
    <row r="3483" spans="41:43" x14ac:dyDescent="0.35">
      <c r="AO3483"/>
      <c r="AP3483"/>
      <c r="AQ3483"/>
    </row>
    <row r="3484" spans="41:43" x14ac:dyDescent="0.35">
      <c r="AO3484"/>
      <c r="AP3484"/>
      <c r="AQ3484"/>
    </row>
    <row r="3485" spans="41:43" x14ac:dyDescent="0.35">
      <c r="AO3485"/>
      <c r="AP3485"/>
      <c r="AQ3485"/>
    </row>
    <row r="3486" spans="41:43" x14ac:dyDescent="0.35">
      <c r="AO3486"/>
      <c r="AP3486"/>
      <c r="AQ3486"/>
    </row>
    <row r="3487" spans="41:43" x14ac:dyDescent="0.35">
      <c r="AO3487"/>
      <c r="AP3487"/>
      <c r="AQ3487"/>
    </row>
    <row r="3488" spans="41:43" x14ac:dyDescent="0.35">
      <c r="AO3488"/>
      <c r="AP3488"/>
      <c r="AQ3488"/>
    </row>
    <row r="3489" spans="41:43" x14ac:dyDescent="0.35">
      <c r="AO3489"/>
      <c r="AP3489"/>
      <c r="AQ3489"/>
    </row>
    <row r="3490" spans="41:43" x14ac:dyDescent="0.35">
      <c r="AO3490"/>
      <c r="AP3490"/>
      <c r="AQ3490"/>
    </row>
    <row r="3491" spans="41:43" x14ac:dyDescent="0.35">
      <c r="AO3491"/>
      <c r="AP3491"/>
      <c r="AQ3491"/>
    </row>
    <row r="3492" spans="41:43" x14ac:dyDescent="0.35">
      <c r="AO3492"/>
      <c r="AP3492"/>
      <c r="AQ3492"/>
    </row>
    <row r="3493" spans="41:43" x14ac:dyDescent="0.35">
      <c r="AO3493"/>
      <c r="AP3493"/>
      <c r="AQ3493"/>
    </row>
    <row r="3494" spans="41:43" x14ac:dyDescent="0.35">
      <c r="AO3494"/>
      <c r="AP3494"/>
      <c r="AQ3494"/>
    </row>
    <row r="3495" spans="41:43" x14ac:dyDescent="0.35">
      <c r="AO3495"/>
      <c r="AP3495"/>
      <c r="AQ3495"/>
    </row>
    <row r="3496" spans="41:43" x14ac:dyDescent="0.35">
      <c r="AO3496"/>
      <c r="AP3496"/>
      <c r="AQ3496"/>
    </row>
    <row r="3497" spans="41:43" x14ac:dyDescent="0.35">
      <c r="AO3497"/>
      <c r="AP3497"/>
      <c r="AQ3497"/>
    </row>
    <row r="3498" spans="41:43" x14ac:dyDescent="0.35">
      <c r="AO3498"/>
      <c r="AP3498"/>
      <c r="AQ3498"/>
    </row>
    <row r="3499" spans="41:43" x14ac:dyDescent="0.35">
      <c r="AO3499"/>
      <c r="AP3499"/>
      <c r="AQ3499"/>
    </row>
    <row r="3500" spans="41:43" x14ac:dyDescent="0.35">
      <c r="AO3500"/>
      <c r="AP3500"/>
      <c r="AQ3500"/>
    </row>
    <row r="3501" spans="41:43" x14ac:dyDescent="0.35">
      <c r="AO3501"/>
      <c r="AP3501"/>
      <c r="AQ3501"/>
    </row>
    <row r="3502" spans="41:43" x14ac:dyDescent="0.35">
      <c r="AO3502"/>
      <c r="AP3502"/>
      <c r="AQ3502"/>
    </row>
    <row r="3503" spans="41:43" x14ac:dyDescent="0.35">
      <c r="AO3503"/>
      <c r="AP3503"/>
      <c r="AQ3503"/>
    </row>
    <row r="3504" spans="41:43" x14ac:dyDescent="0.35">
      <c r="AO3504"/>
      <c r="AP3504"/>
      <c r="AQ3504"/>
    </row>
    <row r="3505" spans="41:43" x14ac:dyDescent="0.35">
      <c r="AO3505"/>
      <c r="AP3505"/>
      <c r="AQ3505"/>
    </row>
    <row r="3506" spans="41:43" x14ac:dyDescent="0.35">
      <c r="AO3506"/>
      <c r="AP3506"/>
      <c r="AQ3506"/>
    </row>
    <row r="3507" spans="41:43" x14ac:dyDescent="0.35">
      <c r="AO3507"/>
      <c r="AP3507"/>
      <c r="AQ3507"/>
    </row>
    <row r="3508" spans="41:43" x14ac:dyDescent="0.35">
      <c r="AO3508"/>
      <c r="AP3508"/>
      <c r="AQ3508"/>
    </row>
    <row r="3509" spans="41:43" x14ac:dyDescent="0.35">
      <c r="AO3509"/>
      <c r="AP3509"/>
      <c r="AQ3509"/>
    </row>
    <row r="3510" spans="41:43" x14ac:dyDescent="0.35">
      <c r="AO3510"/>
      <c r="AP3510"/>
      <c r="AQ3510"/>
    </row>
    <row r="3511" spans="41:43" x14ac:dyDescent="0.35">
      <c r="AO3511"/>
      <c r="AP3511"/>
      <c r="AQ3511"/>
    </row>
    <row r="3512" spans="41:43" x14ac:dyDescent="0.35">
      <c r="AO3512"/>
      <c r="AP3512"/>
      <c r="AQ3512"/>
    </row>
    <row r="3513" spans="41:43" x14ac:dyDescent="0.35">
      <c r="AO3513"/>
      <c r="AP3513"/>
      <c r="AQ3513"/>
    </row>
    <row r="3514" spans="41:43" x14ac:dyDescent="0.35">
      <c r="AO3514"/>
      <c r="AP3514"/>
      <c r="AQ3514"/>
    </row>
    <row r="3515" spans="41:43" x14ac:dyDescent="0.35">
      <c r="AO3515"/>
      <c r="AP3515"/>
      <c r="AQ3515"/>
    </row>
    <row r="3516" spans="41:43" x14ac:dyDescent="0.35">
      <c r="AO3516"/>
      <c r="AP3516"/>
      <c r="AQ3516"/>
    </row>
    <row r="3517" spans="41:43" x14ac:dyDescent="0.35">
      <c r="AO3517"/>
      <c r="AP3517"/>
      <c r="AQ3517"/>
    </row>
    <row r="3518" spans="41:43" x14ac:dyDescent="0.35">
      <c r="AO3518"/>
      <c r="AP3518"/>
      <c r="AQ3518"/>
    </row>
    <row r="3519" spans="41:43" x14ac:dyDescent="0.35">
      <c r="AO3519"/>
      <c r="AP3519"/>
      <c r="AQ3519"/>
    </row>
    <row r="3520" spans="41:43" x14ac:dyDescent="0.35">
      <c r="AO3520"/>
      <c r="AP3520"/>
      <c r="AQ3520"/>
    </row>
    <row r="3521" spans="41:43" x14ac:dyDescent="0.35">
      <c r="AO3521"/>
      <c r="AP3521"/>
      <c r="AQ3521"/>
    </row>
    <row r="3522" spans="41:43" x14ac:dyDescent="0.35">
      <c r="AO3522"/>
      <c r="AP3522"/>
      <c r="AQ3522"/>
    </row>
    <row r="3523" spans="41:43" x14ac:dyDescent="0.35">
      <c r="AO3523"/>
      <c r="AP3523"/>
      <c r="AQ3523"/>
    </row>
    <row r="3524" spans="41:43" x14ac:dyDescent="0.35">
      <c r="AO3524"/>
      <c r="AP3524"/>
      <c r="AQ3524"/>
    </row>
    <row r="3525" spans="41:43" x14ac:dyDescent="0.35">
      <c r="AO3525"/>
      <c r="AP3525"/>
      <c r="AQ3525"/>
    </row>
    <row r="3526" spans="41:43" x14ac:dyDescent="0.35">
      <c r="AO3526"/>
      <c r="AP3526"/>
      <c r="AQ3526"/>
    </row>
    <row r="3527" spans="41:43" x14ac:dyDescent="0.35">
      <c r="AO3527"/>
      <c r="AP3527"/>
      <c r="AQ3527"/>
    </row>
    <row r="3528" spans="41:43" x14ac:dyDescent="0.35">
      <c r="AO3528"/>
      <c r="AP3528"/>
      <c r="AQ3528"/>
    </row>
    <row r="3529" spans="41:43" x14ac:dyDescent="0.35">
      <c r="AO3529"/>
      <c r="AP3529"/>
      <c r="AQ3529"/>
    </row>
    <row r="3530" spans="41:43" x14ac:dyDescent="0.35">
      <c r="AO3530"/>
      <c r="AP3530"/>
      <c r="AQ3530"/>
    </row>
    <row r="3531" spans="41:43" x14ac:dyDescent="0.35">
      <c r="AO3531"/>
      <c r="AP3531"/>
      <c r="AQ3531"/>
    </row>
    <row r="3532" spans="41:43" x14ac:dyDescent="0.35">
      <c r="AO3532"/>
      <c r="AP3532"/>
      <c r="AQ3532"/>
    </row>
    <row r="3533" spans="41:43" x14ac:dyDescent="0.35">
      <c r="AO3533"/>
      <c r="AP3533"/>
      <c r="AQ3533"/>
    </row>
    <row r="3534" spans="41:43" x14ac:dyDescent="0.35">
      <c r="AO3534"/>
      <c r="AP3534"/>
      <c r="AQ3534"/>
    </row>
    <row r="3535" spans="41:43" x14ac:dyDescent="0.35">
      <c r="AO3535"/>
      <c r="AP3535"/>
      <c r="AQ3535"/>
    </row>
    <row r="3536" spans="41:43" x14ac:dyDescent="0.35">
      <c r="AO3536"/>
      <c r="AP3536"/>
      <c r="AQ3536"/>
    </row>
    <row r="3537" spans="41:43" x14ac:dyDescent="0.35">
      <c r="AO3537"/>
      <c r="AP3537"/>
      <c r="AQ3537"/>
    </row>
    <row r="3538" spans="41:43" x14ac:dyDescent="0.35">
      <c r="AO3538"/>
      <c r="AP3538"/>
      <c r="AQ3538"/>
    </row>
    <row r="3539" spans="41:43" x14ac:dyDescent="0.35">
      <c r="AO3539"/>
      <c r="AP3539"/>
      <c r="AQ3539"/>
    </row>
    <row r="3540" spans="41:43" x14ac:dyDescent="0.35">
      <c r="AO3540"/>
      <c r="AP3540"/>
      <c r="AQ3540"/>
    </row>
    <row r="3541" spans="41:43" x14ac:dyDescent="0.35">
      <c r="AO3541"/>
      <c r="AP3541"/>
      <c r="AQ3541"/>
    </row>
    <row r="3542" spans="41:43" x14ac:dyDescent="0.35">
      <c r="AO3542"/>
      <c r="AP3542"/>
      <c r="AQ3542"/>
    </row>
    <row r="3543" spans="41:43" x14ac:dyDescent="0.35">
      <c r="AO3543"/>
      <c r="AP3543"/>
      <c r="AQ3543"/>
    </row>
    <row r="3544" spans="41:43" x14ac:dyDescent="0.35">
      <c r="AO3544"/>
      <c r="AP3544"/>
      <c r="AQ3544"/>
    </row>
    <row r="3545" spans="41:43" x14ac:dyDescent="0.35">
      <c r="AO3545"/>
      <c r="AP3545"/>
      <c r="AQ3545"/>
    </row>
    <row r="3546" spans="41:43" x14ac:dyDescent="0.35">
      <c r="AO3546"/>
      <c r="AP3546"/>
      <c r="AQ3546"/>
    </row>
    <row r="3547" spans="41:43" x14ac:dyDescent="0.35">
      <c r="AO3547"/>
      <c r="AP3547"/>
      <c r="AQ3547"/>
    </row>
    <row r="3548" spans="41:43" x14ac:dyDescent="0.35">
      <c r="AO3548"/>
      <c r="AP3548"/>
      <c r="AQ3548"/>
    </row>
    <row r="3549" spans="41:43" x14ac:dyDescent="0.35">
      <c r="AO3549"/>
      <c r="AP3549"/>
      <c r="AQ3549"/>
    </row>
    <row r="3550" spans="41:43" x14ac:dyDescent="0.35">
      <c r="AO3550"/>
      <c r="AP3550"/>
      <c r="AQ3550"/>
    </row>
    <row r="3551" spans="41:43" x14ac:dyDescent="0.35">
      <c r="AO3551"/>
      <c r="AP3551"/>
      <c r="AQ3551"/>
    </row>
    <row r="3552" spans="41:43" x14ac:dyDescent="0.35">
      <c r="AO3552"/>
      <c r="AP3552"/>
      <c r="AQ3552"/>
    </row>
    <row r="3553" spans="41:43" x14ac:dyDescent="0.35">
      <c r="AO3553"/>
      <c r="AP3553"/>
      <c r="AQ3553"/>
    </row>
    <row r="3554" spans="41:43" x14ac:dyDescent="0.35">
      <c r="AO3554"/>
      <c r="AP3554"/>
      <c r="AQ3554"/>
    </row>
    <row r="3555" spans="41:43" x14ac:dyDescent="0.35">
      <c r="AO3555"/>
      <c r="AP3555"/>
      <c r="AQ3555"/>
    </row>
    <row r="3556" spans="41:43" x14ac:dyDescent="0.35">
      <c r="AO3556"/>
      <c r="AP3556"/>
      <c r="AQ3556"/>
    </row>
    <row r="3557" spans="41:43" x14ac:dyDescent="0.35">
      <c r="AO3557"/>
      <c r="AP3557"/>
      <c r="AQ3557"/>
    </row>
    <row r="3558" spans="41:43" x14ac:dyDescent="0.35">
      <c r="AO3558"/>
      <c r="AP3558"/>
      <c r="AQ3558"/>
    </row>
    <row r="3559" spans="41:43" x14ac:dyDescent="0.35">
      <c r="AO3559"/>
      <c r="AP3559"/>
      <c r="AQ3559"/>
    </row>
    <row r="3560" spans="41:43" x14ac:dyDescent="0.35">
      <c r="AO3560"/>
      <c r="AP3560"/>
      <c r="AQ3560"/>
    </row>
    <row r="3561" spans="41:43" x14ac:dyDescent="0.35">
      <c r="AO3561"/>
      <c r="AP3561"/>
      <c r="AQ3561"/>
    </row>
    <row r="3562" spans="41:43" x14ac:dyDescent="0.35">
      <c r="AO3562"/>
      <c r="AP3562"/>
      <c r="AQ3562"/>
    </row>
    <row r="3563" spans="41:43" x14ac:dyDescent="0.35">
      <c r="AO3563"/>
      <c r="AP3563"/>
      <c r="AQ3563"/>
    </row>
    <row r="3564" spans="41:43" x14ac:dyDescent="0.35">
      <c r="AO3564"/>
      <c r="AP3564"/>
      <c r="AQ3564"/>
    </row>
    <row r="3565" spans="41:43" x14ac:dyDescent="0.35">
      <c r="AO3565"/>
      <c r="AP3565"/>
      <c r="AQ3565"/>
    </row>
    <row r="3566" spans="41:43" x14ac:dyDescent="0.35">
      <c r="AO3566"/>
      <c r="AP3566"/>
      <c r="AQ3566"/>
    </row>
    <row r="3567" spans="41:43" x14ac:dyDescent="0.35">
      <c r="AO3567"/>
      <c r="AP3567"/>
      <c r="AQ3567"/>
    </row>
    <row r="3568" spans="41:43" x14ac:dyDescent="0.35">
      <c r="AO3568"/>
      <c r="AP3568"/>
      <c r="AQ3568"/>
    </row>
    <row r="3569" spans="41:43" x14ac:dyDescent="0.35">
      <c r="AO3569"/>
      <c r="AP3569"/>
      <c r="AQ3569"/>
    </row>
    <row r="3570" spans="41:43" x14ac:dyDescent="0.35">
      <c r="AO3570"/>
      <c r="AP3570"/>
      <c r="AQ3570"/>
    </row>
    <row r="3571" spans="41:43" x14ac:dyDescent="0.35">
      <c r="AO3571"/>
      <c r="AP3571"/>
      <c r="AQ3571"/>
    </row>
    <row r="3572" spans="41:43" x14ac:dyDescent="0.35">
      <c r="AO3572"/>
      <c r="AP3572"/>
      <c r="AQ3572"/>
    </row>
    <row r="3573" spans="41:43" x14ac:dyDescent="0.35">
      <c r="AO3573"/>
      <c r="AP3573"/>
      <c r="AQ3573"/>
    </row>
    <row r="3574" spans="41:43" x14ac:dyDescent="0.35">
      <c r="AO3574"/>
      <c r="AP3574"/>
      <c r="AQ3574"/>
    </row>
    <row r="3575" spans="41:43" x14ac:dyDescent="0.35">
      <c r="AO3575"/>
      <c r="AP3575"/>
      <c r="AQ3575"/>
    </row>
    <row r="3576" spans="41:43" x14ac:dyDescent="0.35">
      <c r="AO3576"/>
      <c r="AP3576"/>
      <c r="AQ3576"/>
    </row>
    <row r="3577" spans="41:43" x14ac:dyDescent="0.35">
      <c r="AO3577"/>
      <c r="AP3577"/>
      <c r="AQ3577"/>
    </row>
    <row r="3578" spans="41:43" x14ac:dyDescent="0.35">
      <c r="AO3578"/>
      <c r="AP3578"/>
      <c r="AQ3578"/>
    </row>
    <row r="3579" spans="41:43" x14ac:dyDescent="0.35">
      <c r="AO3579"/>
      <c r="AP3579"/>
      <c r="AQ3579"/>
    </row>
    <row r="3580" spans="41:43" x14ac:dyDescent="0.35">
      <c r="AO3580"/>
      <c r="AP3580"/>
      <c r="AQ3580"/>
    </row>
    <row r="3581" spans="41:43" x14ac:dyDescent="0.35">
      <c r="AO3581"/>
      <c r="AP3581"/>
      <c r="AQ3581"/>
    </row>
    <row r="3582" spans="41:43" x14ac:dyDescent="0.35">
      <c r="AO3582"/>
      <c r="AP3582"/>
      <c r="AQ3582"/>
    </row>
    <row r="3583" spans="41:43" x14ac:dyDescent="0.35">
      <c r="AO3583"/>
      <c r="AP3583"/>
      <c r="AQ3583"/>
    </row>
    <row r="3584" spans="41:43" x14ac:dyDescent="0.35">
      <c r="AO3584"/>
      <c r="AP3584"/>
      <c r="AQ3584"/>
    </row>
    <row r="3585" spans="41:43" x14ac:dyDescent="0.35">
      <c r="AO3585"/>
      <c r="AP3585"/>
      <c r="AQ3585"/>
    </row>
    <row r="3586" spans="41:43" x14ac:dyDescent="0.35">
      <c r="AO3586"/>
      <c r="AP3586"/>
      <c r="AQ3586"/>
    </row>
    <row r="3587" spans="41:43" x14ac:dyDescent="0.35">
      <c r="AO3587"/>
      <c r="AP3587"/>
      <c r="AQ3587"/>
    </row>
    <row r="3588" spans="41:43" x14ac:dyDescent="0.35">
      <c r="AO3588"/>
      <c r="AP3588"/>
      <c r="AQ3588"/>
    </row>
    <row r="3589" spans="41:43" x14ac:dyDescent="0.35">
      <c r="AO3589"/>
      <c r="AP3589"/>
      <c r="AQ3589"/>
    </row>
    <row r="3590" spans="41:43" x14ac:dyDescent="0.35">
      <c r="AO3590"/>
      <c r="AP3590"/>
      <c r="AQ3590"/>
    </row>
    <row r="3591" spans="41:43" x14ac:dyDescent="0.35">
      <c r="AO3591"/>
      <c r="AP3591"/>
      <c r="AQ3591"/>
    </row>
    <row r="3592" spans="41:43" x14ac:dyDescent="0.35">
      <c r="AO3592"/>
      <c r="AP3592"/>
      <c r="AQ3592"/>
    </row>
    <row r="3593" spans="41:43" x14ac:dyDescent="0.35">
      <c r="AO3593"/>
      <c r="AP3593"/>
      <c r="AQ3593"/>
    </row>
    <row r="3594" spans="41:43" x14ac:dyDescent="0.35">
      <c r="AO3594"/>
      <c r="AP3594"/>
      <c r="AQ3594"/>
    </row>
    <row r="3595" spans="41:43" x14ac:dyDescent="0.35">
      <c r="AO3595"/>
      <c r="AP3595"/>
      <c r="AQ3595"/>
    </row>
    <row r="3596" spans="41:43" x14ac:dyDescent="0.35">
      <c r="AO3596"/>
      <c r="AP3596"/>
      <c r="AQ3596"/>
    </row>
    <row r="3597" spans="41:43" x14ac:dyDescent="0.35">
      <c r="AO3597"/>
      <c r="AP3597"/>
      <c r="AQ3597"/>
    </row>
    <row r="3598" spans="41:43" x14ac:dyDescent="0.35">
      <c r="AO3598"/>
      <c r="AP3598"/>
      <c r="AQ3598"/>
    </row>
    <row r="3599" spans="41:43" x14ac:dyDescent="0.35">
      <c r="AO3599"/>
      <c r="AP3599"/>
      <c r="AQ3599"/>
    </row>
    <row r="3600" spans="41:43" x14ac:dyDescent="0.35">
      <c r="AO3600"/>
      <c r="AP3600"/>
      <c r="AQ3600"/>
    </row>
    <row r="3601" spans="41:43" x14ac:dyDescent="0.35">
      <c r="AO3601"/>
      <c r="AP3601"/>
      <c r="AQ3601"/>
    </row>
    <row r="3602" spans="41:43" x14ac:dyDescent="0.35">
      <c r="AO3602"/>
      <c r="AP3602"/>
      <c r="AQ3602"/>
    </row>
    <row r="3603" spans="41:43" x14ac:dyDescent="0.35">
      <c r="AO3603"/>
      <c r="AP3603"/>
      <c r="AQ3603"/>
    </row>
    <row r="3604" spans="41:43" x14ac:dyDescent="0.35">
      <c r="AO3604"/>
      <c r="AP3604"/>
      <c r="AQ3604"/>
    </row>
    <row r="3605" spans="41:43" x14ac:dyDescent="0.35">
      <c r="AO3605"/>
      <c r="AP3605"/>
      <c r="AQ3605"/>
    </row>
    <row r="3606" spans="41:43" x14ac:dyDescent="0.35">
      <c r="AO3606"/>
      <c r="AP3606"/>
      <c r="AQ3606"/>
    </row>
    <row r="3607" spans="41:43" x14ac:dyDescent="0.35">
      <c r="AO3607"/>
      <c r="AP3607"/>
      <c r="AQ3607"/>
    </row>
    <row r="3608" spans="41:43" x14ac:dyDescent="0.35">
      <c r="AO3608"/>
      <c r="AP3608"/>
      <c r="AQ3608"/>
    </row>
    <row r="3609" spans="41:43" x14ac:dyDescent="0.35">
      <c r="AO3609"/>
      <c r="AP3609"/>
      <c r="AQ3609"/>
    </row>
    <row r="3610" spans="41:43" x14ac:dyDescent="0.35">
      <c r="AO3610"/>
      <c r="AP3610"/>
      <c r="AQ3610"/>
    </row>
    <row r="3611" spans="41:43" x14ac:dyDescent="0.35">
      <c r="AO3611"/>
      <c r="AP3611"/>
      <c r="AQ3611"/>
    </row>
    <row r="3612" spans="41:43" x14ac:dyDescent="0.35">
      <c r="AO3612"/>
      <c r="AP3612"/>
      <c r="AQ3612"/>
    </row>
    <row r="3613" spans="41:43" x14ac:dyDescent="0.35">
      <c r="AO3613"/>
      <c r="AP3613"/>
      <c r="AQ3613"/>
    </row>
    <row r="3614" spans="41:43" x14ac:dyDescent="0.35">
      <c r="AO3614"/>
      <c r="AP3614"/>
      <c r="AQ3614"/>
    </row>
    <row r="3615" spans="41:43" x14ac:dyDescent="0.35">
      <c r="AO3615"/>
      <c r="AP3615"/>
      <c r="AQ3615"/>
    </row>
    <row r="3616" spans="41:43" x14ac:dyDescent="0.35">
      <c r="AO3616"/>
      <c r="AP3616"/>
      <c r="AQ3616"/>
    </row>
    <row r="3617" spans="41:43" x14ac:dyDescent="0.35">
      <c r="AO3617"/>
      <c r="AP3617"/>
      <c r="AQ3617"/>
    </row>
    <row r="3618" spans="41:43" x14ac:dyDescent="0.35">
      <c r="AO3618"/>
      <c r="AP3618"/>
      <c r="AQ3618"/>
    </row>
    <row r="3619" spans="41:43" x14ac:dyDescent="0.35">
      <c r="AO3619"/>
      <c r="AP3619"/>
      <c r="AQ3619"/>
    </row>
    <row r="3620" spans="41:43" x14ac:dyDescent="0.35">
      <c r="AO3620"/>
      <c r="AP3620"/>
      <c r="AQ3620"/>
    </row>
    <row r="3621" spans="41:43" x14ac:dyDescent="0.35">
      <c r="AO3621"/>
      <c r="AP3621"/>
      <c r="AQ3621"/>
    </row>
    <row r="3622" spans="41:43" x14ac:dyDescent="0.35">
      <c r="AO3622"/>
      <c r="AP3622"/>
      <c r="AQ3622"/>
    </row>
    <row r="3623" spans="41:43" x14ac:dyDescent="0.35">
      <c r="AO3623"/>
      <c r="AP3623"/>
      <c r="AQ3623"/>
    </row>
    <row r="3624" spans="41:43" x14ac:dyDescent="0.35">
      <c r="AO3624"/>
      <c r="AP3624"/>
      <c r="AQ3624"/>
    </row>
    <row r="3625" spans="41:43" x14ac:dyDescent="0.35">
      <c r="AO3625"/>
      <c r="AP3625"/>
      <c r="AQ3625"/>
    </row>
    <row r="3626" spans="41:43" x14ac:dyDescent="0.35">
      <c r="AO3626"/>
      <c r="AP3626"/>
      <c r="AQ3626"/>
    </row>
    <row r="3627" spans="41:43" x14ac:dyDescent="0.35">
      <c r="AO3627"/>
      <c r="AP3627"/>
      <c r="AQ3627"/>
    </row>
    <row r="3628" spans="41:43" x14ac:dyDescent="0.35">
      <c r="AO3628"/>
      <c r="AP3628"/>
      <c r="AQ3628"/>
    </row>
    <row r="3629" spans="41:43" x14ac:dyDescent="0.35">
      <c r="AO3629"/>
      <c r="AP3629"/>
      <c r="AQ3629"/>
    </row>
    <row r="3630" spans="41:43" x14ac:dyDescent="0.35">
      <c r="AO3630"/>
      <c r="AP3630"/>
      <c r="AQ3630"/>
    </row>
    <row r="3631" spans="41:43" x14ac:dyDescent="0.35">
      <c r="AO3631"/>
      <c r="AP3631"/>
      <c r="AQ3631"/>
    </row>
    <row r="3632" spans="41:43" x14ac:dyDescent="0.35">
      <c r="AO3632"/>
      <c r="AP3632"/>
      <c r="AQ3632"/>
    </row>
    <row r="3633" spans="41:43" x14ac:dyDescent="0.35">
      <c r="AO3633"/>
      <c r="AP3633"/>
      <c r="AQ3633"/>
    </row>
    <row r="3634" spans="41:43" x14ac:dyDescent="0.35">
      <c r="AO3634"/>
      <c r="AP3634"/>
      <c r="AQ3634"/>
    </row>
    <row r="3635" spans="41:43" x14ac:dyDescent="0.35">
      <c r="AO3635"/>
      <c r="AP3635"/>
      <c r="AQ3635"/>
    </row>
    <row r="3636" spans="41:43" x14ac:dyDescent="0.35">
      <c r="AO3636"/>
      <c r="AP3636"/>
      <c r="AQ3636"/>
    </row>
    <row r="3637" spans="41:43" x14ac:dyDescent="0.35">
      <c r="AO3637"/>
      <c r="AP3637"/>
      <c r="AQ3637"/>
    </row>
    <row r="3638" spans="41:43" x14ac:dyDescent="0.35">
      <c r="AO3638"/>
      <c r="AP3638"/>
      <c r="AQ3638"/>
    </row>
    <row r="3639" spans="41:43" x14ac:dyDescent="0.35">
      <c r="AO3639"/>
      <c r="AP3639"/>
      <c r="AQ3639"/>
    </row>
    <row r="3640" spans="41:43" x14ac:dyDescent="0.35">
      <c r="AO3640"/>
      <c r="AP3640"/>
      <c r="AQ3640"/>
    </row>
    <row r="3641" spans="41:43" x14ac:dyDescent="0.35">
      <c r="AO3641"/>
      <c r="AP3641"/>
      <c r="AQ3641"/>
    </row>
    <row r="3642" spans="41:43" x14ac:dyDescent="0.35">
      <c r="AO3642"/>
      <c r="AP3642"/>
      <c r="AQ3642"/>
    </row>
    <row r="3643" spans="41:43" x14ac:dyDescent="0.35">
      <c r="AO3643"/>
      <c r="AP3643"/>
      <c r="AQ3643"/>
    </row>
    <row r="3644" spans="41:43" x14ac:dyDescent="0.35">
      <c r="AO3644"/>
      <c r="AP3644"/>
      <c r="AQ3644"/>
    </row>
    <row r="3645" spans="41:43" x14ac:dyDescent="0.35">
      <c r="AO3645"/>
      <c r="AP3645"/>
      <c r="AQ3645"/>
    </row>
    <row r="3646" spans="41:43" x14ac:dyDescent="0.35">
      <c r="AO3646"/>
      <c r="AP3646"/>
      <c r="AQ3646"/>
    </row>
    <row r="3647" spans="41:43" x14ac:dyDescent="0.35">
      <c r="AO3647"/>
      <c r="AP3647"/>
      <c r="AQ3647"/>
    </row>
    <row r="3648" spans="41:43" x14ac:dyDescent="0.35">
      <c r="AO3648"/>
      <c r="AP3648"/>
      <c r="AQ3648"/>
    </row>
    <row r="3649" spans="41:43" x14ac:dyDescent="0.35">
      <c r="AO3649"/>
      <c r="AP3649"/>
      <c r="AQ3649"/>
    </row>
    <row r="3650" spans="41:43" x14ac:dyDescent="0.35">
      <c r="AO3650"/>
      <c r="AP3650"/>
      <c r="AQ3650"/>
    </row>
    <row r="3651" spans="41:43" x14ac:dyDescent="0.35">
      <c r="AO3651"/>
      <c r="AP3651"/>
      <c r="AQ3651"/>
    </row>
    <row r="3652" spans="41:43" x14ac:dyDescent="0.35">
      <c r="AO3652"/>
      <c r="AP3652"/>
      <c r="AQ3652"/>
    </row>
    <row r="3653" spans="41:43" x14ac:dyDescent="0.35">
      <c r="AO3653"/>
      <c r="AP3653"/>
      <c r="AQ3653"/>
    </row>
    <row r="3654" spans="41:43" x14ac:dyDescent="0.35">
      <c r="AO3654"/>
      <c r="AP3654"/>
      <c r="AQ3654"/>
    </row>
    <row r="3655" spans="41:43" x14ac:dyDescent="0.35">
      <c r="AO3655"/>
      <c r="AP3655"/>
      <c r="AQ3655"/>
    </row>
    <row r="3656" spans="41:43" x14ac:dyDescent="0.35">
      <c r="AO3656"/>
      <c r="AP3656"/>
      <c r="AQ3656"/>
    </row>
    <row r="3657" spans="41:43" x14ac:dyDescent="0.35">
      <c r="AO3657"/>
      <c r="AP3657"/>
      <c r="AQ3657"/>
    </row>
    <row r="3658" spans="41:43" x14ac:dyDescent="0.35">
      <c r="AO3658"/>
      <c r="AP3658"/>
      <c r="AQ3658"/>
    </row>
    <row r="3659" spans="41:43" x14ac:dyDescent="0.35">
      <c r="AO3659"/>
      <c r="AP3659"/>
      <c r="AQ3659"/>
    </row>
    <row r="3660" spans="41:43" x14ac:dyDescent="0.35">
      <c r="AO3660"/>
      <c r="AP3660"/>
      <c r="AQ3660"/>
    </row>
    <row r="3661" spans="41:43" x14ac:dyDescent="0.35">
      <c r="AO3661"/>
      <c r="AP3661"/>
      <c r="AQ3661"/>
    </row>
    <row r="3662" spans="41:43" x14ac:dyDescent="0.35">
      <c r="AO3662"/>
      <c r="AP3662"/>
      <c r="AQ3662"/>
    </row>
    <row r="3663" spans="41:43" x14ac:dyDescent="0.35">
      <c r="AO3663"/>
      <c r="AP3663"/>
      <c r="AQ3663"/>
    </row>
    <row r="3664" spans="41:43" x14ac:dyDescent="0.35">
      <c r="AO3664"/>
      <c r="AP3664"/>
      <c r="AQ3664"/>
    </row>
    <row r="3665" spans="41:43" x14ac:dyDescent="0.35">
      <c r="AO3665"/>
      <c r="AP3665"/>
      <c r="AQ3665"/>
    </row>
    <row r="3666" spans="41:43" x14ac:dyDescent="0.35">
      <c r="AO3666"/>
      <c r="AP3666"/>
      <c r="AQ3666"/>
    </row>
    <row r="3667" spans="41:43" x14ac:dyDescent="0.35">
      <c r="AO3667"/>
      <c r="AP3667"/>
      <c r="AQ3667"/>
    </row>
    <row r="3668" spans="41:43" x14ac:dyDescent="0.35">
      <c r="AO3668"/>
      <c r="AP3668"/>
      <c r="AQ3668"/>
    </row>
    <row r="3669" spans="41:43" x14ac:dyDescent="0.35">
      <c r="AO3669"/>
      <c r="AP3669"/>
      <c r="AQ3669"/>
    </row>
    <row r="3670" spans="41:43" x14ac:dyDescent="0.35">
      <c r="AO3670"/>
      <c r="AP3670"/>
      <c r="AQ3670"/>
    </row>
    <row r="3671" spans="41:43" x14ac:dyDescent="0.35">
      <c r="AO3671"/>
      <c r="AP3671"/>
      <c r="AQ3671"/>
    </row>
    <row r="3672" spans="41:43" x14ac:dyDescent="0.35">
      <c r="AO3672"/>
      <c r="AP3672"/>
      <c r="AQ3672"/>
    </row>
    <row r="3673" spans="41:43" x14ac:dyDescent="0.35">
      <c r="AO3673"/>
      <c r="AP3673"/>
      <c r="AQ3673"/>
    </row>
    <row r="3674" spans="41:43" x14ac:dyDescent="0.35">
      <c r="AO3674"/>
      <c r="AP3674"/>
      <c r="AQ3674"/>
    </row>
    <row r="3675" spans="41:43" x14ac:dyDescent="0.35">
      <c r="AO3675"/>
      <c r="AP3675"/>
      <c r="AQ3675"/>
    </row>
    <row r="3676" spans="41:43" x14ac:dyDescent="0.35">
      <c r="AO3676"/>
      <c r="AP3676"/>
      <c r="AQ3676"/>
    </row>
    <row r="3677" spans="41:43" x14ac:dyDescent="0.35">
      <c r="AO3677"/>
      <c r="AP3677"/>
      <c r="AQ3677"/>
    </row>
    <row r="3678" spans="41:43" x14ac:dyDescent="0.35">
      <c r="AO3678"/>
      <c r="AP3678"/>
      <c r="AQ3678"/>
    </row>
    <row r="3679" spans="41:43" x14ac:dyDescent="0.35">
      <c r="AO3679"/>
      <c r="AP3679"/>
      <c r="AQ3679"/>
    </row>
    <row r="3680" spans="41:43" x14ac:dyDescent="0.35">
      <c r="AO3680"/>
      <c r="AP3680"/>
      <c r="AQ3680"/>
    </row>
    <row r="3681" spans="41:43" x14ac:dyDescent="0.35">
      <c r="AO3681"/>
      <c r="AP3681"/>
      <c r="AQ3681"/>
    </row>
    <row r="3682" spans="41:43" x14ac:dyDescent="0.35">
      <c r="AO3682"/>
      <c r="AP3682"/>
      <c r="AQ3682"/>
    </row>
    <row r="3683" spans="41:43" x14ac:dyDescent="0.35">
      <c r="AO3683"/>
      <c r="AP3683"/>
      <c r="AQ3683"/>
    </row>
    <row r="3684" spans="41:43" x14ac:dyDescent="0.35">
      <c r="AO3684"/>
      <c r="AP3684"/>
      <c r="AQ3684"/>
    </row>
    <row r="3685" spans="41:43" x14ac:dyDescent="0.35">
      <c r="AO3685"/>
      <c r="AP3685"/>
      <c r="AQ3685"/>
    </row>
    <row r="3686" spans="41:43" x14ac:dyDescent="0.35">
      <c r="AO3686"/>
      <c r="AP3686"/>
      <c r="AQ3686"/>
    </row>
    <row r="3687" spans="41:43" x14ac:dyDescent="0.35">
      <c r="AO3687"/>
      <c r="AP3687"/>
      <c r="AQ3687"/>
    </row>
    <row r="3688" spans="41:43" x14ac:dyDescent="0.35">
      <c r="AO3688"/>
      <c r="AP3688"/>
      <c r="AQ3688"/>
    </row>
    <row r="3689" spans="41:43" x14ac:dyDescent="0.35">
      <c r="AO3689"/>
      <c r="AP3689"/>
      <c r="AQ3689"/>
    </row>
    <row r="3690" spans="41:43" x14ac:dyDescent="0.35">
      <c r="AO3690"/>
      <c r="AP3690"/>
      <c r="AQ3690"/>
    </row>
    <row r="3691" spans="41:43" x14ac:dyDescent="0.35">
      <c r="AO3691"/>
      <c r="AP3691"/>
      <c r="AQ3691"/>
    </row>
    <row r="3692" spans="41:43" x14ac:dyDescent="0.35">
      <c r="AO3692"/>
      <c r="AP3692"/>
      <c r="AQ3692"/>
    </row>
    <row r="3693" spans="41:43" x14ac:dyDescent="0.35">
      <c r="AO3693"/>
      <c r="AP3693"/>
      <c r="AQ3693"/>
    </row>
    <row r="3694" spans="41:43" x14ac:dyDescent="0.35">
      <c r="AO3694"/>
      <c r="AP3694"/>
      <c r="AQ3694"/>
    </row>
    <row r="3695" spans="41:43" x14ac:dyDescent="0.35">
      <c r="AO3695"/>
      <c r="AP3695"/>
      <c r="AQ3695"/>
    </row>
    <row r="3696" spans="41:43" x14ac:dyDescent="0.35">
      <c r="AO3696"/>
      <c r="AP3696"/>
      <c r="AQ3696"/>
    </row>
    <row r="3697" spans="41:43" x14ac:dyDescent="0.35">
      <c r="AO3697"/>
      <c r="AP3697"/>
      <c r="AQ3697"/>
    </row>
    <row r="3698" spans="41:43" x14ac:dyDescent="0.35">
      <c r="AO3698"/>
      <c r="AP3698"/>
      <c r="AQ3698"/>
    </row>
    <row r="3699" spans="41:43" x14ac:dyDescent="0.35">
      <c r="AO3699"/>
      <c r="AP3699"/>
      <c r="AQ3699"/>
    </row>
    <row r="3700" spans="41:43" x14ac:dyDescent="0.35">
      <c r="AO3700"/>
      <c r="AP3700"/>
      <c r="AQ3700"/>
    </row>
    <row r="3701" spans="41:43" x14ac:dyDescent="0.35">
      <c r="AO3701"/>
      <c r="AP3701"/>
      <c r="AQ3701"/>
    </row>
    <row r="3702" spans="41:43" x14ac:dyDescent="0.35">
      <c r="AO3702"/>
      <c r="AP3702"/>
      <c r="AQ3702"/>
    </row>
    <row r="3703" spans="41:43" x14ac:dyDescent="0.35">
      <c r="AO3703"/>
      <c r="AP3703"/>
      <c r="AQ3703"/>
    </row>
    <row r="3704" spans="41:43" x14ac:dyDescent="0.35">
      <c r="AO3704"/>
      <c r="AP3704"/>
      <c r="AQ3704"/>
    </row>
    <row r="3705" spans="41:43" x14ac:dyDescent="0.35">
      <c r="AO3705"/>
      <c r="AP3705"/>
      <c r="AQ3705"/>
    </row>
    <row r="3706" spans="41:43" x14ac:dyDescent="0.35">
      <c r="AO3706"/>
      <c r="AP3706"/>
      <c r="AQ3706"/>
    </row>
    <row r="3707" spans="41:43" x14ac:dyDescent="0.35">
      <c r="AO3707"/>
      <c r="AP3707"/>
      <c r="AQ3707"/>
    </row>
    <row r="3708" spans="41:43" x14ac:dyDescent="0.35">
      <c r="AO3708"/>
      <c r="AP3708"/>
      <c r="AQ3708"/>
    </row>
    <row r="3709" spans="41:43" x14ac:dyDescent="0.35">
      <c r="AO3709"/>
      <c r="AP3709"/>
      <c r="AQ3709"/>
    </row>
    <row r="3710" spans="41:43" x14ac:dyDescent="0.35">
      <c r="AO3710"/>
      <c r="AP3710"/>
      <c r="AQ3710"/>
    </row>
    <row r="3711" spans="41:43" x14ac:dyDescent="0.35">
      <c r="AO3711"/>
      <c r="AP3711"/>
      <c r="AQ3711"/>
    </row>
    <row r="3712" spans="41:43" x14ac:dyDescent="0.35">
      <c r="AO3712"/>
      <c r="AP3712"/>
      <c r="AQ3712"/>
    </row>
    <row r="3713" spans="41:43" x14ac:dyDescent="0.35">
      <c r="AO3713"/>
      <c r="AP3713"/>
      <c r="AQ3713"/>
    </row>
    <row r="3714" spans="41:43" x14ac:dyDescent="0.35">
      <c r="AO3714"/>
      <c r="AP3714"/>
      <c r="AQ3714"/>
    </row>
    <row r="3715" spans="41:43" x14ac:dyDescent="0.35">
      <c r="AO3715"/>
      <c r="AP3715"/>
      <c r="AQ3715"/>
    </row>
    <row r="3716" spans="41:43" x14ac:dyDescent="0.35">
      <c r="AO3716"/>
      <c r="AP3716"/>
      <c r="AQ3716"/>
    </row>
    <row r="3717" spans="41:43" x14ac:dyDescent="0.35">
      <c r="AO3717"/>
      <c r="AP3717"/>
      <c r="AQ3717"/>
    </row>
    <row r="3718" spans="41:43" x14ac:dyDescent="0.35">
      <c r="AO3718"/>
      <c r="AP3718"/>
      <c r="AQ3718"/>
    </row>
    <row r="3719" spans="41:43" x14ac:dyDescent="0.35">
      <c r="AO3719"/>
      <c r="AP3719"/>
      <c r="AQ3719"/>
    </row>
    <row r="3720" spans="41:43" x14ac:dyDescent="0.35">
      <c r="AO3720"/>
      <c r="AP3720"/>
      <c r="AQ3720"/>
    </row>
    <row r="3721" spans="41:43" x14ac:dyDescent="0.35">
      <c r="AO3721"/>
      <c r="AP3721"/>
      <c r="AQ3721"/>
    </row>
    <row r="3722" spans="41:43" x14ac:dyDescent="0.35">
      <c r="AO3722"/>
      <c r="AP3722"/>
      <c r="AQ3722"/>
    </row>
    <row r="3723" spans="41:43" x14ac:dyDescent="0.35">
      <c r="AO3723"/>
      <c r="AP3723"/>
      <c r="AQ3723"/>
    </row>
    <row r="3724" spans="41:43" x14ac:dyDescent="0.35">
      <c r="AO3724"/>
      <c r="AP3724"/>
      <c r="AQ3724"/>
    </row>
    <row r="3725" spans="41:43" x14ac:dyDescent="0.35">
      <c r="AO3725"/>
      <c r="AP3725"/>
      <c r="AQ3725"/>
    </row>
    <row r="3726" spans="41:43" x14ac:dyDescent="0.35">
      <c r="AO3726"/>
      <c r="AP3726"/>
      <c r="AQ3726"/>
    </row>
    <row r="3727" spans="41:43" x14ac:dyDescent="0.35">
      <c r="AO3727"/>
      <c r="AP3727"/>
      <c r="AQ3727"/>
    </row>
    <row r="3728" spans="41:43" x14ac:dyDescent="0.35">
      <c r="AO3728"/>
      <c r="AP3728"/>
      <c r="AQ3728"/>
    </row>
    <row r="3729" spans="41:43" x14ac:dyDescent="0.35">
      <c r="AO3729"/>
      <c r="AP3729"/>
      <c r="AQ3729"/>
    </row>
    <row r="3730" spans="41:43" x14ac:dyDescent="0.35">
      <c r="AO3730"/>
      <c r="AP3730"/>
      <c r="AQ3730"/>
    </row>
    <row r="3731" spans="41:43" x14ac:dyDescent="0.35">
      <c r="AO3731"/>
      <c r="AP3731"/>
      <c r="AQ3731"/>
    </row>
    <row r="3732" spans="41:43" x14ac:dyDescent="0.35">
      <c r="AO3732"/>
      <c r="AP3732"/>
      <c r="AQ3732"/>
    </row>
    <row r="3733" spans="41:43" x14ac:dyDescent="0.35">
      <c r="AO3733"/>
      <c r="AP3733"/>
      <c r="AQ3733"/>
    </row>
    <row r="3734" spans="41:43" x14ac:dyDescent="0.35">
      <c r="AO3734"/>
      <c r="AP3734"/>
      <c r="AQ3734"/>
    </row>
    <row r="3735" spans="41:43" x14ac:dyDescent="0.35">
      <c r="AO3735"/>
      <c r="AP3735"/>
      <c r="AQ3735"/>
    </row>
    <row r="3736" spans="41:43" x14ac:dyDescent="0.35">
      <c r="AO3736"/>
      <c r="AP3736"/>
      <c r="AQ3736"/>
    </row>
    <row r="3737" spans="41:43" x14ac:dyDescent="0.35">
      <c r="AO3737"/>
      <c r="AP3737"/>
      <c r="AQ3737"/>
    </row>
    <row r="3738" spans="41:43" x14ac:dyDescent="0.35">
      <c r="AO3738"/>
      <c r="AP3738"/>
      <c r="AQ3738"/>
    </row>
    <row r="3739" spans="41:43" x14ac:dyDescent="0.35">
      <c r="AO3739"/>
      <c r="AP3739"/>
      <c r="AQ3739"/>
    </row>
    <row r="3740" spans="41:43" x14ac:dyDescent="0.35">
      <c r="AO3740"/>
      <c r="AP3740"/>
      <c r="AQ3740"/>
    </row>
    <row r="3741" spans="41:43" x14ac:dyDescent="0.35">
      <c r="AO3741"/>
      <c r="AP3741"/>
      <c r="AQ3741"/>
    </row>
    <row r="3742" spans="41:43" x14ac:dyDescent="0.35">
      <c r="AO3742"/>
      <c r="AP3742"/>
      <c r="AQ3742"/>
    </row>
    <row r="3743" spans="41:43" x14ac:dyDescent="0.35">
      <c r="AO3743"/>
      <c r="AP3743"/>
      <c r="AQ3743"/>
    </row>
    <row r="3744" spans="41:43" x14ac:dyDescent="0.35">
      <c r="AO3744"/>
      <c r="AP3744"/>
      <c r="AQ3744"/>
    </row>
    <row r="3745" spans="41:43" x14ac:dyDescent="0.35">
      <c r="AO3745"/>
      <c r="AP3745"/>
      <c r="AQ3745"/>
    </row>
    <row r="3746" spans="41:43" x14ac:dyDescent="0.35">
      <c r="AO3746"/>
      <c r="AP3746"/>
      <c r="AQ3746"/>
    </row>
    <row r="3747" spans="41:43" x14ac:dyDescent="0.35">
      <c r="AO3747"/>
      <c r="AP3747"/>
      <c r="AQ3747"/>
    </row>
    <row r="3748" spans="41:43" x14ac:dyDescent="0.35">
      <c r="AO3748"/>
      <c r="AP3748"/>
      <c r="AQ3748"/>
    </row>
    <row r="3749" spans="41:43" x14ac:dyDescent="0.35">
      <c r="AO3749"/>
      <c r="AP3749"/>
      <c r="AQ3749"/>
    </row>
    <row r="3750" spans="41:43" x14ac:dyDescent="0.35">
      <c r="AO3750"/>
      <c r="AP3750"/>
      <c r="AQ3750"/>
    </row>
    <row r="3751" spans="41:43" x14ac:dyDescent="0.35">
      <c r="AO3751"/>
      <c r="AP3751"/>
      <c r="AQ3751"/>
    </row>
    <row r="3752" spans="41:43" x14ac:dyDescent="0.35">
      <c r="AO3752"/>
      <c r="AP3752"/>
      <c r="AQ3752"/>
    </row>
    <row r="3753" spans="41:43" x14ac:dyDescent="0.35">
      <c r="AO3753"/>
      <c r="AP3753"/>
      <c r="AQ3753"/>
    </row>
    <row r="3754" spans="41:43" x14ac:dyDescent="0.35">
      <c r="AO3754"/>
      <c r="AP3754"/>
      <c r="AQ3754"/>
    </row>
    <row r="3755" spans="41:43" x14ac:dyDescent="0.35">
      <c r="AO3755"/>
      <c r="AP3755"/>
      <c r="AQ3755"/>
    </row>
    <row r="3756" spans="41:43" x14ac:dyDescent="0.35">
      <c r="AO3756"/>
      <c r="AP3756"/>
      <c r="AQ3756"/>
    </row>
    <row r="3757" spans="41:43" x14ac:dyDescent="0.35">
      <c r="AO3757"/>
      <c r="AP3757"/>
      <c r="AQ3757"/>
    </row>
    <row r="3758" spans="41:43" x14ac:dyDescent="0.35">
      <c r="AO3758"/>
      <c r="AP3758"/>
      <c r="AQ3758"/>
    </row>
    <row r="3759" spans="41:43" x14ac:dyDescent="0.35">
      <c r="AO3759"/>
      <c r="AP3759"/>
      <c r="AQ3759"/>
    </row>
    <row r="3760" spans="41:43" x14ac:dyDescent="0.35">
      <c r="AO3760"/>
      <c r="AP3760"/>
      <c r="AQ3760"/>
    </row>
    <row r="3761" spans="41:43" x14ac:dyDescent="0.35">
      <c r="AO3761"/>
      <c r="AP3761"/>
      <c r="AQ3761"/>
    </row>
    <row r="3762" spans="41:43" x14ac:dyDescent="0.35">
      <c r="AO3762"/>
      <c r="AP3762"/>
      <c r="AQ3762"/>
    </row>
    <row r="3763" spans="41:43" x14ac:dyDescent="0.35">
      <c r="AO3763"/>
      <c r="AP3763"/>
      <c r="AQ3763"/>
    </row>
    <row r="3764" spans="41:43" x14ac:dyDescent="0.35">
      <c r="AO3764"/>
      <c r="AP3764"/>
      <c r="AQ3764"/>
    </row>
    <row r="3765" spans="41:43" x14ac:dyDescent="0.35">
      <c r="AO3765"/>
      <c r="AP3765"/>
      <c r="AQ3765"/>
    </row>
    <row r="3766" spans="41:43" x14ac:dyDescent="0.35">
      <c r="AO3766"/>
      <c r="AP3766"/>
      <c r="AQ3766"/>
    </row>
    <row r="3767" spans="41:43" x14ac:dyDescent="0.35">
      <c r="AO3767"/>
      <c r="AP3767"/>
      <c r="AQ3767"/>
    </row>
    <row r="3768" spans="41:43" x14ac:dyDescent="0.35">
      <c r="AO3768"/>
      <c r="AP3768"/>
      <c r="AQ3768"/>
    </row>
    <row r="3769" spans="41:43" x14ac:dyDescent="0.35">
      <c r="AO3769"/>
      <c r="AP3769"/>
      <c r="AQ3769"/>
    </row>
    <row r="3770" spans="41:43" x14ac:dyDescent="0.35">
      <c r="AO3770"/>
      <c r="AP3770"/>
      <c r="AQ3770"/>
    </row>
    <row r="3771" spans="41:43" x14ac:dyDescent="0.35">
      <c r="AO3771"/>
      <c r="AP3771"/>
      <c r="AQ3771"/>
    </row>
    <row r="3772" spans="41:43" x14ac:dyDescent="0.35">
      <c r="AO3772"/>
      <c r="AP3772"/>
      <c r="AQ3772"/>
    </row>
    <row r="3773" spans="41:43" x14ac:dyDescent="0.35">
      <c r="AO3773"/>
      <c r="AP3773"/>
      <c r="AQ3773"/>
    </row>
    <row r="3774" spans="41:43" x14ac:dyDescent="0.35">
      <c r="AO3774"/>
      <c r="AP3774"/>
      <c r="AQ3774"/>
    </row>
    <row r="3775" spans="41:43" x14ac:dyDescent="0.35">
      <c r="AO3775"/>
      <c r="AP3775"/>
      <c r="AQ3775"/>
    </row>
    <row r="3776" spans="41:43" x14ac:dyDescent="0.35">
      <c r="AO3776"/>
      <c r="AP3776"/>
      <c r="AQ3776"/>
    </row>
    <row r="3777" spans="41:43" x14ac:dyDescent="0.35">
      <c r="AO3777"/>
      <c r="AP3777"/>
      <c r="AQ3777"/>
    </row>
    <row r="3778" spans="41:43" x14ac:dyDescent="0.35">
      <c r="AO3778"/>
      <c r="AP3778"/>
      <c r="AQ3778"/>
    </row>
    <row r="3779" spans="41:43" x14ac:dyDescent="0.35">
      <c r="AO3779"/>
      <c r="AP3779"/>
      <c r="AQ3779"/>
    </row>
    <row r="3780" spans="41:43" x14ac:dyDescent="0.35">
      <c r="AO3780"/>
      <c r="AP3780"/>
      <c r="AQ3780"/>
    </row>
    <row r="3781" spans="41:43" x14ac:dyDescent="0.35">
      <c r="AO3781"/>
      <c r="AP3781"/>
      <c r="AQ3781"/>
    </row>
    <row r="3782" spans="41:43" x14ac:dyDescent="0.35">
      <c r="AO3782"/>
      <c r="AP3782"/>
      <c r="AQ3782"/>
    </row>
    <row r="3783" spans="41:43" x14ac:dyDescent="0.35">
      <c r="AO3783"/>
      <c r="AP3783"/>
      <c r="AQ3783"/>
    </row>
    <row r="3784" spans="41:43" x14ac:dyDescent="0.35">
      <c r="AO3784"/>
      <c r="AP3784"/>
      <c r="AQ3784"/>
    </row>
    <row r="3785" spans="41:43" x14ac:dyDescent="0.35">
      <c r="AO3785"/>
      <c r="AP3785"/>
      <c r="AQ3785"/>
    </row>
    <row r="3786" spans="41:43" x14ac:dyDescent="0.35">
      <c r="AO3786"/>
      <c r="AP3786"/>
      <c r="AQ3786"/>
    </row>
    <row r="3787" spans="41:43" x14ac:dyDescent="0.35">
      <c r="AO3787"/>
      <c r="AP3787"/>
      <c r="AQ3787"/>
    </row>
    <row r="3788" spans="41:43" x14ac:dyDescent="0.35">
      <c r="AO3788"/>
      <c r="AP3788"/>
      <c r="AQ3788"/>
    </row>
    <row r="3789" spans="41:43" x14ac:dyDescent="0.35">
      <c r="AO3789"/>
      <c r="AP3789"/>
      <c r="AQ3789"/>
    </row>
    <row r="3790" spans="41:43" x14ac:dyDescent="0.35">
      <c r="AO3790"/>
      <c r="AP3790"/>
      <c r="AQ3790"/>
    </row>
    <row r="3791" spans="41:43" x14ac:dyDescent="0.35">
      <c r="AO3791"/>
      <c r="AP3791"/>
      <c r="AQ3791"/>
    </row>
    <row r="3792" spans="41:43" x14ac:dyDescent="0.35">
      <c r="AO3792"/>
      <c r="AP3792"/>
      <c r="AQ3792"/>
    </row>
    <row r="3793" spans="41:43" x14ac:dyDescent="0.35">
      <c r="AO3793"/>
      <c r="AP3793"/>
      <c r="AQ3793"/>
    </row>
    <row r="3794" spans="41:43" x14ac:dyDescent="0.35">
      <c r="AO3794"/>
      <c r="AP3794"/>
      <c r="AQ3794"/>
    </row>
    <row r="3795" spans="41:43" x14ac:dyDescent="0.35">
      <c r="AO3795"/>
      <c r="AP3795"/>
      <c r="AQ3795"/>
    </row>
    <row r="3796" spans="41:43" x14ac:dyDescent="0.35">
      <c r="AO3796"/>
      <c r="AP3796"/>
      <c r="AQ3796"/>
    </row>
    <row r="3797" spans="41:43" x14ac:dyDescent="0.35">
      <c r="AO3797"/>
      <c r="AP3797"/>
      <c r="AQ3797"/>
    </row>
    <row r="3798" spans="41:43" x14ac:dyDescent="0.35">
      <c r="AO3798"/>
      <c r="AP3798"/>
      <c r="AQ3798"/>
    </row>
    <row r="3799" spans="41:43" x14ac:dyDescent="0.35">
      <c r="AO3799"/>
      <c r="AP3799"/>
      <c r="AQ3799"/>
    </row>
    <row r="3800" spans="41:43" x14ac:dyDescent="0.35">
      <c r="AO3800"/>
      <c r="AP3800"/>
      <c r="AQ3800"/>
    </row>
    <row r="3801" spans="41:43" x14ac:dyDescent="0.35">
      <c r="AO3801"/>
      <c r="AP3801"/>
      <c r="AQ3801"/>
    </row>
    <row r="3802" spans="41:43" x14ac:dyDescent="0.35">
      <c r="AO3802"/>
      <c r="AP3802"/>
      <c r="AQ3802"/>
    </row>
    <row r="3803" spans="41:43" x14ac:dyDescent="0.35">
      <c r="AO3803"/>
      <c r="AP3803"/>
      <c r="AQ3803"/>
    </row>
    <row r="3804" spans="41:43" x14ac:dyDescent="0.35">
      <c r="AO3804"/>
      <c r="AP3804"/>
      <c r="AQ3804"/>
    </row>
    <row r="3805" spans="41:43" x14ac:dyDescent="0.35">
      <c r="AO3805"/>
      <c r="AP3805"/>
      <c r="AQ3805"/>
    </row>
    <row r="3806" spans="41:43" x14ac:dyDescent="0.35">
      <c r="AO3806"/>
      <c r="AP3806"/>
      <c r="AQ3806"/>
    </row>
    <row r="3807" spans="41:43" x14ac:dyDescent="0.35">
      <c r="AO3807"/>
      <c r="AP3807"/>
      <c r="AQ3807"/>
    </row>
    <row r="3808" spans="41:43" x14ac:dyDescent="0.35">
      <c r="AO3808"/>
      <c r="AP3808"/>
      <c r="AQ3808"/>
    </row>
    <row r="3809" spans="41:43" x14ac:dyDescent="0.35">
      <c r="AO3809"/>
      <c r="AP3809"/>
      <c r="AQ3809"/>
    </row>
    <row r="3810" spans="41:43" x14ac:dyDescent="0.35">
      <c r="AO3810"/>
      <c r="AP3810"/>
      <c r="AQ3810"/>
    </row>
    <row r="3811" spans="41:43" x14ac:dyDescent="0.35">
      <c r="AO3811"/>
      <c r="AP3811"/>
      <c r="AQ3811"/>
    </row>
    <row r="3812" spans="41:43" x14ac:dyDescent="0.35">
      <c r="AO3812"/>
      <c r="AP3812"/>
      <c r="AQ3812"/>
    </row>
    <row r="3813" spans="41:43" x14ac:dyDescent="0.35">
      <c r="AO3813"/>
      <c r="AP3813"/>
      <c r="AQ3813"/>
    </row>
    <row r="3814" spans="41:43" x14ac:dyDescent="0.35">
      <c r="AO3814"/>
      <c r="AP3814"/>
      <c r="AQ3814"/>
    </row>
    <row r="3815" spans="41:43" x14ac:dyDescent="0.35">
      <c r="AO3815"/>
      <c r="AP3815"/>
      <c r="AQ3815"/>
    </row>
    <row r="3816" spans="41:43" x14ac:dyDescent="0.35">
      <c r="AO3816"/>
      <c r="AP3816"/>
      <c r="AQ3816"/>
    </row>
    <row r="3817" spans="41:43" x14ac:dyDescent="0.35">
      <c r="AO3817"/>
      <c r="AP3817"/>
      <c r="AQ3817"/>
    </row>
    <row r="3818" spans="41:43" x14ac:dyDescent="0.35">
      <c r="AO3818"/>
      <c r="AP3818"/>
      <c r="AQ3818"/>
    </row>
    <row r="3819" spans="41:43" x14ac:dyDescent="0.35">
      <c r="AO3819"/>
      <c r="AP3819"/>
      <c r="AQ3819"/>
    </row>
    <row r="3820" spans="41:43" x14ac:dyDescent="0.35">
      <c r="AO3820"/>
      <c r="AP3820"/>
      <c r="AQ3820"/>
    </row>
    <row r="3821" spans="41:43" x14ac:dyDescent="0.35">
      <c r="AO3821"/>
      <c r="AP3821"/>
      <c r="AQ3821"/>
    </row>
    <row r="3822" spans="41:43" x14ac:dyDescent="0.35">
      <c r="AO3822"/>
      <c r="AP3822"/>
      <c r="AQ3822"/>
    </row>
    <row r="3823" spans="41:43" x14ac:dyDescent="0.35">
      <c r="AO3823"/>
      <c r="AP3823"/>
      <c r="AQ3823"/>
    </row>
    <row r="3824" spans="41:43" x14ac:dyDescent="0.35">
      <c r="AO3824"/>
      <c r="AP3824"/>
      <c r="AQ3824"/>
    </row>
    <row r="3825" spans="41:43" x14ac:dyDescent="0.35">
      <c r="AO3825"/>
      <c r="AP3825"/>
      <c r="AQ3825"/>
    </row>
    <row r="3826" spans="41:43" x14ac:dyDescent="0.35">
      <c r="AO3826"/>
      <c r="AP3826"/>
      <c r="AQ3826"/>
    </row>
    <row r="3827" spans="41:43" x14ac:dyDescent="0.35">
      <c r="AO3827"/>
      <c r="AP3827"/>
      <c r="AQ3827"/>
    </row>
    <row r="3828" spans="41:43" x14ac:dyDescent="0.35">
      <c r="AO3828"/>
      <c r="AP3828"/>
      <c r="AQ3828"/>
    </row>
    <row r="3829" spans="41:43" x14ac:dyDescent="0.35">
      <c r="AO3829"/>
      <c r="AP3829"/>
      <c r="AQ3829"/>
    </row>
    <row r="3830" spans="41:43" x14ac:dyDescent="0.35">
      <c r="AO3830"/>
      <c r="AP3830"/>
      <c r="AQ3830"/>
    </row>
    <row r="3831" spans="41:43" x14ac:dyDescent="0.35">
      <c r="AO3831"/>
      <c r="AP3831"/>
      <c r="AQ3831"/>
    </row>
    <row r="3832" spans="41:43" x14ac:dyDescent="0.35">
      <c r="AO3832"/>
      <c r="AP3832"/>
      <c r="AQ3832"/>
    </row>
    <row r="3833" spans="41:43" x14ac:dyDescent="0.35">
      <c r="AO3833"/>
      <c r="AP3833"/>
      <c r="AQ3833"/>
    </row>
    <row r="3834" spans="41:43" x14ac:dyDescent="0.35">
      <c r="AO3834"/>
      <c r="AP3834"/>
      <c r="AQ3834"/>
    </row>
    <row r="3835" spans="41:43" x14ac:dyDescent="0.35">
      <c r="AO3835"/>
      <c r="AP3835"/>
      <c r="AQ3835"/>
    </row>
    <row r="3836" spans="41:43" x14ac:dyDescent="0.35">
      <c r="AO3836"/>
      <c r="AP3836"/>
      <c r="AQ3836"/>
    </row>
    <row r="3837" spans="41:43" x14ac:dyDescent="0.35">
      <c r="AO3837"/>
      <c r="AP3837"/>
      <c r="AQ3837"/>
    </row>
    <row r="3838" spans="41:43" x14ac:dyDescent="0.35">
      <c r="AO3838"/>
      <c r="AP3838"/>
      <c r="AQ3838"/>
    </row>
    <row r="3839" spans="41:43" x14ac:dyDescent="0.35">
      <c r="AO3839"/>
      <c r="AP3839"/>
      <c r="AQ3839"/>
    </row>
    <row r="3840" spans="41:43" x14ac:dyDescent="0.35">
      <c r="AO3840"/>
      <c r="AP3840"/>
      <c r="AQ3840"/>
    </row>
    <row r="3841" spans="41:43" x14ac:dyDescent="0.35">
      <c r="AO3841"/>
      <c r="AP3841"/>
      <c r="AQ3841"/>
    </row>
    <row r="3842" spans="41:43" x14ac:dyDescent="0.35">
      <c r="AO3842"/>
      <c r="AP3842"/>
      <c r="AQ3842"/>
    </row>
    <row r="3843" spans="41:43" x14ac:dyDescent="0.35">
      <c r="AO3843"/>
      <c r="AP3843"/>
      <c r="AQ3843"/>
    </row>
    <row r="3844" spans="41:43" x14ac:dyDescent="0.35">
      <c r="AO3844"/>
      <c r="AP3844"/>
      <c r="AQ3844"/>
    </row>
    <row r="3845" spans="41:43" x14ac:dyDescent="0.35">
      <c r="AO3845"/>
      <c r="AP3845"/>
      <c r="AQ3845"/>
    </row>
    <row r="3846" spans="41:43" x14ac:dyDescent="0.35">
      <c r="AO3846"/>
      <c r="AP3846"/>
      <c r="AQ3846"/>
    </row>
    <row r="3847" spans="41:43" x14ac:dyDescent="0.35">
      <c r="AO3847"/>
      <c r="AP3847"/>
      <c r="AQ3847"/>
    </row>
    <row r="3848" spans="41:43" x14ac:dyDescent="0.35">
      <c r="AO3848"/>
      <c r="AP3848"/>
      <c r="AQ3848"/>
    </row>
    <row r="3849" spans="41:43" x14ac:dyDescent="0.35">
      <c r="AO3849"/>
      <c r="AP3849"/>
      <c r="AQ3849"/>
    </row>
    <row r="3850" spans="41:43" x14ac:dyDescent="0.35">
      <c r="AO3850"/>
      <c r="AP3850"/>
      <c r="AQ3850"/>
    </row>
    <row r="3851" spans="41:43" x14ac:dyDescent="0.35">
      <c r="AO3851"/>
      <c r="AP3851"/>
      <c r="AQ3851"/>
    </row>
    <row r="3852" spans="41:43" x14ac:dyDescent="0.35">
      <c r="AO3852"/>
      <c r="AP3852"/>
      <c r="AQ3852"/>
    </row>
    <row r="3853" spans="41:43" x14ac:dyDescent="0.35">
      <c r="AO3853"/>
      <c r="AP3853"/>
      <c r="AQ3853"/>
    </row>
    <row r="3854" spans="41:43" x14ac:dyDescent="0.35">
      <c r="AO3854"/>
      <c r="AP3854"/>
      <c r="AQ3854"/>
    </row>
    <row r="3855" spans="41:43" x14ac:dyDescent="0.35">
      <c r="AO3855"/>
      <c r="AP3855"/>
      <c r="AQ3855"/>
    </row>
    <row r="3856" spans="41:43" x14ac:dyDescent="0.35">
      <c r="AO3856"/>
      <c r="AP3856"/>
      <c r="AQ3856"/>
    </row>
    <row r="3857" spans="41:43" x14ac:dyDescent="0.35">
      <c r="AO3857"/>
      <c r="AP3857"/>
      <c r="AQ3857"/>
    </row>
    <row r="3858" spans="41:43" x14ac:dyDescent="0.35">
      <c r="AO3858"/>
      <c r="AP3858"/>
      <c r="AQ3858"/>
    </row>
    <row r="3859" spans="41:43" x14ac:dyDescent="0.35">
      <c r="AO3859"/>
      <c r="AP3859"/>
      <c r="AQ3859"/>
    </row>
    <row r="3860" spans="41:43" x14ac:dyDescent="0.35">
      <c r="AO3860"/>
      <c r="AP3860"/>
      <c r="AQ3860"/>
    </row>
    <row r="3861" spans="41:43" x14ac:dyDescent="0.35">
      <c r="AO3861"/>
      <c r="AP3861"/>
      <c r="AQ3861"/>
    </row>
    <row r="3862" spans="41:43" x14ac:dyDescent="0.35">
      <c r="AO3862"/>
      <c r="AP3862"/>
      <c r="AQ3862"/>
    </row>
    <row r="3863" spans="41:43" x14ac:dyDescent="0.35">
      <c r="AO3863"/>
      <c r="AP3863"/>
      <c r="AQ3863"/>
    </row>
    <row r="3864" spans="41:43" x14ac:dyDescent="0.35">
      <c r="AO3864"/>
      <c r="AP3864"/>
      <c r="AQ3864"/>
    </row>
    <row r="3865" spans="41:43" x14ac:dyDescent="0.35">
      <c r="AO3865"/>
      <c r="AP3865"/>
      <c r="AQ3865"/>
    </row>
    <row r="3866" spans="41:43" x14ac:dyDescent="0.35">
      <c r="AO3866"/>
      <c r="AP3866"/>
      <c r="AQ3866"/>
    </row>
    <row r="3867" spans="41:43" x14ac:dyDescent="0.35">
      <c r="AO3867"/>
      <c r="AP3867"/>
      <c r="AQ3867"/>
    </row>
    <row r="3868" spans="41:43" x14ac:dyDescent="0.35">
      <c r="AO3868"/>
      <c r="AP3868"/>
      <c r="AQ3868"/>
    </row>
    <row r="3869" spans="41:43" x14ac:dyDescent="0.35">
      <c r="AO3869"/>
      <c r="AP3869"/>
      <c r="AQ3869"/>
    </row>
    <row r="3870" spans="41:43" x14ac:dyDescent="0.35">
      <c r="AO3870"/>
      <c r="AP3870"/>
      <c r="AQ3870"/>
    </row>
    <row r="3871" spans="41:43" x14ac:dyDescent="0.35">
      <c r="AO3871"/>
      <c r="AP3871"/>
      <c r="AQ3871"/>
    </row>
    <row r="3872" spans="41:43" x14ac:dyDescent="0.35">
      <c r="AO3872"/>
      <c r="AP3872"/>
      <c r="AQ3872"/>
    </row>
    <row r="3873" spans="41:43" x14ac:dyDescent="0.35">
      <c r="AO3873"/>
      <c r="AP3873"/>
      <c r="AQ3873"/>
    </row>
    <row r="3874" spans="41:43" x14ac:dyDescent="0.35">
      <c r="AO3874"/>
      <c r="AP3874"/>
      <c r="AQ3874"/>
    </row>
    <row r="3875" spans="41:43" x14ac:dyDescent="0.35">
      <c r="AO3875"/>
      <c r="AP3875"/>
      <c r="AQ3875"/>
    </row>
    <row r="3876" spans="41:43" x14ac:dyDescent="0.35">
      <c r="AO3876"/>
      <c r="AP3876"/>
      <c r="AQ3876"/>
    </row>
    <row r="3877" spans="41:43" x14ac:dyDescent="0.35">
      <c r="AO3877"/>
      <c r="AP3877"/>
      <c r="AQ3877"/>
    </row>
    <row r="3878" spans="41:43" x14ac:dyDescent="0.35">
      <c r="AO3878"/>
      <c r="AP3878"/>
      <c r="AQ3878"/>
    </row>
    <row r="3879" spans="41:43" x14ac:dyDescent="0.35">
      <c r="AO3879"/>
      <c r="AP3879"/>
      <c r="AQ3879"/>
    </row>
    <row r="3880" spans="41:43" x14ac:dyDescent="0.35">
      <c r="AO3880"/>
      <c r="AP3880"/>
      <c r="AQ3880"/>
    </row>
    <row r="3881" spans="41:43" x14ac:dyDescent="0.35">
      <c r="AO3881"/>
      <c r="AP3881"/>
      <c r="AQ3881"/>
    </row>
    <row r="3882" spans="41:43" x14ac:dyDescent="0.35">
      <c r="AO3882"/>
      <c r="AP3882"/>
      <c r="AQ3882"/>
    </row>
    <row r="3883" spans="41:43" x14ac:dyDescent="0.35">
      <c r="AO3883"/>
      <c r="AP3883"/>
      <c r="AQ3883"/>
    </row>
    <row r="3884" spans="41:43" x14ac:dyDescent="0.35">
      <c r="AO3884"/>
      <c r="AP3884"/>
      <c r="AQ3884"/>
    </row>
    <row r="3885" spans="41:43" x14ac:dyDescent="0.35">
      <c r="AO3885"/>
      <c r="AP3885"/>
      <c r="AQ3885"/>
    </row>
    <row r="3886" spans="41:43" x14ac:dyDescent="0.35">
      <c r="AO3886"/>
      <c r="AP3886"/>
      <c r="AQ3886"/>
    </row>
    <row r="3887" spans="41:43" x14ac:dyDescent="0.35">
      <c r="AO3887"/>
      <c r="AP3887"/>
      <c r="AQ3887"/>
    </row>
    <row r="3888" spans="41:43" x14ac:dyDescent="0.35">
      <c r="AO3888"/>
      <c r="AP3888"/>
      <c r="AQ3888"/>
    </row>
    <row r="3889" spans="41:43" x14ac:dyDescent="0.35">
      <c r="AO3889"/>
      <c r="AP3889"/>
      <c r="AQ3889"/>
    </row>
    <row r="3890" spans="41:43" x14ac:dyDescent="0.35">
      <c r="AO3890"/>
      <c r="AP3890"/>
      <c r="AQ3890"/>
    </row>
    <row r="3891" spans="41:43" x14ac:dyDescent="0.35">
      <c r="AO3891"/>
      <c r="AP3891"/>
      <c r="AQ3891"/>
    </row>
    <row r="3892" spans="41:43" x14ac:dyDescent="0.35">
      <c r="AO3892"/>
      <c r="AP3892"/>
      <c r="AQ3892"/>
    </row>
    <row r="3893" spans="41:43" x14ac:dyDescent="0.35">
      <c r="AO3893"/>
      <c r="AP3893"/>
      <c r="AQ3893"/>
    </row>
    <row r="3894" spans="41:43" x14ac:dyDescent="0.35">
      <c r="AO3894"/>
      <c r="AP3894"/>
      <c r="AQ3894"/>
    </row>
    <row r="3895" spans="41:43" x14ac:dyDescent="0.35">
      <c r="AO3895"/>
      <c r="AP3895"/>
      <c r="AQ3895"/>
    </row>
    <row r="3896" spans="41:43" x14ac:dyDescent="0.35">
      <c r="AO3896"/>
      <c r="AP3896"/>
      <c r="AQ3896"/>
    </row>
    <row r="3897" spans="41:43" x14ac:dyDescent="0.35">
      <c r="AO3897"/>
      <c r="AP3897"/>
      <c r="AQ3897"/>
    </row>
    <row r="3898" spans="41:43" x14ac:dyDescent="0.35">
      <c r="AO3898"/>
      <c r="AP3898"/>
      <c r="AQ3898"/>
    </row>
    <row r="3899" spans="41:43" x14ac:dyDescent="0.35">
      <c r="AO3899"/>
      <c r="AP3899"/>
      <c r="AQ3899"/>
    </row>
    <row r="3900" spans="41:43" x14ac:dyDescent="0.35">
      <c r="AO3900"/>
      <c r="AP3900"/>
      <c r="AQ3900"/>
    </row>
    <row r="3901" spans="41:43" x14ac:dyDescent="0.35">
      <c r="AO3901"/>
      <c r="AP3901"/>
      <c r="AQ3901"/>
    </row>
    <row r="3902" spans="41:43" x14ac:dyDescent="0.35">
      <c r="AO3902"/>
      <c r="AP3902"/>
      <c r="AQ3902"/>
    </row>
    <row r="3903" spans="41:43" x14ac:dyDescent="0.35">
      <c r="AO3903"/>
      <c r="AP3903"/>
      <c r="AQ3903"/>
    </row>
    <row r="3904" spans="41:43" x14ac:dyDescent="0.35">
      <c r="AO3904"/>
      <c r="AP3904"/>
      <c r="AQ3904"/>
    </row>
    <row r="3905" spans="41:43" x14ac:dyDescent="0.35">
      <c r="AO3905"/>
      <c r="AP3905"/>
      <c r="AQ3905"/>
    </row>
    <row r="3906" spans="41:43" x14ac:dyDescent="0.35">
      <c r="AO3906"/>
      <c r="AP3906"/>
      <c r="AQ3906"/>
    </row>
    <row r="3907" spans="41:43" x14ac:dyDescent="0.35">
      <c r="AO3907"/>
      <c r="AP3907"/>
      <c r="AQ3907"/>
    </row>
    <row r="3908" spans="41:43" x14ac:dyDescent="0.35">
      <c r="AO3908"/>
      <c r="AP3908"/>
      <c r="AQ3908"/>
    </row>
    <row r="3909" spans="41:43" x14ac:dyDescent="0.35">
      <c r="AO3909"/>
      <c r="AP3909"/>
      <c r="AQ3909"/>
    </row>
    <row r="3910" spans="41:43" x14ac:dyDescent="0.35">
      <c r="AO3910"/>
      <c r="AP3910"/>
      <c r="AQ3910"/>
    </row>
    <row r="3911" spans="41:43" x14ac:dyDescent="0.35">
      <c r="AO3911"/>
      <c r="AP3911"/>
      <c r="AQ3911"/>
    </row>
    <row r="3912" spans="41:43" x14ac:dyDescent="0.35">
      <c r="AO3912"/>
      <c r="AP3912"/>
      <c r="AQ3912"/>
    </row>
    <row r="3913" spans="41:43" x14ac:dyDescent="0.35">
      <c r="AO3913"/>
      <c r="AP3913"/>
      <c r="AQ3913"/>
    </row>
    <row r="3914" spans="41:43" x14ac:dyDescent="0.35">
      <c r="AO3914"/>
      <c r="AP3914"/>
      <c r="AQ3914"/>
    </row>
    <row r="3915" spans="41:43" x14ac:dyDescent="0.35">
      <c r="AO3915"/>
      <c r="AP3915"/>
      <c r="AQ3915"/>
    </row>
    <row r="3916" spans="41:43" x14ac:dyDescent="0.35">
      <c r="AO3916"/>
      <c r="AP3916"/>
      <c r="AQ3916"/>
    </row>
    <row r="3917" spans="41:43" x14ac:dyDescent="0.35">
      <c r="AO3917"/>
      <c r="AP3917"/>
      <c r="AQ3917"/>
    </row>
    <row r="3918" spans="41:43" x14ac:dyDescent="0.35">
      <c r="AO3918"/>
      <c r="AP3918"/>
      <c r="AQ3918"/>
    </row>
    <row r="3919" spans="41:43" x14ac:dyDescent="0.35">
      <c r="AO3919"/>
      <c r="AP3919"/>
      <c r="AQ3919"/>
    </row>
    <row r="3920" spans="41:43" x14ac:dyDescent="0.35">
      <c r="AO3920"/>
      <c r="AP3920"/>
      <c r="AQ3920"/>
    </row>
    <row r="3921" spans="41:43" x14ac:dyDescent="0.35">
      <c r="AO3921"/>
      <c r="AP3921"/>
      <c r="AQ3921"/>
    </row>
    <row r="3922" spans="41:43" x14ac:dyDescent="0.35">
      <c r="AO3922"/>
      <c r="AP3922"/>
      <c r="AQ3922"/>
    </row>
    <row r="3923" spans="41:43" x14ac:dyDescent="0.35">
      <c r="AO3923"/>
      <c r="AP3923"/>
      <c r="AQ3923"/>
    </row>
    <row r="3924" spans="41:43" x14ac:dyDescent="0.35">
      <c r="AO3924"/>
      <c r="AP3924"/>
      <c r="AQ3924"/>
    </row>
    <row r="3925" spans="41:43" x14ac:dyDescent="0.35">
      <c r="AO3925"/>
      <c r="AP3925"/>
      <c r="AQ3925"/>
    </row>
    <row r="3926" spans="41:43" x14ac:dyDescent="0.35">
      <c r="AO3926"/>
      <c r="AP3926"/>
      <c r="AQ3926"/>
    </row>
    <row r="3927" spans="41:43" x14ac:dyDescent="0.35">
      <c r="AO3927"/>
      <c r="AP3927"/>
      <c r="AQ3927"/>
    </row>
    <row r="3928" spans="41:43" x14ac:dyDescent="0.35">
      <c r="AO3928"/>
      <c r="AP3928"/>
      <c r="AQ3928"/>
    </row>
    <row r="3929" spans="41:43" x14ac:dyDescent="0.35">
      <c r="AO3929"/>
      <c r="AP3929"/>
      <c r="AQ3929"/>
    </row>
    <row r="3930" spans="41:43" x14ac:dyDescent="0.35">
      <c r="AO3930"/>
      <c r="AP3930"/>
      <c r="AQ3930"/>
    </row>
    <row r="3931" spans="41:43" x14ac:dyDescent="0.35">
      <c r="AO3931"/>
      <c r="AP3931"/>
      <c r="AQ3931"/>
    </row>
    <row r="3932" spans="41:43" x14ac:dyDescent="0.35">
      <c r="AO3932"/>
      <c r="AP3932"/>
      <c r="AQ3932"/>
    </row>
    <row r="3933" spans="41:43" x14ac:dyDescent="0.35">
      <c r="AO3933"/>
      <c r="AP3933"/>
      <c r="AQ3933"/>
    </row>
    <row r="3934" spans="41:43" x14ac:dyDescent="0.35">
      <c r="AO3934"/>
      <c r="AP3934"/>
      <c r="AQ3934"/>
    </row>
    <row r="3935" spans="41:43" x14ac:dyDescent="0.35">
      <c r="AO3935"/>
      <c r="AP3935"/>
      <c r="AQ3935"/>
    </row>
    <row r="3936" spans="41:43" x14ac:dyDescent="0.35">
      <c r="AO3936"/>
      <c r="AP3936"/>
      <c r="AQ3936"/>
    </row>
    <row r="3937" spans="41:43" x14ac:dyDescent="0.35">
      <c r="AO3937"/>
      <c r="AP3937"/>
      <c r="AQ3937"/>
    </row>
    <row r="3938" spans="41:43" x14ac:dyDescent="0.35">
      <c r="AO3938"/>
      <c r="AP3938"/>
      <c r="AQ3938"/>
    </row>
    <row r="3939" spans="41:43" x14ac:dyDescent="0.35">
      <c r="AO3939"/>
      <c r="AP3939"/>
      <c r="AQ3939"/>
    </row>
    <row r="3940" spans="41:43" x14ac:dyDescent="0.35">
      <c r="AO3940"/>
      <c r="AP3940"/>
      <c r="AQ3940"/>
    </row>
    <row r="3941" spans="41:43" x14ac:dyDescent="0.35">
      <c r="AO3941"/>
      <c r="AP3941"/>
      <c r="AQ3941"/>
    </row>
    <row r="3942" spans="41:43" x14ac:dyDescent="0.35">
      <c r="AO3942"/>
      <c r="AP3942"/>
      <c r="AQ3942"/>
    </row>
    <row r="3943" spans="41:43" x14ac:dyDescent="0.35">
      <c r="AO3943"/>
      <c r="AP3943"/>
      <c r="AQ3943"/>
    </row>
    <row r="3944" spans="41:43" x14ac:dyDescent="0.35">
      <c r="AO3944"/>
      <c r="AP3944"/>
      <c r="AQ3944"/>
    </row>
    <row r="3945" spans="41:43" x14ac:dyDescent="0.35">
      <c r="AO3945"/>
      <c r="AP3945"/>
      <c r="AQ3945"/>
    </row>
    <row r="3946" spans="41:43" x14ac:dyDescent="0.35">
      <c r="AO3946"/>
      <c r="AP3946"/>
      <c r="AQ3946"/>
    </row>
    <row r="3947" spans="41:43" x14ac:dyDescent="0.35">
      <c r="AO3947"/>
      <c r="AP3947"/>
      <c r="AQ3947"/>
    </row>
    <row r="3948" spans="41:43" x14ac:dyDescent="0.35">
      <c r="AO3948"/>
      <c r="AP3948"/>
      <c r="AQ3948"/>
    </row>
    <row r="3949" spans="41:43" x14ac:dyDescent="0.35">
      <c r="AO3949"/>
      <c r="AP3949"/>
      <c r="AQ3949"/>
    </row>
    <row r="3950" spans="41:43" x14ac:dyDescent="0.35">
      <c r="AO3950"/>
      <c r="AP3950"/>
      <c r="AQ3950"/>
    </row>
    <row r="3951" spans="41:43" x14ac:dyDescent="0.35">
      <c r="AO3951"/>
      <c r="AP3951"/>
      <c r="AQ3951"/>
    </row>
    <row r="3952" spans="41:43" x14ac:dyDescent="0.35">
      <c r="AO3952"/>
      <c r="AP3952"/>
      <c r="AQ3952"/>
    </row>
    <row r="3953" spans="41:43" x14ac:dyDescent="0.35">
      <c r="AO3953"/>
      <c r="AP3953"/>
      <c r="AQ3953"/>
    </row>
    <row r="3954" spans="41:43" x14ac:dyDescent="0.35">
      <c r="AO3954"/>
      <c r="AP3954"/>
      <c r="AQ3954"/>
    </row>
    <row r="3955" spans="41:43" x14ac:dyDescent="0.35">
      <c r="AO3955"/>
      <c r="AP3955"/>
      <c r="AQ3955"/>
    </row>
    <row r="3956" spans="41:43" x14ac:dyDescent="0.35">
      <c r="AO3956"/>
      <c r="AP3956"/>
      <c r="AQ3956"/>
    </row>
    <row r="3957" spans="41:43" x14ac:dyDescent="0.35">
      <c r="AO3957"/>
      <c r="AP3957"/>
      <c r="AQ3957"/>
    </row>
    <row r="3958" spans="41:43" x14ac:dyDescent="0.35">
      <c r="AO3958"/>
      <c r="AP3958"/>
      <c r="AQ3958"/>
    </row>
    <row r="3959" spans="41:43" x14ac:dyDescent="0.35">
      <c r="AO3959"/>
      <c r="AP3959"/>
      <c r="AQ3959"/>
    </row>
    <row r="3960" spans="41:43" x14ac:dyDescent="0.35">
      <c r="AO3960"/>
      <c r="AP3960"/>
      <c r="AQ3960"/>
    </row>
    <row r="3961" spans="41:43" x14ac:dyDescent="0.35">
      <c r="AO3961"/>
      <c r="AP3961"/>
      <c r="AQ3961"/>
    </row>
    <row r="3962" spans="41:43" x14ac:dyDescent="0.35">
      <c r="AO3962"/>
      <c r="AP3962"/>
      <c r="AQ3962"/>
    </row>
    <row r="3963" spans="41:43" x14ac:dyDescent="0.35">
      <c r="AO3963"/>
      <c r="AP3963"/>
      <c r="AQ3963"/>
    </row>
    <row r="3964" spans="41:43" x14ac:dyDescent="0.35">
      <c r="AO3964"/>
      <c r="AP3964"/>
      <c r="AQ3964"/>
    </row>
    <row r="3965" spans="41:43" x14ac:dyDescent="0.35">
      <c r="AO3965"/>
      <c r="AP3965"/>
      <c r="AQ3965"/>
    </row>
    <row r="3966" spans="41:43" x14ac:dyDescent="0.35">
      <c r="AO3966"/>
      <c r="AP3966"/>
      <c r="AQ3966"/>
    </row>
    <row r="3967" spans="41:43" x14ac:dyDescent="0.35">
      <c r="AO3967"/>
      <c r="AP3967"/>
      <c r="AQ3967"/>
    </row>
    <row r="3968" spans="41:43" x14ac:dyDescent="0.35">
      <c r="AO3968"/>
      <c r="AP3968"/>
      <c r="AQ3968"/>
    </row>
    <row r="3969" spans="41:43" x14ac:dyDescent="0.35">
      <c r="AO3969"/>
      <c r="AP3969"/>
      <c r="AQ3969"/>
    </row>
    <row r="3970" spans="41:43" x14ac:dyDescent="0.35">
      <c r="AO3970"/>
      <c r="AP3970"/>
      <c r="AQ3970"/>
    </row>
    <row r="3971" spans="41:43" x14ac:dyDescent="0.35">
      <c r="AO3971"/>
      <c r="AP3971"/>
      <c r="AQ3971"/>
    </row>
    <row r="3972" spans="41:43" x14ac:dyDescent="0.35">
      <c r="AO3972"/>
      <c r="AP3972"/>
      <c r="AQ3972"/>
    </row>
    <row r="3973" spans="41:43" x14ac:dyDescent="0.35">
      <c r="AO3973"/>
      <c r="AP3973"/>
      <c r="AQ3973"/>
    </row>
    <row r="3974" spans="41:43" x14ac:dyDescent="0.35">
      <c r="AO3974"/>
      <c r="AP3974"/>
      <c r="AQ3974"/>
    </row>
    <row r="3975" spans="41:43" x14ac:dyDescent="0.35">
      <c r="AO3975"/>
      <c r="AP3975"/>
      <c r="AQ3975"/>
    </row>
    <row r="3976" spans="41:43" x14ac:dyDescent="0.35">
      <c r="AO3976"/>
      <c r="AP3976"/>
      <c r="AQ3976"/>
    </row>
    <row r="3977" spans="41:43" x14ac:dyDescent="0.35">
      <c r="AO3977"/>
      <c r="AP3977"/>
      <c r="AQ3977"/>
    </row>
    <row r="3978" spans="41:43" x14ac:dyDescent="0.35">
      <c r="AO3978"/>
      <c r="AP3978"/>
      <c r="AQ3978"/>
    </row>
    <row r="3979" spans="41:43" x14ac:dyDescent="0.35">
      <c r="AO3979"/>
      <c r="AP3979"/>
      <c r="AQ3979"/>
    </row>
    <row r="3980" spans="41:43" x14ac:dyDescent="0.35">
      <c r="AO3980"/>
      <c r="AP3980"/>
      <c r="AQ3980"/>
    </row>
    <row r="3981" spans="41:43" x14ac:dyDescent="0.35">
      <c r="AO3981"/>
      <c r="AP3981"/>
      <c r="AQ3981"/>
    </row>
    <row r="3982" spans="41:43" x14ac:dyDescent="0.35">
      <c r="AO3982"/>
      <c r="AP3982"/>
      <c r="AQ3982"/>
    </row>
    <row r="3983" spans="41:43" x14ac:dyDescent="0.35">
      <c r="AO3983"/>
      <c r="AP3983"/>
      <c r="AQ3983"/>
    </row>
    <row r="3984" spans="41:43" x14ac:dyDescent="0.35">
      <c r="AO3984"/>
      <c r="AP3984"/>
      <c r="AQ3984"/>
    </row>
    <row r="3985" spans="41:43" x14ac:dyDescent="0.35">
      <c r="AO3985"/>
      <c r="AP3985"/>
      <c r="AQ3985"/>
    </row>
    <row r="3986" spans="41:43" x14ac:dyDescent="0.35">
      <c r="AO3986"/>
      <c r="AP3986"/>
      <c r="AQ3986"/>
    </row>
    <row r="3987" spans="41:43" x14ac:dyDescent="0.35">
      <c r="AO3987"/>
      <c r="AP3987"/>
      <c r="AQ3987"/>
    </row>
    <row r="3988" spans="41:43" x14ac:dyDescent="0.35">
      <c r="AO3988"/>
      <c r="AP3988"/>
      <c r="AQ3988"/>
    </row>
    <row r="3989" spans="41:43" x14ac:dyDescent="0.35">
      <c r="AO3989"/>
      <c r="AP3989"/>
      <c r="AQ3989"/>
    </row>
    <row r="3990" spans="41:43" x14ac:dyDescent="0.35">
      <c r="AO3990"/>
      <c r="AP3990"/>
      <c r="AQ3990"/>
    </row>
    <row r="3991" spans="41:43" x14ac:dyDescent="0.35">
      <c r="AO3991"/>
      <c r="AP3991"/>
      <c r="AQ3991"/>
    </row>
    <row r="3992" spans="41:43" x14ac:dyDescent="0.35">
      <c r="AO3992"/>
      <c r="AP3992"/>
      <c r="AQ3992"/>
    </row>
    <row r="3993" spans="41:43" x14ac:dyDescent="0.35">
      <c r="AO3993"/>
      <c r="AP3993"/>
      <c r="AQ3993"/>
    </row>
    <row r="3994" spans="41:43" x14ac:dyDescent="0.35">
      <c r="AO3994"/>
      <c r="AP3994"/>
      <c r="AQ3994"/>
    </row>
    <row r="3995" spans="41:43" x14ac:dyDescent="0.35">
      <c r="AO3995"/>
      <c r="AP3995"/>
      <c r="AQ3995"/>
    </row>
    <row r="3996" spans="41:43" x14ac:dyDescent="0.35">
      <c r="AO3996"/>
      <c r="AP3996"/>
      <c r="AQ3996"/>
    </row>
    <row r="3997" spans="41:43" x14ac:dyDescent="0.35">
      <c r="AO3997"/>
      <c r="AP3997"/>
      <c r="AQ3997"/>
    </row>
    <row r="3998" spans="41:43" x14ac:dyDescent="0.35">
      <c r="AO3998"/>
      <c r="AP3998"/>
      <c r="AQ3998"/>
    </row>
    <row r="3999" spans="41:43" x14ac:dyDescent="0.35">
      <c r="AO3999"/>
      <c r="AP3999"/>
      <c r="AQ3999"/>
    </row>
    <row r="4000" spans="41:43" x14ac:dyDescent="0.35">
      <c r="AO4000"/>
      <c r="AP4000"/>
      <c r="AQ4000"/>
    </row>
    <row r="4001" spans="41:43" x14ac:dyDescent="0.35">
      <c r="AO4001"/>
      <c r="AP4001"/>
      <c r="AQ4001"/>
    </row>
    <row r="4002" spans="41:43" x14ac:dyDescent="0.35">
      <c r="AO4002"/>
      <c r="AP4002"/>
      <c r="AQ4002"/>
    </row>
    <row r="4003" spans="41:43" x14ac:dyDescent="0.35">
      <c r="AO4003"/>
      <c r="AP4003"/>
      <c r="AQ4003"/>
    </row>
    <row r="4004" spans="41:43" x14ac:dyDescent="0.35">
      <c r="AO4004"/>
      <c r="AP4004"/>
      <c r="AQ4004"/>
    </row>
    <row r="4005" spans="41:43" x14ac:dyDescent="0.35">
      <c r="AO4005"/>
      <c r="AP4005"/>
      <c r="AQ4005"/>
    </row>
    <row r="4006" spans="41:43" x14ac:dyDescent="0.35">
      <c r="AO4006"/>
      <c r="AP4006"/>
      <c r="AQ4006"/>
    </row>
    <row r="4007" spans="41:43" x14ac:dyDescent="0.35">
      <c r="AO4007"/>
      <c r="AP4007"/>
      <c r="AQ4007"/>
    </row>
    <row r="4008" spans="41:43" x14ac:dyDescent="0.35">
      <c r="AO4008"/>
      <c r="AP4008"/>
      <c r="AQ4008"/>
    </row>
    <row r="4009" spans="41:43" x14ac:dyDescent="0.35">
      <c r="AO4009"/>
      <c r="AP4009"/>
      <c r="AQ4009"/>
    </row>
    <row r="4010" spans="41:43" x14ac:dyDescent="0.35">
      <c r="AO4010"/>
      <c r="AP4010"/>
      <c r="AQ4010"/>
    </row>
    <row r="4011" spans="41:43" x14ac:dyDescent="0.35">
      <c r="AO4011"/>
      <c r="AP4011"/>
      <c r="AQ4011"/>
    </row>
    <row r="4012" spans="41:43" x14ac:dyDescent="0.35">
      <c r="AO4012"/>
      <c r="AP4012"/>
      <c r="AQ4012"/>
    </row>
    <row r="4013" spans="41:43" x14ac:dyDescent="0.35">
      <c r="AO4013"/>
      <c r="AP4013"/>
      <c r="AQ4013"/>
    </row>
    <row r="4014" spans="41:43" x14ac:dyDescent="0.35">
      <c r="AO4014"/>
      <c r="AP4014"/>
      <c r="AQ4014"/>
    </row>
    <row r="4015" spans="41:43" x14ac:dyDescent="0.35">
      <c r="AO4015"/>
      <c r="AP4015"/>
      <c r="AQ4015"/>
    </row>
    <row r="4016" spans="41:43" x14ac:dyDescent="0.35">
      <c r="AO4016"/>
      <c r="AP4016"/>
      <c r="AQ4016"/>
    </row>
    <row r="4017" spans="41:43" x14ac:dyDescent="0.35">
      <c r="AO4017"/>
      <c r="AP4017"/>
      <c r="AQ4017"/>
    </row>
    <row r="4018" spans="41:43" x14ac:dyDescent="0.35">
      <c r="AO4018"/>
      <c r="AP4018"/>
      <c r="AQ4018"/>
    </row>
    <row r="4019" spans="41:43" x14ac:dyDescent="0.35">
      <c r="AO4019"/>
      <c r="AP4019"/>
      <c r="AQ4019"/>
    </row>
    <row r="4020" spans="41:43" x14ac:dyDescent="0.35">
      <c r="AO4020"/>
      <c r="AP4020"/>
      <c r="AQ4020"/>
    </row>
    <row r="4021" spans="41:43" x14ac:dyDescent="0.35">
      <c r="AO4021"/>
      <c r="AP4021"/>
      <c r="AQ4021"/>
    </row>
    <row r="4022" spans="41:43" x14ac:dyDescent="0.35">
      <c r="AO4022"/>
      <c r="AP4022"/>
      <c r="AQ4022"/>
    </row>
    <row r="4023" spans="41:43" x14ac:dyDescent="0.35">
      <c r="AO4023"/>
      <c r="AP4023"/>
      <c r="AQ4023"/>
    </row>
    <row r="4024" spans="41:43" x14ac:dyDescent="0.35">
      <c r="AO4024"/>
      <c r="AP4024"/>
      <c r="AQ4024"/>
    </row>
    <row r="4025" spans="41:43" x14ac:dyDescent="0.35">
      <c r="AO4025"/>
      <c r="AP4025"/>
      <c r="AQ4025"/>
    </row>
    <row r="4026" spans="41:43" x14ac:dyDescent="0.35">
      <c r="AO4026"/>
      <c r="AP4026"/>
      <c r="AQ4026"/>
    </row>
    <row r="4027" spans="41:43" x14ac:dyDescent="0.35">
      <c r="AO4027"/>
      <c r="AP4027"/>
      <c r="AQ4027"/>
    </row>
    <row r="4028" spans="41:43" x14ac:dyDescent="0.35">
      <c r="AO4028"/>
      <c r="AP4028"/>
      <c r="AQ4028"/>
    </row>
    <row r="4029" spans="41:43" x14ac:dyDescent="0.35">
      <c r="AO4029"/>
      <c r="AP4029"/>
      <c r="AQ4029"/>
    </row>
    <row r="4030" spans="41:43" x14ac:dyDescent="0.35">
      <c r="AO4030"/>
      <c r="AP4030"/>
      <c r="AQ4030"/>
    </row>
    <row r="4031" spans="41:43" x14ac:dyDescent="0.35">
      <c r="AO4031"/>
      <c r="AP4031"/>
      <c r="AQ4031"/>
    </row>
    <row r="4032" spans="41:43" x14ac:dyDescent="0.35">
      <c r="AO4032"/>
      <c r="AP4032"/>
      <c r="AQ4032"/>
    </row>
    <row r="4033" spans="41:43" x14ac:dyDescent="0.35">
      <c r="AO4033"/>
      <c r="AP4033"/>
      <c r="AQ4033"/>
    </row>
    <row r="4034" spans="41:43" x14ac:dyDescent="0.35">
      <c r="AO4034"/>
      <c r="AP4034"/>
      <c r="AQ4034"/>
    </row>
    <row r="4035" spans="41:43" x14ac:dyDescent="0.35">
      <c r="AO4035"/>
      <c r="AP4035"/>
      <c r="AQ4035"/>
    </row>
    <row r="4036" spans="41:43" x14ac:dyDescent="0.35">
      <c r="AO4036"/>
      <c r="AP4036"/>
      <c r="AQ4036"/>
    </row>
    <row r="4037" spans="41:43" x14ac:dyDescent="0.35">
      <c r="AO4037"/>
      <c r="AP4037"/>
      <c r="AQ4037"/>
    </row>
    <row r="4038" spans="41:43" x14ac:dyDescent="0.35">
      <c r="AO4038"/>
      <c r="AP4038"/>
      <c r="AQ4038"/>
    </row>
    <row r="4039" spans="41:43" x14ac:dyDescent="0.35">
      <c r="AO4039"/>
      <c r="AP4039"/>
      <c r="AQ4039"/>
    </row>
    <row r="4040" spans="41:43" x14ac:dyDescent="0.35">
      <c r="AO4040"/>
      <c r="AP4040"/>
      <c r="AQ4040"/>
    </row>
    <row r="4041" spans="41:43" x14ac:dyDescent="0.35">
      <c r="AO4041"/>
      <c r="AP4041"/>
      <c r="AQ4041"/>
    </row>
    <row r="4042" spans="41:43" x14ac:dyDescent="0.35">
      <c r="AO4042"/>
      <c r="AP4042"/>
      <c r="AQ4042"/>
    </row>
    <row r="4043" spans="41:43" x14ac:dyDescent="0.35">
      <c r="AO4043"/>
      <c r="AP4043"/>
      <c r="AQ4043"/>
    </row>
    <row r="4044" spans="41:43" x14ac:dyDescent="0.35">
      <c r="AO4044"/>
      <c r="AP4044"/>
      <c r="AQ4044"/>
    </row>
    <row r="4045" spans="41:43" x14ac:dyDescent="0.35">
      <c r="AO4045"/>
      <c r="AP4045"/>
      <c r="AQ4045"/>
    </row>
    <row r="4046" spans="41:43" x14ac:dyDescent="0.35">
      <c r="AO4046"/>
      <c r="AP4046"/>
      <c r="AQ4046"/>
    </row>
    <row r="4047" spans="41:43" x14ac:dyDescent="0.35">
      <c r="AO4047"/>
      <c r="AP4047"/>
      <c r="AQ4047"/>
    </row>
    <row r="4048" spans="41:43" x14ac:dyDescent="0.35">
      <c r="AO4048"/>
      <c r="AP4048"/>
      <c r="AQ4048"/>
    </row>
    <row r="4049" spans="41:43" x14ac:dyDescent="0.35">
      <c r="AO4049"/>
      <c r="AP4049"/>
      <c r="AQ4049"/>
    </row>
    <row r="4050" spans="41:43" x14ac:dyDescent="0.35">
      <c r="AO4050"/>
      <c r="AP4050"/>
      <c r="AQ4050"/>
    </row>
    <row r="4051" spans="41:43" x14ac:dyDescent="0.35">
      <c r="AO4051"/>
      <c r="AP4051"/>
      <c r="AQ4051"/>
    </row>
    <row r="4052" spans="41:43" x14ac:dyDescent="0.35">
      <c r="AO4052"/>
      <c r="AP4052"/>
      <c r="AQ4052"/>
    </row>
    <row r="4053" spans="41:43" x14ac:dyDescent="0.35">
      <c r="AO4053"/>
      <c r="AP4053"/>
      <c r="AQ4053"/>
    </row>
    <row r="4054" spans="41:43" x14ac:dyDescent="0.35">
      <c r="AO4054"/>
      <c r="AP4054"/>
      <c r="AQ4054"/>
    </row>
    <row r="4055" spans="41:43" x14ac:dyDescent="0.35">
      <c r="AO4055"/>
      <c r="AP4055"/>
      <c r="AQ4055"/>
    </row>
    <row r="4056" spans="41:43" x14ac:dyDescent="0.35">
      <c r="AO4056"/>
      <c r="AP4056"/>
      <c r="AQ4056"/>
    </row>
    <row r="4057" spans="41:43" x14ac:dyDescent="0.35">
      <c r="AO4057"/>
      <c r="AP4057"/>
      <c r="AQ4057"/>
    </row>
    <row r="4058" spans="41:43" x14ac:dyDescent="0.35">
      <c r="AO4058"/>
      <c r="AP4058"/>
      <c r="AQ4058"/>
    </row>
    <row r="4059" spans="41:43" x14ac:dyDescent="0.35">
      <c r="AO4059"/>
      <c r="AP4059"/>
      <c r="AQ4059"/>
    </row>
    <row r="4060" spans="41:43" x14ac:dyDescent="0.35">
      <c r="AO4060"/>
      <c r="AP4060"/>
      <c r="AQ4060"/>
    </row>
    <row r="4061" spans="41:43" x14ac:dyDescent="0.35">
      <c r="AO4061"/>
      <c r="AP4061"/>
      <c r="AQ4061"/>
    </row>
    <row r="4062" spans="41:43" x14ac:dyDescent="0.35">
      <c r="AO4062"/>
      <c r="AP4062"/>
      <c r="AQ4062"/>
    </row>
    <row r="4063" spans="41:43" x14ac:dyDescent="0.35">
      <c r="AO4063"/>
      <c r="AP4063"/>
      <c r="AQ4063"/>
    </row>
    <row r="4064" spans="41:43" x14ac:dyDescent="0.35">
      <c r="AO4064"/>
      <c r="AP4064"/>
      <c r="AQ4064"/>
    </row>
    <row r="4065" spans="41:43" x14ac:dyDescent="0.35">
      <c r="AO4065"/>
      <c r="AP4065"/>
      <c r="AQ4065"/>
    </row>
    <row r="4066" spans="41:43" x14ac:dyDescent="0.35">
      <c r="AO4066"/>
      <c r="AP4066"/>
      <c r="AQ4066"/>
    </row>
    <row r="4067" spans="41:43" x14ac:dyDescent="0.35">
      <c r="AO4067"/>
      <c r="AP4067"/>
      <c r="AQ4067"/>
    </row>
    <row r="4068" spans="41:43" x14ac:dyDescent="0.35">
      <c r="AO4068"/>
      <c r="AP4068"/>
      <c r="AQ4068"/>
    </row>
    <row r="4069" spans="41:43" x14ac:dyDescent="0.35">
      <c r="AO4069"/>
      <c r="AP4069"/>
      <c r="AQ4069"/>
    </row>
    <row r="4070" spans="41:43" x14ac:dyDescent="0.35">
      <c r="AO4070"/>
      <c r="AP4070"/>
      <c r="AQ4070"/>
    </row>
    <row r="4071" spans="41:43" x14ac:dyDescent="0.35">
      <c r="AO4071"/>
      <c r="AP4071"/>
      <c r="AQ4071"/>
    </row>
    <row r="4072" spans="41:43" x14ac:dyDescent="0.35">
      <c r="AO4072"/>
      <c r="AP4072"/>
      <c r="AQ4072"/>
    </row>
    <row r="4073" spans="41:43" x14ac:dyDescent="0.35">
      <c r="AO4073"/>
      <c r="AP4073"/>
      <c r="AQ4073"/>
    </row>
    <row r="4074" spans="41:43" x14ac:dyDescent="0.35">
      <c r="AO4074"/>
      <c r="AP4074"/>
      <c r="AQ4074"/>
    </row>
    <row r="4075" spans="41:43" x14ac:dyDescent="0.35">
      <c r="AO4075"/>
      <c r="AP4075"/>
      <c r="AQ4075"/>
    </row>
    <row r="4076" spans="41:43" x14ac:dyDescent="0.35">
      <c r="AO4076"/>
      <c r="AP4076"/>
      <c r="AQ4076"/>
    </row>
    <row r="4077" spans="41:43" x14ac:dyDescent="0.35">
      <c r="AO4077"/>
      <c r="AP4077"/>
      <c r="AQ4077"/>
    </row>
    <row r="4078" spans="41:43" x14ac:dyDescent="0.35">
      <c r="AO4078"/>
      <c r="AP4078"/>
      <c r="AQ4078"/>
    </row>
    <row r="4079" spans="41:43" x14ac:dyDescent="0.35">
      <c r="AO4079"/>
      <c r="AP4079"/>
      <c r="AQ4079"/>
    </row>
    <row r="4080" spans="41:43" x14ac:dyDescent="0.35">
      <c r="AO4080"/>
      <c r="AP4080"/>
      <c r="AQ4080"/>
    </row>
    <row r="4081" spans="41:43" x14ac:dyDescent="0.35">
      <c r="AO4081"/>
      <c r="AP4081"/>
      <c r="AQ4081"/>
    </row>
    <row r="4082" spans="41:43" x14ac:dyDescent="0.35">
      <c r="AO4082"/>
      <c r="AP4082"/>
      <c r="AQ4082"/>
    </row>
    <row r="4083" spans="41:43" x14ac:dyDescent="0.35">
      <c r="AO4083"/>
      <c r="AP4083"/>
      <c r="AQ4083"/>
    </row>
    <row r="4084" spans="41:43" x14ac:dyDescent="0.35">
      <c r="AO4084"/>
      <c r="AP4084"/>
      <c r="AQ4084"/>
    </row>
    <row r="4085" spans="41:43" x14ac:dyDescent="0.35">
      <c r="AO4085"/>
      <c r="AP4085"/>
      <c r="AQ4085"/>
    </row>
    <row r="4086" spans="41:43" x14ac:dyDescent="0.35">
      <c r="AO4086"/>
      <c r="AP4086"/>
      <c r="AQ4086"/>
    </row>
    <row r="4087" spans="41:43" x14ac:dyDescent="0.35">
      <c r="AO4087"/>
      <c r="AP4087"/>
      <c r="AQ4087"/>
    </row>
    <row r="4088" spans="41:43" x14ac:dyDescent="0.35">
      <c r="AO4088"/>
      <c r="AP4088"/>
      <c r="AQ4088"/>
    </row>
    <row r="4089" spans="41:43" x14ac:dyDescent="0.35">
      <c r="AO4089"/>
      <c r="AP4089"/>
      <c r="AQ4089"/>
    </row>
    <row r="4090" spans="41:43" x14ac:dyDescent="0.35">
      <c r="AO4090"/>
      <c r="AP4090"/>
      <c r="AQ4090"/>
    </row>
    <row r="4091" spans="41:43" x14ac:dyDescent="0.35">
      <c r="AO4091"/>
      <c r="AP4091"/>
      <c r="AQ4091"/>
    </row>
    <row r="4092" spans="41:43" x14ac:dyDescent="0.35">
      <c r="AO4092"/>
      <c r="AP4092"/>
      <c r="AQ4092"/>
    </row>
    <row r="4093" spans="41:43" x14ac:dyDescent="0.35">
      <c r="AO4093"/>
      <c r="AP4093"/>
      <c r="AQ4093"/>
    </row>
    <row r="4094" spans="41:43" x14ac:dyDescent="0.35">
      <c r="AO4094"/>
      <c r="AP4094"/>
      <c r="AQ4094"/>
    </row>
    <row r="4095" spans="41:43" x14ac:dyDescent="0.35">
      <c r="AO4095"/>
      <c r="AP4095"/>
      <c r="AQ4095"/>
    </row>
    <row r="4096" spans="41:43" x14ac:dyDescent="0.35">
      <c r="AO4096"/>
      <c r="AP4096"/>
      <c r="AQ4096"/>
    </row>
    <row r="4097" spans="41:43" x14ac:dyDescent="0.35">
      <c r="AO4097"/>
      <c r="AP4097"/>
      <c r="AQ4097"/>
    </row>
    <row r="4098" spans="41:43" x14ac:dyDescent="0.35">
      <c r="AO4098"/>
      <c r="AP4098"/>
      <c r="AQ4098"/>
    </row>
    <row r="4099" spans="41:43" x14ac:dyDescent="0.35">
      <c r="AO4099"/>
      <c r="AP4099"/>
      <c r="AQ4099"/>
    </row>
    <row r="4100" spans="41:43" x14ac:dyDescent="0.35">
      <c r="AO4100"/>
      <c r="AP4100"/>
      <c r="AQ4100"/>
    </row>
    <row r="4101" spans="41:43" x14ac:dyDescent="0.35">
      <c r="AO4101"/>
      <c r="AP4101"/>
      <c r="AQ4101"/>
    </row>
    <row r="4102" spans="41:43" x14ac:dyDescent="0.35">
      <c r="AO4102"/>
      <c r="AP4102"/>
      <c r="AQ4102"/>
    </row>
    <row r="4103" spans="41:43" x14ac:dyDescent="0.35">
      <c r="AO4103"/>
      <c r="AP4103"/>
      <c r="AQ4103"/>
    </row>
    <row r="4104" spans="41:43" x14ac:dyDescent="0.35">
      <c r="AO4104"/>
      <c r="AP4104"/>
      <c r="AQ4104"/>
    </row>
    <row r="4105" spans="41:43" x14ac:dyDescent="0.35">
      <c r="AO4105"/>
      <c r="AP4105"/>
      <c r="AQ4105"/>
    </row>
    <row r="4106" spans="41:43" x14ac:dyDescent="0.35">
      <c r="AO4106"/>
      <c r="AP4106"/>
      <c r="AQ4106"/>
    </row>
    <row r="4107" spans="41:43" x14ac:dyDescent="0.35">
      <c r="AO4107"/>
      <c r="AP4107"/>
      <c r="AQ4107"/>
    </row>
    <row r="4108" spans="41:43" x14ac:dyDescent="0.35">
      <c r="AO4108"/>
      <c r="AP4108"/>
      <c r="AQ4108"/>
    </row>
    <row r="4109" spans="41:43" x14ac:dyDescent="0.35">
      <c r="AO4109"/>
      <c r="AP4109"/>
      <c r="AQ4109"/>
    </row>
    <row r="4110" spans="41:43" x14ac:dyDescent="0.35">
      <c r="AO4110"/>
      <c r="AP4110"/>
      <c r="AQ4110"/>
    </row>
    <row r="4111" spans="41:43" x14ac:dyDescent="0.35">
      <c r="AO4111"/>
      <c r="AP4111"/>
      <c r="AQ4111"/>
    </row>
    <row r="4112" spans="41:43" x14ac:dyDescent="0.35">
      <c r="AO4112"/>
      <c r="AP4112"/>
      <c r="AQ4112"/>
    </row>
    <row r="4113" spans="41:43" x14ac:dyDescent="0.35">
      <c r="AO4113"/>
      <c r="AP4113"/>
      <c r="AQ4113"/>
    </row>
    <row r="4114" spans="41:43" x14ac:dyDescent="0.35">
      <c r="AO4114"/>
      <c r="AP4114"/>
      <c r="AQ4114"/>
    </row>
    <row r="4115" spans="41:43" x14ac:dyDescent="0.35">
      <c r="AO4115"/>
      <c r="AP4115"/>
      <c r="AQ4115"/>
    </row>
    <row r="4116" spans="41:43" x14ac:dyDescent="0.35">
      <c r="AO4116"/>
      <c r="AP4116"/>
      <c r="AQ4116"/>
    </row>
    <row r="4117" spans="41:43" x14ac:dyDescent="0.35">
      <c r="AO4117"/>
      <c r="AP4117"/>
      <c r="AQ4117"/>
    </row>
    <row r="4118" spans="41:43" x14ac:dyDescent="0.35">
      <c r="AO4118"/>
      <c r="AP4118"/>
      <c r="AQ4118"/>
    </row>
    <row r="4119" spans="41:43" x14ac:dyDescent="0.35">
      <c r="AO4119"/>
      <c r="AP4119"/>
      <c r="AQ4119"/>
    </row>
    <row r="4120" spans="41:43" x14ac:dyDescent="0.35">
      <c r="AO4120"/>
      <c r="AP4120"/>
      <c r="AQ4120"/>
    </row>
    <row r="4121" spans="41:43" x14ac:dyDescent="0.35">
      <c r="AO4121"/>
      <c r="AP4121"/>
      <c r="AQ4121"/>
    </row>
    <row r="4122" spans="41:43" x14ac:dyDescent="0.35">
      <c r="AO4122"/>
      <c r="AP4122"/>
      <c r="AQ4122"/>
    </row>
    <row r="4123" spans="41:43" x14ac:dyDescent="0.35">
      <c r="AO4123"/>
      <c r="AP4123"/>
      <c r="AQ4123"/>
    </row>
    <row r="4124" spans="41:43" x14ac:dyDescent="0.35">
      <c r="AO4124"/>
      <c r="AP4124"/>
      <c r="AQ4124"/>
    </row>
    <row r="4125" spans="41:43" x14ac:dyDescent="0.35">
      <c r="AO4125"/>
      <c r="AP4125"/>
      <c r="AQ4125"/>
    </row>
    <row r="4126" spans="41:43" x14ac:dyDescent="0.35">
      <c r="AO4126"/>
      <c r="AP4126"/>
      <c r="AQ4126"/>
    </row>
    <row r="4127" spans="41:43" x14ac:dyDescent="0.35">
      <c r="AO4127"/>
      <c r="AP4127"/>
      <c r="AQ4127"/>
    </row>
    <row r="4128" spans="41:43" x14ac:dyDescent="0.35">
      <c r="AO4128"/>
      <c r="AP4128"/>
      <c r="AQ4128"/>
    </row>
    <row r="4129" spans="41:43" x14ac:dyDescent="0.35">
      <c r="AO4129"/>
      <c r="AP4129"/>
      <c r="AQ4129"/>
    </row>
    <row r="4130" spans="41:43" x14ac:dyDescent="0.35">
      <c r="AO4130"/>
      <c r="AP4130"/>
      <c r="AQ4130"/>
    </row>
    <row r="4131" spans="41:43" x14ac:dyDescent="0.35">
      <c r="AO4131"/>
      <c r="AP4131"/>
      <c r="AQ4131"/>
    </row>
    <row r="4132" spans="41:43" x14ac:dyDescent="0.35">
      <c r="AO4132"/>
      <c r="AP4132"/>
      <c r="AQ4132"/>
    </row>
    <row r="4133" spans="41:43" x14ac:dyDescent="0.35">
      <c r="AO4133"/>
      <c r="AP4133"/>
      <c r="AQ4133"/>
    </row>
    <row r="4134" spans="41:43" x14ac:dyDescent="0.35">
      <c r="AO4134"/>
      <c r="AP4134"/>
      <c r="AQ4134"/>
    </row>
    <row r="4135" spans="41:43" x14ac:dyDescent="0.35">
      <c r="AO4135"/>
      <c r="AP4135"/>
      <c r="AQ4135"/>
    </row>
    <row r="4136" spans="41:43" x14ac:dyDescent="0.35">
      <c r="AO4136"/>
      <c r="AP4136"/>
      <c r="AQ4136"/>
    </row>
    <row r="4137" spans="41:43" x14ac:dyDescent="0.35">
      <c r="AO4137"/>
      <c r="AP4137"/>
      <c r="AQ4137"/>
    </row>
    <row r="4138" spans="41:43" x14ac:dyDescent="0.35">
      <c r="AO4138"/>
      <c r="AP4138"/>
      <c r="AQ4138"/>
    </row>
    <row r="4139" spans="41:43" x14ac:dyDescent="0.35">
      <c r="AO4139"/>
      <c r="AP4139"/>
      <c r="AQ4139"/>
    </row>
    <row r="4140" spans="41:43" x14ac:dyDescent="0.35">
      <c r="AO4140"/>
      <c r="AP4140"/>
      <c r="AQ4140"/>
    </row>
    <row r="4141" spans="41:43" x14ac:dyDescent="0.35">
      <c r="AO4141"/>
      <c r="AP4141"/>
      <c r="AQ4141"/>
    </row>
    <row r="4142" spans="41:43" x14ac:dyDescent="0.35">
      <c r="AO4142"/>
      <c r="AP4142"/>
      <c r="AQ4142"/>
    </row>
    <row r="4143" spans="41:43" x14ac:dyDescent="0.35">
      <c r="AO4143"/>
      <c r="AP4143"/>
      <c r="AQ4143"/>
    </row>
    <row r="4144" spans="41:43" x14ac:dyDescent="0.35">
      <c r="AO4144"/>
      <c r="AP4144"/>
      <c r="AQ4144"/>
    </row>
    <row r="4145" spans="41:43" x14ac:dyDescent="0.35">
      <c r="AO4145"/>
      <c r="AP4145"/>
      <c r="AQ4145"/>
    </row>
    <row r="4146" spans="41:43" x14ac:dyDescent="0.35">
      <c r="AO4146"/>
      <c r="AP4146"/>
      <c r="AQ4146"/>
    </row>
    <row r="4147" spans="41:43" x14ac:dyDescent="0.35">
      <c r="AO4147"/>
      <c r="AP4147"/>
      <c r="AQ4147"/>
    </row>
    <row r="4148" spans="41:43" x14ac:dyDescent="0.35">
      <c r="AO4148"/>
      <c r="AP4148"/>
      <c r="AQ4148"/>
    </row>
    <row r="4149" spans="41:43" x14ac:dyDescent="0.35">
      <c r="AO4149"/>
      <c r="AP4149"/>
      <c r="AQ4149"/>
    </row>
    <row r="4150" spans="41:43" x14ac:dyDescent="0.35">
      <c r="AO4150"/>
      <c r="AP4150"/>
      <c r="AQ4150"/>
    </row>
    <row r="4151" spans="41:43" x14ac:dyDescent="0.35">
      <c r="AO4151"/>
      <c r="AP4151"/>
      <c r="AQ4151"/>
    </row>
    <row r="4152" spans="41:43" x14ac:dyDescent="0.35">
      <c r="AO4152"/>
      <c r="AP4152"/>
      <c r="AQ4152"/>
    </row>
    <row r="4153" spans="41:43" x14ac:dyDescent="0.35">
      <c r="AO4153"/>
      <c r="AP4153"/>
      <c r="AQ4153"/>
    </row>
    <row r="4154" spans="41:43" x14ac:dyDescent="0.35">
      <c r="AO4154"/>
      <c r="AP4154"/>
      <c r="AQ4154"/>
    </row>
    <row r="4155" spans="41:43" x14ac:dyDescent="0.35">
      <c r="AO4155"/>
      <c r="AP4155"/>
      <c r="AQ4155"/>
    </row>
    <row r="4156" spans="41:43" x14ac:dyDescent="0.35">
      <c r="AO4156"/>
      <c r="AP4156"/>
      <c r="AQ4156"/>
    </row>
    <row r="4157" spans="41:43" x14ac:dyDescent="0.35">
      <c r="AO4157"/>
      <c r="AP4157"/>
      <c r="AQ4157"/>
    </row>
    <row r="4158" spans="41:43" x14ac:dyDescent="0.35">
      <c r="AO4158"/>
      <c r="AP4158"/>
      <c r="AQ4158"/>
    </row>
    <row r="4159" spans="41:43" x14ac:dyDescent="0.35">
      <c r="AO4159"/>
      <c r="AP4159"/>
      <c r="AQ4159"/>
    </row>
    <row r="4160" spans="41:43" x14ac:dyDescent="0.35">
      <c r="AO4160"/>
      <c r="AP4160"/>
      <c r="AQ4160"/>
    </row>
    <row r="4161" spans="41:43" x14ac:dyDescent="0.35">
      <c r="AO4161"/>
      <c r="AP4161"/>
      <c r="AQ4161"/>
    </row>
    <row r="4162" spans="41:43" x14ac:dyDescent="0.35">
      <c r="AO4162"/>
      <c r="AP4162"/>
      <c r="AQ4162"/>
    </row>
    <row r="4163" spans="41:43" x14ac:dyDescent="0.35">
      <c r="AO4163"/>
      <c r="AP4163"/>
      <c r="AQ4163"/>
    </row>
    <row r="4164" spans="41:43" x14ac:dyDescent="0.35">
      <c r="AO4164"/>
      <c r="AP4164"/>
      <c r="AQ4164"/>
    </row>
    <row r="4165" spans="41:43" x14ac:dyDescent="0.35">
      <c r="AO4165"/>
      <c r="AP4165"/>
      <c r="AQ4165"/>
    </row>
    <row r="4166" spans="41:43" x14ac:dyDescent="0.35">
      <c r="AO4166"/>
      <c r="AP4166"/>
      <c r="AQ4166"/>
    </row>
    <row r="4167" spans="41:43" x14ac:dyDescent="0.35">
      <c r="AO4167"/>
      <c r="AP4167"/>
      <c r="AQ4167"/>
    </row>
    <row r="4168" spans="41:43" x14ac:dyDescent="0.35">
      <c r="AO4168"/>
      <c r="AP4168"/>
      <c r="AQ4168"/>
    </row>
    <row r="4169" spans="41:43" x14ac:dyDescent="0.35">
      <c r="AO4169"/>
      <c r="AP4169"/>
      <c r="AQ4169"/>
    </row>
    <row r="4170" spans="41:43" x14ac:dyDescent="0.35">
      <c r="AO4170"/>
      <c r="AP4170"/>
      <c r="AQ4170"/>
    </row>
    <row r="4171" spans="41:43" x14ac:dyDescent="0.35">
      <c r="AO4171"/>
      <c r="AP4171"/>
      <c r="AQ4171"/>
    </row>
    <row r="4172" spans="41:43" x14ac:dyDescent="0.35">
      <c r="AO4172"/>
      <c r="AP4172"/>
      <c r="AQ4172"/>
    </row>
    <row r="4173" spans="41:43" x14ac:dyDescent="0.35">
      <c r="AO4173"/>
      <c r="AP4173"/>
      <c r="AQ4173"/>
    </row>
    <row r="4174" spans="41:43" x14ac:dyDescent="0.35">
      <c r="AO4174"/>
      <c r="AP4174"/>
      <c r="AQ4174"/>
    </row>
    <row r="4175" spans="41:43" x14ac:dyDescent="0.35">
      <c r="AO4175"/>
      <c r="AP4175"/>
      <c r="AQ4175"/>
    </row>
    <row r="4176" spans="41:43" x14ac:dyDescent="0.35">
      <c r="AO4176"/>
      <c r="AP4176"/>
      <c r="AQ4176"/>
    </row>
    <row r="4177" spans="41:43" x14ac:dyDescent="0.35">
      <c r="AO4177"/>
      <c r="AP4177"/>
      <c r="AQ4177"/>
    </row>
    <row r="4178" spans="41:43" x14ac:dyDescent="0.35">
      <c r="AO4178"/>
      <c r="AP4178"/>
      <c r="AQ4178"/>
    </row>
    <row r="4179" spans="41:43" x14ac:dyDescent="0.35">
      <c r="AO4179"/>
      <c r="AP4179"/>
      <c r="AQ4179"/>
    </row>
    <row r="4180" spans="41:43" x14ac:dyDescent="0.35">
      <c r="AO4180"/>
      <c r="AP4180"/>
      <c r="AQ4180"/>
    </row>
    <row r="4181" spans="41:43" x14ac:dyDescent="0.35">
      <c r="AO4181"/>
      <c r="AP4181"/>
      <c r="AQ4181"/>
    </row>
    <row r="4182" spans="41:43" x14ac:dyDescent="0.35">
      <c r="AO4182"/>
      <c r="AP4182"/>
      <c r="AQ4182"/>
    </row>
    <row r="4183" spans="41:43" x14ac:dyDescent="0.35">
      <c r="AO4183"/>
      <c r="AP4183"/>
      <c r="AQ4183"/>
    </row>
    <row r="4184" spans="41:43" x14ac:dyDescent="0.35">
      <c r="AO4184"/>
      <c r="AP4184"/>
      <c r="AQ4184"/>
    </row>
    <row r="4185" spans="41:43" x14ac:dyDescent="0.35">
      <c r="AO4185"/>
      <c r="AP4185"/>
      <c r="AQ4185"/>
    </row>
    <row r="4186" spans="41:43" x14ac:dyDescent="0.35">
      <c r="AO4186"/>
      <c r="AP4186"/>
      <c r="AQ4186"/>
    </row>
    <row r="4187" spans="41:43" x14ac:dyDescent="0.35">
      <c r="AO4187"/>
      <c r="AP4187"/>
      <c r="AQ4187"/>
    </row>
    <row r="4188" spans="41:43" x14ac:dyDescent="0.35">
      <c r="AO4188"/>
      <c r="AP4188"/>
      <c r="AQ4188"/>
    </row>
    <row r="4189" spans="41:43" x14ac:dyDescent="0.35">
      <c r="AO4189"/>
      <c r="AP4189"/>
      <c r="AQ4189"/>
    </row>
    <row r="4190" spans="41:43" x14ac:dyDescent="0.35">
      <c r="AO4190"/>
      <c r="AP4190"/>
      <c r="AQ4190"/>
    </row>
    <row r="4191" spans="41:43" x14ac:dyDescent="0.35">
      <c r="AO4191"/>
      <c r="AP4191"/>
      <c r="AQ4191"/>
    </row>
    <row r="4192" spans="41:43" x14ac:dyDescent="0.35">
      <c r="AO4192"/>
      <c r="AP4192"/>
      <c r="AQ4192"/>
    </row>
    <row r="4193" spans="41:43" x14ac:dyDescent="0.35">
      <c r="AO4193"/>
      <c r="AP4193"/>
      <c r="AQ4193"/>
    </row>
    <row r="4194" spans="41:43" x14ac:dyDescent="0.35">
      <c r="AO4194"/>
      <c r="AP4194"/>
      <c r="AQ4194"/>
    </row>
    <row r="4195" spans="41:43" x14ac:dyDescent="0.35">
      <c r="AO4195"/>
      <c r="AP4195"/>
      <c r="AQ4195"/>
    </row>
    <row r="4196" spans="41:43" x14ac:dyDescent="0.35">
      <c r="AO4196"/>
      <c r="AP4196"/>
      <c r="AQ4196"/>
    </row>
    <row r="4197" spans="41:43" x14ac:dyDescent="0.35">
      <c r="AO4197"/>
      <c r="AP4197"/>
      <c r="AQ4197"/>
    </row>
    <row r="4198" spans="41:43" x14ac:dyDescent="0.35">
      <c r="AO4198"/>
      <c r="AP4198"/>
      <c r="AQ4198"/>
    </row>
    <row r="4199" spans="41:43" x14ac:dyDescent="0.35">
      <c r="AO4199"/>
      <c r="AP4199"/>
      <c r="AQ4199"/>
    </row>
    <row r="4200" spans="41:43" x14ac:dyDescent="0.35">
      <c r="AO4200"/>
      <c r="AP4200"/>
      <c r="AQ4200"/>
    </row>
    <row r="4201" spans="41:43" x14ac:dyDescent="0.35">
      <c r="AO4201"/>
      <c r="AP4201"/>
      <c r="AQ4201"/>
    </row>
    <row r="4202" spans="41:43" x14ac:dyDescent="0.35">
      <c r="AO4202"/>
      <c r="AP4202"/>
      <c r="AQ4202"/>
    </row>
    <row r="4203" spans="41:43" x14ac:dyDescent="0.35">
      <c r="AO4203"/>
      <c r="AP4203"/>
      <c r="AQ4203"/>
    </row>
    <row r="4204" spans="41:43" x14ac:dyDescent="0.35">
      <c r="AO4204"/>
      <c r="AP4204"/>
      <c r="AQ4204"/>
    </row>
    <row r="4205" spans="41:43" x14ac:dyDescent="0.35">
      <c r="AO4205"/>
      <c r="AP4205"/>
      <c r="AQ4205"/>
    </row>
    <row r="4206" spans="41:43" x14ac:dyDescent="0.35">
      <c r="AO4206"/>
      <c r="AP4206"/>
      <c r="AQ4206"/>
    </row>
    <row r="4207" spans="41:43" x14ac:dyDescent="0.35">
      <c r="AO4207"/>
      <c r="AP4207"/>
      <c r="AQ4207"/>
    </row>
    <row r="4208" spans="41:43" x14ac:dyDescent="0.35">
      <c r="AO4208"/>
      <c r="AP4208"/>
      <c r="AQ4208"/>
    </row>
    <row r="4209" spans="41:43" x14ac:dyDescent="0.35">
      <c r="AO4209"/>
      <c r="AP4209"/>
      <c r="AQ4209"/>
    </row>
    <row r="4210" spans="41:43" x14ac:dyDescent="0.35">
      <c r="AO4210"/>
      <c r="AP4210"/>
      <c r="AQ4210"/>
    </row>
    <row r="4211" spans="41:43" x14ac:dyDescent="0.35">
      <c r="AO4211"/>
      <c r="AP4211"/>
      <c r="AQ4211"/>
    </row>
    <row r="4212" spans="41:43" x14ac:dyDescent="0.35">
      <c r="AO4212"/>
      <c r="AP4212"/>
      <c r="AQ4212"/>
    </row>
    <row r="4213" spans="41:43" x14ac:dyDescent="0.35">
      <c r="AO4213"/>
      <c r="AP4213"/>
      <c r="AQ4213"/>
    </row>
    <row r="4214" spans="41:43" x14ac:dyDescent="0.35">
      <c r="AO4214"/>
      <c r="AP4214"/>
      <c r="AQ4214"/>
    </row>
    <row r="4215" spans="41:43" x14ac:dyDescent="0.35">
      <c r="AO4215"/>
      <c r="AP4215"/>
      <c r="AQ4215"/>
    </row>
    <row r="4216" spans="41:43" x14ac:dyDescent="0.35">
      <c r="AO4216"/>
      <c r="AP4216"/>
      <c r="AQ4216"/>
    </row>
    <row r="4217" spans="41:43" x14ac:dyDescent="0.35">
      <c r="AO4217"/>
      <c r="AP4217"/>
      <c r="AQ4217"/>
    </row>
    <row r="4218" spans="41:43" x14ac:dyDescent="0.35">
      <c r="AO4218"/>
      <c r="AP4218"/>
      <c r="AQ4218"/>
    </row>
    <row r="4219" spans="41:43" x14ac:dyDescent="0.35">
      <c r="AO4219"/>
      <c r="AP4219"/>
      <c r="AQ4219"/>
    </row>
    <row r="4220" spans="41:43" x14ac:dyDescent="0.35">
      <c r="AO4220"/>
      <c r="AP4220"/>
      <c r="AQ4220"/>
    </row>
    <row r="4221" spans="41:43" x14ac:dyDescent="0.35">
      <c r="AO4221"/>
      <c r="AP4221"/>
      <c r="AQ4221"/>
    </row>
    <row r="4222" spans="41:43" x14ac:dyDescent="0.35">
      <c r="AO4222"/>
      <c r="AP4222"/>
      <c r="AQ4222"/>
    </row>
    <row r="4223" spans="41:43" x14ac:dyDescent="0.35">
      <c r="AO4223"/>
      <c r="AP4223"/>
      <c r="AQ4223"/>
    </row>
    <row r="4224" spans="41:43" x14ac:dyDescent="0.35">
      <c r="AO4224"/>
      <c r="AP4224"/>
      <c r="AQ4224"/>
    </row>
    <row r="4225" spans="41:43" x14ac:dyDescent="0.35">
      <c r="AO4225"/>
      <c r="AP4225"/>
      <c r="AQ4225"/>
    </row>
    <row r="4226" spans="41:43" x14ac:dyDescent="0.35">
      <c r="AO4226"/>
      <c r="AP4226"/>
      <c r="AQ4226"/>
    </row>
    <row r="4227" spans="41:43" x14ac:dyDescent="0.35">
      <c r="AO4227"/>
      <c r="AP4227"/>
      <c r="AQ4227"/>
    </row>
    <row r="4228" spans="41:43" x14ac:dyDescent="0.35">
      <c r="AO4228"/>
      <c r="AP4228"/>
      <c r="AQ4228"/>
    </row>
    <row r="4229" spans="41:43" x14ac:dyDescent="0.35">
      <c r="AO4229"/>
      <c r="AP4229"/>
      <c r="AQ4229"/>
    </row>
    <row r="4230" spans="41:43" x14ac:dyDescent="0.35">
      <c r="AO4230"/>
      <c r="AP4230"/>
      <c r="AQ4230"/>
    </row>
    <row r="4231" spans="41:43" x14ac:dyDescent="0.35">
      <c r="AO4231"/>
      <c r="AP4231"/>
      <c r="AQ4231"/>
    </row>
    <row r="4232" spans="41:43" x14ac:dyDescent="0.35">
      <c r="AO4232"/>
      <c r="AP4232"/>
      <c r="AQ4232"/>
    </row>
    <row r="4233" spans="41:43" x14ac:dyDescent="0.35">
      <c r="AO4233"/>
      <c r="AP4233"/>
      <c r="AQ4233"/>
    </row>
    <row r="4234" spans="41:43" x14ac:dyDescent="0.35">
      <c r="AO4234"/>
      <c r="AP4234"/>
      <c r="AQ4234"/>
    </row>
    <row r="4235" spans="41:43" x14ac:dyDescent="0.35">
      <c r="AO4235"/>
      <c r="AP4235"/>
      <c r="AQ4235"/>
    </row>
    <row r="4236" spans="41:43" x14ac:dyDescent="0.35">
      <c r="AO4236"/>
      <c r="AP4236"/>
      <c r="AQ4236"/>
    </row>
    <row r="4237" spans="41:43" x14ac:dyDescent="0.35">
      <c r="AO4237"/>
      <c r="AP4237"/>
      <c r="AQ4237"/>
    </row>
    <row r="4238" spans="41:43" x14ac:dyDescent="0.35">
      <c r="AO4238"/>
      <c r="AP4238"/>
      <c r="AQ4238"/>
    </row>
    <row r="4239" spans="41:43" x14ac:dyDescent="0.35">
      <c r="AO4239"/>
      <c r="AP4239"/>
      <c r="AQ4239"/>
    </row>
    <row r="4240" spans="41:43" x14ac:dyDescent="0.35">
      <c r="AO4240"/>
      <c r="AP4240"/>
      <c r="AQ4240"/>
    </row>
    <row r="4241" spans="41:43" x14ac:dyDescent="0.35">
      <c r="AO4241"/>
      <c r="AP4241"/>
      <c r="AQ4241"/>
    </row>
    <row r="4242" spans="41:43" x14ac:dyDescent="0.35">
      <c r="AO4242"/>
      <c r="AP4242"/>
      <c r="AQ4242"/>
    </row>
    <row r="4243" spans="41:43" x14ac:dyDescent="0.35">
      <c r="AO4243"/>
      <c r="AP4243"/>
      <c r="AQ4243"/>
    </row>
    <row r="4244" spans="41:43" x14ac:dyDescent="0.35">
      <c r="AO4244"/>
      <c r="AP4244"/>
      <c r="AQ4244"/>
    </row>
    <row r="4245" spans="41:43" x14ac:dyDescent="0.35">
      <c r="AO4245"/>
      <c r="AP4245"/>
      <c r="AQ4245"/>
    </row>
    <row r="4246" spans="41:43" x14ac:dyDescent="0.35">
      <c r="AO4246"/>
      <c r="AP4246"/>
      <c r="AQ4246"/>
    </row>
    <row r="4247" spans="41:43" x14ac:dyDescent="0.35">
      <c r="AO4247"/>
      <c r="AP4247"/>
      <c r="AQ4247"/>
    </row>
    <row r="4248" spans="41:43" x14ac:dyDescent="0.35">
      <c r="AO4248"/>
      <c r="AP4248"/>
      <c r="AQ4248"/>
    </row>
    <row r="4249" spans="41:43" x14ac:dyDescent="0.35">
      <c r="AO4249"/>
      <c r="AP4249"/>
      <c r="AQ4249"/>
    </row>
    <row r="4250" spans="41:43" x14ac:dyDescent="0.35">
      <c r="AO4250"/>
      <c r="AP4250"/>
      <c r="AQ4250"/>
    </row>
    <row r="4251" spans="41:43" x14ac:dyDescent="0.35">
      <c r="AO4251"/>
      <c r="AP4251"/>
      <c r="AQ4251"/>
    </row>
    <row r="4252" spans="41:43" x14ac:dyDescent="0.35">
      <c r="AO4252"/>
      <c r="AP4252"/>
      <c r="AQ4252"/>
    </row>
    <row r="4253" spans="41:43" x14ac:dyDescent="0.35">
      <c r="AO4253"/>
      <c r="AP4253"/>
      <c r="AQ4253"/>
    </row>
    <row r="4254" spans="41:43" x14ac:dyDescent="0.35">
      <c r="AO4254"/>
      <c r="AP4254"/>
      <c r="AQ4254"/>
    </row>
    <row r="4255" spans="41:43" x14ac:dyDescent="0.35">
      <c r="AO4255"/>
      <c r="AP4255"/>
      <c r="AQ4255"/>
    </row>
    <row r="4256" spans="41:43" x14ac:dyDescent="0.35">
      <c r="AO4256"/>
      <c r="AP4256"/>
      <c r="AQ4256"/>
    </row>
    <row r="4257" spans="41:43" x14ac:dyDescent="0.35">
      <c r="AO4257"/>
      <c r="AP4257"/>
      <c r="AQ4257"/>
    </row>
    <row r="4258" spans="41:43" x14ac:dyDescent="0.35">
      <c r="AO4258"/>
      <c r="AP4258"/>
      <c r="AQ4258"/>
    </row>
    <row r="4259" spans="41:43" x14ac:dyDescent="0.35">
      <c r="AO4259"/>
      <c r="AP4259"/>
      <c r="AQ4259"/>
    </row>
    <row r="4260" spans="41:43" x14ac:dyDescent="0.35">
      <c r="AO4260"/>
      <c r="AP4260"/>
      <c r="AQ4260"/>
    </row>
    <row r="4261" spans="41:43" x14ac:dyDescent="0.35">
      <c r="AO4261"/>
      <c r="AP4261"/>
      <c r="AQ4261"/>
    </row>
    <row r="4262" spans="41:43" x14ac:dyDescent="0.35">
      <c r="AO4262"/>
      <c r="AP4262"/>
      <c r="AQ4262"/>
    </row>
    <row r="4263" spans="41:43" x14ac:dyDescent="0.35">
      <c r="AO4263"/>
      <c r="AP4263"/>
      <c r="AQ4263"/>
    </row>
    <row r="4264" spans="41:43" x14ac:dyDescent="0.35">
      <c r="AO4264"/>
      <c r="AP4264"/>
      <c r="AQ4264"/>
    </row>
    <row r="4265" spans="41:43" x14ac:dyDescent="0.35">
      <c r="AO4265"/>
      <c r="AP4265"/>
      <c r="AQ4265"/>
    </row>
    <row r="4266" spans="41:43" x14ac:dyDescent="0.35">
      <c r="AO4266"/>
      <c r="AP4266"/>
      <c r="AQ4266"/>
    </row>
    <row r="4267" spans="41:43" x14ac:dyDescent="0.35">
      <c r="AO4267"/>
      <c r="AP4267"/>
      <c r="AQ4267"/>
    </row>
    <row r="4268" spans="41:43" x14ac:dyDescent="0.35">
      <c r="AO4268"/>
      <c r="AP4268"/>
      <c r="AQ4268"/>
    </row>
    <row r="4269" spans="41:43" x14ac:dyDescent="0.35">
      <c r="AO4269"/>
      <c r="AP4269"/>
      <c r="AQ4269"/>
    </row>
    <row r="4270" spans="41:43" x14ac:dyDescent="0.35">
      <c r="AO4270"/>
      <c r="AP4270"/>
      <c r="AQ4270"/>
    </row>
    <row r="4271" spans="41:43" x14ac:dyDescent="0.35">
      <c r="AO4271"/>
      <c r="AP4271"/>
      <c r="AQ4271"/>
    </row>
    <row r="4272" spans="41:43" x14ac:dyDescent="0.35">
      <c r="AO4272"/>
      <c r="AP4272"/>
      <c r="AQ4272"/>
    </row>
    <row r="4273" spans="41:43" x14ac:dyDescent="0.35">
      <c r="AO4273"/>
      <c r="AP4273"/>
      <c r="AQ4273"/>
    </row>
    <row r="4274" spans="41:43" x14ac:dyDescent="0.35">
      <c r="AO4274"/>
      <c r="AP4274"/>
      <c r="AQ4274"/>
    </row>
    <row r="4275" spans="41:43" x14ac:dyDescent="0.35">
      <c r="AO4275"/>
      <c r="AP4275"/>
      <c r="AQ4275"/>
    </row>
    <row r="4276" spans="41:43" x14ac:dyDescent="0.35">
      <c r="AO4276"/>
      <c r="AP4276"/>
      <c r="AQ4276"/>
    </row>
    <row r="4277" spans="41:43" x14ac:dyDescent="0.35">
      <c r="AO4277"/>
      <c r="AP4277"/>
      <c r="AQ4277"/>
    </row>
    <row r="4278" spans="41:43" x14ac:dyDescent="0.35">
      <c r="AO4278"/>
      <c r="AP4278"/>
      <c r="AQ4278"/>
    </row>
    <row r="4279" spans="41:43" x14ac:dyDescent="0.35">
      <c r="AO4279"/>
      <c r="AP4279"/>
      <c r="AQ4279"/>
    </row>
    <row r="4280" spans="41:43" x14ac:dyDescent="0.35">
      <c r="AO4280"/>
      <c r="AP4280"/>
      <c r="AQ4280"/>
    </row>
    <row r="4281" spans="41:43" x14ac:dyDescent="0.35">
      <c r="AO4281"/>
      <c r="AP4281"/>
      <c r="AQ4281"/>
    </row>
    <row r="4282" spans="41:43" x14ac:dyDescent="0.35">
      <c r="AO4282"/>
      <c r="AP4282"/>
      <c r="AQ4282"/>
    </row>
    <row r="4283" spans="41:43" x14ac:dyDescent="0.35">
      <c r="AO4283"/>
      <c r="AP4283"/>
      <c r="AQ4283"/>
    </row>
    <row r="4284" spans="41:43" x14ac:dyDescent="0.35">
      <c r="AO4284"/>
      <c r="AP4284"/>
      <c r="AQ4284"/>
    </row>
    <row r="4285" spans="41:43" x14ac:dyDescent="0.35">
      <c r="AO4285"/>
      <c r="AP4285"/>
      <c r="AQ4285"/>
    </row>
    <row r="4286" spans="41:43" x14ac:dyDescent="0.35">
      <c r="AO4286"/>
      <c r="AP4286"/>
      <c r="AQ4286"/>
    </row>
    <row r="4287" spans="41:43" x14ac:dyDescent="0.35">
      <c r="AO4287"/>
      <c r="AP4287"/>
      <c r="AQ4287"/>
    </row>
    <row r="4288" spans="41:43" x14ac:dyDescent="0.35">
      <c r="AO4288"/>
      <c r="AP4288"/>
      <c r="AQ4288"/>
    </row>
    <row r="4289" spans="41:43" x14ac:dyDescent="0.35">
      <c r="AO4289"/>
      <c r="AP4289"/>
      <c r="AQ4289"/>
    </row>
    <row r="4290" spans="41:43" x14ac:dyDescent="0.35">
      <c r="AO4290"/>
      <c r="AP4290"/>
      <c r="AQ4290"/>
    </row>
    <row r="4291" spans="41:43" x14ac:dyDescent="0.35">
      <c r="AO4291"/>
      <c r="AP4291"/>
      <c r="AQ4291"/>
    </row>
    <row r="4292" spans="41:43" x14ac:dyDescent="0.35">
      <c r="AO4292"/>
      <c r="AP4292"/>
      <c r="AQ4292"/>
    </row>
    <row r="4293" spans="41:43" x14ac:dyDescent="0.35">
      <c r="AO4293"/>
      <c r="AP4293"/>
      <c r="AQ4293"/>
    </row>
    <row r="4294" spans="41:43" x14ac:dyDescent="0.35">
      <c r="AO4294"/>
      <c r="AP4294"/>
      <c r="AQ4294"/>
    </row>
    <row r="4295" spans="41:43" x14ac:dyDescent="0.35">
      <c r="AO4295"/>
      <c r="AP4295"/>
      <c r="AQ4295"/>
    </row>
    <row r="4296" spans="41:43" x14ac:dyDescent="0.35">
      <c r="AO4296"/>
      <c r="AP4296"/>
      <c r="AQ4296"/>
    </row>
    <row r="4297" spans="41:43" x14ac:dyDescent="0.35">
      <c r="AO4297"/>
      <c r="AP4297"/>
      <c r="AQ4297"/>
    </row>
    <row r="4298" spans="41:43" x14ac:dyDescent="0.35">
      <c r="AO4298"/>
      <c r="AP4298"/>
      <c r="AQ4298"/>
    </row>
    <row r="4299" spans="41:43" x14ac:dyDescent="0.35">
      <c r="AO4299"/>
      <c r="AP4299"/>
      <c r="AQ4299"/>
    </row>
    <row r="4300" spans="41:43" x14ac:dyDescent="0.35">
      <c r="AO4300"/>
      <c r="AP4300"/>
      <c r="AQ4300"/>
    </row>
    <row r="4301" spans="41:43" x14ac:dyDescent="0.35">
      <c r="AO4301"/>
      <c r="AP4301"/>
      <c r="AQ4301"/>
    </row>
    <row r="4302" spans="41:43" x14ac:dyDescent="0.35">
      <c r="AO4302"/>
      <c r="AP4302"/>
      <c r="AQ4302"/>
    </row>
    <row r="4303" spans="41:43" x14ac:dyDescent="0.35">
      <c r="AO4303"/>
      <c r="AP4303"/>
      <c r="AQ4303"/>
    </row>
    <row r="4304" spans="41:43" x14ac:dyDescent="0.35">
      <c r="AO4304"/>
      <c r="AP4304"/>
      <c r="AQ4304"/>
    </row>
    <row r="4305" spans="41:43" x14ac:dyDescent="0.35">
      <c r="AO4305"/>
      <c r="AP4305"/>
      <c r="AQ4305"/>
    </row>
    <row r="4306" spans="41:43" x14ac:dyDescent="0.35">
      <c r="AO4306"/>
      <c r="AP4306"/>
      <c r="AQ4306"/>
    </row>
    <row r="4307" spans="41:43" x14ac:dyDescent="0.35">
      <c r="AO4307"/>
      <c r="AP4307"/>
      <c r="AQ4307"/>
    </row>
    <row r="4308" spans="41:43" x14ac:dyDescent="0.35">
      <c r="AO4308"/>
      <c r="AP4308"/>
      <c r="AQ4308"/>
    </row>
    <row r="4309" spans="41:43" x14ac:dyDescent="0.35">
      <c r="AO4309"/>
      <c r="AP4309"/>
      <c r="AQ4309"/>
    </row>
    <row r="4310" spans="41:43" x14ac:dyDescent="0.35">
      <c r="AO4310"/>
      <c r="AP4310"/>
      <c r="AQ4310"/>
    </row>
    <row r="4311" spans="41:43" x14ac:dyDescent="0.35">
      <c r="AO4311"/>
      <c r="AP4311"/>
      <c r="AQ4311"/>
    </row>
    <row r="4312" spans="41:43" x14ac:dyDescent="0.35">
      <c r="AO4312"/>
      <c r="AP4312"/>
      <c r="AQ4312"/>
    </row>
    <row r="4313" spans="41:43" x14ac:dyDescent="0.35">
      <c r="AO4313"/>
      <c r="AP4313"/>
      <c r="AQ4313"/>
    </row>
    <row r="4314" spans="41:43" x14ac:dyDescent="0.35">
      <c r="AO4314"/>
      <c r="AP4314"/>
      <c r="AQ4314"/>
    </row>
    <row r="4315" spans="41:43" x14ac:dyDescent="0.35">
      <c r="AO4315"/>
      <c r="AP4315"/>
      <c r="AQ4315"/>
    </row>
    <row r="4316" spans="41:43" x14ac:dyDescent="0.35">
      <c r="AO4316"/>
      <c r="AP4316"/>
      <c r="AQ4316"/>
    </row>
    <row r="4317" spans="41:43" x14ac:dyDescent="0.35">
      <c r="AO4317"/>
      <c r="AP4317"/>
      <c r="AQ4317"/>
    </row>
    <row r="4318" spans="41:43" x14ac:dyDescent="0.35">
      <c r="AO4318"/>
      <c r="AP4318"/>
      <c r="AQ4318"/>
    </row>
    <row r="4319" spans="41:43" x14ac:dyDescent="0.35">
      <c r="AO4319"/>
      <c r="AP4319"/>
      <c r="AQ4319"/>
    </row>
    <row r="4320" spans="41:43" x14ac:dyDescent="0.35">
      <c r="AO4320"/>
      <c r="AP4320"/>
      <c r="AQ4320"/>
    </row>
    <row r="4321" spans="41:43" x14ac:dyDescent="0.35">
      <c r="AO4321"/>
      <c r="AP4321"/>
      <c r="AQ4321"/>
    </row>
    <row r="4322" spans="41:43" x14ac:dyDescent="0.35">
      <c r="AO4322"/>
      <c r="AP4322"/>
      <c r="AQ4322"/>
    </row>
    <row r="4323" spans="41:43" x14ac:dyDescent="0.35">
      <c r="AO4323"/>
      <c r="AP4323"/>
      <c r="AQ4323"/>
    </row>
    <row r="4324" spans="41:43" x14ac:dyDescent="0.35">
      <c r="AO4324"/>
      <c r="AP4324"/>
      <c r="AQ4324"/>
    </row>
    <row r="4325" spans="41:43" x14ac:dyDescent="0.35">
      <c r="AO4325"/>
      <c r="AP4325"/>
      <c r="AQ4325"/>
    </row>
    <row r="4326" spans="41:43" x14ac:dyDescent="0.35">
      <c r="AO4326"/>
      <c r="AP4326"/>
      <c r="AQ4326"/>
    </row>
    <row r="4327" spans="41:43" x14ac:dyDescent="0.35">
      <c r="AO4327"/>
      <c r="AP4327"/>
      <c r="AQ4327"/>
    </row>
    <row r="4328" spans="41:43" x14ac:dyDescent="0.35">
      <c r="AO4328"/>
      <c r="AP4328"/>
      <c r="AQ4328"/>
    </row>
    <row r="4329" spans="41:43" x14ac:dyDescent="0.35">
      <c r="AO4329"/>
      <c r="AP4329"/>
      <c r="AQ4329"/>
    </row>
    <row r="4330" spans="41:43" x14ac:dyDescent="0.35">
      <c r="AO4330"/>
      <c r="AP4330"/>
      <c r="AQ4330"/>
    </row>
    <row r="4331" spans="41:43" x14ac:dyDescent="0.35">
      <c r="AO4331"/>
      <c r="AP4331"/>
      <c r="AQ4331"/>
    </row>
    <row r="4332" spans="41:43" x14ac:dyDescent="0.35">
      <c r="AO4332"/>
      <c r="AP4332"/>
      <c r="AQ4332"/>
    </row>
    <row r="4333" spans="41:43" x14ac:dyDescent="0.35">
      <c r="AO4333"/>
      <c r="AP4333"/>
      <c r="AQ4333"/>
    </row>
    <row r="4334" spans="41:43" x14ac:dyDescent="0.35">
      <c r="AO4334"/>
      <c r="AP4334"/>
      <c r="AQ4334"/>
    </row>
    <row r="4335" spans="41:43" x14ac:dyDescent="0.35">
      <c r="AO4335"/>
      <c r="AP4335"/>
      <c r="AQ4335"/>
    </row>
    <row r="4336" spans="41:43" x14ac:dyDescent="0.35">
      <c r="AO4336"/>
      <c r="AP4336"/>
      <c r="AQ4336"/>
    </row>
    <row r="4337" spans="41:43" x14ac:dyDescent="0.35">
      <c r="AO4337"/>
      <c r="AP4337"/>
      <c r="AQ4337"/>
    </row>
    <row r="4338" spans="41:43" x14ac:dyDescent="0.35">
      <c r="AO4338"/>
      <c r="AP4338"/>
      <c r="AQ4338"/>
    </row>
    <row r="4339" spans="41:43" x14ac:dyDescent="0.35">
      <c r="AO4339"/>
      <c r="AP4339"/>
      <c r="AQ4339"/>
    </row>
    <row r="4340" spans="41:43" x14ac:dyDescent="0.35">
      <c r="AO4340"/>
      <c r="AP4340"/>
      <c r="AQ4340"/>
    </row>
    <row r="4341" spans="41:43" x14ac:dyDescent="0.35">
      <c r="AO4341"/>
      <c r="AP4341"/>
      <c r="AQ4341"/>
    </row>
    <row r="4342" spans="41:43" x14ac:dyDescent="0.35">
      <c r="AO4342"/>
      <c r="AP4342"/>
      <c r="AQ4342"/>
    </row>
    <row r="4343" spans="41:43" x14ac:dyDescent="0.35">
      <c r="AO4343"/>
      <c r="AP4343"/>
      <c r="AQ4343"/>
    </row>
    <row r="4344" spans="41:43" x14ac:dyDescent="0.35">
      <c r="AO4344"/>
      <c r="AP4344"/>
      <c r="AQ4344"/>
    </row>
    <row r="4345" spans="41:43" x14ac:dyDescent="0.35">
      <c r="AO4345"/>
      <c r="AP4345"/>
      <c r="AQ4345"/>
    </row>
    <row r="4346" spans="41:43" x14ac:dyDescent="0.35">
      <c r="AO4346"/>
      <c r="AP4346"/>
      <c r="AQ4346"/>
    </row>
    <row r="4347" spans="41:43" x14ac:dyDescent="0.35">
      <c r="AO4347"/>
      <c r="AP4347"/>
      <c r="AQ4347"/>
    </row>
    <row r="4348" spans="41:43" x14ac:dyDescent="0.35">
      <c r="AO4348"/>
      <c r="AP4348"/>
      <c r="AQ4348"/>
    </row>
    <row r="4349" spans="41:43" x14ac:dyDescent="0.35">
      <c r="AO4349"/>
      <c r="AP4349"/>
      <c r="AQ4349"/>
    </row>
    <row r="4350" spans="41:43" x14ac:dyDescent="0.35">
      <c r="AO4350"/>
      <c r="AP4350"/>
      <c r="AQ4350"/>
    </row>
    <row r="4351" spans="41:43" x14ac:dyDescent="0.35">
      <c r="AO4351"/>
      <c r="AP4351"/>
      <c r="AQ4351"/>
    </row>
    <row r="4352" spans="41:43" x14ac:dyDescent="0.35">
      <c r="AO4352"/>
      <c r="AP4352"/>
      <c r="AQ4352"/>
    </row>
    <row r="4353" spans="41:43" x14ac:dyDescent="0.35">
      <c r="AO4353"/>
      <c r="AP4353"/>
      <c r="AQ4353"/>
    </row>
    <row r="4354" spans="41:43" x14ac:dyDescent="0.35">
      <c r="AO4354"/>
      <c r="AP4354"/>
      <c r="AQ4354"/>
    </row>
    <row r="4355" spans="41:43" x14ac:dyDescent="0.35">
      <c r="AO4355"/>
      <c r="AP4355"/>
      <c r="AQ4355"/>
    </row>
    <row r="4356" spans="41:43" x14ac:dyDescent="0.35">
      <c r="AO4356"/>
      <c r="AP4356"/>
      <c r="AQ4356"/>
    </row>
    <row r="4357" spans="41:43" x14ac:dyDescent="0.35">
      <c r="AO4357"/>
      <c r="AP4357"/>
      <c r="AQ4357"/>
    </row>
    <row r="4358" spans="41:43" x14ac:dyDescent="0.35">
      <c r="AO4358"/>
      <c r="AP4358"/>
      <c r="AQ4358"/>
    </row>
    <row r="4359" spans="41:43" x14ac:dyDescent="0.35">
      <c r="AO4359"/>
      <c r="AP4359"/>
      <c r="AQ4359"/>
    </row>
    <row r="4360" spans="41:43" x14ac:dyDescent="0.35">
      <c r="AO4360"/>
      <c r="AP4360"/>
      <c r="AQ4360"/>
    </row>
    <row r="4361" spans="41:43" x14ac:dyDescent="0.35">
      <c r="AO4361"/>
      <c r="AP4361"/>
      <c r="AQ4361"/>
    </row>
    <row r="4362" spans="41:43" x14ac:dyDescent="0.35">
      <c r="AO4362"/>
      <c r="AP4362"/>
      <c r="AQ4362"/>
    </row>
    <row r="4363" spans="41:43" x14ac:dyDescent="0.35">
      <c r="AO4363"/>
      <c r="AP4363"/>
      <c r="AQ4363"/>
    </row>
    <row r="4364" spans="41:43" x14ac:dyDescent="0.35">
      <c r="AO4364"/>
      <c r="AP4364"/>
      <c r="AQ4364"/>
    </row>
    <row r="4365" spans="41:43" x14ac:dyDescent="0.35">
      <c r="AO4365"/>
      <c r="AP4365"/>
      <c r="AQ4365"/>
    </row>
    <row r="4366" spans="41:43" x14ac:dyDescent="0.35">
      <c r="AO4366"/>
      <c r="AP4366"/>
      <c r="AQ4366"/>
    </row>
    <row r="4367" spans="41:43" x14ac:dyDescent="0.35">
      <c r="AO4367"/>
      <c r="AP4367"/>
      <c r="AQ4367"/>
    </row>
    <row r="4368" spans="41:43" x14ac:dyDescent="0.35">
      <c r="AO4368"/>
      <c r="AP4368"/>
      <c r="AQ4368"/>
    </row>
    <row r="4369" spans="41:43" x14ac:dyDescent="0.35">
      <c r="AO4369"/>
      <c r="AP4369"/>
      <c r="AQ4369"/>
    </row>
    <row r="4370" spans="41:43" x14ac:dyDescent="0.35">
      <c r="AO4370"/>
      <c r="AP4370"/>
      <c r="AQ4370"/>
    </row>
    <row r="4371" spans="41:43" x14ac:dyDescent="0.35">
      <c r="AO4371"/>
      <c r="AP4371"/>
      <c r="AQ4371"/>
    </row>
    <row r="4372" spans="41:43" x14ac:dyDescent="0.35">
      <c r="AO4372"/>
      <c r="AP4372"/>
      <c r="AQ4372"/>
    </row>
    <row r="4373" spans="41:43" x14ac:dyDescent="0.35">
      <c r="AO4373"/>
      <c r="AP4373"/>
      <c r="AQ4373"/>
    </row>
    <row r="4374" spans="41:43" x14ac:dyDescent="0.35">
      <c r="AO4374"/>
      <c r="AP4374"/>
      <c r="AQ4374"/>
    </row>
    <row r="4375" spans="41:43" x14ac:dyDescent="0.35">
      <c r="AO4375"/>
      <c r="AP4375"/>
      <c r="AQ4375"/>
    </row>
    <row r="4376" spans="41:43" x14ac:dyDescent="0.35">
      <c r="AO4376"/>
      <c r="AP4376"/>
      <c r="AQ4376"/>
    </row>
    <row r="4377" spans="41:43" x14ac:dyDescent="0.35">
      <c r="AO4377"/>
      <c r="AP4377"/>
      <c r="AQ4377"/>
    </row>
    <row r="4378" spans="41:43" x14ac:dyDescent="0.35">
      <c r="AO4378"/>
      <c r="AP4378"/>
      <c r="AQ4378"/>
    </row>
    <row r="4379" spans="41:43" x14ac:dyDescent="0.35">
      <c r="AO4379"/>
      <c r="AP4379"/>
      <c r="AQ4379"/>
    </row>
    <row r="4380" spans="41:43" x14ac:dyDescent="0.35">
      <c r="AO4380"/>
      <c r="AP4380"/>
      <c r="AQ4380"/>
    </row>
    <row r="4381" spans="41:43" x14ac:dyDescent="0.35">
      <c r="AO4381"/>
      <c r="AP4381"/>
      <c r="AQ4381"/>
    </row>
    <row r="4382" spans="41:43" x14ac:dyDescent="0.35">
      <c r="AO4382"/>
      <c r="AP4382"/>
      <c r="AQ4382"/>
    </row>
    <row r="4383" spans="41:43" x14ac:dyDescent="0.35">
      <c r="AO4383"/>
      <c r="AP4383"/>
      <c r="AQ4383"/>
    </row>
    <row r="4384" spans="41:43" x14ac:dyDescent="0.35">
      <c r="AO4384"/>
      <c r="AP4384"/>
      <c r="AQ4384"/>
    </row>
    <row r="4385" spans="41:43" x14ac:dyDescent="0.35">
      <c r="AO4385"/>
      <c r="AP4385"/>
      <c r="AQ4385"/>
    </row>
    <row r="4386" spans="41:43" x14ac:dyDescent="0.35">
      <c r="AO4386"/>
      <c r="AP4386"/>
      <c r="AQ4386"/>
    </row>
    <row r="4387" spans="41:43" x14ac:dyDescent="0.35">
      <c r="AO4387"/>
      <c r="AP4387"/>
      <c r="AQ4387"/>
    </row>
    <row r="4388" spans="41:43" x14ac:dyDescent="0.35">
      <c r="AO4388"/>
      <c r="AP4388"/>
      <c r="AQ4388"/>
    </row>
    <row r="4389" spans="41:43" x14ac:dyDescent="0.35">
      <c r="AO4389"/>
      <c r="AP4389"/>
      <c r="AQ4389"/>
    </row>
    <row r="4390" spans="41:43" x14ac:dyDescent="0.35">
      <c r="AO4390"/>
      <c r="AP4390"/>
      <c r="AQ4390"/>
    </row>
    <row r="4391" spans="41:43" x14ac:dyDescent="0.35">
      <c r="AO4391"/>
      <c r="AP4391"/>
      <c r="AQ4391"/>
    </row>
    <row r="4392" spans="41:43" x14ac:dyDescent="0.35">
      <c r="AO4392"/>
      <c r="AP4392"/>
      <c r="AQ4392"/>
    </row>
    <row r="4393" spans="41:43" x14ac:dyDescent="0.35">
      <c r="AO4393"/>
      <c r="AP4393"/>
      <c r="AQ4393"/>
    </row>
    <row r="4394" spans="41:43" x14ac:dyDescent="0.35">
      <c r="AO4394"/>
      <c r="AP4394"/>
      <c r="AQ4394"/>
    </row>
    <row r="4395" spans="41:43" x14ac:dyDescent="0.35">
      <c r="AO4395"/>
      <c r="AP4395"/>
      <c r="AQ4395"/>
    </row>
    <row r="4396" spans="41:43" x14ac:dyDescent="0.35">
      <c r="AO4396"/>
      <c r="AP4396"/>
      <c r="AQ4396"/>
    </row>
    <row r="4397" spans="41:43" x14ac:dyDescent="0.35">
      <c r="AO4397"/>
      <c r="AP4397"/>
      <c r="AQ4397"/>
    </row>
    <row r="4398" spans="41:43" x14ac:dyDescent="0.35">
      <c r="AO4398"/>
      <c r="AP4398"/>
      <c r="AQ4398"/>
    </row>
    <row r="4399" spans="41:43" x14ac:dyDescent="0.35">
      <c r="AO4399"/>
      <c r="AP4399"/>
      <c r="AQ4399"/>
    </row>
    <row r="4400" spans="41:43" x14ac:dyDescent="0.35">
      <c r="AO4400"/>
      <c r="AP4400"/>
      <c r="AQ4400"/>
    </row>
    <row r="4401" spans="41:43" x14ac:dyDescent="0.35">
      <c r="AO4401"/>
      <c r="AP4401"/>
      <c r="AQ4401"/>
    </row>
    <row r="4402" spans="41:43" x14ac:dyDescent="0.35">
      <c r="AO4402"/>
      <c r="AP4402"/>
      <c r="AQ4402"/>
    </row>
    <row r="4403" spans="41:43" x14ac:dyDescent="0.35">
      <c r="AO4403"/>
      <c r="AP4403"/>
      <c r="AQ4403"/>
    </row>
    <row r="4404" spans="41:43" x14ac:dyDescent="0.35">
      <c r="AO4404"/>
      <c r="AP4404"/>
      <c r="AQ4404"/>
    </row>
    <row r="4405" spans="41:43" x14ac:dyDescent="0.35">
      <c r="AO4405"/>
      <c r="AP4405"/>
      <c r="AQ4405"/>
    </row>
    <row r="4406" spans="41:43" x14ac:dyDescent="0.35">
      <c r="AO4406"/>
      <c r="AP4406"/>
      <c r="AQ4406"/>
    </row>
    <row r="4407" spans="41:43" x14ac:dyDescent="0.35">
      <c r="AO4407"/>
      <c r="AP4407"/>
      <c r="AQ4407"/>
    </row>
    <row r="4408" spans="41:43" x14ac:dyDescent="0.35">
      <c r="AO4408"/>
      <c r="AP4408"/>
      <c r="AQ4408"/>
    </row>
    <row r="4409" spans="41:43" x14ac:dyDescent="0.35">
      <c r="AO4409"/>
      <c r="AP4409"/>
      <c r="AQ4409"/>
    </row>
    <row r="4410" spans="41:43" x14ac:dyDescent="0.35">
      <c r="AO4410"/>
      <c r="AP4410"/>
      <c r="AQ4410"/>
    </row>
    <row r="4411" spans="41:43" x14ac:dyDescent="0.35">
      <c r="AO4411"/>
      <c r="AP4411"/>
      <c r="AQ4411"/>
    </row>
    <row r="4412" spans="41:43" x14ac:dyDescent="0.35">
      <c r="AO4412"/>
      <c r="AP4412"/>
      <c r="AQ4412"/>
    </row>
    <row r="4413" spans="41:43" x14ac:dyDescent="0.35">
      <c r="AO4413"/>
      <c r="AP4413"/>
      <c r="AQ4413"/>
    </row>
    <row r="4414" spans="41:43" x14ac:dyDescent="0.35">
      <c r="AO4414"/>
      <c r="AP4414"/>
      <c r="AQ4414"/>
    </row>
    <row r="4415" spans="41:43" x14ac:dyDescent="0.35">
      <c r="AO4415"/>
      <c r="AP4415"/>
      <c r="AQ4415"/>
    </row>
    <row r="4416" spans="41:43" x14ac:dyDescent="0.35">
      <c r="AO4416"/>
      <c r="AP4416"/>
      <c r="AQ4416"/>
    </row>
    <row r="4417" spans="41:43" x14ac:dyDescent="0.35">
      <c r="AO4417"/>
      <c r="AP4417"/>
      <c r="AQ4417"/>
    </row>
    <row r="4418" spans="41:43" x14ac:dyDescent="0.35">
      <c r="AO4418"/>
      <c r="AP4418"/>
      <c r="AQ4418"/>
    </row>
    <row r="4419" spans="41:43" x14ac:dyDescent="0.35">
      <c r="AO4419"/>
      <c r="AP4419"/>
      <c r="AQ4419"/>
    </row>
    <row r="4420" spans="41:43" x14ac:dyDescent="0.35">
      <c r="AO4420"/>
      <c r="AP4420"/>
      <c r="AQ4420"/>
    </row>
    <row r="4421" spans="41:43" x14ac:dyDescent="0.35">
      <c r="AO4421"/>
      <c r="AP4421"/>
      <c r="AQ4421"/>
    </row>
    <row r="4422" spans="41:43" x14ac:dyDescent="0.35">
      <c r="AO4422"/>
      <c r="AP4422"/>
      <c r="AQ4422"/>
    </row>
    <row r="4423" spans="41:43" x14ac:dyDescent="0.35">
      <c r="AO4423"/>
      <c r="AP4423"/>
      <c r="AQ4423"/>
    </row>
    <row r="4424" spans="41:43" x14ac:dyDescent="0.35">
      <c r="AO4424"/>
      <c r="AP4424"/>
      <c r="AQ4424"/>
    </row>
    <row r="4425" spans="41:43" x14ac:dyDescent="0.35">
      <c r="AO4425"/>
      <c r="AP4425"/>
      <c r="AQ4425"/>
    </row>
    <row r="4426" spans="41:43" x14ac:dyDescent="0.35">
      <c r="AO4426"/>
      <c r="AP4426"/>
      <c r="AQ4426"/>
    </row>
    <row r="4427" spans="41:43" x14ac:dyDescent="0.35">
      <c r="AO4427"/>
      <c r="AP4427"/>
      <c r="AQ4427"/>
    </row>
    <row r="4428" spans="41:43" x14ac:dyDescent="0.35">
      <c r="AO4428"/>
      <c r="AP4428"/>
      <c r="AQ4428"/>
    </row>
    <row r="4429" spans="41:43" x14ac:dyDescent="0.35">
      <c r="AO4429"/>
      <c r="AP4429"/>
      <c r="AQ4429"/>
    </row>
    <row r="4430" spans="41:43" x14ac:dyDescent="0.35">
      <c r="AO4430"/>
      <c r="AP4430"/>
      <c r="AQ4430"/>
    </row>
    <row r="4431" spans="41:43" x14ac:dyDescent="0.35">
      <c r="AO4431"/>
      <c r="AP4431"/>
      <c r="AQ4431"/>
    </row>
    <row r="4432" spans="41:43" x14ac:dyDescent="0.35">
      <c r="AO4432"/>
      <c r="AP4432"/>
      <c r="AQ4432"/>
    </row>
    <row r="4433" spans="41:43" x14ac:dyDescent="0.35">
      <c r="AO4433"/>
      <c r="AP4433"/>
      <c r="AQ4433"/>
    </row>
    <row r="4434" spans="41:43" x14ac:dyDescent="0.35">
      <c r="AO4434"/>
      <c r="AP4434"/>
      <c r="AQ4434"/>
    </row>
    <row r="4435" spans="41:43" x14ac:dyDescent="0.35">
      <c r="AO4435"/>
      <c r="AP4435"/>
      <c r="AQ4435"/>
    </row>
    <row r="4436" spans="41:43" x14ac:dyDescent="0.35">
      <c r="AO4436"/>
      <c r="AP4436"/>
      <c r="AQ4436"/>
    </row>
    <row r="4437" spans="41:43" x14ac:dyDescent="0.35">
      <c r="AO4437"/>
      <c r="AP4437"/>
      <c r="AQ4437"/>
    </row>
    <row r="4438" spans="41:43" x14ac:dyDescent="0.35">
      <c r="AO4438"/>
      <c r="AP4438"/>
      <c r="AQ4438"/>
    </row>
    <row r="4439" spans="41:43" x14ac:dyDescent="0.35">
      <c r="AO4439"/>
      <c r="AP4439"/>
      <c r="AQ4439"/>
    </row>
    <row r="4440" spans="41:43" x14ac:dyDescent="0.35">
      <c r="AO4440"/>
      <c r="AP4440"/>
      <c r="AQ4440"/>
    </row>
    <row r="4441" spans="41:43" x14ac:dyDescent="0.35">
      <c r="AO4441"/>
      <c r="AP4441"/>
      <c r="AQ4441"/>
    </row>
    <row r="4442" spans="41:43" x14ac:dyDescent="0.35">
      <c r="AO4442"/>
      <c r="AP4442"/>
      <c r="AQ4442"/>
    </row>
    <row r="4443" spans="41:43" x14ac:dyDescent="0.35">
      <c r="AO4443"/>
      <c r="AP4443"/>
      <c r="AQ4443"/>
    </row>
    <row r="4444" spans="41:43" x14ac:dyDescent="0.35">
      <c r="AO4444"/>
      <c r="AP4444"/>
      <c r="AQ4444"/>
    </row>
    <row r="4445" spans="41:43" x14ac:dyDescent="0.35">
      <c r="AO4445"/>
      <c r="AP4445"/>
      <c r="AQ4445"/>
    </row>
    <row r="4446" spans="41:43" x14ac:dyDescent="0.35">
      <c r="AO4446"/>
      <c r="AP4446"/>
      <c r="AQ4446"/>
    </row>
    <row r="4447" spans="41:43" x14ac:dyDescent="0.35">
      <c r="AO4447"/>
      <c r="AP4447"/>
      <c r="AQ4447"/>
    </row>
    <row r="4448" spans="41:43" x14ac:dyDescent="0.35">
      <c r="AO4448"/>
      <c r="AP4448"/>
      <c r="AQ4448"/>
    </row>
    <row r="4449" spans="41:43" x14ac:dyDescent="0.35">
      <c r="AO4449"/>
      <c r="AP4449"/>
      <c r="AQ4449"/>
    </row>
    <row r="4450" spans="41:43" x14ac:dyDescent="0.35">
      <c r="AO4450"/>
      <c r="AP4450"/>
      <c r="AQ4450"/>
    </row>
    <row r="4451" spans="41:43" x14ac:dyDescent="0.35">
      <c r="AO4451"/>
      <c r="AP4451"/>
      <c r="AQ4451"/>
    </row>
    <row r="4452" spans="41:43" x14ac:dyDescent="0.35">
      <c r="AO4452"/>
      <c r="AP4452"/>
      <c r="AQ4452"/>
    </row>
    <row r="4453" spans="41:43" x14ac:dyDescent="0.35">
      <c r="AO4453"/>
      <c r="AP4453"/>
      <c r="AQ4453"/>
    </row>
    <row r="4454" spans="41:43" x14ac:dyDescent="0.35">
      <c r="AO4454"/>
      <c r="AP4454"/>
      <c r="AQ4454"/>
    </row>
    <row r="4455" spans="41:43" x14ac:dyDescent="0.35">
      <c r="AO4455"/>
      <c r="AP4455"/>
      <c r="AQ4455"/>
    </row>
    <row r="4456" spans="41:43" x14ac:dyDescent="0.35">
      <c r="AO4456"/>
      <c r="AP4456"/>
      <c r="AQ4456"/>
    </row>
    <row r="4457" spans="41:43" x14ac:dyDescent="0.35">
      <c r="AO4457"/>
      <c r="AP4457"/>
      <c r="AQ4457"/>
    </row>
    <row r="4458" spans="41:43" x14ac:dyDescent="0.35">
      <c r="AO4458"/>
      <c r="AP4458"/>
      <c r="AQ4458"/>
    </row>
    <row r="4459" spans="41:43" x14ac:dyDescent="0.35">
      <c r="AO4459"/>
      <c r="AP4459"/>
      <c r="AQ4459"/>
    </row>
    <row r="4460" spans="41:43" x14ac:dyDescent="0.35">
      <c r="AO4460"/>
      <c r="AP4460"/>
      <c r="AQ4460"/>
    </row>
    <row r="4461" spans="41:43" x14ac:dyDescent="0.35">
      <c r="AO4461"/>
      <c r="AP4461"/>
      <c r="AQ4461"/>
    </row>
    <row r="4462" spans="41:43" x14ac:dyDescent="0.35">
      <c r="AO4462"/>
      <c r="AP4462"/>
      <c r="AQ4462"/>
    </row>
    <row r="4463" spans="41:43" x14ac:dyDescent="0.35">
      <c r="AO4463"/>
      <c r="AP4463"/>
      <c r="AQ4463"/>
    </row>
    <row r="4464" spans="41:43" x14ac:dyDescent="0.35">
      <c r="AO4464"/>
      <c r="AP4464"/>
      <c r="AQ4464"/>
    </row>
    <row r="4465" spans="41:43" x14ac:dyDescent="0.35">
      <c r="AO4465"/>
      <c r="AP4465"/>
      <c r="AQ4465"/>
    </row>
    <row r="4466" spans="41:43" x14ac:dyDescent="0.35">
      <c r="AO4466"/>
      <c r="AP4466"/>
      <c r="AQ4466"/>
    </row>
    <row r="4467" spans="41:43" x14ac:dyDescent="0.35">
      <c r="AO4467"/>
      <c r="AP4467"/>
      <c r="AQ4467"/>
    </row>
    <row r="4468" spans="41:43" x14ac:dyDescent="0.35">
      <c r="AP4468" s="10"/>
      <c r="AQ4468"/>
    </row>
    <row r="4469" spans="41:43" x14ac:dyDescent="0.35">
      <c r="AP4469" s="10"/>
      <c r="AQ4469"/>
    </row>
    <row r="4470" spans="41:43" x14ac:dyDescent="0.35">
      <c r="AP4470" s="10"/>
      <c r="AQ4470"/>
    </row>
    <row r="4471" spans="41:43" x14ac:dyDescent="0.35">
      <c r="AP4471" s="10"/>
      <c r="AQ4471"/>
    </row>
    <row r="4472" spans="41:43" x14ac:dyDescent="0.35">
      <c r="AP4472" s="10"/>
      <c r="AQ4472"/>
    </row>
    <row r="4473" spans="41:43" x14ac:dyDescent="0.35">
      <c r="AP4473" s="10"/>
      <c r="AQ4473"/>
    </row>
    <row r="4474" spans="41:43" x14ac:dyDescent="0.35">
      <c r="AP4474" s="10"/>
      <c r="AQ4474"/>
    </row>
    <row r="4475" spans="41:43" x14ac:dyDescent="0.35">
      <c r="AP4475" s="10"/>
      <c r="AQ4475"/>
    </row>
    <row r="4476" spans="41:43" x14ac:dyDescent="0.35">
      <c r="AP4476" s="10"/>
      <c r="AQ4476"/>
    </row>
    <row r="4477" spans="41:43" x14ac:dyDescent="0.35">
      <c r="AP4477" s="10"/>
      <c r="AQ4477"/>
    </row>
    <row r="4478" spans="41:43" x14ac:dyDescent="0.35">
      <c r="AP4478" s="10"/>
      <c r="AQ4478"/>
    </row>
    <row r="4479" spans="41:43" x14ac:dyDescent="0.35">
      <c r="AP4479" s="10"/>
      <c r="AQ4479"/>
    </row>
    <row r="4480" spans="41:43" x14ac:dyDescent="0.35">
      <c r="AP4480" s="10"/>
      <c r="AQ4480"/>
    </row>
    <row r="4481" spans="42:43" x14ac:dyDescent="0.35">
      <c r="AP4481" s="10"/>
      <c r="AQ4481"/>
    </row>
    <row r="4482" spans="42:43" x14ac:dyDescent="0.35">
      <c r="AP4482" s="10"/>
      <c r="AQ4482"/>
    </row>
    <row r="4483" spans="42:43" x14ac:dyDescent="0.35">
      <c r="AP4483" s="10"/>
      <c r="AQ4483"/>
    </row>
    <row r="4484" spans="42:43" x14ac:dyDescent="0.35">
      <c r="AP4484" s="10"/>
      <c r="AQ4484"/>
    </row>
    <row r="4485" spans="42:43" x14ac:dyDescent="0.35">
      <c r="AP4485" s="10"/>
      <c r="AQ4485"/>
    </row>
    <row r="4486" spans="42:43" x14ac:dyDescent="0.35">
      <c r="AP4486" s="10"/>
      <c r="AQ4486"/>
    </row>
    <row r="4487" spans="42:43" x14ac:dyDescent="0.35">
      <c r="AP4487" s="10"/>
      <c r="AQ4487"/>
    </row>
    <row r="4488" spans="42:43" x14ac:dyDescent="0.35">
      <c r="AP4488" s="10"/>
      <c r="AQ4488"/>
    </row>
    <row r="4489" spans="42:43" x14ac:dyDescent="0.35">
      <c r="AP4489" s="10"/>
      <c r="AQ4489"/>
    </row>
    <row r="4490" spans="42:43" x14ac:dyDescent="0.35">
      <c r="AP4490" s="10"/>
      <c r="AQ4490"/>
    </row>
    <row r="4491" spans="42:43" x14ac:dyDescent="0.35">
      <c r="AP4491" s="10"/>
      <c r="AQ4491"/>
    </row>
    <row r="4492" spans="42:43" x14ac:dyDescent="0.35">
      <c r="AP4492" s="10"/>
      <c r="AQ4492"/>
    </row>
    <row r="4493" spans="42:43" x14ac:dyDescent="0.35">
      <c r="AP4493" s="10"/>
      <c r="AQ4493"/>
    </row>
    <row r="4494" spans="42:43" x14ac:dyDescent="0.35">
      <c r="AP4494" s="10"/>
      <c r="AQ4494"/>
    </row>
    <row r="4495" spans="42:43" x14ac:dyDescent="0.35">
      <c r="AP4495" s="10"/>
      <c r="AQ4495"/>
    </row>
    <row r="4496" spans="42:43" x14ac:dyDescent="0.35">
      <c r="AP4496" s="10"/>
      <c r="AQ4496"/>
    </row>
    <row r="4497" spans="42:43" x14ac:dyDescent="0.35">
      <c r="AP4497" s="10"/>
      <c r="AQ4497"/>
    </row>
    <row r="4498" spans="42:43" x14ac:dyDescent="0.35">
      <c r="AP4498" s="10"/>
      <c r="AQ4498"/>
    </row>
    <row r="4499" spans="42:43" x14ac:dyDescent="0.35">
      <c r="AP4499" s="10"/>
      <c r="AQ4499"/>
    </row>
    <row r="4500" spans="42:43" x14ac:dyDescent="0.35">
      <c r="AP4500" s="10"/>
      <c r="AQ4500"/>
    </row>
    <row r="4501" spans="42:43" x14ac:dyDescent="0.35">
      <c r="AP4501" s="10"/>
      <c r="AQ4501"/>
    </row>
    <row r="4502" spans="42:43" x14ac:dyDescent="0.35">
      <c r="AP4502" s="10"/>
      <c r="AQ4502"/>
    </row>
    <row r="4503" spans="42:43" x14ac:dyDescent="0.35">
      <c r="AP4503" s="10"/>
      <c r="AQ4503"/>
    </row>
    <row r="4504" spans="42:43" x14ac:dyDescent="0.35">
      <c r="AP4504" s="10"/>
      <c r="AQ4504"/>
    </row>
    <row r="4505" spans="42:43" x14ac:dyDescent="0.35">
      <c r="AP4505" s="10"/>
      <c r="AQ4505"/>
    </row>
    <row r="4506" spans="42:43" x14ac:dyDescent="0.35">
      <c r="AP4506" s="10"/>
      <c r="AQ4506"/>
    </row>
    <row r="4507" spans="42:43" x14ac:dyDescent="0.35">
      <c r="AP4507" s="10"/>
      <c r="AQ4507"/>
    </row>
    <row r="4508" spans="42:43" x14ac:dyDescent="0.35">
      <c r="AP4508" s="10"/>
      <c r="AQ4508"/>
    </row>
    <row r="4509" spans="42:43" x14ac:dyDescent="0.35">
      <c r="AP4509" s="10"/>
      <c r="AQ4509"/>
    </row>
    <row r="4510" spans="42:43" x14ac:dyDescent="0.35">
      <c r="AP4510" s="10"/>
      <c r="AQ4510"/>
    </row>
    <row r="4511" spans="42:43" x14ac:dyDescent="0.35">
      <c r="AP4511" s="10"/>
      <c r="AQ4511"/>
    </row>
    <row r="4512" spans="42:43" x14ac:dyDescent="0.35">
      <c r="AP4512" s="10"/>
      <c r="AQ4512"/>
    </row>
    <row r="4513" spans="42:43" x14ac:dyDescent="0.35">
      <c r="AP4513" s="10"/>
      <c r="AQ4513"/>
    </row>
    <row r="4514" spans="42:43" x14ac:dyDescent="0.35">
      <c r="AP4514" s="10"/>
      <c r="AQ4514"/>
    </row>
    <row r="4515" spans="42:43" x14ac:dyDescent="0.35">
      <c r="AP4515" s="10"/>
      <c r="AQ4515"/>
    </row>
    <row r="4516" spans="42:43" x14ac:dyDescent="0.35">
      <c r="AP4516" s="10"/>
      <c r="AQ4516"/>
    </row>
    <row r="4517" spans="42:43" x14ac:dyDescent="0.35">
      <c r="AP4517" s="10"/>
      <c r="AQ4517"/>
    </row>
    <row r="4518" spans="42:43" x14ac:dyDescent="0.35">
      <c r="AP4518" s="10"/>
      <c r="AQ4518"/>
    </row>
    <row r="4519" spans="42:43" x14ac:dyDescent="0.35">
      <c r="AP4519" s="10"/>
      <c r="AQ4519"/>
    </row>
    <row r="4520" spans="42:43" x14ac:dyDescent="0.35">
      <c r="AP4520" s="10"/>
      <c r="AQ4520"/>
    </row>
    <row r="4521" spans="42:43" x14ac:dyDescent="0.35">
      <c r="AP4521" s="10"/>
      <c r="AQ4521"/>
    </row>
    <row r="4522" spans="42:43" x14ac:dyDescent="0.35">
      <c r="AP4522" s="10"/>
      <c r="AQ4522"/>
    </row>
    <row r="4523" spans="42:43" x14ac:dyDescent="0.35">
      <c r="AP4523" s="10"/>
      <c r="AQ4523"/>
    </row>
    <row r="4524" spans="42:43" x14ac:dyDescent="0.35">
      <c r="AP4524" s="10"/>
      <c r="AQ4524"/>
    </row>
    <row r="4525" spans="42:43" x14ac:dyDescent="0.35">
      <c r="AP4525" s="10"/>
      <c r="AQ4525"/>
    </row>
    <row r="4526" spans="42:43" x14ac:dyDescent="0.35">
      <c r="AP4526" s="10"/>
      <c r="AQ4526"/>
    </row>
    <row r="4527" spans="42:43" x14ac:dyDescent="0.35">
      <c r="AP4527" s="10"/>
      <c r="AQ4527"/>
    </row>
    <row r="4528" spans="42:43" x14ac:dyDescent="0.35">
      <c r="AP4528" s="10"/>
      <c r="AQ4528"/>
    </row>
    <row r="4529" spans="42:43" x14ac:dyDescent="0.35">
      <c r="AP4529" s="10"/>
      <c r="AQ4529"/>
    </row>
    <row r="4530" spans="42:43" x14ac:dyDescent="0.35">
      <c r="AP4530" s="10"/>
      <c r="AQ4530"/>
    </row>
    <row r="4531" spans="42:43" x14ac:dyDescent="0.35">
      <c r="AP4531" s="10"/>
      <c r="AQ4531"/>
    </row>
    <row r="4532" spans="42:43" x14ac:dyDescent="0.35">
      <c r="AP4532" s="10"/>
      <c r="AQ4532"/>
    </row>
    <row r="4533" spans="42:43" x14ac:dyDescent="0.35">
      <c r="AP4533" s="10"/>
      <c r="AQ4533"/>
    </row>
    <row r="4534" spans="42:43" x14ac:dyDescent="0.35">
      <c r="AP4534" s="10"/>
      <c r="AQ4534"/>
    </row>
    <row r="4535" spans="42:43" x14ac:dyDescent="0.35">
      <c r="AP4535" s="10"/>
      <c r="AQ4535"/>
    </row>
    <row r="4536" spans="42:43" x14ac:dyDescent="0.35">
      <c r="AP4536" s="10"/>
      <c r="AQ4536"/>
    </row>
    <row r="4537" spans="42:43" x14ac:dyDescent="0.35">
      <c r="AP4537" s="10"/>
      <c r="AQ4537"/>
    </row>
    <row r="4538" spans="42:43" x14ac:dyDescent="0.35">
      <c r="AP4538" s="10"/>
      <c r="AQ4538"/>
    </row>
    <row r="4539" spans="42:43" x14ac:dyDescent="0.35">
      <c r="AP4539" s="10"/>
      <c r="AQ4539"/>
    </row>
    <row r="4540" spans="42:43" x14ac:dyDescent="0.35">
      <c r="AP4540" s="10"/>
      <c r="AQ4540"/>
    </row>
    <row r="4541" spans="42:43" x14ac:dyDescent="0.35">
      <c r="AP4541" s="10"/>
      <c r="AQ4541"/>
    </row>
    <row r="4542" spans="42:43" x14ac:dyDescent="0.35">
      <c r="AP4542" s="10"/>
      <c r="AQ4542"/>
    </row>
    <row r="4543" spans="42:43" x14ac:dyDescent="0.35">
      <c r="AP4543" s="10"/>
      <c r="AQ4543"/>
    </row>
    <row r="4544" spans="42:43" x14ac:dyDescent="0.35">
      <c r="AP4544" s="10"/>
      <c r="AQ4544"/>
    </row>
    <row r="4545" spans="42:43" x14ac:dyDescent="0.35">
      <c r="AP4545" s="10"/>
      <c r="AQ4545"/>
    </row>
    <row r="4546" spans="42:43" x14ac:dyDescent="0.35">
      <c r="AP4546" s="10"/>
      <c r="AQ4546"/>
    </row>
    <row r="4547" spans="42:43" x14ac:dyDescent="0.35">
      <c r="AP4547" s="10"/>
      <c r="AQ4547"/>
    </row>
    <row r="4548" spans="42:43" x14ac:dyDescent="0.35">
      <c r="AP4548" s="10"/>
      <c r="AQ4548"/>
    </row>
    <row r="4549" spans="42:43" x14ac:dyDescent="0.35">
      <c r="AP4549" s="10"/>
      <c r="AQ4549"/>
    </row>
    <row r="4550" spans="42:43" x14ac:dyDescent="0.35">
      <c r="AP4550" s="10"/>
      <c r="AQ4550"/>
    </row>
    <row r="4551" spans="42:43" x14ac:dyDescent="0.35">
      <c r="AP4551" s="10"/>
      <c r="AQ4551"/>
    </row>
    <row r="4552" spans="42:43" x14ac:dyDescent="0.35">
      <c r="AP4552" s="10"/>
      <c r="AQ4552"/>
    </row>
    <row r="4553" spans="42:43" x14ac:dyDescent="0.35">
      <c r="AP4553" s="10"/>
      <c r="AQ4553"/>
    </row>
    <row r="4554" spans="42:43" x14ac:dyDescent="0.35">
      <c r="AP4554" s="10"/>
      <c r="AQ4554"/>
    </row>
    <row r="4555" spans="42:43" x14ac:dyDescent="0.35">
      <c r="AP4555" s="10"/>
      <c r="AQ4555"/>
    </row>
    <row r="4556" spans="42:43" x14ac:dyDescent="0.35">
      <c r="AP4556" s="10"/>
      <c r="AQ4556"/>
    </row>
    <row r="4557" spans="42:43" x14ac:dyDescent="0.35">
      <c r="AP4557" s="10"/>
      <c r="AQ4557"/>
    </row>
    <row r="4558" spans="42:43" x14ac:dyDescent="0.35">
      <c r="AP4558" s="10"/>
      <c r="AQ4558"/>
    </row>
    <row r="4559" spans="42:43" x14ac:dyDescent="0.35">
      <c r="AP4559" s="10"/>
      <c r="AQ4559"/>
    </row>
    <row r="4560" spans="42:43" x14ac:dyDescent="0.35">
      <c r="AP4560" s="10"/>
      <c r="AQ4560"/>
    </row>
    <row r="4561" spans="42:43" x14ac:dyDescent="0.35">
      <c r="AP4561" s="10"/>
      <c r="AQ4561"/>
    </row>
    <row r="4562" spans="42:43" x14ac:dyDescent="0.35">
      <c r="AP4562" s="10"/>
      <c r="AQ4562"/>
    </row>
    <row r="4563" spans="42:43" x14ac:dyDescent="0.35">
      <c r="AP4563" s="10"/>
      <c r="AQ4563"/>
    </row>
    <row r="4564" spans="42:43" x14ac:dyDescent="0.35">
      <c r="AP4564" s="10"/>
      <c r="AQ4564"/>
    </row>
    <row r="4565" spans="42:43" x14ac:dyDescent="0.35">
      <c r="AP4565" s="10"/>
      <c r="AQ4565"/>
    </row>
    <row r="4566" spans="42:43" x14ac:dyDescent="0.35">
      <c r="AP4566" s="10"/>
      <c r="AQ4566"/>
    </row>
    <row r="4567" spans="42:43" x14ac:dyDescent="0.35">
      <c r="AP4567" s="10"/>
      <c r="AQ4567"/>
    </row>
    <row r="4568" spans="42:43" x14ac:dyDescent="0.35">
      <c r="AP4568" s="10"/>
      <c r="AQ4568"/>
    </row>
    <row r="4569" spans="42:43" x14ac:dyDescent="0.35">
      <c r="AP4569" s="10"/>
      <c r="AQ4569"/>
    </row>
    <row r="4570" spans="42:43" x14ac:dyDescent="0.35">
      <c r="AP4570" s="10"/>
      <c r="AQ4570"/>
    </row>
    <row r="4571" spans="42:43" x14ac:dyDescent="0.35">
      <c r="AP4571" s="10"/>
      <c r="AQ4571"/>
    </row>
    <row r="4572" spans="42:43" x14ac:dyDescent="0.35">
      <c r="AP4572" s="10"/>
      <c r="AQ4572"/>
    </row>
    <row r="4573" spans="42:43" x14ac:dyDescent="0.35">
      <c r="AP4573" s="10"/>
      <c r="AQ4573"/>
    </row>
    <row r="4574" spans="42:43" x14ac:dyDescent="0.35">
      <c r="AP4574" s="10"/>
      <c r="AQ4574"/>
    </row>
    <row r="4575" spans="42:43" x14ac:dyDescent="0.35">
      <c r="AP4575" s="10"/>
      <c r="AQ4575"/>
    </row>
    <row r="4576" spans="42:43" x14ac:dyDescent="0.35">
      <c r="AP4576" s="10"/>
      <c r="AQ4576"/>
    </row>
    <row r="4577" spans="42:43" x14ac:dyDescent="0.35">
      <c r="AP4577" s="10"/>
      <c r="AQ4577"/>
    </row>
    <row r="4578" spans="42:43" x14ac:dyDescent="0.35">
      <c r="AP4578" s="10"/>
      <c r="AQ4578"/>
    </row>
    <row r="4579" spans="42:43" x14ac:dyDescent="0.35">
      <c r="AP4579" s="10"/>
      <c r="AQ4579"/>
    </row>
    <row r="4580" spans="42:43" x14ac:dyDescent="0.35">
      <c r="AP4580" s="10"/>
      <c r="AQ4580"/>
    </row>
    <row r="4581" spans="42:43" x14ac:dyDescent="0.35">
      <c r="AP4581" s="10"/>
      <c r="AQ4581"/>
    </row>
    <row r="4582" spans="42:43" x14ac:dyDescent="0.35">
      <c r="AP4582" s="10"/>
      <c r="AQ4582"/>
    </row>
    <row r="4583" spans="42:43" x14ac:dyDescent="0.35">
      <c r="AP4583" s="10"/>
      <c r="AQ4583"/>
    </row>
    <row r="4584" spans="42:43" x14ac:dyDescent="0.35">
      <c r="AP4584" s="10"/>
      <c r="AQ4584"/>
    </row>
    <row r="4585" spans="42:43" x14ac:dyDescent="0.35">
      <c r="AP4585" s="10"/>
      <c r="AQ4585"/>
    </row>
    <row r="4586" spans="42:43" x14ac:dyDescent="0.35">
      <c r="AP4586" s="10"/>
      <c r="AQ4586"/>
    </row>
    <row r="4587" spans="42:43" x14ac:dyDescent="0.35">
      <c r="AP4587" s="10"/>
      <c r="AQ4587"/>
    </row>
    <row r="4588" spans="42:43" x14ac:dyDescent="0.35">
      <c r="AP4588" s="10"/>
      <c r="AQ4588"/>
    </row>
    <row r="4589" spans="42:43" x14ac:dyDescent="0.35">
      <c r="AP4589" s="10"/>
      <c r="AQ4589"/>
    </row>
    <row r="4590" spans="42:43" x14ac:dyDescent="0.35">
      <c r="AP4590" s="10"/>
      <c r="AQ4590"/>
    </row>
    <row r="4591" spans="42:43" x14ac:dyDescent="0.35">
      <c r="AP4591" s="10"/>
      <c r="AQ4591"/>
    </row>
    <row r="4592" spans="42:43" x14ac:dyDescent="0.35">
      <c r="AP4592" s="10"/>
      <c r="AQ4592"/>
    </row>
    <row r="4593" spans="42:43" x14ac:dyDescent="0.35">
      <c r="AP4593" s="10"/>
      <c r="AQ4593"/>
    </row>
    <row r="4594" spans="42:43" x14ac:dyDescent="0.35">
      <c r="AP4594" s="10"/>
      <c r="AQ4594"/>
    </row>
    <row r="4595" spans="42:43" x14ac:dyDescent="0.35">
      <c r="AP4595" s="10"/>
      <c r="AQ4595"/>
    </row>
    <row r="4596" spans="42:43" x14ac:dyDescent="0.35">
      <c r="AP4596" s="10"/>
      <c r="AQ4596"/>
    </row>
    <row r="4597" spans="42:43" x14ac:dyDescent="0.35">
      <c r="AP4597" s="10"/>
      <c r="AQ4597"/>
    </row>
    <row r="4598" spans="42:43" x14ac:dyDescent="0.35">
      <c r="AP4598" s="10"/>
      <c r="AQ4598"/>
    </row>
    <row r="4599" spans="42:43" x14ac:dyDescent="0.35">
      <c r="AP4599" s="10"/>
      <c r="AQ4599"/>
    </row>
    <row r="4600" spans="42:43" x14ac:dyDescent="0.35">
      <c r="AP4600" s="10"/>
      <c r="AQ4600"/>
    </row>
    <row r="4601" spans="42:43" x14ac:dyDescent="0.35">
      <c r="AP4601" s="10"/>
      <c r="AQ4601"/>
    </row>
    <row r="4602" spans="42:43" x14ac:dyDescent="0.35">
      <c r="AP4602" s="10"/>
      <c r="AQ4602"/>
    </row>
    <row r="4603" spans="42:43" x14ac:dyDescent="0.35">
      <c r="AP4603" s="10"/>
      <c r="AQ4603"/>
    </row>
    <row r="4604" spans="42:43" x14ac:dyDescent="0.35">
      <c r="AP4604" s="10"/>
      <c r="AQ4604"/>
    </row>
    <row r="4605" spans="42:43" x14ac:dyDescent="0.35">
      <c r="AP4605" s="10"/>
      <c r="AQ4605"/>
    </row>
    <row r="4606" spans="42:43" x14ac:dyDescent="0.35">
      <c r="AP4606" s="10"/>
      <c r="AQ4606"/>
    </row>
    <row r="4607" spans="42:43" x14ac:dyDescent="0.35">
      <c r="AP4607" s="10"/>
      <c r="AQ4607"/>
    </row>
    <row r="4608" spans="42:43" x14ac:dyDescent="0.35">
      <c r="AP4608" s="10"/>
      <c r="AQ4608"/>
    </row>
    <row r="4609" spans="42:43" x14ac:dyDescent="0.35">
      <c r="AP4609" s="10"/>
      <c r="AQ4609"/>
    </row>
    <row r="4610" spans="42:43" x14ac:dyDescent="0.35">
      <c r="AP4610" s="10"/>
      <c r="AQ4610"/>
    </row>
    <row r="4611" spans="42:43" x14ac:dyDescent="0.35">
      <c r="AP4611" s="10"/>
      <c r="AQ4611"/>
    </row>
    <row r="4612" spans="42:43" x14ac:dyDescent="0.35">
      <c r="AP4612" s="10"/>
      <c r="AQ4612"/>
    </row>
    <row r="4613" spans="42:43" x14ac:dyDescent="0.35">
      <c r="AP4613" s="10"/>
      <c r="AQ4613"/>
    </row>
    <row r="4614" spans="42:43" x14ac:dyDescent="0.35">
      <c r="AP4614" s="10"/>
      <c r="AQ4614"/>
    </row>
    <row r="4615" spans="42:43" x14ac:dyDescent="0.35">
      <c r="AP4615" s="10"/>
      <c r="AQ4615"/>
    </row>
    <row r="4616" spans="42:43" x14ac:dyDescent="0.35">
      <c r="AP4616" s="10"/>
      <c r="AQ4616"/>
    </row>
    <row r="4617" spans="42:43" x14ac:dyDescent="0.35">
      <c r="AP4617" s="10"/>
      <c r="AQ4617"/>
    </row>
    <row r="4618" spans="42:43" x14ac:dyDescent="0.35">
      <c r="AP4618" s="10"/>
      <c r="AQ4618"/>
    </row>
    <row r="4619" spans="42:43" x14ac:dyDescent="0.35">
      <c r="AP4619" s="10"/>
      <c r="AQ4619"/>
    </row>
    <row r="4620" spans="42:43" x14ac:dyDescent="0.35">
      <c r="AP4620" s="10"/>
      <c r="AQ4620"/>
    </row>
    <row r="4621" spans="42:43" x14ac:dyDescent="0.35">
      <c r="AP4621" s="10"/>
      <c r="AQ4621"/>
    </row>
    <row r="4622" spans="42:43" x14ac:dyDescent="0.35">
      <c r="AP4622" s="10"/>
      <c r="AQ4622"/>
    </row>
    <row r="4623" spans="42:43" x14ac:dyDescent="0.35">
      <c r="AP4623" s="10"/>
      <c r="AQ4623"/>
    </row>
    <row r="4624" spans="42:43" x14ac:dyDescent="0.35">
      <c r="AP4624" s="10"/>
      <c r="AQ4624"/>
    </row>
    <row r="4625" spans="42:43" x14ac:dyDescent="0.35">
      <c r="AP4625" s="10"/>
      <c r="AQ4625"/>
    </row>
    <row r="4626" spans="42:43" x14ac:dyDescent="0.35">
      <c r="AP4626" s="10"/>
      <c r="AQ4626"/>
    </row>
    <row r="4627" spans="42:43" x14ac:dyDescent="0.35">
      <c r="AP4627" s="10"/>
      <c r="AQ4627"/>
    </row>
    <row r="4628" spans="42:43" x14ac:dyDescent="0.35">
      <c r="AP4628" s="10"/>
      <c r="AQ4628"/>
    </row>
    <row r="4629" spans="42:43" x14ac:dyDescent="0.35">
      <c r="AP4629" s="10"/>
      <c r="AQ4629"/>
    </row>
    <row r="4630" spans="42:43" x14ac:dyDescent="0.35">
      <c r="AP4630" s="10"/>
      <c r="AQ4630"/>
    </row>
    <row r="4631" spans="42:43" x14ac:dyDescent="0.35">
      <c r="AP4631" s="10"/>
      <c r="AQ4631"/>
    </row>
    <row r="4632" spans="42:43" x14ac:dyDescent="0.35">
      <c r="AP4632" s="10"/>
      <c r="AQ4632"/>
    </row>
    <row r="4633" spans="42:43" x14ac:dyDescent="0.35">
      <c r="AP4633" s="10"/>
      <c r="AQ4633"/>
    </row>
    <row r="4634" spans="42:43" x14ac:dyDescent="0.35">
      <c r="AP4634" s="10"/>
      <c r="AQ4634"/>
    </row>
    <row r="4635" spans="42:43" x14ac:dyDescent="0.35">
      <c r="AP4635" s="10"/>
      <c r="AQ4635"/>
    </row>
    <row r="4636" spans="42:43" x14ac:dyDescent="0.35">
      <c r="AP4636" s="10"/>
      <c r="AQ4636"/>
    </row>
    <row r="4637" spans="42:43" x14ac:dyDescent="0.35">
      <c r="AP4637" s="10"/>
      <c r="AQ4637"/>
    </row>
    <row r="4638" spans="42:43" x14ac:dyDescent="0.35">
      <c r="AP4638" s="10"/>
      <c r="AQ4638"/>
    </row>
    <row r="4639" spans="42:43" x14ac:dyDescent="0.35">
      <c r="AP4639" s="10"/>
      <c r="AQ4639"/>
    </row>
    <row r="4640" spans="42:43" x14ac:dyDescent="0.35">
      <c r="AP4640" s="10"/>
      <c r="AQ4640"/>
    </row>
    <row r="4641" spans="42:43" x14ac:dyDescent="0.35">
      <c r="AP4641" s="10"/>
      <c r="AQ4641"/>
    </row>
    <row r="4642" spans="42:43" x14ac:dyDescent="0.35">
      <c r="AP4642" s="10"/>
      <c r="AQ4642"/>
    </row>
    <row r="4643" spans="42:43" x14ac:dyDescent="0.35">
      <c r="AP4643" s="10"/>
      <c r="AQ4643"/>
    </row>
    <row r="4644" spans="42:43" x14ac:dyDescent="0.35">
      <c r="AP4644" s="10"/>
      <c r="AQ4644"/>
    </row>
    <row r="4645" spans="42:43" x14ac:dyDescent="0.35">
      <c r="AP4645" s="10"/>
      <c r="AQ4645"/>
    </row>
    <row r="4646" spans="42:43" x14ac:dyDescent="0.35">
      <c r="AP4646" s="10"/>
      <c r="AQ4646"/>
    </row>
    <row r="4647" spans="42:43" x14ac:dyDescent="0.35">
      <c r="AP4647" s="10"/>
      <c r="AQ4647"/>
    </row>
    <row r="4648" spans="42:43" x14ac:dyDescent="0.35">
      <c r="AP4648" s="10"/>
      <c r="AQ4648"/>
    </row>
    <row r="4649" spans="42:43" x14ac:dyDescent="0.35">
      <c r="AP4649" s="10"/>
      <c r="AQ4649"/>
    </row>
    <row r="4650" spans="42:43" x14ac:dyDescent="0.35">
      <c r="AP4650" s="10"/>
      <c r="AQ4650"/>
    </row>
    <row r="4651" spans="42:43" x14ac:dyDescent="0.35">
      <c r="AP4651" s="10"/>
      <c r="AQ4651"/>
    </row>
    <row r="4652" spans="42:43" x14ac:dyDescent="0.35">
      <c r="AP4652" s="10"/>
      <c r="AQ4652"/>
    </row>
    <row r="4653" spans="42:43" x14ac:dyDescent="0.35">
      <c r="AP4653" s="10"/>
      <c r="AQ4653"/>
    </row>
    <row r="4654" spans="42:43" x14ac:dyDescent="0.35">
      <c r="AP4654" s="10"/>
      <c r="AQ4654"/>
    </row>
    <row r="4655" spans="42:43" x14ac:dyDescent="0.35">
      <c r="AP4655" s="10"/>
      <c r="AQ4655"/>
    </row>
    <row r="4656" spans="42:43" x14ac:dyDescent="0.35">
      <c r="AP4656" s="10"/>
      <c r="AQ4656"/>
    </row>
    <row r="4657" spans="42:43" x14ac:dyDescent="0.35">
      <c r="AP4657" s="10"/>
      <c r="AQ4657"/>
    </row>
    <row r="4658" spans="42:43" x14ac:dyDescent="0.35">
      <c r="AP4658" s="10"/>
      <c r="AQ4658"/>
    </row>
    <row r="4659" spans="42:43" x14ac:dyDescent="0.35">
      <c r="AP4659" s="10"/>
      <c r="AQ4659"/>
    </row>
    <row r="4660" spans="42:43" x14ac:dyDescent="0.35">
      <c r="AP4660" s="10"/>
      <c r="AQ4660"/>
    </row>
    <row r="4661" spans="42:43" x14ac:dyDescent="0.35">
      <c r="AP4661" s="10"/>
      <c r="AQ4661"/>
    </row>
    <row r="4662" spans="42:43" x14ac:dyDescent="0.35">
      <c r="AP4662" s="10"/>
      <c r="AQ4662"/>
    </row>
    <row r="4663" spans="42:43" x14ac:dyDescent="0.35">
      <c r="AP4663" s="10"/>
      <c r="AQ4663"/>
    </row>
    <row r="4664" spans="42:43" x14ac:dyDescent="0.35">
      <c r="AP4664" s="10"/>
      <c r="AQ4664"/>
    </row>
    <row r="4665" spans="42:43" x14ac:dyDescent="0.35">
      <c r="AP4665" s="10"/>
      <c r="AQ4665"/>
    </row>
    <row r="4666" spans="42:43" x14ac:dyDescent="0.35">
      <c r="AP4666" s="10"/>
      <c r="AQ4666"/>
    </row>
    <row r="4667" spans="42:43" x14ac:dyDescent="0.35">
      <c r="AP4667" s="10"/>
      <c r="AQ4667"/>
    </row>
    <row r="4668" spans="42:43" x14ac:dyDescent="0.35">
      <c r="AP4668" s="10"/>
      <c r="AQ4668"/>
    </row>
    <row r="4669" spans="42:43" x14ac:dyDescent="0.35">
      <c r="AP4669" s="10"/>
      <c r="AQ4669"/>
    </row>
    <row r="4670" spans="42:43" x14ac:dyDescent="0.35">
      <c r="AP4670" s="10"/>
      <c r="AQ4670"/>
    </row>
    <row r="4671" spans="42:43" x14ac:dyDescent="0.35">
      <c r="AP4671" s="10"/>
      <c r="AQ4671"/>
    </row>
    <row r="4672" spans="42:43" x14ac:dyDescent="0.35">
      <c r="AP4672" s="10"/>
      <c r="AQ4672"/>
    </row>
    <row r="4673" spans="42:43" x14ac:dyDescent="0.35">
      <c r="AP4673" s="10"/>
      <c r="AQ4673"/>
    </row>
    <row r="4674" spans="42:43" x14ac:dyDescent="0.35">
      <c r="AP4674" s="10"/>
      <c r="AQ4674"/>
    </row>
    <row r="4675" spans="42:43" x14ac:dyDescent="0.35">
      <c r="AP4675" s="10"/>
      <c r="AQ4675"/>
    </row>
    <row r="4676" spans="42:43" x14ac:dyDescent="0.35">
      <c r="AP4676" s="10"/>
      <c r="AQ4676"/>
    </row>
    <row r="4677" spans="42:43" x14ac:dyDescent="0.35">
      <c r="AP4677" s="10"/>
      <c r="AQ4677"/>
    </row>
    <row r="4678" spans="42:43" x14ac:dyDescent="0.35">
      <c r="AP4678" s="10"/>
      <c r="AQ4678"/>
    </row>
    <row r="4679" spans="42:43" x14ac:dyDescent="0.35">
      <c r="AP4679" s="10"/>
      <c r="AQ4679"/>
    </row>
    <row r="4680" spans="42:43" x14ac:dyDescent="0.35">
      <c r="AP4680" s="10"/>
      <c r="AQ4680"/>
    </row>
    <row r="4681" spans="42:43" x14ac:dyDescent="0.35">
      <c r="AP4681" s="10"/>
      <c r="AQ4681"/>
    </row>
    <row r="4682" spans="42:43" x14ac:dyDescent="0.35">
      <c r="AP4682" s="10"/>
      <c r="AQ4682"/>
    </row>
    <row r="4683" spans="42:43" x14ac:dyDescent="0.35">
      <c r="AP4683" s="10"/>
      <c r="AQ4683"/>
    </row>
    <row r="4684" spans="42:43" x14ac:dyDescent="0.35">
      <c r="AP4684" s="10"/>
      <c r="AQ4684"/>
    </row>
    <row r="4685" spans="42:43" x14ac:dyDescent="0.35">
      <c r="AP4685" s="10"/>
      <c r="AQ4685"/>
    </row>
    <row r="4686" spans="42:43" x14ac:dyDescent="0.35">
      <c r="AP4686" s="10"/>
      <c r="AQ4686"/>
    </row>
    <row r="4687" spans="42:43" x14ac:dyDescent="0.35">
      <c r="AP4687" s="10"/>
      <c r="AQ4687"/>
    </row>
    <row r="4688" spans="42:43" x14ac:dyDescent="0.35">
      <c r="AP4688" s="10"/>
      <c r="AQ4688"/>
    </row>
    <row r="4689" spans="42:43" x14ac:dyDescent="0.35">
      <c r="AP4689" s="10"/>
      <c r="AQ4689"/>
    </row>
    <row r="4690" spans="42:43" x14ac:dyDescent="0.35">
      <c r="AP4690" s="10"/>
      <c r="AQ4690"/>
    </row>
    <row r="4691" spans="42:43" x14ac:dyDescent="0.35">
      <c r="AP4691" s="10"/>
      <c r="AQ4691"/>
    </row>
    <row r="4692" spans="42:43" x14ac:dyDescent="0.35">
      <c r="AP4692" s="10"/>
      <c r="AQ4692"/>
    </row>
    <row r="4693" spans="42:43" x14ac:dyDescent="0.35">
      <c r="AP4693" s="10"/>
      <c r="AQ4693"/>
    </row>
    <row r="4694" spans="42:43" x14ac:dyDescent="0.35">
      <c r="AP4694" s="10"/>
      <c r="AQ4694"/>
    </row>
    <row r="4695" spans="42:43" x14ac:dyDescent="0.35">
      <c r="AP4695" s="10"/>
      <c r="AQ4695"/>
    </row>
    <row r="4696" spans="42:43" x14ac:dyDescent="0.35">
      <c r="AP4696" s="10"/>
      <c r="AQ4696"/>
    </row>
    <row r="4697" spans="42:43" x14ac:dyDescent="0.35">
      <c r="AP4697" s="10"/>
      <c r="AQ4697"/>
    </row>
    <row r="4698" spans="42:43" x14ac:dyDescent="0.35">
      <c r="AP4698" s="10"/>
      <c r="AQ4698"/>
    </row>
    <row r="4699" spans="42:43" x14ac:dyDescent="0.35">
      <c r="AP4699" s="10"/>
      <c r="AQ4699"/>
    </row>
    <row r="4700" spans="42:43" x14ac:dyDescent="0.35">
      <c r="AP4700" s="10"/>
      <c r="AQ4700"/>
    </row>
    <row r="4701" spans="42:43" x14ac:dyDescent="0.35">
      <c r="AP4701" s="10"/>
      <c r="AQ4701"/>
    </row>
    <row r="4702" spans="42:43" x14ac:dyDescent="0.35">
      <c r="AP4702" s="10"/>
      <c r="AQ4702"/>
    </row>
    <row r="4703" spans="42:43" x14ac:dyDescent="0.35">
      <c r="AP4703" s="10"/>
      <c r="AQ4703"/>
    </row>
    <row r="4704" spans="42:43" x14ac:dyDescent="0.35">
      <c r="AP4704" s="10"/>
      <c r="AQ4704"/>
    </row>
    <row r="4705" spans="42:43" x14ac:dyDescent="0.35">
      <c r="AP4705" s="10"/>
      <c r="AQ4705"/>
    </row>
    <row r="4706" spans="42:43" x14ac:dyDescent="0.35">
      <c r="AP4706" s="10"/>
      <c r="AQ4706"/>
    </row>
    <row r="4707" spans="42:43" x14ac:dyDescent="0.35">
      <c r="AP4707" s="10"/>
      <c r="AQ4707"/>
    </row>
    <row r="4708" spans="42:43" x14ac:dyDescent="0.35">
      <c r="AP4708" s="10"/>
      <c r="AQ4708"/>
    </row>
    <row r="4709" spans="42:43" x14ac:dyDescent="0.35">
      <c r="AP4709" s="10"/>
      <c r="AQ4709"/>
    </row>
    <row r="4710" spans="42:43" x14ac:dyDescent="0.35">
      <c r="AP4710" s="10"/>
      <c r="AQ4710"/>
    </row>
    <row r="4711" spans="42:43" x14ac:dyDescent="0.35">
      <c r="AP4711" s="10"/>
      <c r="AQ4711"/>
    </row>
    <row r="4712" spans="42:43" x14ac:dyDescent="0.35">
      <c r="AP4712" s="10"/>
      <c r="AQ4712"/>
    </row>
    <row r="4713" spans="42:43" x14ac:dyDescent="0.35">
      <c r="AP4713" s="10"/>
      <c r="AQ4713"/>
    </row>
    <row r="4714" spans="42:43" x14ac:dyDescent="0.35">
      <c r="AP4714" s="10"/>
      <c r="AQ4714"/>
    </row>
    <row r="4715" spans="42:43" x14ac:dyDescent="0.35">
      <c r="AP4715" s="10"/>
      <c r="AQ4715"/>
    </row>
    <row r="4716" spans="42:43" x14ac:dyDescent="0.35">
      <c r="AP4716" s="10"/>
      <c r="AQ4716"/>
    </row>
    <row r="4717" spans="42:43" x14ac:dyDescent="0.35">
      <c r="AP4717" s="10"/>
      <c r="AQ4717"/>
    </row>
    <row r="4718" spans="42:43" x14ac:dyDescent="0.35">
      <c r="AP4718" s="10"/>
      <c r="AQ4718"/>
    </row>
    <row r="4719" spans="42:43" x14ac:dyDescent="0.35">
      <c r="AP4719" s="10"/>
      <c r="AQ4719"/>
    </row>
    <row r="4720" spans="42:43" x14ac:dyDescent="0.35">
      <c r="AP4720" s="10"/>
      <c r="AQ4720"/>
    </row>
    <row r="4721" spans="42:43" x14ac:dyDescent="0.35">
      <c r="AP4721" s="10"/>
      <c r="AQ4721"/>
    </row>
    <row r="4722" spans="42:43" x14ac:dyDescent="0.35">
      <c r="AP4722" s="10"/>
      <c r="AQ4722"/>
    </row>
    <row r="4723" spans="42:43" x14ac:dyDescent="0.35">
      <c r="AP4723" s="10"/>
      <c r="AQ4723"/>
    </row>
    <row r="4724" spans="42:43" x14ac:dyDescent="0.35">
      <c r="AP4724" s="10"/>
      <c r="AQ4724"/>
    </row>
    <row r="4725" spans="42:43" x14ac:dyDescent="0.35">
      <c r="AP4725" s="10"/>
      <c r="AQ4725"/>
    </row>
    <row r="4726" spans="42:43" x14ac:dyDescent="0.35">
      <c r="AP4726" s="10"/>
      <c r="AQ4726"/>
    </row>
    <row r="4727" spans="42:43" x14ac:dyDescent="0.35">
      <c r="AP4727" s="10"/>
      <c r="AQ4727"/>
    </row>
    <row r="4728" spans="42:43" x14ac:dyDescent="0.35">
      <c r="AP4728" s="10"/>
      <c r="AQ4728"/>
    </row>
    <row r="4729" spans="42:43" x14ac:dyDescent="0.35">
      <c r="AP4729" s="10"/>
      <c r="AQ4729"/>
    </row>
    <row r="4730" spans="42:43" x14ac:dyDescent="0.35">
      <c r="AP4730" s="10"/>
      <c r="AQ4730"/>
    </row>
    <row r="4731" spans="42:43" x14ac:dyDescent="0.35">
      <c r="AP4731" s="10"/>
      <c r="AQ4731"/>
    </row>
    <row r="4732" spans="42:43" x14ac:dyDescent="0.35">
      <c r="AP4732" s="10"/>
      <c r="AQ4732"/>
    </row>
    <row r="4733" spans="42:43" x14ac:dyDescent="0.35">
      <c r="AP4733" s="10"/>
      <c r="AQ4733"/>
    </row>
    <row r="4734" spans="42:43" x14ac:dyDescent="0.35">
      <c r="AP4734" s="10"/>
      <c r="AQ4734"/>
    </row>
    <row r="4735" spans="42:43" x14ac:dyDescent="0.35">
      <c r="AP4735" s="10"/>
      <c r="AQ4735"/>
    </row>
    <row r="4736" spans="42:43" x14ac:dyDescent="0.35">
      <c r="AP4736" s="10"/>
      <c r="AQ4736"/>
    </row>
    <row r="4737" spans="42:43" x14ac:dyDescent="0.35">
      <c r="AP4737" s="10"/>
      <c r="AQ4737"/>
    </row>
    <row r="4738" spans="42:43" x14ac:dyDescent="0.35">
      <c r="AP4738" s="10"/>
      <c r="AQ4738"/>
    </row>
    <row r="4739" spans="42:43" x14ac:dyDescent="0.35">
      <c r="AP4739" s="10"/>
      <c r="AQ4739"/>
    </row>
    <row r="4740" spans="42:43" x14ac:dyDescent="0.35">
      <c r="AP4740" s="10"/>
      <c r="AQ4740"/>
    </row>
    <row r="4741" spans="42:43" x14ac:dyDescent="0.35">
      <c r="AP4741" s="10"/>
      <c r="AQ4741"/>
    </row>
    <row r="4742" spans="42:43" x14ac:dyDescent="0.35">
      <c r="AP4742" s="10"/>
      <c r="AQ4742"/>
    </row>
    <row r="4743" spans="42:43" x14ac:dyDescent="0.35">
      <c r="AP4743" s="10"/>
      <c r="AQ4743"/>
    </row>
    <row r="4744" spans="42:43" x14ac:dyDescent="0.35">
      <c r="AP4744" s="10"/>
      <c r="AQ4744"/>
    </row>
    <row r="4745" spans="42:43" x14ac:dyDescent="0.35">
      <c r="AP4745" s="10"/>
      <c r="AQ4745"/>
    </row>
    <row r="4746" spans="42:43" x14ac:dyDescent="0.35">
      <c r="AP4746" s="10"/>
      <c r="AQ4746"/>
    </row>
    <row r="4747" spans="42:43" x14ac:dyDescent="0.35">
      <c r="AP4747" s="10"/>
      <c r="AQ4747"/>
    </row>
    <row r="4748" spans="42:43" x14ac:dyDescent="0.35">
      <c r="AP4748" s="10"/>
      <c r="AQ4748"/>
    </row>
    <row r="4749" spans="42:43" x14ac:dyDescent="0.35">
      <c r="AP4749" s="10"/>
      <c r="AQ4749"/>
    </row>
    <row r="4750" spans="42:43" x14ac:dyDescent="0.35">
      <c r="AP4750" s="10"/>
      <c r="AQ4750"/>
    </row>
    <row r="4751" spans="42:43" x14ac:dyDescent="0.35">
      <c r="AP4751" s="10"/>
      <c r="AQ4751"/>
    </row>
    <row r="4752" spans="42:43" x14ac:dyDescent="0.35">
      <c r="AP4752" s="10"/>
      <c r="AQ4752"/>
    </row>
    <row r="4753" spans="42:43" x14ac:dyDescent="0.35">
      <c r="AP4753" s="10"/>
      <c r="AQ4753"/>
    </row>
    <row r="4754" spans="42:43" x14ac:dyDescent="0.35">
      <c r="AP4754" s="10"/>
      <c r="AQ4754"/>
    </row>
    <row r="4755" spans="42:43" x14ac:dyDescent="0.35">
      <c r="AP4755" s="10"/>
      <c r="AQ4755"/>
    </row>
    <row r="4756" spans="42:43" x14ac:dyDescent="0.35">
      <c r="AP4756" s="10"/>
      <c r="AQ4756"/>
    </row>
    <row r="4757" spans="42:43" x14ac:dyDescent="0.35">
      <c r="AP4757" s="10"/>
      <c r="AQ4757"/>
    </row>
    <row r="4758" spans="42:43" x14ac:dyDescent="0.35">
      <c r="AP4758" s="10"/>
      <c r="AQ4758"/>
    </row>
    <row r="4759" spans="42:43" x14ac:dyDescent="0.35">
      <c r="AP4759" s="10"/>
      <c r="AQ4759"/>
    </row>
    <row r="4760" spans="42:43" x14ac:dyDescent="0.35">
      <c r="AP4760" s="10"/>
      <c r="AQ4760"/>
    </row>
    <row r="4761" spans="42:43" x14ac:dyDescent="0.35">
      <c r="AP4761" s="10"/>
      <c r="AQ4761"/>
    </row>
    <row r="4762" spans="42:43" x14ac:dyDescent="0.35">
      <c r="AP4762" s="10"/>
      <c r="AQ4762"/>
    </row>
    <row r="4763" spans="42:43" x14ac:dyDescent="0.35">
      <c r="AP4763" s="10"/>
      <c r="AQ4763"/>
    </row>
    <row r="4764" spans="42:43" x14ac:dyDescent="0.35">
      <c r="AP4764" s="10"/>
      <c r="AQ4764"/>
    </row>
    <row r="4765" spans="42:43" x14ac:dyDescent="0.35">
      <c r="AP4765" s="10"/>
      <c r="AQ4765"/>
    </row>
    <row r="4766" spans="42:43" x14ac:dyDescent="0.35">
      <c r="AP4766" s="10"/>
      <c r="AQ4766"/>
    </row>
    <row r="4767" spans="42:43" x14ac:dyDescent="0.35">
      <c r="AP4767" s="10"/>
      <c r="AQ4767"/>
    </row>
    <row r="4768" spans="42:43" x14ac:dyDescent="0.35">
      <c r="AP4768" s="10"/>
      <c r="AQ4768"/>
    </row>
    <row r="4769" spans="42:43" x14ac:dyDescent="0.35">
      <c r="AP4769" s="10"/>
      <c r="AQ4769"/>
    </row>
    <row r="4770" spans="42:43" x14ac:dyDescent="0.35">
      <c r="AP4770" s="10"/>
      <c r="AQ4770"/>
    </row>
    <row r="4771" spans="42:43" x14ac:dyDescent="0.35">
      <c r="AP4771" s="10"/>
      <c r="AQ4771"/>
    </row>
    <row r="4772" spans="42:43" x14ac:dyDescent="0.35">
      <c r="AP4772" s="10"/>
      <c r="AQ4772"/>
    </row>
    <row r="4773" spans="42:43" x14ac:dyDescent="0.35">
      <c r="AP4773" s="10"/>
      <c r="AQ4773"/>
    </row>
    <row r="4774" spans="42:43" x14ac:dyDescent="0.35">
      <c r="AP4774" s="10"/>
      <c r="AQ4774"/>
    </row>
    <row r="4775" spans="42:43" x14ac:dyDescent="0.35">
      <c r="AP4775" s="10"/>
      <c r="AQ4775"/>
    </row>
    <row r="4776" spans="42:43" x14ac:dyDescent="0.35">
      <c r="AP4776" s="10"/>
      <c r="AQ4776"/>
    </row>
    <row r="4777" spans="42:43" x14ac:dyDescent="0.35">
      <c r="AP4777" s="10"/>
      <c r="AQ4777"/>
    </row>
    <row r="4778" spans="42:43" x14ac:dyDescent="0.35">
      <c r="AP4778" s="10"/>
      <c r="AQ4778"/>
    </row>
    <row r="4779" spans="42:43" x14ac:dyDescent="0.35">
      <c r="AP4779" s="10"/>
      <c r="AQ4779"/>
    </row>
    <row r="4780" spans="42:43" x14ac:dyDescent="0.35">
      <c r="AP4780" s="10"/>
      <c r="AQ4780"/>
    </row>
    <row r="4781" spans="42:43" x14ac:dyDescent="0.35">
      <c r="AP4781" s="10"/>
      <c r="AQ4781"/>
    </row>
    <row r="4782" spans="42:43" x14ac:dyDescent="0.35">
      <c r="AP4782" s="10"/>
      <c r="AQ4782"/>
    </row>
    <row r="4783" spans="42:43" x14ac:dyDescent="0.35">
      <c r="AP4783" s="10"/>
      <c r="AQ4783"/>
    </row>
    <row r="4784" spans="42:43" x14ac:dyDescent="0.35">
      <c r="AP4784" s="10"/>
      <c r="AQ4784"/>
    </row>
    <row r="4785" spans="42:43" x14ac:dyDescent="0.35">
      <c r="AP4785" s="10"/>
      <c r="AQ4785"/>
    </row>
    <row r="4786" spans="42:43" x14ac:dyDescent="0.35">
      <c r="AP4786" s="10"/>
      <c r="AQ4786"/>
    </row>
    <row r="4787" spans="42:43" x14ac:dyDescent="0.35">
      <c r="AP4787" s="10"/>
      <c r="AQ4787"/>
    </row>
    <row r="4788" spans="42:43" x14ac:dyDescent="0.35">
      <c r="AP4788" s="10"/>
      <c r="AQ4788"/>
    </row>
    <row r="4789" spans="42:43" x14ac:dyDescent="0.35">
      <c r="AP4789" s="10"/>
      <c r="AQ4789"/>
    </row>
    <row r="4790" spans="42:43" x14ac:dyDescent="0.35">
      <c r="AP4790" s="10"/>
      <c r="AQ4790"/>
    </row>
    <row r="4791" spans="42:43" x14ac:dyDescent="0.35">
      <c r="AP4791" s="10"/>
      <c r="AQ4791"/>
    </row>
    <row r="4792" spans="42:43" x14ac:dyDescent="0.35">
      <c r="AP4792" s="10"/>
      <c r="AQ4792"/>
    </row>
    <row r="4793" spans="42:43" x14ac:dyDescent="0.35">
      <c r="AP4793" s="10"/>
      <c r="AQ4793"/>
    </row>
    <row r="4794" spans="42:43" x14ac:dyDescent="0.35">
      <c r="AP4794" s="10"/>
      <c r="AQ4794"/>
    </row>
    <row r="4795" spans="42:43" x14ac:dyDescent="0.35">
      <c r="AP4795" s="10"/>
      <c r="AQ4795"/>
    </row>
    <row r="4796" spans="42:43" x14ac:dyDescent="0.35">
      <c r="AP4796" s="10"/>
      <c r="AQ4796"/>
    </row>
    <row r="4797" spans="42:43" x14ac:dyDescent="0.35">
      <c r="AP4797" s="10"/>
      <c r="AQ4797"/>
    </row>
    <row r="4798" spans="42:43" x14ac:dyDescent="0.35">
      <c r="AP4798" s="10"/>
      <c r="AQ4798"/>
    </row>
    <row r="4799" spans="42:43" x14ac:dyDescent="0.35">
      <c r="AP4799" s="10"/>
      <c r="AQ4799"/>
    </row>
    <row r="4800" spans="42:43" x14ac:dyDescent="0.35">
      <c r="AP4800" s="10"/>
      <c r="AQ4800"/>
    </row>
    <row r="4801" spans="42:43" x14ac:dyDescent="0.35">
      <c r="AP4801" s="10"/>
      <c r="AQ4801"/>
    </row>
    <row r="4802" spans="42:43" x14ac:dyDescent="0.35">
      <c r="AP4802" s="10"/>
      <c r="AQ4802"/>
    </row>
    <row r="4803" spans="42:43" x14ac:dyDescent="0.35">
      <c r="AP4803" s="10"/>
      <c r="AQ4803"/>
    </row>
    <row r="4804" spans="42:43" x14ac:dyDescent="0.35">
      <c r="AP4804" s="10"/>
      <c r="AQ4804"/>
    </row>
    <row r="4805" spans="42:43" x14ac:dyDescent="0.35">
      <c r="AP4805" s="10"/>
      <c r="AQ4805"/>
    </row>
    <row r="4806" spans="42:43" x14ac:dyDescent="0.35">
      <c r="AP4806" s="10"/>
      <c r="AQ4806"/>
    </row>
    <row r="4807" spans="42:43" x14ac:dyDescent="0.35">
      <c r="AP4807" s="10"/>
      <c r="AQ4807"/>
    </row>
    <row r="4808" spans="42:43" x14ac:dyDescent="0.35">
      <c r="AP4808" s="10"/>
      <c r="AQ4808"/>
    </row>
    <row r="4809" spans="42:43" x14ac:dyDescent="0.35">
      <c r="AP4809" s="10"/>
      <c r="AQ4809"/>
    </row>
    <row r="4810" spans="42:43" x14ac:dyDescent="0.35">
      <c r="AP4810" s="10"/>
      <c r="AQ4810"/>
    </row>
    <row r="4811" spans="42:43" x14ac:dyDescent="0.35">
      <c r="AP4811" s="10"/>
      <c r="AQ4811"/>
    </row>
    <row r="4812" spans="42:43" x14ac:dyDescent="0.35">
      <c r="AP4812" s="10"/>
      <c r="AQ4812"/>
    </row>
    <row r="4813" spans="42:43" x14ac:dyDescent="0.35">
      <c r="AP4813" s="10"/>
      <c r="AQ4813"/>
    </row>
    <row r="4814" spans="42:43" x14ac:dyDescent="0.35">
      <c r="AP4814" s="10"/>
      <c r="AQ4814"/>
    </row>
    <row r="4815" spans="42:43" x14ac:dyDescent="0.35">
      <c r="AP4815" s="10"/>
      <c r="AQ4815"/>
    </row>
    <row r="4816" spans="42:43" x14ac:dyDescent="0.35">
      <c r="AP4816" s="10"/>
      <c r="AQ4816"/>
    </row>
    <row r="4817" spans="42:43" x14ac:dyDescent="0.35">
      <c r="AP4817" s="10"/>
      <c r="AQ4817"/>
    </row>
    <row r="4818" spans="42:43" x14ac:dyDescent="0.35">
      <c r="AP4818" s="10"/>
      <c r="AQ4818"/>
    </row>
    <row r="4819" spans="42:43" x14ac:dyDescent="0.35">
      <c r="AP4819" s="10"/>
      <c r="AQ4819"/>
    </row>
    <row r="4820" spans="42:43" x14ac:dyDescent="0.35">
      <c r="AP4820" s="10"/>
      <c r="AQ4820"/>
    </row>
    <row r="4821" spans="42:43" x14ac:dyDescent="0.35">
      <c r="AP4821" s="10"/>
      <c r="AQ4821"/>
    </row>
    <row r="4822" spans="42:43" x14ac:dyDescent="0.35">
      <c r="AP4822" s="10"/>
      <c r="AQ4822"/>
    </row>
    <row r="4823" spans="42:43" x14ac:dyDescent="0.35">
      <c r="AP4823" s="10"/>
      <c r="AQ4823"/>
    </row>
    <row r="4824" spans="42:43" x14ac:dyDescent="0.35">
      <c r="AP4824" s="10"/>
      <c r="AQ4824"/>
    </row>
    <row r="4825" spans="42:43" x14ac:dyDescent="0.35">
      <c r="AP4825" s="10"/>
      <c r="AQ4825"/>
    </row>
    <row r="4826" spans="42:43" x14ac:dyDescent="0.35">
      <c r="AP4826" s="10"/>
      <c r="AQ4826"/>
    </row>
    <row r="4827" spans="42:43" x14ac:dyDescent="0.35">
      <c r="AP4827" s="10"/>
      <c r="AQ4827"/>
    </row>
    <row r="4828" spans="42:43" x14ac:dyDescent="0.35">
      <c r="AP4828" s="10"/>
      <c r="AQ4828"/>
    </row>
    <row r="4829" spans="42:43" x14ac:dyDescent="0.35">
      <c r="AP4829" s="10"/>
      <c r="AQ4829"/>
    </row>
    <row r="4830" spans="42:43" x14ac:dyDescent="0.35">
      <c r="AP4830" s="10"/>
      <c r="AQ4830"/>
    </row>
    <row r="4831" spans="42:43" x14ac:dyDescent="0.35">
      <c r="AP4831" s="10"/>
      <c r="AQ4831"/>
    </row>
    <row r="4832" spans="42:43" x14ac:dyDescent="0.35">
      <c r="AP4832" s="10"/>
      <c r="AQ4832"/>
    </row>
    <row r="4833" spans="42:43" x14ac:dyDescent="0.35">
      <c r="AP4833" s="10"/>
      <c r="AQ4833"/>
    </row>
    <row r="4834" spans="42:43" x14ac:dyDescent="0.35">
      <c r="AP4834" s="10"/>
      <c r="AQ4834"/>
    </row>
    <row r="4835" spans="42:43" x14ac:dyDescent="0.35">
      <c r="AP4835" s="10"/>
      <c r="AQ4835"/>
    </row>
    <row r="4836" spans="42:43" x14ac:dyDescent="0.35">
      <c r="AP4836" s="10"/>
      <c r="AQ4836"/>
    </row>
    <row r="4837" spans="42:43" x14ac:dyDescent="0.35">
      <c r="AP4837" s="10"/>
      <c r="AQ4837"/>
    </row>
    <row r="4838" spans="42:43" x14ac:dyDescent="0.35">
      <c r="AP4838" s="10"/>
      <c r="AQ4838"/>
    </row>
    <row r="4839" spans="42:43" x14ac:dyDescent="0.35">
      <c r="AP4839" s="10"/>
      <c r="AQ4839"/>
    </row>
    <row r="4840" spans="42:43" x14ac:dyDescent="0.35">
      <c r="AP4840" s="10"/>
      <c r="AQ4840"/>
    </row>
    <row r="4841" spans="42:43" x14ac:dyDescent="0.35">
      <c r="AP4841" s="10"/>
      <c r="AQ4841"/>
    </row>
    <row r="4842" spans="42:43" x14ac:dyDescent="0.35">
      <c r="AP4842" s="10"/>
      <c r="AQ4842"/>
    </row>
    <row r="4843" spans="42:43" x14ac:dyDescent="0.35">
      <c r="AP4843" s="10"/>
      <c r="AQ4843"/>
    </row>
    <row r="4844" spans="42:43" x14ac:dyDescent="0.35">
      <c r="AP4844" s="10"/>
      <c r="AQ4844"/>
    </row>
    <row r="4845" spans="42:43" x14ac:dyDescent="0.35">
      <c r="AP4845" s="10"/>
      <c r="AQ4845"/>
    </row>
    <row r="4846" spans="42:43" x14ac:dyDescent="0.35">
      <c r="AP4846" s="10"/>
      <c r="AQ4846"/>
    </row>
    <row r="4847" spans="42:43" x14ac:dyDescent="0.35">
      <c r="AP4847" s="10"/>
      <c r="AQ4847"/>
    </row>
    <row r="4848" spans="42:43" x14ac:dyDescent="0.35">
      <c r="AP4848" s="10"/>
      <c r="AQ4848"/>
    </row>
    <row r="4849" spans="42:43" x14ac:dyDescent="0.35">
      <c r="AP4849" s="10"/>
      <c r="AQ4849"/>
    </row>
    <row r="4850" spans="42:43" x14ac:dyDescent="0.35">
      <c r="AP4850" s="10"/>
      <c r="AQ4850"/>
    </row>
    <row r="4851" spans="42:43" x14ac:dyDescent="0.35">
      <c r="AP4851" s="10"/>
      <c r="AQ4851"/>
    </row>
    <row r="4852" spans="42:43" x14ac:dyDescent="0.35">
      <c r="AP4852" s="10"/>
      <c r="AQ4852"/>
    </row>
    <row r="4853" spans="42:43" x14ac:dyDescent="0.35">
      <c r="AP4853" s="10"/>
      <c r="AQ4853"/>
    </row>
    <row r="4854" spans="42:43" x14ac:dyDescent="0.35">
      <c r="AP4854" s="10"/>
      <c r="AQ4854"/>
    </row>
    <row r="4855" spans="42:43" x14ac:dyDescent="0.35">
      <c r="AP4855" s="10"/>
      <c r="AQ4855"/>
    </row>
    <row r="4856" spans="42:43" x14ac:dyDescent="0.35">
      <c r="AP4856" s="10"/>
      <c r="AQ4856"/>
    </row>
    <row r="4857" spans="42:43" x14ac:dyDescent="0.35">
      <c r="AP4857" s="10"/>
      <c r="AQ4857"/>
    </row>
    <row r="4858" spans="42:43" x14ac:dyDescent="0.35">
      <c r="AP4858" s="10"/>
      <c r="AQ4858"/>
    </row>
    <row r="4859" spans="42:43" x14ac:dyDescent="0.35">
      <c r="AP4859" s="10"/>
      <c r="AQ4859"/>
    </row>
    <row r="4860" spans="42:43" x14ac:dyDescent="0.35">
      <c r="AP4860" s="10"/>
      <c r="AQ4860"/>
    </row>
    <row r="4861" spans="42:43" x14ac:dyDescent="0.35">
      <c r="AP4861" s="10"/>
      <c r="AQ4861"/>
    </row>
    <row r="4862" spans="42:43" x14ac:dyDescent="0.35">
      <c r="AP4862" s="10"/>
      <c r="AQ4862"/>
    </row>
    <row r="4863" spans="42:43" x14ac:dyDescent="0.35">
      <c r="AP4863" s="10"/>
      <c r="AQ4863"/>
    </row>
    <row r="4864" spans="42:43" x14ac:dyDescent="0.35">
      <c r="AP4864" s="10"/>
      <c r="AQ4864"/>
    </row>
    <row r="4865" spans="42:43" x14ac:dyDescent="0.35">
      <c r="AP4865" s="10"/>
      <c r="AQ4865"/>
    </row>
    <row r="4866" spans="42:43" x14ac:dyDescent="0.35">
      <c r="AP4866" s="10"/>
      <c r="AQ4866"/>
    </row>
    <row r="4867" spans="42:43" x14ac:dyDescent="0.35">
      <c r="AP4867" s="10"/>
      <c r="AQ4867"/>
    </row>
    <row r="4868" spans="42:43" x14ac:dyDescent="0.35">
      <c r="AP4868" s="10"/>
      <c r="AQ4868"/>
    </row>
    <row r="4869" spans="42:43" x14ac:dyDescent="0.35">
      <c r="AP4869" s="10"/>
      <c r="AQ4869"/>
    </row>
    <row r="4870" spans="42:43" x14ac:dyDescent="0.35">
      <c r="AP4870" s="10"/>
      <c r="AQ4870"/>
    </row>
    <row r="4871" spans="42:43" x14ac:dyDescent="0.35">
      <c r="AP4871" s="10"/>
      <c r="AQ4871"/>
    </row>
    <row r="4872" spans="42:43" x14ac:dyDescent="0.35">
      <c r="AP4872" s="10"/>
      <c r="AQ4872"/>
    </row>
    <row r="4873" spans="42:43" x14ac:dyDescent="0.35">
      <c r="AP4873" s="10"/>
      <c r="AQ4873"/>
    </row>
    <row r="4874" spans="42:43" x14ac:dyDescent="0.35">
      <c r="AP4874" s="10"/>
      <c r="AQ4874"/>
    </row>
    <row r="4875" spans="42:43" x14ac:dyDescent="0.35">
      <c r="AP4875" s="10"/>
      <c r="AQ4875"/>
    </row>
    <row r="4876" spans="42:43" x14ac:dyDescent="0.35">
      <c r="AP4876" s="10"/>
      <c r="AQ4876"/>
    </row>
    <row r="4877" spans="42:43" x14ac:dyDescent="0.35">
      <c r="AP4877" s="10"/>
      <c r="AQ4877"/>
    </row>
    <row r="4878" spans="42:43" x14ac:dyDescent="0.35">
      <c r="AP4878" s="10"/>
      <c r="AQ4878"/>
    </row>
    <row r="4879" spans="42:43" x14ac:dyDescent="0.35">
      <c r="AP4879" s="10"/>
      <c r="AQ4879"/>
    </row>
    <row r="4880" spans="42:43" x14ac:dyDescent="0.35">
      <c r="AP4880" s="10"/>
      <c r="AQ4880"/>
    </row>
    <row r="4881" spans="42:43" x14ac:dyDescent="0.35">
      <c r="AP4881" s="10"/>
      <c r="AQ4881"/>
    </row>
    <row r="4882" spans="42:43" x14ac:dyDescent="0.35">
      <c r="AP4882" s="10"/>
      <c r="AQ4882"/>
    </row>
    <row r="4883" spans="42:43" x14ac:dyDescent="0.35">
      <c r="AP4883" s="10"/>
      <c r="AQ4883"/>
    </row>
    <row r="4884" spans="42:43" x14ac:dyDescent="0.35">
      <c r="AP4884" s="10"/>
      <c r="AQ4884"/>
    </row>
    <row r="4885" spans="42:43" x14ac:dyDescent="0.35">
      <c r="AP4885" s="10"/>
      <c r="AQ4885"/>
    </row>
    <row r="4886" spans="42:43" x14ac:dyDescent="0.35">
      <c r="AP4886" s="10"/>
      <c r="AQ4886"/>
    </row>
    <row r="4887" spans="42:43" x14ac:dyDescent="0.35">
      <c r="AP4887" s="10"/>
      <c r="AQ4887"/>
    </row>
    <row r="4888" spans="42:43" x14ac:dyDescent="0.35">
      <c r="AP4888" s="10"/>
      <c r="AQ4888"/>
    </row>
    <row r="4889" spans="42:43" x14ac:dyDescent="0.35">
      <c r="AP4889" s="10"/>
      <c r="AQ4889"/>
    </row>
    <row r="4890" spans="42:43" x14ac:dyDescent="0.35">
      <c r="AP4890" s="10"/>
      <c r="AQ4890"/>
    </row>
    <row r="4891" spans="42:43" x14ac:dyDescent="0.35">
      <c r="AP4891" s="10"/>
      <c r="AQ4891"/>
    </row>
    <row r="4892" spans="42:43" x14ac:dyDescent="0.35">
      <c r="AP4892" s="10"/>
      <c r="AQ4892"/>
    </row>
    <row r="4893" spans="42:43" x14ac:dyDescent="0.35">
      <c r="AP4893" s="10"/>
      <c r="AQ4893"/>
    </row>
    <row r="4894" spans="42:43" x14ac:dyDescent="0.35">
      <c r="AP4894" s="10"/>
      <c r="AQ4894"/>
    </row>
    <row r="4895" spans="42:43" x14ac:dyDescent="0.35">
      <c r="AP4895" s="10"/>
      <c r="AQ4895"/>
    </row>
    <row r="4896" spans="42:43" x14ac:dyDescent="0.35">
      <c r="AP4896" s="10"/>
      <c r="AQ4896"/>
    </row>
    <row r="4897" spans="42:43" x14ac:dyDescent="0.35">
      <c r="AP4897" s="10"/>
      <c r="AQ4897"/>
    </row>
    <row r="4898" spans="42:43" x14ac:dyDescent="0.35">
      <c r="AP4898" s="10"/>
      <c r="AQ4898"/>
    </row>
    <row r="4899" spans="42:43" x14ac:dyDescent="0.35">
      <c r="AP4899" s="10"/>
      <c r="AQ4899"/>
    </row>
    <row r="4900" spans="42:43" x14ac:dyDescent="0.35">
      <c r="AP4900" s="10"/>
      <c r="AQ4900"/>
    </row>
    <row r="4901" spans="42:43" x14ac:dyDescent="0.35">
      <c r="AP4901" s="10"/>
      <c r="AQ4901"/>
    </row>
    <row r="4902" spans="42:43" x14ac:dyDescent="0.35">
      <c r="AP4902" s="10"/>
      <c r="AQ4902"/>
    </row>
    <row r="4903" spans="42:43" x14ac:dyDescent="0.35">
      <c r="AP4903" s="10"/>
      <c r="AQ4903"/>
    </row>
    <row r="4904" spans="42:43" x14ac:dyDescent="0.35">
      <c r="AP4904" s="10"/>
      <c r="AQ4904"/>
    </row>
    <row r="4905" spans="42:43" x14ac:dyDescent="0.35">
      <c r="AP4905" s="10"/>
      <c r="AQ4905"/>
    </row>
    <row r="4906" spans="42:43" x14ac:dyDescent="0.35">
      <c r="AP4906" s="10"/>
      <c r="AQ4906"/>
    </row>
    <row r="4907" spans="42:43" x14ac:dyDescent="0.35">
      <c r="AP4907" s="10"/>
      <c r="AQ4907"/>
    </row>
    <row r="4908" spans="42:43" x14ac:dyDescent="0.35">
      <c r="AP4908" s="10"/>
      <c r="AQ4908"/>
    </row>
    <row r="4909" spans="42:43" x14ac:dyDescent="0.35">
      <c r="AP4909" s="10"/>
      <c r="AQ4909"/>
    </row>
    <row r="4910" spans="42:43" x14ac:dyDescent="0.35">
      <c r="AP4910" s="10"/>
      <c r="AQ4910"/>
    </row>
    <row r="4911" spans="42:43" x14ac:dyDescent="0.35">
      <c r="AP4911" s="10"/>
      <c r="AQ4911"/>
    </row>
    <row r="4912" spans="42:43" x14ac:dyDescent="0.35">
      <c r="AP4912" s="10"/>
      <c r="AQ4912"/>
    </row>
    <row r="4913" spans="42:43" x14ac:dyDescent="0.35">
      <c r="AP4913" s="10"/>
      <c r="AQ4913"/>
    </row>
    <row r="4914" spans="42:43" x14ac:dyDescent="0.35">
      <c r="AP4914" s="10"/>
      <c r="AQ4914"/>
    </row>
    <row r="4915" spans="42:43" x14ac:dyDescent="0.35">
      <c r="AP4915" s="10"/>
      <c r="AQ4915"/>
    </row>
    <row r="4916" spans="42:43" x14ac:dyDescent="0.35">
      <c r="AP4916" s="10"/>
      <c r="AQ4916"/>
    </row>
    <row r="4917" spans="42:43" x14ac:dyDescent="0.35">
      <c r="AP4917" s="10"/>
      <c r="AQ4917"/>
    </row>
    <row r="4918" spans="42:43" x14ac:dyDescent="0.35">
      <c r="AP4918" s="10"/>
      <c r="AQ4918"/>
    </row>
    <row r="4919" spans="42:43" x14ac:dyDescent="0.35">
      <c r="AP4919" s="10"/>
      <c r="AQ4919"/>
    </row>
    <row r="4920" spans="42:43" x14ac:dyDescent="0.35">
      <c r="AP4920" s="10"/>
      <c r="AQ4920"/>
    </row>
    <row r="4921" spans="42:43" x14ac:dyDescent="0.35">
      <c r="AP4921" s="10"/>
      <c r="AQ4921"/>
    </row>
    <row r="4922" spans="42:43" x14ac:dyDescent="0.35">
      <c r="AP4922" s="10"/>
      <c r="AQ4922"/>
    </row>
    <row r="4923" spans="42:43" x14ac:dyDescent="0.35">
      <c r="AP4923" s="10"/>
      <c r="AQ4923"/>
    </row>
    <row r="4924" spans="42:43" x14ac:dyDescent="0.35">
      <c r="AP4924" s="10"/>
      <c r="AQ4924"/>
    </row>
    <row r="4925" spans="42:43" x14ac:dyDescent="0.35">
      <c r="AP4925" s="10"/>
      <c r="AQ4925"/>
    </row>
    <row r="4926" spans="42:43" x14ac:dyDescent="0.35">
      <c r="AP4926" s="10"/>
      <c r="AQ4926"/>
    </row>
    <row r="4927" spans="42:43" x14ac:dyDescent="0.35">
      <c r="AP4927" s="10"/>
      <c r="AQ4927"/>
    </row>
    <row r="4928" spans="42:43" x14ac:dyDescent="0.35">
      <c r="AP4928" s="10"/>
      <c r="AQ4928"/>
    </row>
    <row r="4929" spans="42:43" x14ac:dyDescent="0.35">
      <c r="AP4929" s="10"/>
      <c r="AQ4929"/>
    </row>
    <row r="4930" spans="42:43" x14ac:dyDescent="0.35">
      <c r="AP4930" s="10"/>
      <c r="AQ4930"/>
    </row>
    <row r="4931" spans="42:43" x14ac:dyDescent="0.35">
      <c r="AP4931" s="10"/>
      <c r="AQ4931"/>
    </row>
    <row r="4932" spans="42:43" x14ac:dyDescent="0.35">
      <c r="AP4932" s="10"/>
      <c r="AQ4932"/>
    </row>
    <row r="4933" spans="42:43" x14ac:dyDescent="0.35">
      <c r="AP4933" s="10"/>
      <c r="AQ4933"/>
    </row>
    <row r="4934" spans="42:43" x14ac:dyDescent="0.35">
      <c r="AP4934" s="10"/>
      <c r="AQ4934"/>
    </row>
    <row r="4935" spans="42:43" x14ac:dyDescent="0.35">
      <c r="AP4935" s="10"/>
      <c r="AQ4935"/>
    </row>
    <row r="4936" spans="42:43" x14ac:dyDescent="0.35">
      <c r="AP4936" s="10"/>
      <c r="AQ4936"/>
    </row>
    <row r="4937" spans="42:43" x14ac:dyDescent="0.35">
      <c r="AP4937" s="10"/>
      <c r="AQ4937"/>
    </row>
    <row r="4938" spans="42:43" x14ac:dyDescent="0.35">
      <c r="AP4938" s="10"/>
      <c r="AQ4938"/>
    </row>
    <row r="4939" spans="42:43" x14ac:dyDescent="0.35">
      <c r="AP4939" s="10"/>
      <c r="AQ4939"/>
    </row>
    <row r="4940" spans="42:43" x14ac:dyDescent="0.35">
      <c r="AP4940" s="10"/>
      <c r="AQ4940"/>
    </row>
    <row r="4941" spans="42:43" x14ac:dyDescent="0.35">
      <c r="AP4941" s="10"/>
      <c r="AQ4941"/>
    </row>
    <row r="4942" spans="42:43" x14ac:dyDescent="0.35">
      <c r="AP4942" s="10"/>
      <c r="AQ4942"/>
    </row>
    <row r="4943" spans="42:43" x14ac:dyDescent="0.35">
      <c r="AP4943" s="10"/>
      <c r="AQ4943"/>
    </row>
    <row r="4944" spans="42:43" x14ac:dyDescent="0.35">
      <c r="AP4944" s="10"/>
      <c r="AQ4944"/>
    </row>
    <row r="4945" spans="42:43" x14ac:dyDescent="0.35">
      <c r="AP4945" s="10"/>
      <c r="AQ4945"/>
    </row>
    <row r="4946" spans="42:43" x14ac:dyDescent="0.35">
      <c r="AP4946" s="10"/>
      <c r="AQ4946"/>
    </row>
    <row r="4947" spans="42:43" x14ac:dyDescent="0.35">
      <c r="AP4947" s="10"/>
      <c r="AQ4947"/>
    </row>
    <row r="4948" spans="42:43" x14ac:dyDescent="0.35">
      <c r="AP4948" s="10"/>
      <c r="AQ4948"/>
    </row>
    <row r="4949" spans="42:43" x14ac:dyDescent="0.35">
      <c r="AP4949" s="10"/>
      <c r="AQ4949"/>
    </row>
    <row r="4950" spans="42:43" x14ac:dyDescent="0.35">
      <c r="AP4950" s="10"/>
      <c r="AQ4950"/>
    </row>
    <row r="4951" spans="42:43" x14ac:dyDescent="0.35">
      <c r="AP4951" s="10"/>
      <c r="AQ4951"/>
    </row>
    <row r="4952" spans="42:43" x14ac:dyDescent="0.35">
      <c r="AP4952" s="10"/>
      <c r="AQ4952"/>
    </row>
    <row r="4953" spans="42:43" x14ac:dyDescent="0.35">
      <c r="AP4953" s="10"/>
      <c r="AQ4953"/>
    </row>
    <row r="4954" spans="42:43" x14ac:dyDescent="0.35">
      <c r="AP4954" s="10"/>
      <c r="AQ4954"/>
    </row>
    <row r="4955" spans="42:43" x14ac:dyDescent="0.35">
      <c r="AP4955" s="10"/>
      <c r="AQ4955"/>
    </row>
    <row r="4956" spans="42:43" x14ac:dyDescent="0.35">
      <c r="AP4956" s="10"/>
      <c r="AQ4956"/>
    </row>
    <row r="4957" spans="42:43" x14ac:dyDescent="0.35">
      <c r="AP4957" s="10"/>
      <c r="AQ4957"/>
    </row>
    <row r="4958" spans="42:43" x14ac:dyDescent="0.35">
      <c r="AP4958" s="10"/>
      <c r="AQ4958"/>
    </row>
    <row r="4959" spans="42:43" x14ac:dyDescent="0.35">
      <c r="AP4959" s="10"/>
      <c r="AQ4959"/>
    </row>
    <row r="4960" spans="42:43" x14ac:dyDescent="0.35">
      <c r="AP4960" s="10"/>
      <c r="AQ4960"/>
    </row>
    <row r="4961" spans="42:43" x14ac:dyDescent="0.35">
      <c r="AP4961" s="10"/>
      <c r="AQ4961"/>
    </row>
    <row r="4962" spans="42:43" x14ac:dyDescent="0.35">
      <c r="AP4962" s="10"/>
      <c r="AQ4962"/>
    </row>
    <row r="4963" spans="42:43" x14ac:dyDescent="0.35">
      <c r="AP4963" s="10"/>
      <c r="AQ4963"/>
    </row>
    <row r="4964" spans="42:43" x14ac:dyDescent="0.35">
      <c r="AP4964" s="10"/>
      <c r="AQ4964"/>
    </row>
    <row r="4965" spans="42:43" x14ac:dyDescent="0.35">
      <c r="AP4965" s="10"/>
      <c r="AQ4965"/>
    </row>
    <row r="4966" spans="42:43" x14ac:dyDescent="0.35">
      <c r="AP4966" s="10"/>
      <c r="AQ4966"/>
    </row>
    <row r="4967" spans="42:43" x14ac:dyDescent="0.35">
      <c r="AP4967" s="10"/>
      <c r="AQ4967"/>
    </row>
    <row r="4968" spans="42:43" x14ac:dyDescent="0.35">
      <c r="AP4968" s="10"/>
      <c r="AQ4968"/>
    </row>
    <row r="4969" spans="42:43" x14ac:dyDescent="0.35">
      <c r="AP4969" s="10"/>
      <c r="AQ4969"/>
    </row>
    <row r="4970" spans="42:43" x14ac:dyDescent="0.35">
      <c r="AP4970" s="10"/>
      <c r="AQ4970"/>
    </row>
    <row r="4971" spans="42:43" x14ac:dyDescent="0.35">
      <c r="AP4971" s="10"/>
      <c r="AQ4971"/>
    </row>
    <row r="4972" spans="42:43" x14ac:dyDescent="0.35">
      <c r="AP4972" s="10"/>
      <c r="AQ4972"/>
    </row>
    <row r="4973" spans="42:43" x14ac:dyDescent="0.35">
      <c r="AP4973" s="10"/>
      <c r="AQ4973"/>
    </row>
    <row r="4974" spans="42:43" x14ac:dyDescent="0.35">
      <c r="AP4974" s="10"/>
      <c r="AQ4974"/>
    </row>
    <row r="4975" spans="42:43" x14ac:dyDescent="0.35">
      <c r="AP4975" s="10"/>
      <c r="AQ4975"/>
    </row>
    <row r="4976" spans="42:43" x14ac:dyDescent="0.35">
      <c r="AP4976" s="10"/>
      <c r="AQ4976"/>
    </row>
    <row r="4977" spans="42:43" x14ac:dyDescent="0.35">
      <c r="AP4977" s="10"/>
      <c r="AQ4977"/>
    </row>
    <row r="4978" spans="42:43" x14ac:dyDescent="0.35">
      <c r="AP4978" s="10"/>
      <c r="AQ4978"/>
    </row>
    <row r="4979" spans="42:43" x14ac:dyDescent="0.35">
      <c r="AP4979" s="10"/>
      <c r="AQ4979"/>
    </row>
    <row r="4980" spans="42:43" x14ac:dyDescent="0.35">
      <c r="AP4980" s="10"/>
      <c r="AQ4980"/>
    </row>
    <row r="4981" spans="42:43" x14ac:dyDescent="0.35">
      <c r="AP4981" s="10"/>
      <c r="AQ4981"/>
    </row>
    <row r="4982" spans="42:43" x14ac:dyDescent="0.35">
      <c r="AP4982" s="10"/>
      <c r="AQ4982"/>
    </row>
    <row r="4983" spans="42:43" x14ac:dyDescent="0.35">
      <c r="AP4983" s="10"/>
      <c r="AQ4983"/>
    </row>
    <row r="4984" spans="42:43" x14ac:dyDescent="0.35">
      <c r="AP4984" s="10"/>
      <c r="AQ4984"/>
    </row>
    <row r="4985" spans="42:43" x14ac:dyDescent="0.35">
      <c r="AP4985" s="10"/>
      <c r="AQ4985"/>
    </row>
    <row r="4986" spans="42:43" x14ac:dyDescent="0.35">
      <c r="AP4986" s="10"/>
      <c r="AQ4986"/>
    </row>
    <row r="4987" spans="42:43" x14ac:dyDescent="0.35">
      <c r="AP4987" s="10"/>
      <c r="AQ4987"/>
    </row>
    <row r="4988" spans="42:43" x14ac:dyDescent="0.35">
      <c r="AP4988" s="10"/>
      <c r="AQ4988"/>
    </row>
    <row r="4989" spans="42:43" x14ac:dyDescent="0.35">
      <c r="AP4989" s="10"/>
      <c r="AQ4989"/>
    </row>
    <row r="4990" spans="42:43" x14ac:dyDescent="0.35">
      <c r="AP4990" s="10"/>
      <c r="AQ4990"/>
    </row>
    <row r="4991" spans="42:43" x14ac:dyDescent="0.35">
      <c r="AP4991" s="10"/>
      <c r="AQ4991"/>
    </row>
    <row r="4992" spans="42:43" x14ac:dyDescent="0.35">
      <c r="AP4992" s="10"/>
      <c r="AQ4992"/>
    </row>
    <row r="4993" spans="42:43" x14ac:dyDescent="0.35">
      <c r="AP4993" s="10"/>
      <c r="AQ4993"/>
    </row>
    <row r="4994" spans="42:43" x14ac:dyDescent="0.35">
      <c r="AP4994" s="10"/>
      <c r="AQ4994"/>
    </row>
    <row r="4995" spans="42:43" x14ac:dyDescent="0.35">
      <c r="AP4995" s="10"/>
      <c r="AQ4995"/>
    </row>
    <row r="4996" spans="42:43" x14ac:dyDescent="0.35">
      <c r="AP4996" s="10"/>
      <c r="AQ4996"/>
    </row>
    <row r="4997" spans="42:43" x14ac:dyDescent="0.35">
      <c r="AP4997" s="10"/>
      <c r="AQ4997"/>
    </row>
    <row r="4998" spans="42:43" x14ac:dyDescent="0.35">
      <c r="AP4998" s="10"/>
      <c r="AQ4998"/>
    </row>
    <row r="4999" spans="42:43" x14ac:dyDescent="0.35">
      <c r="AP4999" s="10"/>
      <c r="AQ4999"/>
    </row>
    <row r="5000" spans="42:43" x14ac:dyDescent="0.35">
      <c r="AP5000" s="10"/>
      <c r="AQ5000"/>
    </row>
    <row r="5001" spans="42:43" x14ac:dyDescent="0.35">
      <c r="AP5001" s="10"/>
      <c r="AQ5001"/>
    </row>
    <row r="5002" spans="42:43" x14ac:dyDescent="0.35">
      <c r="AP5002" s="10"/>
      <c r="AQ5002"/>
    </row>
    <row r="5003" spans="42:43" x14ac:dyDescent="0.35">
      <c r="AP5003" s="10"/>
      <c r="AQ5003"/>
    </row>
    <row r="5004" spans="42:43" x14ac:dyDescent="0.35">
      <c r="AP5004" s="10"/>
      <c r="AQ5004"/>
    </row>
    <row r="5005" spans="42:43" x14ac:dyDescent="0.35">
      <c r="AP5005" s="10"/>
      <c r="AQ5005"/>
    </row>
    <row r="5006" spans="42:43" x14ac:dyDescent="0.35">
      <c r="AP5006" s="10"/>
      <c r="AQ5006"/>
    </row>
    <row r="5007" spans="42:43" x14ac:dyDescent="0.35">
      <c r="AP5007" s="10"/>
      <c r="AQ5007"/>
    </row>
    <row r="5008" spans="42:43" x14ac:dyDescent="0.35">
      <c r="AP5008" s="10"/>
      <c r="AQ5008"/>
    </row>
    <row r="5009" spans="42:43" x14ac:dyDescent="0.35">
      <c r="AP5009" s="10"/>
      <c r="AQ5009"/>
    </row>
    <row r="5010" spans="42:43" x14ac:dyDescent="0.35">
      <c r="AP5010" s="10"/>
      <c r="AQ5010"/>
    </row>
    <row r="5011" spans="42:43" x14ac:dyDescent="0.35">
      <c r="AP5011" s="10"/>
      <c r="AQ5011"/>
    </row>
    <row r="5012" spans="42:43" x14ac:dyDescent="0.35">
      <c r="AP5012" s="10"/>
      <c r="AQ5012"/>
    </row>
    <row r="5013" spans="42:43" x14ac:dyDescent="0.35">
      <c r="AP5013" s="10"/>
      <c r="AQ5013"/>
    </row>
    <row r="5014" spans="42:43" x14ac:dyDescent="0.35">
      <c r="AP5014" s="10"/>
      <c r="AQ5014"/>
    </row>
    <row r="5015" spans="42:43" x14ac:dyDescent="0.35">
      <c r="AP5015" s="10"/>
      <c r="AQ5015"/>
    </row>
    <row r="5016" spans="42:43" x14ac:dyDescent="0.35">
      <c r="AP5016" s="10"/>
      <c r="AQ5016"/>
    </row>
    <row r="5017" spans="42:43" x14ac:dyDescent="0.35">
      <c r="AP5017" s="10"/>
      <c r="AQ5017"/>
    </row>
    <row r="5018" spans="42:43" x14ac:dyDescent="0.35">
      <c r="AP5018" s="10"/>
      <c r="AQ5018"/>
    </row>
    <row r="5019" spans="42:43" x14ac:dyDescent="0.35">
      <c r="AP5019" s="10"/>
      <c r="AQ5019"/>
    </row>
    <row r="5020" spans="42:43" x14ac:dyDescent="0.35">
      <c r="AP5020" s="10"/>
      <c r="AQ5020"/>
    </row>
    <row r="5021" spans="42:43" x14ac:dyDescent="0.35">
      <c r="AP5021" s="10"/>
      <c r="AQ5021"/>
    </row>
    <row r="5022" spans="42:43" x14ac:dyDescent="0.35">
      <c r="AP5022" s="10"/>
      <c r="AQ5022"/>
    </row>
    <row r="5023" spans="42:43" x14ac:dyDescent="0.35">
      <c r="AP5023" s="10"/>
      <c r="AQ5023"/>
    </row>
    <row r="5024" spans="42:43" x14ac:dyDescent="0.35">
      <c r="AP5024" s="10"/>
      <c r="AQ5024"/>
    </row>
    <row r="5025" spans="42:43" x14ac:dyDescent="0.35">
      <c r="AP5025" s="10"/>
      <c r="AQ5025"/>
    </row>
    <row r="5026" spans="42:43" x14ac:dyDescent="0.35">
      <c r="AP5026" s="10"/>
      <c r="AQ5026"/>
    </row>
    <row r="5027" spans="42:43" x14ac:dyDescent="0.35">
      <c r="AP5027" s="10"/>
      <c r="AQ5027"/>
    </row>
    <row r="5028" spans="42:43" x14ac:dyDescent="0.35">
      <c r="AP5028" s="10"/>
      <c r="AQ5028"/>
    </row>
    <row r="5029" spans="42:43" x14ac:dyDescent="0.35">
      <c r="AP5029" s="10"/>
      <c r="AQ5029"/>
    </row>
    <row r="5030" spans="42:43" x14ac:dyDescent="0.35">
      <c r="AP5030" s="10"/>
      <c r="AQ5030"/>
    </row>
    <row r="5031" spans="42:43" x14ac:dyDescent="0.35">
      <c r="AP5031" s="10"/>
      <c r="AQ5031"/>
    </row>
    <row r="5032" spans="42:43" x14ac:dyDescent="0.35">
      <c r="AP5032" s="10"/>
      <c r="AQ5032"/>
    </row>
    <row r="5033" spans="42:43" x14ac:dyDescent="0.35">
      <c r="AP5033" s="10"/>
      <c r="AQ5033"/>
    </row>
    <row r="5034" spans="42:43" x14ac:dyDescent="0.35">
      <c r="AP5034" s="10"/>
      <c r="AQ5034"/>
    </row>
    <row r="5035" spans="42:43" x14ac:dyDescent="0.35">
      <c r="AP5035" s="10"/>
      <c r="AQ5035"/>
    </row>
    <row r="5036" spans="42:43" x14ac:dyDescent="0.35">
      <c r="AP5036" s="10"/>
      <c r="AQ5036"/>
    </row>
    <row r="5037" spans="42:43" x14ac:dyDescent="0.35">
      <c r="AP5037" s="10"/>
      <c r="AQ5037"/>
    </row>
    <row r="5038" spans="42:43" x14ac:dyDescent="0.35">
      <c r="AP5038" s="10"/>
      <c r="AQ5038"/>
    </row>
    <row r="5039" spans="42:43" x14ac:dyDescent="0.35">
      <c r="AP5039" s="10"/>
      <c r="AQ5039"/>
    </row>
    <row r="5040" spans="42:43" x14ac:dyDescent="0.35">
      <c r="AP5040" s="10"/>
      <c r="AQ5040"/>
    </row>
    <row r="5041" spans="42:43" x14ac:dyDescent="0.35">
      <c r="AP5041" s="10"/>
      <c r="AQ5041"/>
    </row>
    <row r="5042" spans="42:43" x14ac:dyDescent="0.35">
      <c r="AP5042" s="10"/>
      <c r="AQ5042"/>
    </row>
    <row r="5043" spans="42:43" x14ac:dyDescent="0.35">
      <c r="AP5043" s="10"/>
      <c r="AQ5043"/>
    </row>
    <row r="5044" spans="42:43" x14ac:dyDescent="0.35">
      <c r="AP5044" s="10"/>
      <c r="AQ5044"/>
    </row>
    <row r="5045" spans="42:43" x14ac:dyDescent="0.35">
      <c r="AP5045" s="10"/>
      <c r="AQ5045"/>
    </row>
    <row r="5046" spans="42:43" x14ac:dyDescent="0.35">
      <c r="AP5046" s="10"/>
      <c r="AQ5046"/>
    </row>
    <row r="5047" spans="42:43" x14ac:dyDescent="0.35">
      <c r="AP5047" s="10"/>
      <c r="AQ5047"/>
    </row>
    <row r="5048" spans="42:43" x14ac:dyDescent="0.35">
      <c r="AP5048" s="10"/>
      <c r="AQ5048"/>
    </row>
    <row r="5049" spans="42:43" x14ac:dyDescent="0.35">
      <c r="AP5049" s="10"/>
      <c r="AQ5049"/>
    </row>
    <row r="5050" spans="42:43" x14ac:dyDescent="0.35">
      <c r="AP5050" s="10"/>
      <c r="AQ5050"/>
    </row>
    <row r="5051" spans="42:43" x14ac:dyDescent="0.35">
      <c r="AP5051" s="10"/>
      <c r="AQ5051"/>
    </row>
    <row r="5052" spans="42:43" x14ac:dyDescent="0.35">
      <c r="AP5052" s="10"/>
      <c r="AQ5052"/>
    </row>
    <row r="5053" spans="42:43" x14ac:dyDescent="0.35">
      <c r="AP5053" s="10"/>
      <c r="AQ5053"/>
    </row>
    <row r="5054" spans="42:43" x14ac:dyDescent="0.35">
      <c r="AP5054" s="10"/>
      <c r="AQ5054"/>
    </row>
    <row r="5055" spans="42:43" x14ac:dyDescent="0.35">
      <c r="AP5055" s="10"/>
      <c r="AQ5055"/>
    </row>
    <row r="5056" spans="42:43" x14ac:dyDescent="0.35">
      <c r="AP5056" s="10"/>
      <c r="AQ5056"/>
    </row>
    <row r="5057" spans="42:43" x14ac:dyDescent="0.35">
      <c r="AP5057" s="10"/>
      <c r="AQ5057"/>
    </row>
    <row r="5058" spans="42:43" x14ac:dyDescent="0.35">
      <c r="AP5058" s="10"/>
      <c r="AQ5058"/>
    </row>
    <row r="5059" spans="42:43" x14ac:dyDescent="0.35">
      <c r="AP5059" s="10"/>
      <c r="AQ5059"/>
    </row>
    <row r="5060" spans="42:43" x14ac:dyDescent="0.35">
      <c r="AP5060" s="10"/>
      <c r="AQ5060"/>
    </row>
    <row r="5061" spans="42:43" x14ac:dyDescent="0.35">
      <c r="AP5061" s="10"/>
      <c r="AQ5061"/>
    </row>
    <row r="5062" spans="42:43" x14ac:dyDescent="0.35">
      <c r="AP5062" s="10"/>
      <c r="AQ5062"/>
    </row>
    <row r="5063" spans="42:43" x14ac:dyDescent="0.35">
      <c r="AP5063" s="10"/>
      <c r="AQ5063"/>
    </row>
    <row r="5064" spans="42:43" x14ac:dyDescent="0.35">
      <c r="AP5064" s="10"/>
      <c r="AQ5064"/>
    </row>
    <row r="5065" spans="42:43" x14ac:dyDescent="0.35">
      <c r="AP5065" s="10"/>
      <c r="AQ5065"/>
    </row>
    <row r="5066" spans="42:43" x14ac:dyDescent="0.35">
      <c r="AP5066" s="10"/>
      <c r="AQ5066"/>
    </row>
    <row r="5067" spans="42:43" x14ac:dyDescent="0.35">
      <c r="AP5067" s="10"/>
      <c r="AQ5067"/>
    </row>
    <row r="5068" spans="42:43" x14ac:dyDescent="0.35">
      <c r="AP5068" s="10"/>
      <c r="AQ5068"/>
    </row>
    <row r="5069" spans="42:43" x14ac:dyDescent="0.35">
      <c r="AP5069" s="10"/>
      <c r="AQ5069"/>
    </row>
    <row r="5070" spans="42:43" x14ac:dyDescent="0.35">
      <c r="AP5070" s="10"/>
      <c r="AQ5070"/>
    </row>
    <row r="5071" spans="42:43" x14ac:dyDescent="0.35">
      <c r="AP5071" s="10"/>
      <c r="AQ5071"/>
    </row>
    <row r="5072" spans="42:43" x14ac:dyDescent="0.35">
      <c r="AP5072" s="10"/>
      <c r="AQ5072"/>
    </row>
    <row r="5073" spans="42:43" x14ac:dyDescent="0.35">
      <c r="AP5073" s="10"/>
      <c r="AQ5073"/>
    </row>
    <row r="5074" spans="42:43" x14ac:dyDescent="0.35">
      <c r="AP5074" s="10"/>
      <c r="AQ5074"/>
    </row>
    <row r="5075" spans="42:43" x14ac:dyDescent="0.35">
      <c r="AP5075" s="10"/>
      <c r="AQ5075"/>
    </row>
    <row r="5076" spans="42:43" x14ac:dyDescent="0.35">
      <c r="AP5076" s="10"/>
      <c r="AQ5076"/>
    </row>
    <row r="5077" spans="42:43" x14ac:dyDescent="0.35">
      <c r="AP5077" s="10"/>
      <c r="AQ5077"/>
    </row>
    <row r="5078" spans="42:43" x14ac:dyDescent="0.35">
      <c r="AP5078" s="10"/>
      <c r="AQ5078"/>
    </row>
    <row r="5079" spans="42:43" x14ac:dyDescent="0.35">
      <c r="AP5079" s="10"/>
      <c r="AQ5079"/>
    </row>
    <row r="5080" spans="42:43" x14ac:dyDescent="0.35">
      <c r="AP5080" s="10"/>
      <c r="AQ5080"/>
    </row>
    <row r="5081" spans="42:43" x14ac:dyDescent="0.35">
      <c r="AP5081" s="10"/>
      <c r="AQ5081"/>
    </row>
    <row r="5082" spans="42:43" x14ac:dyDescent="0.35">
      <c r="AP5082" s="10"/>
      <c r="AQ5082"/>
    </row>
    <row r="5083" spans="42:43" x14ac:dyDescent="0.35">
      <c r="AP5083" s="10"/>
      <c r="AQ5083"/>
    </row>
    <row r="5084" spans="42:43" x14ac:dyDescent="0.35">
      <c r="AP5084" s="10"/>
      <c r="AQ5084"/>
    </row>
    <row r="5085" spans="42:43" x14ac:dyDescent="0.35">
      <c r="AP5085" s="10"/>
      <c r="AQ5085"/>
    </row>
    <row r="5086" spans="42:43" x14ac:dyDescent="0.35">
      <c r="AP5086" s="10"/>
      <c r="AQ5086"/>
    </row>
    <row r="5087" spans="42:43" x14ac:dyDescent="0.35">
      <c r="AP5087" s="10"/>
      <c r="AQ5087"/>
    </row>
    <row r="5088" spans="42:43" x14ac:dyDescent="0.35">
      <c r="AP5088" s="10"/>
      <c r="AQ5088"/>
    </row>
    <row r="5089" spans="42:43" x14ac:dyDescent="0.35">
      <c r="AP5089" s="10"/>
      <c r="AQ5089"/>
    </row>
    <row r="5090" spans="42:43" x14ac:dyDescent="0.35">
      <c r="AP5090" s="10"/>
      <c r="AQ5090"/>
    </row>
    <row r="5091" spans="42:43" x14ac:dyDescent="0.35">
      <c r="AP5091" s="10"/>
      <c r="AQ5091"/>
    </row>
    <row r="5092" spans="42:43" x14ac:dyDescent="0.35">
      <c r="AP5092" s="10"/>
      <c r="AQ5092"/>
    </row>
    <row r="5093" spans="42:43" x14ac:dyDescent="0.35">
      <c r="AP5093" s="10"/>
      <c r="AQ5093"/>
    </row>
    <row r="5094" spans="42:43" x14ac:dyDescent="0.35">
      <c r="AP5094" s="10"/>
      <c r="AQ5094"/>
    </row>
    <row r="5095" spans="42:43" x14ac:dyDescent="0.35">
      <c r="AP5095" s="10"/>
      <c r="AQ5095"/>
    </row>
    <row r="5096" spans="42:43" x14ac:dyDescent="0.35">
      <c r="AP5096" s="10"/>
      <c r="AQ5096"/>
    </row>
    <row r="5097" spans="42:43" x14ac:dyDescent="0.35">
      <c r="AP5097" s="10"/>
      <c r="AQ5097"/>
    </row>
    <row r="5098" spans="42:43" x14ac:dyDescent="0.35">
      <c r="AP5098" s="10"/>
      <c r="AQ5098"/>
    </row>
    <row r="5099" spans="42:43" x14ac:dyDescent="0.35">
      <c r="AP5099" s="10"/>
      <c r="AQ5099"/>
    </row>
    <row r="5100" spans="42:43" x14ac:dyDescent="0.35">
      <c r="AP5100" s="10"/>
      <c r="AQ5100"/>
    </row>
    <row r="5101" spans="42:43" x14ac:dyDescent="0.35">
      <c r="AP5101" s="10"/>
      <c r="AQ5101"/>
    </row>
    <row r="5102" spans="42:43" x14ac:dyDescent="0.35">
      <c r="AP5102" s="10"/>
      <c r="AQ5102"/>
    </row>
    <row r="5103" spans="42:43" x14ac:dyDescent="0.35">
      <c r="AP5103" s="10"/>
      <c r="AQ5103"/>
    </row>
    <row r="5104" spans="42:43" x14ac:dyDescent="0.35">
      <c r="AP5104" s="10"/>
      <c r="AQ5104"/>
    </row>
    <row r="5105" spans="42:43" x14ac:dyDescent="0.35">
      <c r="AP5105" s="10"/>
      <c r="AQ5105"/>
    </row>
    <row r="5106" spans="42:43" x14ac:dyDescent="0.35">
      <c r="AP5106" s="10"/>
      <c r="AQ5106"/>
    </row>
    <row r="5107" spans="42:43" x14ac:dyDescent="0.35">
      <c r="AP5107" s="10"/>
      <c r="AQ5107"/>
    </row>
    <row r="5108" spans="42:43" x14ac:dyDescent="0.35">
      <c r="AP5108" s="10"/>
      <c r="AQ5108"/>
    </row>
    <row r="5109" spans="42:43" x14ac:dyDescent="0.35">
      <c r="AP5109" s="10"/>
      <c r="AQ5109"/>
    </row>
    <row r="5110" spans="42:43" x14ac:dyDescent="0.35">
      <c r="AP5110" s="10"/>
      <c r="AQ5110"/>
    </row>
    <row r="5111" spans="42:43" x14ac:dyDescent="0.35">
      <c r="AP5111" s="10"/>
      <c r="AQ5111"/>
    </row>
    <row r="5112" spans="42:43" x14ac:dyDescent="0.35">
      <c r="AP5112" s="10"/>
      <c r="AQ5112"/>
    </row>
    <row r="5113" spans="42:43" x14ac:dyDescent="0.35">
      <c r="AP5113" s="10"/>
      <c r="AQ5113"/>
    </row>
    <row r="5114" spans="42:43" x14ac:dyDescent="0.35">
      <c r="AP5114" s="10"/>
      <c r="AQ5114"/>
    </row>
    <row r="5115" spans="42:43" x14ac:dyDescent="0.35">
      <c r="AP5115" s="10"/>
      <c r="AQ5115"/>
    </row>
    <row r="5116" spans="42:43" x14ac:dyDescent="0.35">
      <c r="AP5116" s="10"/>
      <c r="AQ5116"/>
    </row>
    <row r="5117" spans="42:43" x14ac:dyDescent="0.35">
      <c r="AP5117" s="10"/>
      <c r="AQ5117"/>
    </row>
    <row r="5118" spans="42:43" x14ac:dyDescent="0.35">
      <c r="AP5118" s="10"/>
      <c r="AQ5118"/>
    </row>
    <row r="5119" spans="42:43" x14ac:dyDescent="0.35">
      <c r="AP5119" s="10"/>
      <c r="AQ5119"/>
    </row>
    <row r="5120" spans="42:43" x14ac:dyDescent="0.35">
      <c r="AP5120" s="10"/>
      <c r="AQ5120"/>
    </row>
    <row r="5121" spans="42:43" x14ac:dyDescent="0.35">
      <c r="AP5121" s="10"/>
      <c r="AQ5121"/>
    </row>
    <row r="5122" spans="42:43" x14ac:dyDescent="0.35">
      <c r="AP5122" s="10"/>
      <c r="AQ5122"/>
    </row>
    <row r="5123" spans="42:43" x14ac:dyDescent="0.35">
      <c r="AP5123" s="10"/>
      <c r="AQ5123"/>
    </row>
    <row r="5124" spans="42:43" x14ac:dyDescent="0.35">
      <c r="AP5124" s="10"/>
      <c r="AQ5124"/>
    </row>
    <row r="5125" spans="42:43" x14ac:dyDescent="0.35">
      <c r="AP5125" s="10"/>
      <c r="AQ5125"/>
    </row>
    <row r="5126" spans="42:43" x14ac:dyDescent="0.35">
      <c r="AP5126" s="10"/>
      <c r="AQ5126"/>
    </row>
    <row r="5127" spans="42:43" x14ac:dyDescent="0.35">
      <c r="AP5127" s="10"/>
      <c r="AQ5127"/>
    </row>
    <row r="5128" spans="42:43" x14ac:dyDescent="0.35">
      <c r="AP5128" s="10"/>
      <c r="AQ5128"/>
    </row>
    <row r="5129" spans="42:43" x14ac:dyDescent="0.35">
      <c r="AP5129" s="10"/>
      <c r="AQ5129"/>
    </row>
    <row r="5130" spans="42:43" x14ac:dyDescent="0.35">
      <c r="AP5130" s="10"/>
      <c r="AQ5130"/>
    </row>
    <row r="5131" spans="42:43" x14ac:dyDescent="0.35">
      <c r="AP5131" s="10"/>
      <c r="AQ5131"/>
    </row>
    <row r="5132" spans="42:43" x14ac:dyDescent="0.35">
      <c r="AP5132" s="10"/>
      <c r="AQ5132"/>
    </row>
    <row r="5133" spans="42:43" x14ac:dyDescent="0.35">
      <c r="AP5133" s="10"/>
      <c r="AQ5133"/>
    </row>
    <row r="5134" spans="42:43" x14ac:dyDescent="0.35">
      <c r="AP5134" s="10"/>
      <c r="AQ5134"/>
    </row>
    <row r="5135" spans="42:43" x14ac:dyDescent="0.35">
      <c r="AP5135" s="10"/>
      <c r="AQ5135"/>
    </row>
    <row r="5136" spans="42:43" x14ac:dyDescent="0.35">
      <c r="AP5136" s="10"/>
      <c r="AQ5136"/>
    </row>
    <row r="5137" spans="42:43" x14ac:dyDescent="0.35">
      <c r="AP5137" s="10"/>
      <c r="AQ5137"/>
    </row>
    <row r="5138" spans="42:43" x14ac:dyDescent="0.35">
      <c r="AP5138" s="10"/>
      <c r="AQ5138"/>
    </row>
    <row r="5139" spans="42:43" x14ac:dyDescent="0.35">
      <c r="AP5139" s="10"/>
      <c r="AQ5139"/>
    </row>
    <row r="5140" spans="42:43" x14ac:dyDescent="0.35">
      <c r="AP5140" s="10"/>
      <c r="AQ5140"/>
    </row>
    <row r="5141" spans="42:43" x14ac:dyDescent="0.35">
      <c r="AP5141" s="10"/>
      <c r="AQ5141"/>
    </row>
    <row r="5142" spans="42:43" x14ac:dyDescent="0.35">
      <c r="AP5142" s="10"/>
      <c r="AQ5142"/>
    </row>
    <row r="5143" spans="42:43" x14ac:dyDescent="0.35">
      <c r="AP5143" s="10"/>
      <c r="AQ5143"/>
    </row>
    <row r="5144" spans="42:43" x14ac:dyDescent="0.35">
      <c r="AP5144" s="10"/>
      <c r="AQ5144"/>
    </row>
    <row r="5145" spans="42:43" x14ac:dyDescent="0.35">
      <c r="AP5145" s="10"/>
      <c r="AQ5145"/>
    </row>
    <row r="5146" spans="42:43" x14ac:dyDescent="0.35">
      <c r="AP5146" s="10"/>
      <c r="AQ5146"/>
    </row>
    <row r="5147" spans="42:43" x14ac:dyDescent="0.35">
      <c r="AP5147" s="10"/>
      <c r="AQ5147"/>
    </row>
    <row r="5148" spans="42:43" x14ac:dyDescent="0.35">
      <c r="AP5148" s="10"/>
      <c r="AQ5148"/>
    </row>
    <row r="5149" spans="42:43" x14ac:dyDescent="0.35">
      <c r="AP5149" s="10"/>
      <c r="AQ5149"/>
    </row>
    <row r="5150" spans="42:43" x14ac:dyDescent="0.35">
      <c r="AP5150" s="10"/>
      <c r="AQ5150"/>
    </row>
    <row r="5151" spans="42:43" x14ac:dyDescent="0.35">
      <c r="AP5151" s="10"/>
      <c r="AQ5151"/>
    </row>
    <row r="5152" spans="42:43" x14ac:dyDescent="0.35">
      <c r="AP5152" s="10"/>
      <c r="AQ5152"/>
    </row>
    <row r="5153" spans="42:43" x14ac:dyDescent="0.35">
      <c r="AP5153" s="10"/>
      <c r="AQ5153"/>
    </row>
    <row r="5154" spans="42:43" x14ac:dyDescent="0.35">
      <c r="AP5154" s="10"/>
      <c r="AQ5154"/>
    </row>
    <row r="5155" spans="42:43" x14ac:dyDescent="0.35">
      <c r="AP5155" s="10"/>
      <c r="AQ5155"/>
    </row>
    <row r="5156" spans="42:43" x14ac:dyDescent="0.35">
      <c r="AP5156" s="10"/>
      <c r="AQ5156"/>
    </row>
    <row r="5157" spans="42:43" x14ac:dyDescent="0.35">
      <c r="AP5157" s="10"/>
      <c r="AQ5157"/>
    </row>
    <row r="5158" spans="42:43" x14ac:dyDescent="0.35">
      <c r="AP5158" s="10"/>
      <c r="AQ5158"/>
    </row>
    <row r="5159" spans="42:43" x14ac:dyDescent="0.35">
      <c r="AP5159" s="10"/>
      <c r="AQ5159"/>
    </row>
    <row r="5160" spans="42:43" x14ac:dyDescent="0.35">
      <c r="AP5160" s="10"/>
      <c r="AQ5160"/>
    </row>
    <row r="5161" spans="42:43" x14ac:dyDescent="0.35">
      <c r="AP5161" s="10"/>
      <c r="AQ5161"/>
    </row>
    <row r="5162" spans="42:43" x14ac:dyDescent="0.35">
      <c r="AP5162" s="10"/>
      <c r="AQ5162"/>
    </row>
    <row r="5163" spans="42:43" x14ac:dyDescent="0.35">
      <c r="AP5163" s="10"/>
      <c r="AQ5163"/>
    </row>
    <row r="5164" spans="42:43" x14ac:dyDescent="0.35">
      <c r="AP5164" s="10"/>
      <c r="AQ5164"/>
    </row>
    <row r="5165" spans="42:43" x14ac:dyDescent="0.35">
      <c r="AP5165" s="10"/>
      <c r="AQ5165"/>
    </row>
    <row r="5166" spans="42:43" x14ac:dyDescent="0.35">
      <c r="AP5166" s="10"/>
      <c r="AQ5166"/>
    </row>
    <row r="5167" spans="42:43" x14ac:dyDescent="0.35">
      <c r="AP5167" s="10"/>
      <c r="AQ5167"/>
    </row>
    <row r="5168" spans="42:43" x14ac:dyDescent="0.35">
      <c r="AP5168" s="10"/>
      <c r="AQ5168"/>
    </row>
    <row r="5169" spans="42:43" x14ac:dyDescent="0.35">
      <c r="AP5169" s="10"/>
      <c r="AQ5169"/>
    </row>
    <row r="5170" spans="42:43" x14ac:dyDescent="0.35">
      <c r="AP5170" s="10"/>
      <c r="AQ5170"/>
    </row>
    <row r="5171" spans="42:43" x14ac:dyDescent="0.35">
      <c r="AP5171" s="10"/>
      <c r="AQ5171"/>
    </row>
    <row r="5172" spans="42:43" x14ac:dyDescent="0.35">
      <c r="AP5172" s="10"/>
      <c r="AQ5172"/>
    </row>
    <row r="5173" spans="42:43" x14ac:dyDescent="0.35">
      <c r="AP5173" s="10"/>
      <c r="AQ5173"/>
    </row>
    <row r="5174" spans="42:43" x14ac:dyDescent="0.35">
      <c r="AP5174" s="10"/>
      <c r="AQ5174"/>
    </row>
    <row r="5175" spans="42:43" x14ac:dyDescent="0.35">
      <c r="AP5175" s="10"/>
      <c r="AQ5175"/>
    </row>
    <row r="5176" spans="42:43" x14ac:dyDescent="0.35">
      <c r="AP5176" s="10"/>
      <c r="AQ5176"/>
    </row>
    <row r="5177" spans="42:43" x14ac:dyDescent="0.35">
      <c r="AP5177" s="10"/>
      <c r="AQ5177"/>
    </row>
    <row r="5178" spans="42:43" x14ac:dyDescent="0.35">
      <c r="AP5178" s="10"/>
      <c r="AQ5178"/>
    </row>
    <row r="5179" spans="42:43" x14ac:dyDescent="0.35">
      <c r="AP5179" s="10"/>
      <c r="AQ5179"/>
    </row>
    <row r="5180" spans="42:43" x14ac:dyDescent="0.35">
      <c r="AP5180" s="10"/>
      <c r="AQ5180"/>
    </row>
    <row r="5181" spans="42:43" x14ac:dyDescent="0.35">
      <c r="AP5181" s="10"/>
      <c r="AQ5181"/>
    </row>
    <row r="5182" spans="42:43" x14ac:dyDescent="0.35">
      <c r="AP5182" s="10"/>
      <c r="AQ5182"/>
    </row>
    <row r="5183" spans="42:43" x14ac:dyDescent="0.35">
      <c r="AP5183" s="10"/>
      <c r="AQ5183"/>
    </row>
    <row r="5184" spans="42:43" x14ac:dyDescent="0.35">
      <c r="AP5184" s="10"/>
      <c r="AQ5184"/>
    </row>
    <row r="5185" spans="42:43" x14ac:dyDescent="0.35">
      <c r="AP5185" s="10"/>
      <c r="AQ5185"/>
    </row>
    <row r="5186" spans="42:43" x14ac:dyDescent="0.35">
      <c r="AP5186" s="10"/>
      <c r="AQ5186"/>
    </row>
    <row r="5187" spans="42:43" x14ac:dyDescent="0.35">
      <c r="AP5187" s="10"/>
      <c r="AQ5187"/>
    </row>
    <row r="5188" spans="42:43" x14ac:dyDescent="0.35">
      <c r="AP5188" s="10"/>
      <c r="AQ5188"/>
    </row>
    <row r="5189" spans="42:43" x14ac:dyDescent="0.35">
      <c r="AP5189" s="10"/>
      <c r="AQ5189"/>
    </row>
    <row r="5190" spans="42:43" x14ac:dyDescent="0.35">
      <c r="AP5190" s="10"/>
      <c r="AQ5190"/>
    </row>
    <row r="5191" spans="42:43" x14ac:dyDescent="0.35">
      <c r="AP5191" s="10"/>
      <c r="AQ5191"/>
    </row>
    <row r="5192" spans="42:43" x14ac:dyDescent="0.35">
      <c r="AP5192" s="10"/>
      <c r="AQ5192"/>
    </row>
    <row r="5193" spans="42:43" x14ac:dyDescent="0.35">
      <c r="AP5193" s="10"/>
      <c r="AQ5193"/>
    </row>
    <row r="5194" spans="42:43" x14ac:dyDescent="0.35">
      <c r="AP5194" s="10"/>
      <c r="AQ5194"/>
    </row>
    <row r="5195" spans="42:43" x14ac:dyDescent="0.35">
      <c r="AP5195" s="10"/>
      <c r="AQ5195"/>
    </row>
    <row r="5196" spans="42:43" x14ac:dyDescent="0.35">
      <c r="AP5196" s="10"/>
      <c r="AQ5196"/>
    </row>
    <row r="5197" spans="42:43" x14ac:dyDescent="0.35">
      <c r="AP5197" s="10"/>
      <c r="AQ5197"/>
    </row>
    <row r="5198" spans="42:43" x14ac:dyDescent="0.35">
      <c r="AP5198" s="10"/>
      <c r="AQ5198"/>
    </row>
    <row r="5199" spans="42:43" x14ac:dyDescent="0.35">
      <c r="AP5199" s="10"/>
      <c r="AQ5199"/>
    </row>
    <row r="5200" spans="42:43" x14ac:dyDescent="0.35">
      <c r="AP5200" s="10"/>
      <c r="AQ5200"/>
    </row>
    <row r="5201" spans="42:43" x14ac:dyDescent="0.35">
      <c r="AP5201" s="10"/>
      <c r="AQ5201"/>
    </row>
    <row r="5202" spans="42:43" x14ac:dyDescent="0.35">
      <c r="AP5202" s="10"/>
      <c r="AQ5202"/>
    </row>
    <row r="5203" spans="42:43" x14ac:dyDescent="0.35">
      <c r="AP5203" s="10"/>
      <c r="AQ5203"/>
    </row>
    <row r="5204" spans="42:43" x14ac:dyDescent="0.35">
      <c r="AP5204" s="10"/>
      <c r="AQ5204"/>
    </row>
    <row r="5205" spans="42:43" x14ac:dyDescent="0.35">
      <c r="AP5205" s="10"/>
      <c r="AQ5205"/>
    </row>
    <row r="5206" spans="42:43" x14ac:dyDescent="0.35">
      <c r="AP5206" s="10"/>
      <c r="AQ5206"/>
    </row>
    <row r="5207" spans="42:43" x14ac:dyDescent="0.35">
      <c r="AP5207" s="10"/>
      <c r="AQ5207"/>
    </row>
    <row r="5208" spans="42:43" x14ac:dyDescent="0.35">
      <c r="AP5208" s="10"/>
      <c r="AQ5208"/>
    </row>
    <row r="5209" spans="42:43" x14ac:dyDescent="0.35">
      <c r="AP5209" s="10"/>
      <c r="AQ5209"/>
    </row>
    <row r="5210" spans="42:43" x14ac:dyDescent="0.35">
      <c r="AP5210" s="10"/>
      <c r="AQ5210"/>
    </row>
    <row r="5211" spans="42:43" x14ac:dyDescent="0.35">
      <c r="AP5211" s="10"/>
      <c r="AQ5211"/>
    </row>
    <row r="5212" spans="42:43" x14ac:dyDescent="0.35">
      <c r="AP5212" s="10"/>
      <c r="AQ5212"/>
    </row>
    <row r="5213" spans="42:43" x14ac:dyDescent="0.35">
      <c r="AP5213" s="10"/>
      <c r="AQ5213"/>
    </row>
    <row r="5214" spans="42:43" x14ac:dyDescent="0.35">
      <c r="AP5214" s="10"/>
      <c r="AQ5214"/>
    </row>
    <row r="5215" spans="42:43" x14ac:dyDescent="0.35">
      <c r="AP5215" s="10"/>
      <c r="AQ5215"/>
    </row>
    <row r="5216" spans="42:43" x14ac:dyDescent="0.35">
      <c r="AP5216" s="10"/>
      <c r="AQ5216"/>
    </row>
    <row r="5217" spans="42:43" x14ac:dyDescent="0.35">
      <c r="AP5217" s="10"/>
      <c r="AQ5217"/>
    </row>
    <row r="5218" spans="42:43" x14ac:dyDescent="0.35">
      <c r="AP5218" s="10"/>
      <c r="AQ5218"/>
    </row>
    <row r="5219" spans="42:43" x14ac:dyDescent="0.35">
      <c r="AP5219" s="10"/>
      <c r="AQ5219"/>
    </row>
    <row r="5220" spans="42:43" x14ac:dyDescent="0.35">
      <c r="AP5220" s="10"/>
      <c r="AQ5220"/>
    </row>
    <row r="5221" spans="42:43" x14ac:dyDescent="0.35">
      <c r="AP5221" s="10"/>
      <c r="AQ5221"/>
    </row>
    <row r="5222" spans="42:43" x14ac:dyDescent="0.35">
      <c r="AP5222" s="10"/>
      <c r="AQ5222"/>
    </row>
    <row r="5223" spans="42:43" x14ac:dyDescent="0.35">
      <c r="AP5223" s="10"/>
      <c r="AQ5223"/>
    </row>
    <row r="5224" spans="42:43" x14ac:dyDescent="0.35">
      <c r="AP5224" s="10"/>
      <c r="AQ5224"/>
    </row>
    <row r="5225" spans="42:43" x14ac:dyDescent="0.35">
      <c r="AP5225" s="10"/>
      <c r="AQ5225"/>
    </row>
    <row r="5226" spans="42:43" x14ac:dyDescent="0.35">
      <c r="AP5226" s="10"/>
      <c r="AQ5226"/>
    </row>
    <row r="5227" spans="42:43" x14ac:dyDescent="0.35">
      <c r="AP5227" s="10"/>
      <c r="AQ5227"/>
    </row>
    <row r="5228" spans="42:43" x14ac:dyDescent="0.35">
      <c r="AP5228" s="10"/>
      <c r="AQ5228"/>
    </row>
    <row r="5229" spans="42:43" x14ac:dyDescent="0.35">
      <c r="AP5229" s="10"/>
      <c r="AQ5229"/>
    </row>
    <row r="5230" spans="42:43" x14ac:dyDescent="0.35">
      <c r="AP5230" s="10"/>
      <c r="AQ5230"/>
    </row>
    <row r="5231" spans="42:43" x14ac:dyDescent="0.35">
      <c r="AP5231" s="10"/>
      <c r="AQ5231"/>
    </row>
    <row r="5232" spans="42:43" x14ac:dyDescent="0.35">
      <c r="AP5232" s="10"/>
      <c r="AQ5232"/>
    </row>
    <row r="5233" spans="42:43" x14ac:dyDescent="0.35">
      <c r="AP5233" s="10"/>
      <c r="AQ5233"/>
    </row>
    <row r="5234" spans="42:43" x14ac:dyDescent="0.35">
      <c r="AP5234" s="10"/>
      <c r="AQ5234"/>
    </row>
    <row r="5235" spans="42:43" x14ac:dyDescent="0.35">
      <c r="AP5235" s="10"/>
      <c r="AQ5235"/>
    </row>
    <row r="5236" spans="42:43" x14ac:dyDescent="0.35">
      <c r="AP5236" s="10"/>
      <c r="AQ5236"/>
    </row>
    <row r="5237" spans="42:43" x14ac:dyDescent="0.35">
      <c r="AP5237" s="10"/>
      <c r="AQ5237"/>
    </row>
    <row r="5238" spans="42:43" x14ac:dyDescent="0.35">
      <c r="AP5238" s="10"/>
      <c r="AQ5238"/>
    </row>
    <row r="5239" spans="42:43" x14ac:dyDescent="0.35">
      <c r="AP5239" s="10"/>
      <c r="AQ5239"/>
    </row>
    <row r="5240" spans="42:43" x14ac:dyDescent="0.35">
      <c r="AP5240" s="10"/>
      <c r="AQ5240"/>
    </row>
    <row r="5241" spans="42:43" x14ac:dyDescent="0.35">
      <c r="AP5241" s="10"/>
      <c r="AQ5241"/>
    </row>
    <row r="5242" spans="42:43" x14ac:dyDescent="0.35">
      <c r="AP5242" s="10"/>
      <c r="AQ5242"/>
    </row>
    <row r="5243" spans="42:43" x14ac:dyDescent="0.35">
      <c r="AP5243" s="10"/>
      <c r="AQ5243"/>
    </row>
    <row r="5244" spans="42:43" x14ac:dyDescent="0.35">
      <c r="AP5244" s="10"/>
      <c r="AQ5244"/>
    </row>
    <row r="5245" spans="42:43" x14ac:dyDescent="0.35">
      <c r="AP5245" s="10"/>
      <c r="AQ5245"/>
    </row>
    <row r="5246" spans="42:43" x14ac:dyDescent="0.35">
      <c r="AP5246" s="10"/>
      <c r="AQ5246"/>
    </row>
    <row r="5247" spans="42:43" x14ac:dyDescent="0.35">
      <c r="AP5247" s="10"/>
      <c r="AQ5247"/>
    </row>
    <row r="5248" spans="42:43" x14ac:dyDescent="0.35">
      <c r="AP5248" s="10"/>
      <c r="AQ5248"/>
    </row>
    <row r="5249" spans="42:43" x14ac:dyDescent="0.35">
      <c r="AP5249" s="10"/>
      <c r="AQ5249"/>
    </row>
    <row r="5250" spans="42:43" x14ac:dyDescent="0.35">
      <c r="AP5250" s="10"/>
      <c r="AQ5250"/>
    </row>
    <row r="5251" spans="42:43" x14ac:dyDescent="0.35">
      <c r="AP5251" s="10"/>
      <c r="AQ5251"/>
    </row>
    <row r="5252" spans="42:43" x14ac:dyDescent="0.35">
      <c r="AP5252" s="10"/>
      <c r="AQ5252"/>
    </row>
    <row r="5253" spans="42:43" x14ac:dyDescent="0.35">
      <c r="AP5253" s="10"/>
      <c r="AQ5253"/>
    </row>
    <row r="5254" spans="42:43" x14ac:dyDescent="0.35">
      <c r="AP5254" s="10"/>
      <c r="AQ5254"/>
    </row>
    <row r="5255" spans="42:43" x14ac:dyDescent="0.35">
      <c r="AP5255" s="10"/>
      <c r="AQ5255"/>
    </row>
    <row r="5256" spans="42:43" x14ac:dyDescent="0.35">
      <c r="AP5256" s="10"/>
      <c r="AQ5256"/>
    </row>
    <row r="5257" spans="42:43" x14ac:dyDescent="0.35">
      <c r="AP5257" s="10"/>
      <c r="AQ5257"/>
    </row>
    <row r="5258" spans="42:43" x14ac:dyDescent="0.35">
      <c r="AP5258" s="10"/>
      <c r="AQ5258"/>
    </row>
    <row r="5259" spans="42:43" x14ac:dyDescent="0.35">
      <c r="AP5259" s="10"/>
      <c r="AQ5259"/>
    </row>
    <row r="5260" spans="42:43" x14ac:dyDescent="0.35">
      <c r="AP5260" s="10"/>
      <c r="AQ5260"/>
    </row>
    <row r="5261" spans="42:43" x14ac:dyDescent="0.35">
      <c r="AP5261" s="10"/>
      <c r="AQ5261"/>
    </row>
    <row r="5262" spans="42:43" x14ac:dyDescent="0.35">
      <c r="AP5262" s="10"/>
      <c r="AQ5262"/>
    </row>
    <row r="5263" spans="42:43" x14ac:dyDescent="0.35">
      <c r="AP5263" s="10"/>
      <c r="AQ5263"/>
    </row>
    <row r="5264" spans="42:43" x14ac:dyDescent="0.35">
      <c r="AP5264" s="10"/>
      <c r="AQ5264"/>
    </row>
    <row r="5265" spans="42:43" x14ac:dyDescent="0.35">
      <c r="AP5265" s="10"/>
      <c r="AQ5265"/>
    </row>
    <row r="5266" spans="42:43" x14ac:dyDescent="0.35">
      <c r="AP5266" s="10"/>
      <c r="AQ5266"/>
    </row>
    <row r="5267" spans="42:43" x14ac:dyDescent="0.35">
      <c r="AP5267" s="10"/>
      <c r="AQ5267"/>
    </row>
    <row r="5268" spans="42:43" x14ac:dyDescent="0.35">
      <c r="AP5268" s="10"/>
      <c r="AQ5268"/>
    </row>
    <row r="5269" spans="42:43" x14ac:dyDescent="0.35">
      <c r="AP5269" s="10"/>
      <c r="AQ5269"/>
    </row>
    <row r="5270" spans="42:43" x14ac:dyDescent="0.35">
      <c r="AP5270" s="10"/>
      <c r="AQ5270"/>
    </row>
    <row r="5271" spans="42:43" x14ac:dyDescent="0.35">
      <c r="AP5271" s="10"/>
      <c r="AQ5271"/>
    </row>
    <row r="5272" spans="42:43" x14ac:dyDescent="0.35">
      <c r="AP5272" s="10"/>
      <c r="AQ5272"/>
    </row>
    <row r="5273" spans="42:43" x14ac:dyDescent="0.35">
      <c r="AP5273" s="10"/>
      <c r="AQ5273"/>
    </row>
    <row r="5274" spans="42:43" x14ac:dyDescent="0.35">
      <c r="AP5274" s="10"/>
      <c r="AQ5274"/>
    </row>
    <row r="5275" spans="42:43" x14ac:dyDescent="0.35">
      <c r="AP5275" s="10"/>
      <c r="AQ5275"/>
    </row>
    <row r="5276" spans="42:43" x14ac:dyDescent="0.35">
      <c r="AP5276" s="10"/>
      <c r="AQ5276"/>
    </row>
    <row r="5277" spans="42:43" x14ac:dyDescent="0.35">
      <c r="AP5277" s="10"/>
      <c r="AQ5277"/>
    </row>
    <row r="5278" spans="42:43" x14ac:dyDescent="0.35">
      <c r="AP5278" s="10"/>
      <c r="AQ5278"/>
    </row>
    <row r="5279" spans="42:43" x14ac:dyDescent="0.35">
      <c r="AP5279" s="10"/>
      <c r="AQ5279"/>
    </row>
    <row r="5280" spans="42:43" x14ac:dyDescent="0.35">
      <c r="AP5280" s="10"/>
      <c r="AQ5280"/>
    </row>
    <row r="5281" spans="42:43" x14ac:dyDescent="0.35">
      <c r="AP5281" s="10"/>
      <c r="AQ5281"/>
    </row>
    <row r="5282" spans="42:43" x14ac:dyDescent="0.35">
      <c r="AP5282" s="10"/>
      <c r="AQ5282"/>
    </row>
    <row r="5283" spans="42:43" x14ac:dyDescent="0.35">
      <c r="AP5283" s="10"/>
      <c r="AQ5283"/>
    </row>
    <row r="5284" spans="42:43" x14ac:dyDescent="0.35">
      <c r="AP5284" s="10"/>
      <c r="AQ5284"/>
    </row>
    <row r="5285" spans="42:43" x14ac:dyDescent="0.35">
      <c r="AP5285" s="10"/>
      <c r="AQ5285"/>
    </row>
    <row r="5286" spans="42:43" x14ac:dyDescent="0.35">
      <c r="AP5286" s="10"/>
      <c r="AQ5286"/>
    </row>
    <row r="5287" spans="42:43" x14ac:dyDescent="0.35">
      <c r="AP5287" s="10"/>
      <c r="AQ5287"/>
    </row>
    <row r="5288" spans="42:43" x14ac:dyDescent="0.35">
      <c r="AP5288" s="10"/>
      <c r="AQ5288"/>
    </row>
    <row r="5289" spans="42:43" x14ac:dyDescent="0.35">
      <c r="AP5289" s="10"/>
      <c r="AQ5289"/>
    </row>
    <row r="5290" spans="42:43" x14ac:dyDescent="0.35">
      <c r="AP5290" s="10"/>
      <c r="AQ5290"/>
    </row>
    <row r="5291" spans="42:43" x14ac:dyDescent="0.35">
      <c r="AP5291" s="10"/>
      <c r="AQ5291"/>
    </row>
    <row r="5292" spans="42:43" x14ac:dyDescent="0.35">
      <c r="AP5292" s="10"/>
      <c r="AQ5292"/>
    </row>
    <row r="5293" spans="42:43" x14ac:dyDescent="0.35">
      <c r="AP5293" s="10"/>
      <c r="AQ5293"/>
    </row>
    <row r="5294" spans="42:43" x14ac:dyDescent="0.35">
      <c r="AP5294" s="10"/>
      <c r="AQ5294"/>
    </row>
    <row r="5295" spans="42:43" x14ac:dyDescent="0.35">
      <c r="AP5295" s="10"/>
      <c r="AQ5295"/>
    </row>
    <row r="5296" spans="42:43" x14ac:dyDescent="0.35">
      <c r="AP5296" s="10"/>
      <c r="AQ5296"/>
    </row>
    <row r="5297" spans="42:43" x14ac:dyDescent="0.35">
      <c r="AP5297" s="10"/>
      <c r="AQ5297"/>
    </row>
    <row r="5298" spans="42:43" x14ac:dyDescent="0.35">
      <c r="AP5298" s="10"/>
      <c r="AQ5298"/>
    </row>
    <row r="5299" spans="42:43" x14ac:dyDescent="0.35">
      <c r="AP5299" s="10"/>
      <c r="AQ5299"/>
    </row>
    <row r="5300" spans="42:43" x14ac:dyDescent="0.35">
      <c r="AP5300" s="10"/>
      <c r="AQ5300"/>
    </row>
    <row r="5301" spans="42:43" x14ac:dyDescent="0.35">
      <c r="AP5301" s="10"/>
      <c r="AQ5301"/>
    </row>
    <row r="5302" spans="42:43" x14ac:dyDescent="0.35">
      <c r="AP5302" s="10"/>
      <c r="AQ5302"/>
    </row>
    <row r="5303" spans="42:43" x14ac:dyDescent="0.35">
      <c r="AP5303" s="10"/>
      <c r="AQ5303"/>
    </row>
    <row r="5304" spans="42:43" x14ac:dyDescent="0.35">
      <c r="AP5304" s="10"/>
      <c r="AQ5304"/>
    </row>
    <row r="5305" spans="42:43" x14ac:dyDescent="0.35">
      <c r="AP5305" s="10"/>
      <c r="AQ5305"/>
    </row>
    <row r="5306" spans="42:43" x14ac:dyDescent="0.35">
      <c r="AP5306" s="10"/>
      <c r="AQ5306"/>
    </row>
    <row r="5307" spans="42:43" x14ac:dyDescent="0.35">
      <c r="AP5307" s="10"/>
      <c r="AQ5307"/>
    </row>
    <row r="5308" spans="42:43" x14ac:dyDescent="0.35">
      <c r="AP5308" s="10"/>
      <c r="AQ5308"/>
    </row>
    <row r="5309" spans="42:43" x14ac:dyDescent="0.35">
      <c r="AP5309" s="10"/>
      <c r="AQ5309"/>
    </row>
    <row r="5310" spans="42:43" x14ac:dyDescent="0.35">
      <c r="AP5310" s="10"/>
      <c r="AQ5310"/>
    </row>
    <row r="5311" spans="42:43" x14ac:dyDescent="0.35">
      <c r="AP5311" s="10"/>
      <c r="AQ5311"/>
    </row>
    <row r="5312" spans="42:43" x14ac:dyDescent="0.35">
      <c r="AP5312" s="10"/>
      <c r="AQ5312"/>
    </row>
    <row r="5313" spans="42:43" x14ac:dyDescent="0.35">
      <c r="AP5313" s="10"/>
      <c r="AQ5313"/>
    </row>
    <row r="5314" spans="42:43" x14ac:dyDescent="0.35">
      <c r="AP5314" s="10"/>
      <c r="AQ5314"/>
    </row>
    <row r="5315" spans="42:43" x14ac:dyDescent="0.35">
      <c r="AP5315" s="10"/>
      <c r="AQ5315"/>
    </row>
    <row r="5316" spans="42:43" x14ac:dyDescent="0.35">
      <c r="AP5316" s="10"/>
      <c r="AQ5316"/>
    </row>
    <row r="5317" spans="42:43" x14ac:dyDescent="0.35">
      <c r="AP5317" s="10"/>
      <c r="AQ5317"/>
    </row>
    <row r="5318" spans="42:43" x14ac:dyDescent="0.35">
      <c r="AP5318" s="10"/>
      <c r="AQ5318"/>
    </row>
    <row r="5319" spans="42:43" x14ac:dyDescent="0.35">
      <c r="AP5319" s="10"/>
      <c r="AQ5319"/>
    </row>
    <row r="5320" spans="42:43" x14ac:dyDescent="0.35">
      <c r="AP5320" s="10"/>
      <c r="AQ5320"/>
    </row>
    <row r="5321" spans="42:43" x14ac:dyDescent="0.35">
      <c r="AP5321" s="10"/>
      <c r="AQ5321"/>
    </row>
    <row r="5322" spans="42:43" x14ac:dyDescent="0.35">
      <c r="AP5322" s="10"/>
      <c r="AQ5322"/>
    </row>
    <row r="5323" spans="42:43" x14ac:dyDescent="0.35">
      <c r="AP5323" s="10"/>
      <c r="AQ5323"/>
    </row>
    <row r="5324" spans="42:43" x14ac:dyDescent="0.35">
      <c r="AP5324" s="10"/>
      <c r="AQ5324"/>
    </row>
    <row r="5325" spans="42:43" x14ac:dyDescent="0.35">
      <c r="AP5325" s="10"/>
      <c r="AQ5325"/>
    </row>
    <row r="5326" spans="42:43" x14ac:dyDescent="0.35">
      <c r="AP5326" s="10"/>
      <c r="AQ5326"/>
    </row>
    <row r="5327" spans="42:43" x14ac:dyDescent="0.35">
      <c r="AP5327" s="10"/>
      <c r="AQ5327"/>
    </row>
    <row r="5328" spans="42:43" x14ac:dyDescent="0.35">
      <c r="AP5328" s="10"/>
      <c r="AQ5328"/>
    </row>
    <row r="5329" spans="42:43" x14ac:dyDescent="0.35">
      <c r="AP5329" s="10"/>
      <c r="AQ5329"/>
    </row>
    <row r="5330" spans="42:43" x14ac:dyDescent="0.35">
      <c r="AP5330" s="10"/>
      <c r="AQ5330"/>
    </row>
    <row r="5331" spans="42:43" x14ac:dyDescent="0.35">
      <c r="AP5331" s="10"/>
      <c r="AQ5331"/>
    </row>
    <row r="5332" spans="42:43" x14ac:dyDescent="0.35">
      <c r="AP5332" s="10"/>
      <c r="AQ5332"/>
    </row>
    <row r="5333" spans="42:43" x14ac:dyDescent="0.35">
      <c r="AP5333" s="10"/>
      <c r="AQ5333"/>
    </row>
    <row r="5334" spans="42:43" x14ac:dyDescent="0.35">
      <c r="AP5334" s="10"/>
      <c r="AQ5334"/>
    </row>
    <row r="5335" spans="42:43" x14ac:dyDescent="0.35">
      <c r="AP5335" s="10"/>
      <c r="AQ5335"/>
    </row>
    <row r="5336" spans="42:43" x14ac:dyDescent="0.35">
      <c r="AP5336" s="10"/>
      <c r="AQ5336"/>
    </row>
    <row r="5337" spans="42:43" x14ac:dyDescent="0.35">
      <c r="AP5337" s="10"/>
      <c r="AQ5337"/>
    </row>
    <row r="5338" spans="42:43" x14ac:dyDescent="0.35">
      <c r="AP5338" s="10"/>
      <c r="AQ5338"/>
    </row>
    <row r="5339" spans="42:43" x14ac:dyDescent="0.35">
      <c r="AP5339" s="10"/>
      <c r="AQ5339"/>
    </row>
    <row r="5340" spans="42:43" x14ac:dyDescent="0.35">
      <c r="AP5340" s="10"/>
      <c r="AQ5340"/>
    </row>
    <row r="5341" spans="42:43" x14ac:dyDescent="0.35">
      <c r="AP5341" s="10"/>
      <c r="AQ5341"/>
    </row>
    <row r="5342" spans="42:43" x14ac:dyDescent="0.35">
      <c r="AP5342" s="10"/>
      <c r="AQ5342"/>
    </row>
    <row r="5343" spans="42:43" x14ac:dyDescent="0.35">
      <c r="AP5343" s="10"/>
      <c r="AQ5343"/>
    </row>
    <row r="5344" spans="42:43" x14ac:dyDescent="0.35">
      <c r="AP5344" s="10"/>
      <c r="AQ5344"/>
    </row>
    <row r="5345" spans="42:43" x14ac:dyDescent="0.35">
      <c r="AP5345" s="10"/>
      <c r="AQ5345"/>
    </row>
    <row r="5346" spans="42:43" x14ac:dyDescent="0.35">
      <c r="AP5346" s="10"/>
      <c r="AQ5346"/>
    </row>
    <row r="5347" spans="42:43" x14ac:dyDescent="0.35">
      <c r="AP5347" s="10"/>
      <c r="AQ5347"/>
    </row>
    <row r="5348" spans="42:43" x14ac:dyDescent="0.35">
      <c r="AP5348" s="10"/>
      <c r="AQ5348"/>
    </row>
    <row r="5349" spans="42:43" x14ac:dyDescent="0.35">
      <c r="AP5349" s="10"/>
      <c r="AQ5349"/>
    </row>
    <row r="5350" spans="42:43" x14ac:dyDescent="0.35">
      <c r="AP5350" s="10"/>
      <c r="AQ5350"/>
    </row>
    <row r="5351" spans="42:43" x14ac:dyDescent="0.35">
      <c r="AP5351" s="10"/>
      <c r="AQ5351"/>
    </row>
    <row r="5352" spans="42:43" x14ac:dyDescent="0.35">
      <c r="AP5352" s="10"/>
      <c r="AQ5352"/>
    </row>
    <row r="5353" spans="42:43" x14ac:dyDescent="0.35">
      <c r="AP5353" s="10"/>
      <c r="AQ5353"/>
    </row>
    <row r="5354" spans="42:43" x14ac:dyDescent="0.35">
      <c r="AP5354" s="10"/>
      <c r="AQ5354"/>
    </row>
    <row r="5355" spans="42:43" x14ac:dyDescent="0.35">
      <c r="AP5355" s="10"/>
      <c r="AQ5355"/>
    </row>
    <row r="5356" spans="42:43" x14ac:dyDescent="0.35">
      <c r="AP5356" s="10"/>
      <c r="AQ5356"/>
    </row>
    <row r="5357" spans="42:43" x14ac:dyDescent="0.35">
      <c r="AP5357" s="10"/>
      <c r="AQ5357"/>
    </row>
    <row r="5358" spans="42:43" x14ac:dyDescent="0.35">
      <c r="AP5358" s="10"/>
      <c r="AQ5358"/>
    </row>
    <row r="5359" spans="42:43" x14ac:dyDescent="0.35">
      <c r="AP5359" s="10"/>
      <c r="AQ5359"/>
    </row>
    <row r="5360" spans="42:43" x14ac:dyDescent="0.35">
      <c r="AP5360" s="10"/>
      <c r="AQ5360"/>
    </row>
    <row r="5361" spans="42:43" x14ac:dyDescent="0.35">
      <c r="AP5361" s="10"/>
      <c r="AQ5361"/>
    </row>
    <row r="5362" spans="42:43" x14ac:dyDescent="0.35">
      <c r="AP5362" s="10"/>
      <c r="AQ5362"/>
    </row>
    <row r="5363" spans="42:43" x14ac:dyDescent="0.35">
      <c r="AP5363" s="10"/>
      <c r="AQ5363"/>
    </row>
    <row r="5364" spans="42:43" x14ac:dyDescent="0.35">
      <c r="AP5364" s="10"/>
      <c r="AQ5364"/>
    </row>
    <row r="5365" spans="42:43" x14ac:dyDescent="0.35">
      <c r="AP5365" s="10"/>
      <c r="AQ5365"/>
    </row>
    <row r="5366" spans="42:43" x14ac:dyDescent="0.35">
      <c r="AP5366" s="10"/>
      <c r="AQ5366"/>
    </row>
    <row r="5367" spans="42:43" x14ac:dyDescent="0.35">
      <c r="AP5367" s="10"/>
      <c r="AQ5367"/>
    </row>
    <row r="5368" spans="42:43" x14ac:dyDescent="0.35">
      <c r="AP5368" s="10"/>
      <c r="AQ5368"/>
    </row>
    <row r="5369" spans="42:43" x14ac:dyDescent="0.35">
      <c r="AP5369" s="10"/>
      <c r="AQ5369"/>
    </row>
    <row r="5370" spans="42:43" x14ac:dyDescent="0.35">
      <c r="AP5370" s="10"/>
      <c r="AQ5370"/>
    </row>
    <row r="5371" spans="42:43" x14ac:dyDescent="0.35">
      <c r="AP5371" s="10"/>
      <c r="AQ5371"/>
    </row>
    <row r="5372" spans="42:43" x14ac:dyDescent="0.35">
      <c r="AP5372" s="10"/>
      <c r="AQ5372"/>
    </row>
    <row r="5373" spans="42:43" x14ac:dyDescent="0.35">
      <c r="AP5373" s="10"/>
      <c r="AQ5373"/>
    </row>
    <row r="5374" spans="42:43" x14ac:dyDescent="0.35">
      <c r="AP5374" s="10"/>
      <c r="AQ5374"/>
    </row>
    <row r="5375" spans="42:43" x14ac:dyDescent="0.35">
      <c r="AP5375" s="10"/>
      <c r="AQ5375"/>
    </row>
    <row r="5376" spans="42:43" x14ac:dyDescent="0.35">
      <c r="AP5376" s="10"/>
      <c r="AQ5376"/>
    </row>
    <row r="5377" spans="42:43" x14ac:dyDescent="0.35">
      <c r="AP5377" s="10"/>
      <c r="AQ5377"/>
    </row>
    <row r="5378" spans="42:43" x14ac:dyDescent="0.35">
      <c r="AP5378" s="10"/>
      <c r="AQ5378"/>
    </row>
    <row r="5379" spans="42:43" x14ac:dyDescent="0.35">
      <c r="AP5379" s="10"/>
      <c r="AQ5379"/>
    </row>
    <row r="5380" spans="42:43" x14ac:dyDescent="0.35">
      <c r="AP5380" s="10"/>
      <c r="AQ5380"/>
    </row>
    <row r="5381" spans="42:43" x14ac:dyDescent="0.35">
      <c r="AP5381" s="10"/>
      <c r="AQ5381"/>
    </row>
    <row r="5382" spans="42:43" x14ac:dyDescent="0.35">
      <c r="AP5382" s="10"/>
      <c r="AQ5382"/>
    </row>
    <row r="5383" spans="42:43" x14ac:dyDescent="0.35">
      <c r="AP5383" s="10"/>
      <c r="AQ5383"/>
    </row>
    <row r="5384" spans="42:43" x14ac:dyDescent="0.35">
      <c r="AP5384" s="10"/>
      <c r="AQ5384"/>
    </row>
    <row r="5385" spans="42:43" x14ac:dyDescent="0.35">
      <c r="AP5385" s="10"/>
      <c r="AQ5385"/>
    </row>
    <row r="5386" spans="42:43" x14ac:dyDescent="0.35">
      <c r="AP5386" s="10"/>
      <c r="AQ5386"/>
    </row>
    <row r="5387" spans="42:43" x14ac:dyDescent="0.35">
      <c r="AP5387" s="10"/>
      <c r="AQ5387"/>
    </row>
    <row r="5388" spans="42:43" x14ac:dyDescent="0.35">
      <c r="AP5388" s="10"/>
      <c r="AQ5388"/>
    </row>
    <row r="5389" spans="42:43" x14ac:dyDescent="0.35">
      <c r="AP5389" s="10"/>
      <c r="AQ5389"/>
    </row>
    <row r="5390" spans="42:43" x14ac:dyDescent="0.35">
      <c r="AP5390" s="10"/>
      <c r="AQ5390"/>
    </row>
    <row r="5391" spans="42:43" x14ac:dyDescent="0.35">
      <c r="AP5391" s="10"/>
      <c r="AQ5391"/>
    </row>
    <row r="5392" spans="42:43" x14ac:dyDescent="0.35">
      <c r="AP5392" s="10"/>
      <c r="AQ5392"/>
    </row>
    <row r="5393" spans="42:43" x14ac:dyDescent="0.35">
      <c r="AP5393" s="10"/>
      <c r="AQ5393"/>
    </row>
    <row r="5394" spans="42:43" x14ac:dyDescent="0.35">
      <c r="AP5394" s="10"/>
      <c r="AQ5394"/>
    </row>
    <row r="5395" spans="42:43" x14ac:dyDescent="0.35">
      <c r="AP5395" s="10"/>
      <c r="AQ5395"/>
    </row>
    <row r="5396" spans="42:43" x14ac:dyDescent="0.35">
      <c r="AP5396" s="10"/>
      <c r="AQ5396"/>
    </row>
    <row r="5397" spans="42:43" x14ac:dyDescent="0.35">
      <c r="AP5397" s="10"/>
      <c r="AQ5397"/>
    </row>
    <row r="5398" spans="42:43" x14ac:dyDescent="0.35">
      <c r="AP5398" s="10"/>
      <c r="AQ5398"/>
    </row>
    <row r="5399" spans="42:43" x14ac:dyDescent="0.35">
      <c r="AP5399" s="10"/>
      <c r="AQ5399"/>
    </row>
    <row r="5400" spans="42:43" x14ac:dyDescent="0.35">
      <c r="AP5400" s="10"/>
      <c r="AQ5400"/>
    </row>
    <row r="5401" spans="42:43" x14ac:dyDescent="0.35">
      <c r="AP5401" s="10"/>
      <c r="AQ5401"/>
    </row>
    <row r="5402" spans="42:43" x14ac:dyDescent="0.35">
      <c r="AP5402" s="10"/>
      <c r="AQ5402"/>
    </row>
    <row r="5403" spans="42:43" x14ac:dyDescent="0.35">
      <c r="AP5403" s="10"/>
      <c r="AQ5403"/>
    </row>
    <row r="5404" spans="42:43" x14ac:dyDescent="0.35">
      <c r="AP5404" s="10"/>
      <c r="AQ5404"/>
    </row>
    <row r="5405" spans="42:43" x14ac:dyDescent="0.35">
      <c r="AP5405" s="10"/>
      <c r="AQ5405"/>
    </row>
    <row r="5406" spans="42:43" x14ac:dyDescent="0.35">
      <c r="AP5406" s="10"/>
      <c r="AQ5406"/>
    </row>
    <row r="5407" spans="42:43" x14ac:dyDescent="0.35">
      <c r="AP5407" s="10"/>
      <c r="AQ5407"/>
    </row>
    <row r="5408" spans="42:43" x14ac:dyDescent="0.35">
      <c r="AP5408" s="10"/>
      <c r="AQ5408"/>
    </row>
    <row r="5409" spans="42:43" x14ac:dyDescent="0.35">
      <c r="AP5409" s="10"/>
      <c r="AQ5409"/>
    </row>
    <row r="5410" spans="42:43" x14ac:dyDescent="0.35">
      <c r="AP5410" s="10"/>
      <c r="AQ5410"/>
    </row>
    <row r="5411" spans="42:43" x14ac:dyDescent="0.35">
      <c r="AP5411" s="10"/>
      <c r="AQ5411"/>
    </row>
    <row r="5412" spans="42:43" x14ac:dyDescent="0.35">
      <c r="AP5412" s="10"/>
      <c r="AQ5412"/>
    </row>
    <row r="5413" spans="42:43" x14ac:dyDescent="0.35">
      <c r="AP5413" s="10"/>
      <c r="AQ5413"/>
    </row>
    <row r="5414" spans="42:43" x14ac:dyDescent="0.35">
      <c r="AP5414" s="10"/>
      <c r="AQ5414"/>
    </row>
    <row r="5415" spans="42:43" x14ac:dyDescent="0.35">
      <c r="AP5415" s="10"/>
      <c r="AQ5415"/>
    </row>
    <row r="5416" spans="42:43" x14ac:dyDescent="0.35">
      <c r="AP5416" s="10"/>
      <c r="AQ5416"/>
    </row>
    <row r="5417" spans="42:43" x14ac:dyDescent="0.35">
      <c r="AP5417" s="10"/>
      <c r="AQ5417"/>
    </row>
    <row r="5418" spans="42:43" x14ac:dyDescent="0.35">
      <c r="AP5418" s="10"/>
      <c r="AQ5418"/>
    </row>
    <row r="5419" spans="42:43" x14ac:dyDescent="0.35">
      <c r="AP5419" s="10"/>
      <c r="AQ5419"/>
    </row>
    <row r="5420" spans="42:43" x14ac:dyDescent="0.35">
      <c r="AP5420" s="10"/>
      <c r="AQ5420"/>
    </row>
    <row r="5421" spans="42:43" x14ac:dyDescent="0.35">
      <c r="AP5421" s="10"/>
      <c r="AQ5421"/>
    </row>
    <row r="5422" spans="42:43" x14ac:dyDescent="0.35">
      <c r="AP5422" s="10"/>
      <c r="AQ5422"/>
    </row>
    <row r="5423" spans="42:43" x14ac:dyDescent="0.35">
      <c r="AP5423" s="10"/>
      <c r="AQ5423"/>
    </row>
    <row r="5424" spans="42:43" x14ac:dyDescent="0.35">
      <c r="AP5424" s="10"/>
      <c r="AQ5424"/>
    </row>
    <row r="5425" spans="42:43" x14ac:dyDescent="0.35">
      <c r="AP5425" s="10"/>
      <c r="AQ5425"/>
    </row>
    <row r="5426" spans="42:43" x14ac:dyDescent="0.35">
      <c r="AP5426" s="10"/>
      <c r="AQ5426"/>
    </row>
    <row r="5427" spans="42:43" x14ac:dyDescent="0.35">
      <c r="AP5427" s="10"/>
      <c r="AQ5427"/>
    </row>
    <row r="5428" spans="42:43" x14ac:dyDescent="0.35">
      <c r="AP5428" s="10"/>
      <c r="AQ5428"/>
    </row>
    <row r="5429" spans="42:43" x14ac:dyDescent="0.35">
      <c r="AP5429" s="10"/>
      <c r="AQ5429"/>
    </row>
    <row r="5430" spans="42:43" x14ac:dyDescent="0.35">
      <c r="AP5430" s="10"/>
      <c r="AQ5430"/>
    </row>
    <row r="5431" spans="42:43" x14ac:dyDescent="0.35">
      <c r="AP5431" s="10"/>
      <c r="AQ5431"/>
    </row>
    <row r="5432" spans="42:43" x14ac:dyDescent="0.35">
      <c r="AP5432" s="10"/>
      <c r="AQ5432"/>
    </row>
    <row r="5433" spans="42:43" x14ac:dyDescent="0.35">
      <c r="AP5433" s="10"/>
      <c r="AQ5433"/>
    </row>
    <row r="5434" spans="42:43" x14ac:dyDescent="0.35">
      <c r="AP5434" s="10"/>
      <c r="AQ5434"/>
    </row>
    <row r="5435" spans="42:43" x14ac:dyDescent="0.35">
      <c r="AP5435" s="10"/>
      <c r="AQ5435"/>
    </row>
    <row r="5436" spans="42:43" x14ac:dyDescent="0.35">
      <c r="AP5436" s="10"/>
      <c r="AQ5436"/>
    </row>
    <row r="5437" spans="42:43" x14ac:dyDescent="0.35">
      <c r="AP5437" s="10"/>
      <c r="AQ5437"/>
    </row>
    <row r="5438" spans="42:43" x14ac:dyDescent="0.35">
      <c r="AP5438" s="10"/>
      <c r="AQ5438"/>
    </row>
    <row r="5439" spans="42:43" x14ac:dyDescent="0.35">
      <c r="AP5439" s="10"/>
      <c r="AQ5439"/>
    </row>
    <row r="5440" spans="42:43" x14ac:dyDescent="0.35">
      <c r="AP5440" s="10"/>
      <c r="AQ5440"/>
    </row>
    <row r="5441" spans="42:43" x14ac:dyDescent="0.35">
      <c r="AP5441" s="10"/>
      <c r="AQ5441"/>
    </row>
    <row r="5442" spans="42:43" x14ac:dyDescent="0.35">
      <c r="AP5442" s="10"/>
      <c r="AQ5442"/>
    </row>
    <row r="5443" spans="42:43" x14ac:dyDescent="0.35">
      <c r="AP5443" s="10"/>
      <c r="AQ5443"/>
    </row>
    <row r="5444" spans="42:43" x14ac:dyDescent="0.35">
      <c r="AP5444" s="10"/>
      <c r="AQ5444"/>
    </row>
    <row r="5445" spans="42:43" x14ac:dyDescent="0.35">
      <c r="AP5445" s="10"/>
      <c r="AQ5445"/>
    </row>
    <row r="5446" spans="42:43" x14ac:dyDescent="0.35">
      <c r="AP5446" s="10"/>
      <c r="AQ5446"/>
    </row>
    <row r="5447" spans="42:43" x14ac:dyDescent="0.35">
      <c r="AP5447" s="10"/>
      <c r="AQ5447"/>
    </row>
    <row r="5448" spans="42:43" x14ac:dyDescent="0.35">
      <c r="AP5448" s="10"/>
      <c r="AQ5448"/>
    </row>
    <row r="5449" spans="42:43" x14ac:dyDescent="0.35">
      <c r="AP5449" s="10"/>
      <c r="AQ5449"/>
    </row>
    <row r="5450" spans="42:43" x14ac:dyDescent="0.35">
      <c r="AP5450" s="10"/>
      <c r="AQ5450"/>
    </row>
    <row r="5451" spans="42:43" x14ac:dyDescent="0.35">
      <c r="AP5451" s="10"/>
      <c r="AQ5451"/>
    </row>
    <row r="5452" spans="42:43" x14ac:dyDescent="0.35">
      <c r="AP5452" s="10"/>
      <c r="AQ5452"/>
    </row>
    <row r="5453" spans="42:43" x14ac:dyDescent="0.35">
      <c r="AP5453" s="10"/>
      <c r="AQ5453"/>
    </row>
    <row r="5454" spans="42:43" x14ac:dyDescent="0.35">
      <c r="AP5454" s="10"/>
      <c r="AQ5454"/>
    </row>
    <row r="5455" spans="42:43" x14ac:dyDescent="0.35">
      <c r="AP5455" s="10"/>
      <c r="AQ5455"/>
    </row>
    <row r="5456" spans="42:43" x14ac:dyDescent="0.35">
      <c r="AP5456" s="10"/>
      <c r="AQ5456"/>
    </row>
    <row r="5457" spans="42:43" x14ac:dyDescent="0.35">
      <c r="AP5457" s="10"/>
      <c r="AQ5457"/>
    </row>
    <row r="5458" spans="42:43" x14ac:dyDescent="0.35">
      <c r="AP5458" s="10"/>
      <c r="AQ5458"/>
    </row>
    <row r="5459" spans="42:43" x14ac:dyDescent="0.35">
      <c r="AP5459" s="10"/>
      <c r="AQ5459"/>
    </row>
    <row r="5460" spans="42:43" x14ac:dyDescent="0.35">
      <c r="AP5460" s="10"/>
      <c r="AQ5460"/>
    </row>
    <row r="5461" spans="42:43" x14ac:dyDescent="0.35">
      <c r="AP5461" s="10"/>
      <c r="AQ5461"/>
    </row>
    <row r="5462" spans="42:43" x14ac:dyDescent="0.35">
      <c r="AP5462" s="10"/>
      <c r="AQ5462"/>
    </row>
    <row r="5463" spans="42:43" x14ac:dyDescent="0.35">
      <c r="AP5463" s="10"/>
      <c r="AQ5463"/>
    </row>
    <row r="5464" spans="42:43" x14ac:dyDescent="0.35">
      <c r="AP5464" s="10"/>
      <c r="AQ5464"/>
    </row>
    <row r="5465" spans="42:43" x14ac:dyDescent="0.35">
      <c r="AP5465" s="10"/>
      <c r="AQ5465"/>
    </row>
    <row r="5466" spans="42:43" x14ac:dyDescent="0.35">
      <c r="AP5466" s="10"/>
      <c r="AQ5466"/>
    </row>
    <row r="5467" spans="42:43" x14ac:dyDescent="0.35">
      <c r="AP5467" s="10"/>
      <c r="AQ5467"/>
    </row>
    <row r="5468" spans="42:43" x14ac:dyDescent="0.35">
      <c r="AP5468" s="10"/>
      <c r="AQ5468"/>
    </row>
    <row r="5469" spans="42:43" x14ac:dyDescent="0.35">
      <c r="AP5469" s="10"/>
      <c r="AQ5469"/>
    </row>
    <row r="5470" spans="42:43" x14ac:dyDescent="0.35">
      <c r="AP5470" s="10"/>
      <c r="AQ5470"/>
    </row>
    <row r="5471" spans="42:43" x14ac:dyDescent="0.35">
      <c r="AP5471" s="10"/>
      <c r="AQ5471"/>
    </row>
    <row r="5472" spans="42:43" x14ac:dyDescent="0.35">
      <c r="AP5472" s="10"/>
      <c r="AQ5472"/>
    </row>
    <row r="5473" spans="42:43" x14ac:dyDescent="0.35">
      <c r="AP5473" s="10"/>
      <c r="AQ5473"/>
    </row>
    <row r="5474" spans="42:43" x14ac:dyDescent="0.35">
      <c r="AP5474" s="10"/>
      <c r="AQ5474"/>
    </row>
    <row r="5475" spans="42:43" x14ac:dyDescent="0.35">
      <c r="AP5475" s="10"/>
      <c r="AQ5475"/>
    </row>
    <row r="5476" spans="42:43" x14ac:dyDescent="0.35">
      <c r="AP5476" s="10"/>
      <c r="AQ5476"/>
    </row>
    <row r="5477" spans="42:43" x14ac:dyDescent="0.35">
      <c r="AP5477" s="10"/>
      <c r="AQ5477"/>
    </row>
    <row r="5478" spans="42:43" x14ac:dyDescent="0.35">
      <c r="AP5478" s="10"/>
      <c r="AQ5478"/>
    </row>
    <row r="5479" spans="42:43" x14ac:dyDescent="0.35">
      <c r="AP5479" s="10"/>
      <c r="AQ5479"/>
    </row>
    <row r="5480" spans="42:43" x14ac:dyDescent="0.35">
      <c r="AP5480" s="10"/>
      <c r="AQ5480"/>
    </row>
    <row r="5481" spans="42:43" x14ac:dyDescent="0.35">
      <c r="AP5481" s="10"/>
      <c r="AQ5481"/>
    </row>
    <row r="5482" spans="42:43" x14ac:dyDescent="0.35">
      <c r="AP5482" s="10"/>
      <c r="AQ5482"/>
    </row>
    <row r="5483" spans="42:43" x14ac:dyDescent="0.35">
      <c r="AP5483" s="10"/>
      <c r="AQ5483"/>
    </row>
    <row r="5484" spans="42:43" x14ac:dyDescent="0.35">
      <c r="AP5484" s="10"/>
      <c r="AQ5484"/>
    </row>
    <row r="5485" spans="42:43" x14ac:dyDescent="0.35">
      <c r="AP5485" s="10"/>
      <c r="AQ5485"/>
    </row>
    <row r="5486" spans="42:43" x14ac:dyDescent="0.35">
      <c r="AP5486" s="10"/>
      <c r="AQ5486"/>
    </row>
    <row r="5487" spans="42:43" x14ac:dyDescent="0.35">
      <c r="AP5487" s="10"/>
      <c r="AQ5487"/>
    </row>
    <row r="5488" spans="42:43" x14ac:dyDescent="0.35">
      <c r="AP5488" s="10"/>
      <c r="AQ5488"/>
    </row>
    <row r="5489" spans="42:43" x14ac:dyDescent="0.35">
      <c r="AP5489" s="10"/>
      <c r="AQ5489"/>
    </row>
    <row r="5490" spans="42:43" x14ac:dyDescent="0.35">
      <c r="AP5490" s="10"/>
      <c r="AQ5490"/>
    </row>
    <row r="5491" spans="42:43" x14ac:dyDescent="0.35">
      <c r="AP5491" s="10"/>
      <c r="AQ5491"/>
    </row>
    <row r="5492" spans="42:43" x14ac:dyDescent="0.35">
      <c r="AP5492" s="10"/>
      <c r="AQ5492"/>
    </row>
    <row r="5493" spans="42:43" x14ac:dyDescent="0.35">
      <c r="AP5493" s="10"/>
      <c r="AQ5493"/>
    </row>
    <row r="5494" spans="42:43" x14ac:dyDescent="0.35">
      <c r="AP5494" s="10"/>
      <c r="AQ5494"/>
    </row>
    <row r="5495" spans="42:43" x14ac:dyDescent="0.35">
      <c r="AP5495" s="10"/>
      <c r="AQ5495"/>
    </row>
    <row r="5496" spans="42:43" x14ac:dyDescent="0.35">
      <c r="AP5496" s="10"/>
      <c r="AQ5496"/>
    </row>
    <row r="5497" spans="42:43" x14ac:dyDescent="0.35">
      <c r="AP5497" s="10"/>
      <c r="AQ5497"/>
    </row>
    <row r="5498" spans="42:43" x14ac:dyDescent="0.35">
      <c r="AP5498" s="10"/>
      <c r="AQ5498"/>
    </row>
    <row r="5499" spans="42:43" x14ac:dyDescent="0.35">
      <c r="AP5499" s="10"/>
      <c r="AQ5499"/>
    </row>
    <row r="5500" spans="42:43" x14ac:dyDescent="0.35">
      <c r="AP5500" s="10"/>
      <c r="AQ5500"/>
    </row>
    <row r="5501" spans="42:43" x14ac:dyDescent="0.35">
      <c r="AP5501" s="10"/>
      <c r="AQ5501"/>
    </row>
    <row r="5502" spans="42:43" x14ac:dyDescent="0.35">
      <c r="AP5502" s="10"/>
      <c r="AQ5502"/>
    </row>
    <row r="5503" spans="42:43" x14ac:dyDescent="0.35">
      <c r="AP5503" s="10"/>
      <c r="AQ5503"/>
    </row>
    <row r="5504" spans="42:43" x14ac:dyDescent="0.35">
      <c r="AP5504" s="10"/>
      <c r="AQ5504"/>
    </row>
    <row r="5505" spans="42:43" x14ac:dyDescent="0.35">
      <c r="AP5505" s="10"/>
      <c r="AQ5505"/>
    </row>
    <row r="5506" spans="42:43" x14ac:dyDescent="0.35">
      <c r="AP5506" s="10"/>
      <c r="AQ5506"/>
    </row>
    <row r="5507" spans="42:43" x14ac:dyDescent="0.35">
      <c r="AP5507" s="10"/>
      <c r="AQ5507"/>
    </row>
    <row r="5508" spans="42:43" x14ac:dyDescent="0.35">
      <c r="AP5508" s="10"/>
      <c r="AQ5508"/>
    </row>
    <row r="5509" spans="42:43" x14ac:dyDescent="0.35">
      <c r="AP5509" s="10"/>
      <c r="AQ5509"/>
    </row>
    <row r="5510" spans="42:43" x14ac:dyDescent="0.35">
      <c r="AP5510" s="10"/>
      <c r="AQ5510"/>
    </row>
    <row r="5511" spans="42:43" x14ac:dyDescent="0.35">
      <c r="AP5511" s="10"/>
      <c r="AQ5511"/>
    </row>
    <row r="5512" spans="42:43" x14ac:dyDescent="0.35">
      <c r="AP5512" s="10"/>
      <c r="AQ5512"/>
    </row>
    <row r="5513" spans="42:43" x14ac:dyDescent="0.35">
      <c r="AP5513" s="10"/>
      <c r="AQ5513"/>
    </row>
    <row r="5514" spans="42:43" x14ac:dyDescent="0.35">
      <c r="AP5514" s="10"/>
      <c r="AQ5514"/>
    </row>
    <row r="5515" spans="42:43" x14ac:dyDescent="0.35">
      <c r="AP5515" s="10"/>
      <c r="AQ5515"/>
    </row>
    <row r="5516" spans="42:43" x14ac:dyDescent="0.35">
      <c r="AP5516" s="10"/>
      <c r="AQ5516"/>
    </row>
    <row r="5517" spans="42:43" x14ac:dyDescent="0.35">
      <c r="AP5517" s="10"/>
      <c r="AQ5517"/>
    </row>
    <row r="5518" spans="42:43" x14ac:dyDescent="0.35">
      <c r="AP5518" s="10"/>
      <c r="AQ5518"/>
    </row>
    <row r="5519" spans="42:43" x14ac:dyDescent="0.35">
      <c r="AP5519" s="10"/>
      <c r="AQ5519"/>
    </row>
    <row r="5520" spans="42:43" x14ac:dyDescent="0.35">
      <c r="AP5520" s="10"/>
      <c r="AQ5520"/>
    </row>
    <row r="5521" spans="42:43" x14ac:dyDescent="0.35">
      <c r="AP5521" s="10"/>
      <c r="AQ5521"/>
    </row>
    <row r="5522" spans="42:43" x14ac:dyDescent="0.35">
      <c r="AP5522" s="10"/>
      <c r="AQ5522"/>
    </row>
    <row r="5523" spans="42:43" x14ac:dyDescent="0.35">
      <c r="AP5523" s="10"/>
      <c r="AQ5523"/>
    </row>
    <row r="5524" spans="42:43" x14ac:dyDescent="0.35">
      <c r="AP5524" s="10"/>
      <c r="AQ5524"/>
    </row>
    <row r="5525" spans="42:43" x14ac:dyDescent="0.35">
      <c r="AP5525" s="10"/>
      <c r="AQ5525"/>
    </row>
    <row r="5526" spans="42:43" x14ac:dyDescent="0.35">
      <c r="AP5526" s="10"/>
      <c r="AQ5526"/>
    </row>
    <row r="5527" spans="42:43" x14ac:dyDescent="0.35">
      <c r="AP5527" s="10"/>
      <c r="AQ5527"/>
    </row>
    <row r="5528" spans="42:43" x14ac:dyDescent="0.35">
      <c r="AP5528" s="10"/>
      <c r="AQ5528"/>
    </row>
    <row r="5529" spans="42:43" x14ac:dyDescent="0.35">
      <c r="AP5529" s="10"/>
      <c r="AQ5529"/>
    </row>
    <row r="5530" spans="42:43" x14ac:dyDescent="0.35">
      <c r="AP5530" s="10"/>
      <c r="AQ5530"/>
    </row>
    <row r="5531" spans="42:43" x14ac:dyDescent="0.35">
      <c r="AP5531" s="10"/>
      <c r="AQ5531"/>
    </row>
    <row r="5532" spans="42:43" x14ac:dyDescent="0.35">
      <c r="AP5532" s="10"/>
      <c r="AQ5532"/>
    </row>
    <row r="5533" spans="42:43" x14ac:dyDescent="0.35">
      <c r="AP5533" s="10"/>
      <c r="AQ5533"/>
    </row>
    <row r="5534" spans="42:43" x14ac:dyDescent="0.35">
      <c r="AP5534" s="10"/>
      <c r="AQ5534"/>
    </row>
    <row r="5535" spans="42:43" x14ac:dyDescent="0.35">
      <c r="AP5535" s="10"/>
      <c r="AQ5535"/>
    </row>
    <row r="5536" spans="42:43" x14ac:dyDescent="0.35">
      <c r="AP5536" s="10"/>
      <c r="AQ5536"/>
    </row>
    <row r="5537" spans="42:43" x14ac:dyDescent="0.35">
      <c r="AP5537" s="10"/>
      <c r="AQ5537"/>
    </row>
    <row r="5538" spans="42:43" x14ac:dyDescent="0.35">
      <c r="AP5538" s="10"/>
      <c r="AQ5538"/>
    </row>
    <row r="5539" spans="42:43" x14ac:dyDescent="0.35">
      <c r="AP5539" s="10"/>
      <c r="AQ5539"/>
    </row>
    <row r="5540" spans="42:43" x14ac:dyDescent="0.35">
      <c r="AP5540" s="10"/>
      <c r="AQ5540"/>
    </row>
    <row r="5541" spans="42:43" x14ac:dyDescent="0.35">
      <c r="AP5541" s="10"/>
      <c r="AQ5541"/>
    </row>
    <row r="5542" spans="42:43" x14ac:dyDescent="0.35">
      <c r="AP5542" s="10"/>
      <c r="AQ5542"/>
    </row>
    <row r="5543" spans="42:43" x14ac:dyDescent="0.35">
      <c r="AP5543" s="10"/>
      <c r="AQ5543"/>
    </row>
    <row r="5544" spans="42:43" x14ac:dyDescent="0.35">
      <c r="AP5544" s="10"/>
      <c r="AQ5544"/>
    </row>
    <row r="5545" spans="42:43" x14ac:dyDescent="0.35">
      <c r="AP5545" s="10"/>
      <c r="AQ5545"/>
    </row>
    <row r="5546" spans="42:43" x14ac:dyDescent="0.35">
      <c r="AP5546" s="10"/>
      <c r="AQ5546"/>
    </row>
    <row r="5547" spans="42:43" x14ac:dyDescent="0.35">
      <c r="AP5547" s="10"/>
      <c r="AQ5547"/>
    </row>
    <row r="5548" spans="42:43" x14ac:dyDescent="0.35">
      <c r="AP5548" s="10"/>
      <c r="AQ5548"/>
    </row>
    <row r="5549" spans="42:43" x14ac:dyDescent="0.35">
      <c r="AP5549" s="10"/>
      <c r="AQ5549"/>
    </row>
    <row r="5550" spans="42:43" x14ac:dyDescent="0.35">
      <c r="AP5550" s="10"/>
      <c r="AQ5550"/>
    </row>
    <row r="5551" spans="42:43" x14ac:dyDescent="0.35">
      <c r="AP5551" s="10"/>
      <c r="AQ5551"/>
    </row>
    <row r="5552" spans="42:43" x14ac:dyDescent="0.35">
      <c r="AP5552" s="10"/>
      <c r="AQ5552"/>
    </row>
    <row r="5553" spans="42:43" x14ac:dyDescent="0.35">
      <c r="AP5553" s="10"/>
      <c r="AQ5553"/>
    </row>
    <row r="5554" spans="42:43" x14ac:dyDescent="0.35">
      <c r="AP5554" s="10"/>
      <c r="AQ5554"/>
    </row>
    <row r="5555" spans="42:43" x14ac:dyDescent="0.35">
      <c r="AP5555" s="10"/>
      <c r="AQ5555"/>
    </row>
    <row r="5556" spans="42:43" x14ac:dyDescent="0.35">
      <c r="AP5556" s="10"/>
      <c r="AQ5556"/>
    </row>
    <row r="5557" spans="42:43" x14ac:dyDescent="0.35">
      <c r="AP5557" s="10"/>
      <c r="AQ5557"/>
    </row>
    <row r="5558" spans="42:43" x14ac:dyDescent="0.35">
      <c r="AP5558" s="10"/>
      <c r="AQ5558"/>
    </row>
    <row r="5559" spans="42:43" x14ac:dyDescent="0.35">
      <c r="AP5559" s="10"/>
      <c r="AQ5559"/>
    </row>
    <row r="5560" spans="42:43" x14ac:dyDescent="0.35">
      <c r="AP5560" s="10"/>
      <c r="AQ5560"/>
    </row>
    <row r="5561" spans="42:43" x14ac:dyDescent="0.35">
      <c r="AP5561" s="10"/>
      <c r="AQ5561"/>
    </row>
    <row r="5562" spans="42:43" x14ac:dyDescent="0.35">
      <c r="AP5562" s="10"/>
      <c r="AQ5562"/>
    </row>
    <row r="5563" spans="42:43" x14ac:dyDescent="0.35">
      <c r="AP5563" s="10"/>
      <c r="AQ5563"/>
    </row>
    <row r="5564" spans="42:43" x14ac:dyDescent="0.35">
      <c r="AP5564" s="10"/>
      <c r="AQ5564"/>
    </row>
    <row r="5565" spans="42:43" x14ac:dyDescent="0.35">
      <c r="AP5565" s="10"/>
      <c r="AQ5565"/>
    </row>
    <row r="5566" spans="42:43" x14ac:dyDescent="0.35">
      <c r="AP5566" s="10"/>
      <c r="AQ5566"/>
    </row>
    <row r="5567" spans="42:43" x14ac:dyDescent="0.35">
      <c r="AP5567" s="10"/>
      <c r="AQ5567"/>
    </row>
    <row r="5568" spans="42:43" x14ac:dyDescent="0.35">
      <c r="AP5568" s="10"/>
      <c r="AQ5568"/>
    </row>
    <row r="5569" spans="42:43" x14ac:dyDescent="0.35">
      <c r="AP5569" s="10"/>
      <c r="AQ5569"/>
    </row>
    <row r="5570" spans="42:43" x14ac:dyDescent="0.35">
      <c r="AP5570" s="10"/>
      <c r="AQ5570"/>
    </row>
    <row r="5571" spans="42:43" x14ac:dyDescent="0.35">
      <c r="AP5571" s="10"/>
      <c r="AQ5571"/>
    </row>
    <row r="5572" spans="42:43" x14ac:dyDescent="0.35">
      <c r="AP5572" s="10"/>
      <c r="AQ5572"/>
    </row>
    <row r="5573" spans="42:43" x14ac:dyDescent="0.35">
      <c r="AP5573" s="10"/>
      <c r="AQ5573"/>
    </row>
    <row r="5574" spans="42:43" x14ac:dyDescent="0.35">
      <c r="AP5574" s="10"/>
      <c r="AQ5574"/>
    </row>
    <row r="5575" spans="42:43" x14ac:dyDescent="0.35">
      <c r="AP5575" s="10"/>
      <c r="AQ5575"/>
    </row>
    <row r="5576" spans="42:43" x14ac:dyDescent="0.35">
      <c r="AP5576" s="10"/>
      <c r="AQ5576"/>
    </row>
    <row r="5577" spans="42:43" x14ac:dyDescent="0.35">
      <c r="AP5577" s="10"/>
      <c r="AQ5577"/>
    </row>
    <row r="5578" spans="42:43" x14ac:dyDescent="0.35">
      <c r="AP5578" s="10"/>
      <c r="AQ5578"/>
    </row>
    <row r="5579" spans="42:43" x14ac:dyDescent="0.35">
      <c r="AP5579" s="10"/>
      <c r="AQ5579"/>
    </row>
    <row r="5580" spans="42:43" x14ac:dyDescent="0.35">
      <c r="AP5580" s="10"/>
      <c r="AQ5580"/>
    </row>
    <row r="5581" spans="42:43" x14ac:dyDescent="0.35">
      <c r="AP5581" s="10"/>
      <c r="AQ5581"/>
    </row>
    <row r="5582" spans="42:43" x14ac:dyDescent="0.35">
      <c r="AP5582" s="10"/>
      <c r="AQ5582"/>
    </row>
    <row r="5583" spans="42:43" x14ac:dyDescent="0.35">
      <c r="AP5583" s="10"/>
      <c r="AQ5583"/>
    </row>
    <row r="5584" spans="42:43" x14ac:dyDescent="0.35">
      <c r="AP5584" s="10"/>
      <c r="AQ5584"/>
    </row>
    <row r="5585" spans="42:43" x14ac:dyDescent="0.35">
      <c r="AP5585" s="10"/>
      <c r="AQ5585"/>
    </row>
    <row r="5586" spans="42:43" x14ac:dyDescent="0.35">
      <c r="AP5586" s="10"/>
      <c r="AQ5586"/>
    </row>
    <row r="5587" spans="42:43" x14ac:dyDescent="0.35">
      <c r="AP5587" s="10"/>
      <c r="AQ5587"/>
    </row>
    <row r="5588" spans="42:43" x14ac:dyDescent="0.35">
      <c r="AP5588" s="10"/>
      <c r="AQ5588"/>
    </row>
    <row r="5589" spans="42:43" x14ac:dyDescent="0.35">
      <c r="AP5589" s="10"/>
      <c r="AQ5589"/>
    </row>
    <row r="5590" spans="42:43" x14ac:dyDescent="0.35">
      <c r="AP5590" s="10"/>
      <c r="AQ5590"/>
    </row>
    <row r="5591" spans="42:43" x14ac:dyDescent="0.35">
      <c r="AP5591" s="10"/>
      <c r="AQ5591"/>
    </row>
    <row r="5592" spans="42:43" x14ac:dyDescent="0.35">
      <c r="AP5592" s="10"/>
      <c r="AQ5592"/>
    </row>
    <row r="5593" spans="42:43" x14ac:dyDescent="0.35">
      <c r="AP5593" s="10"/>
      <c r="AQ5593"/>
    </row>
    <row r="5594" spans="42:43" x14ac:dyDescent="0.35">
      <c r="AP5594" s="10"/>
      <c r="AQ5594"/>
    </row>
    <row r="5595" spans="42:43" x14ac:dyDescent="0.35">
      <c r="AP5595" s="10"/>
      <c r="AQ5595"/>
    </row>
    <row r="5596" spans="42:43" x14ac:dyDescent="0.35">
      <c r="AP5596" s="10"/>
      <c r="AQ5596"/>
    </row>
    <row r="5597" spans="42:43" x14ac:dyDescent="0.35">
      <c r="AP5597" s="10"/>
      <c r="AQ5597"/>
    </row>
    <row r="5598" spans="42:43" x14ac:dyDescent="0.35">
      <c r="AP5598" s="10"/>
      <c r="AQ5598"/>
    </row>
    <row r="5599" spans="42:43" x14ac:dyDescent="0.35">
      <c r="AP5599" s="10"/>
      <c r="AQ5599"/>
    </row>
    <row r="5600" spans="42:43" x14ac:dyDescent="0.35">
      <c r="AP5600" s="10"/>
      <c r="AQ5600"/>
    </row>
    <row r="5601" spans="42:43" x14ac:dyDescent="0.35">
      <c r="AP5601" s="10"/>
      <c r="AQ5601"/>
    </row>
    <row r="5602" spans="42:43" x14ac:dyDescent="0.35">
      <c r="AP5602" s="10"/>
      <c r="AQ5602"/>
    </row>
    <row r="5603" spans="42:43" x14ac:dyDescent="0.35">
      <c r="AP5603" s="10"/>
      <c r="AQ5603"/>
    </row>
    <row r="5604" spans="42:43" x14ac:dyDescent="0.35">
      <c r="AP5604" s="10"/>
      <c r="AQ5604"/>
    </row>
    <row r="5605" spans="42:43" x14ac:dyDescent="0.35">
      <c r="AP5605" s="10"/>
      <c r="AQ5605"/>
    </row>
    <row r="5606" spans="42:43" x14ac:dyDescent="0.35">
      <c r="AP5606" s="10"/>
      <c r="AQ5606"/>
    </row>
    <row r="5607" spans="42:43" x14ac:dyDescent="0.35">
      <c r="AP5607" s="10"/>
      <c r="AQ5607"/>
    </row>
    <row r="5608" spans="42:43" x14ac:dyDescent="0.35">
      <c r="AP5608" s="10"/>
      <c r="AQ5608"/>
    </row>
    <row r="5609" spans="42:43" x14ac:dyDescent="0.35">
      <c r="AP5609" s="10"/>
      <c r="AQ5609"/>
    </row>
    <row r="5610" spans="42:43" x14ac:dyDescent="0.35">
      <c r="AP5610" s="10"/>
      <c r="AQ5610"/>
    </row>
    <row r="5611" spans="42:43" x14ac:dyDescent="0.35">
      <c r="AP5611" s="10"/>
      <c r="AQ5611"/>
    </row>
    <row r="5612" spans="42:43" x14ac:dyDescent="0.35">
      <c r="AP5612" s="10"/>
      <c r="AQ5612"/>
    </row>
    <row r="5613" spans="42:43" x14ac:dyDescent="0.35">
      <c r="AP5613" s="10"/>
      <c r="AQ5613"/>
    </row>
    <row r="5614" spans="42:43" x14ac:dyDescent="0.35">
      <c r="AP5614" s="10"/>
      <c r="AQ5614"/>
    </row>
    <row r="5615" spans="42:43" x14ac:dyDescent="0.35">
      <c r="AP5615" s="10"/>
      <c r="AQ5615"/>
    </row>
    <row r="5616" spans="42:43" x14ac:dyDescent="0.35">
      <c r="AP5616" s="10"/>
      <c r="AQ5616"/>
    </row>
    <row r="5617" spans="42:43" x14ac:dyDescent="0.35">
      <c r="AP5617" s="10"/>
      <c r="AQ5617"/>
    </row>
    <row r="5618" spans="42:43" x14ac:dyDescent="0.35">
      <c r="AP5618" s="10"/>
      <c r="AQ5618"/>
    </row>
    <row r="5619" spans="42:43" x14ac:dyDescent="0.35">
      <c r="AP5619" s="10"/>
      <c r="AQ5619"/>
    </row>
    <row r="5620" spans="42:43" x14ac:dyDescent="0.35">
      <c r="AP5620" s="10"/>
      <c r="AQ5620"/>
    </row>
    <row r="5621" spans="42:43" x14ac:dyDescent="0.35">
      <c r="AP5621" s="10"/>
      <c r="AQ5621"/>
    </row>
    <row r="5622" spans="42:43" x14ac:dyDescent="0.35">
      <c r="AP5622" s="10"/>
      <c r="AQ5622"/>
    </row>
    <row r="5623" spans="42:43" x14ac:dyDescent="0.35">
      <c r="AP5623" s="10"/>
      <c r="AQ5623"/>
    </row>
    <row r="5624" spans="42:43" x14ac:dyDescent="0.35">
      <c r="AP5624" s="10"/>
      <c r="AQ5624"/>
    </row>
    <row r="5625" spans="42:43" x14ac:dyDescent="0.35">
      <c r="AP5625" s="10"/>
      <c r="AQ5625"/>
    </row>
    <row r="5626" spans="42:43" x14ac:dyDescent="0.35">
      <c r="AP5626" s="10"/>
      <c r="AQ5626"/>
    </row>
    <row r="5627" spans="42:43" x14ac:dyDescent="0.35">
      <c r="AP5627" s="10"/>
      <c r="AQ5627"/>
    </row>
    <row r="5628" spans="42:43" x14ac:dyDescent="0.35">
      <c r="AP5628" s="10"/>
      <c r="AQ5628"/>
    </row>
    <row r="5629" spans="42:43" x14ac:dyDescent="0.35">
      <c r="AP5629" s="10"/>
      <c r="AQ5629"/>
    </row>
    <row r="5630" spans="42:43" x14ac:dyDescent="0.35">
      <c r="AP5630" s="10"/>
      <c r="AQ5630"/>
    </row>
    <row r="5631" spans="42:43" x14ac:dyDescent="0.35">
      <c r="AP5631" s="10"/>
      <c r="AQ5631"/>
    </row>
    <row r="5632" spans="42:43" x14ac:dyDescent="0.35">
      <c r="AP5632" s="10"/>
      <c r="AQ5632"/>
    </row>
    <row r="5633" spans="42:43" x14ac:dyDescent="0.35">
      <c r="AP5633" s="10"/>
      <c r="AQ5633"/>
    </row>
    <row r="5634" spans="42:43" x14ac:dyDescent="0.35">
      <c r="AP5634" s="10"/>
      <c r="AQ5634"/>
    </row>
    <row r="5635" spans="42:43" x14ac:dyDescent="0.35">
      <c r="AP5635" s="10"/>
      <c r="AQ5635"/>
    </row>
    <row r="5636" spans="42:43" x14ac:dyDescent="0.35">
      <c r="AP5636" s="10"/>
      <c r="AQ5636"/>
    </row>
    <row r="5637" spans="42:43" x14ac:dyDescent="0.35">
      <c r="AP5637" s="10"/>
      <c r="AQ5637"/>
    </row>
    <row r="5638" spans="42:43" x14ac:dyDescent="0.35">
      <c r="AP5638" s="10"/>
      <c r="AQ5638"/>
    </row>
    <row r="5639" spans="42:43" x14ac:dyDescent="0.35">
      <c r="AP5639" s="10"/>
      <c r="AQ5639"/>
    </row>
    <row r="5640" spans="42:43" x14ac:dyDescent="0.35">
      <c r="AP5640" s="10"/>
      <c r="AQ5640"/>
    </row>
    <row r="5641" spans="42:43" x14ac:dyDescent="0.35">
      <c r="AP5641" s="10"/>
      <c r="AQ5641"/>
    </row>
    <row r="5642" spans="42:43" x14ac:dyDescent="0.35">
      <c r="AP5642" s="10"/>
      <c r="AQ5642"/>
    </row>
    <row r="5643" spans="42:43" x14ac:dyDescent="0.35">
      <c r="AP5643" s="10"/>
      <c r="AQ5643"/>
    </row>
    <row r="5644" spans="42:43" x14ac:dyDescent="0.35">
      <c r="AP5644" s="10"/>
      <c r="AQ5644"/>
    </row>
    <row r="5645" spans="42:43" x14ac:dyDescent="0.35">
      <c r="AP5645" s="10"/>
      <c r="AQ5645"/>
    </row>
    <row r="5646" spans="42:43" x14ac:dyDescent="0.35">
      <c r="AP5646" s="10"/>
      <c r="AQ5646"/>
    </row>
    <row r="5647" spans="42:43" x14ac:dyDescent="0.35">
      <c r="AP5647" s="10"/>
      <c r="AQ5647"/>
    </row>
    <row r="5648" spans="42:43" x14ac:dyDescent="0.35">
      <c r="AP5648" s="10"/>
      <c r="AQ5648"/>
    </row>
    <row r="5649" spans="42:43" x14ac:dyDescent="0.35">
      <c r="AP5649" s="10"/>
      <c r="AQ5649"/>
    </row>
    <row r="5650" spans="42:43" x14ac:dyDescent="0.35">
      <c r="AP5650" s="10"/>
      <c r="AQ5650"/>
    </row>
    <row r="5651" spans="42:43" x14ac:dyDescent="0.35">
      <c r="AP5651" s="10"/>
      <c r="AQ5651"/>
    </row>
    <row r="5652" spans="42:43" x14ac:dyDescent="0.35">
      <c r="AP5652" s="10"/>
      <c r="AQ5652"/>
    </row>
    <row r="5653" spans="42:43" x14ac:dyDescent="0.35">
      <c r="AP5653" s="10"/>
      <c r="AQ5653"/>
    </row>
    <row r="5654" spans="42:43" x14ac:dyDescent="0.35">
      <c r="AP5654" s="10"/>
      <c r="AQ5654"/>
    </row>
    <row r="5655" spans="42:43" x14ac:dyDescent="0.35">
      <c r="AP5655" s="10"/>
      <c r="AQ5655"/>
    </row>
    <row r="5656" spans="42:43" x14ac:dyDescent="0.35">
      <c r="AP5656" s="10"/>
      <c r="AQ5656"/>
    </row>
    <row r="5657" spans="42:43" x14ac:dyDescent="0.35">
      <c r="AP5657" s="10"/>
      <c r="AQ5657"/>
    </row>
    <row r="5658" spans="42:43" x14ac:dyDescent="0.35">
      <c r="AP5658" s="10"/>
      <c r="AQ5658"/>
    </row>
    <row r="5659" spans="42:43" x14ac:dyDescent="0.35">
      <c r="AP5659" s="10"/>
      <c r="AQ5659"/>
    </row>
    <row r="5660" spans="42:43" x14ac:dyDescent="0.35">
      <c r="AP5660" s="10"/>
      <c r="AQ5660"/>
    </row>
    <row r="5661" spans="42:43" x14ac:dyDescent="0.35">
      <c r="AP5661" s="10"/>
      <c r="AQ5661"/>
    </row>
    <row r="5662" spans="42:43" x14ac:dyDescent="0.35">
      <c r="AP5662" s="10"/>
      <c r="AQ5662"/>
    </row>
    <row r="5663" spans="42:43" x14ac:dyDescent="0.35">
      <c r="AP5663" s="10"/>
      <c r="AQ5663"/>
    </row>
    <row r="5664" spans="42:43" x14ac:dyDescent="0.35">
      <c r="AP5664" s="10"/>
      <c r="AQ5664"/>
    </row>
    <row r="5665" spans="42:43" x14ac:dyDescent="0.35">
      <c r="AP5665" s="10"/>
      <c r="AQ5665"/>
    </row>
    <row r="5666" spans="42:43" x14ac:dyDescent="0.35">
      <c r="AP5666" s="10"/>
      <c r="AQ5666"/>
    </row>
    <row r="5667" spans="42:43" x14ac:dyDescent="0.35">
      <c r="AP5667" s="10"/>
      <c r="AQ5667"/>
    </row>
    <row r="5668" spans="42:43" x14ac:dyDescent="0.35">
      <c r="AP5668" s="10"/>
      <c r="AQ5668"/>
    </row>
    <row r="5669" spans="42:43" x14ac:dyDescent="0.35">
      <c r="AP5669" s="10"/>
      <c r="AQ5669"/>
    </row>
    <row r="5670" spans="42:43" x14ac:dyDescent="0.35">
      <c r="AP5670" s="10"/>
      <c r="AQ5670"/>
    </row>
    <row r="5671" spans="42:43" x14ac:dyDescent="0.35">
      <c r="AP5671" s="10"/>
      <c r="AQ5671"/>
    </row>
    <row r="5672" spans="42:43" x14ac:dyDescent="0.35">
      <c r="AP5672" s="10"/>
      <c r="AQ5672"/>
    </row>
    <row r="5673" spans="42:43" x14ac:dyDescent="0.35">
      <c r="AP5673" s="10"/>
      <c r="AQ5673"/>
    </row>
    <row r="5674" spans="42:43" x14ac:dyDescent="0.35">
      <c r="AP5674" s="10"/>
      <c r="AQ5674"/>
    </row>
    <row r="5675" spans="42:43" x14ac:dyDescent="0.35">
      <c r="AP5675" s="10"/>
      <c r="AQ5675"/>
    </row>
    <row r="5676" spans="42:43" x14ac:dyDescent="0.35">
      <c r="AP5676" s="10"/>
      <c r="AQ5676"/>
    </row>
    <row r="5677" spans="42:43" x14ac:dyDescent="0.35">
      <c r="AP5677" s="10"/>
      <c r="AQ5677"/>
    </row>
    <row r="5678" spans="42:43" x14ac:dyDescent="0.35">
      <c r="AP5678" s="10"/>
      <c r="AQ5678"/>
    </row>
    <row r="5679" spans="42:43" x14ac:dyDescent="0.35">
      <c r="AP5679" s="10"/>
      <c r="AQ5679"/>
    </row>
    <row r="5680" spans="42:43" x14ac:dyDescent="0.35">
      <c r="AP5680" s="10"/>
      <c r="AQ5680"/>
    </row>
    <row r="5681" spans="42:43" x14ac:dyDescent="0.35">
      <c r="AP5681" s="10"/>
      <c r="AQ5681"/>
    </row>
    <row r="5682" spans="42:43" x14ac:dyDescent="0.35">
      <c r="AP5682" s="10"/>
      <c r="AQ5682"/>
    </row>
    <row r="5683" spans="42:43" x14ac:dyDescent="0.35">
      <c r="AP5683" s="10"/>
      <c r="AQ5683"/>
    </row>
    <row r="5684" spans="42:43" x14ac:dyDescent="0.35">
      <c r="AP5684" s="10"/>
      <c r="AQ5684"/>
    </row>
    <row r="5685" spans="42:43" x14ac:dyDescent="0.35">
      <c r="AP5685" s="10"/>
      <c r="AQ5685"/>
    </row>
    <row r="5686" spans="42:43" x14ac:dyDescent="0.35">
      <c r="AP5686" s="10"/>
      <c r="AQ5686"/>
    </row>
    <row r="5687" spans="42:43" x14ac:dyDescent="0.35">
      <c r="AP5687" s="10"/>
      <c r="AQ5687"/>
    </row>
    <row r="5688" spans="42:43" x14ac:dyDescent="0.35">
      <c r="AP5688" s="10"/>
      <c r="AQ5688"/>
    </row>
    <row r="5689" spans="42:43" x14ac:dyDescent="0.35">
      <c r="AP5689" s="10"/>
      <c r="AQ5689"/>
    </row>
    <row r="5690" spans="42:43" x14ac:dyDescent="0.35">
      <c r="AP5690" s="10"/>
      <c r="AQ5690"/>
    </row>
    <row r="5691" spans="42:43" x14ac:dyDescent="0.35">
      <c r="AP5691" s="10"/>
      <c r="AQ5691"/>
    </row>
    <row r="5692" spans="42:43" x14ac:dyDescent="0.35">
      <c r="AP5692" s="10"/>
      <c r="AQ5692"/>
    </row>
    <row r="5693" spans="42:43" x14ac:dyDescent="0.35">
      <c r="AP5693" s="10"/>
      <c r="AQ5693"/>
    </row>
    <row r="5694" spans="42:43" x14ac:dyDescent="0.35">
      <c r="AP5694" s="10"/>
      <c r="AQ5694"/>
    </row>
    <row r="5695" spans="42:43" x14ac:dyDescent="0.35">
      <c r="AP5695" s="10"/>
      <c r="AQ5695"/>
    </row>
    <row r="5696" spans="42:43" x14ac:dyDescent="0.35">
      <c r="AP5696" s="10"/>
      <c r="AQ5696"/>
    </row>
    <row r="5697" spans="42:43" x14ac:dyDescent="0.35">
      <c r="AP5697" s="10"/>
      <c r="AQ5697"/>
    </row>
    <row r="5698" spans="42:43" x14ac:dyDescent="0.35">
      <c r="AP5698" s="10"/>
      <c r="AQ5698"/>
    </row>
    <row r="5699" spans="42:43" x14ac:dyDescent="0.35">
      <c r="AP5699" s="10"/>
      <c r="AQ5699"/>
    </row>
    <row r="5700" spans="42:43" x14ac:dyDescent="0.35">
      <c r="AP5700" s="10"/>
      <c r="AQ5700"/>
    </row>
    <row r="5701" spans="42:43" x14ac:dyDescent="0.35">
      <c r="AP5701" s="10"/>
      <c r="AQ5701"/>
    </row>
    <row r="5702" spans="42:43" x14ac:dyDescent="0.35">
      <c r="AP5702" s="10"/>
      <c r="AQ5702"/>
    </row>
    <row r="5703" spans="42:43" x14ac:dyDescent="0.35">
      <c r="AP5703" s="10"/>
      <c r="AQ5703"/>
    </row>
    <row r="5704" spans="42:43" x14ac:dyDescent="0.35">
      <c r="AP5704" s="10"/>
      <c r="AQ5704"/>
    </row>
    <row r="5705" spans="42:43" x14ac:dyDescent="0.35">
      <c r="AP5705" s="10"/>
      <c r="AQ5705"/>
    </row>
    <row r="5706" spans="42:43" x14ac:dyDescent="0.35">
      <c r="AP5706" s="10"/>
      <c r="AQ5706"/>
    </row>
    <row r="5707" spans="42:43" x14ac:dyDescent="0.35">
      <c r="AP5707" s="10"/>
      <c r="AQ5707"/>
    </row>
    <row r="5708" spans="42:43" x14ac:dyDescent="0.35">
      <c r="AP5708" s="10"/>
      <c r="AQ5708"/>
    </row>
    <row r="5709" spans="42:43" x14ac:dyDescent="0.35">
      <c r="AP5709" s="10"/>
      <c r="AQ5709"/>
    </row>
    <row r="5710" spans="42:43" x14ac:dyDescent="0.35">
      <c r="AP5710" s="10"/>
      <c r="AQ5710"/>
    </row>
    <row r="5711" spans="42:43" x14ac:dyDescent="0.35">
      <c r="AP5711" s="10"/>
      <c r="AQ5711"/>
    </row>
    <row r="5712" spans="42:43" x14ac:dyDescent="0.35">
      <c r="AP5712" s="10"/>
      <c r="AQ5712"/>
    </row>
    <row r="5713" spans="42:43" x14ac:dyDescent="0.35">
      <c r="AP5713" s="10"/>
      <c r="AQ5713"/>
    </row>
    <row r="5714" spans="42:43" x14ac:dyDescent="0.35">
      <c r="AP5714" s="10"/>
      <c r="AQ5714"/>
    </row>
    <row r="5715" spans="42:43" x14ac:dyDescent="0.35">
      <c r="AP5715" s="10"/>
      <c r="AQ5715"/>
    </row>
    <row r="5716" spans="42:43" x14ac:dyDescent="0.35">
      <c r="AP5716" s="10"/>
      <c r="AQ5716"/>
    </row>
    <row r="5717" spans="42:43" x14ac:dyDescent="0.35">
      <c r="AP5717" s="10"/>
      <c r="AQ5717"/>
    </row>
    <row r="5718" spans="42:43" x14ac:dyDescent="0.35">
      <c r="AP5718" s="10"/>
      <c r="AQ5718"/>
    </row>
    <row r="5719" spans="42:43" x14ac:dyDescent="0.35">
      <c r="AP5719" s="10"/>
      <c r="AQ5719"/>
    </row>
    <row r="5720" spans="42:43" x14ac:dyDescent="0.35">
      <c r="AP5720" s="10"/>
      <c r="AQ5720"/>
    </row>
    <row r="5721" spans="42:43" x14ac:dyDescent="0.35">
      <c r="AP5721" s="10"/>
      <c r="AQ5721"/>
    </row>
    <row r="5722" spans="42:43" x14ac:dyDescent="0.35">
      <c r="AP5722" s="10"/>
      <c r="AQ5722"/>
    </row>
    <row r="5723" spans="42:43" x14ac:dyDescent="0.35">
      <c r="AP5723" s="10"/>
      <c r="AQ5723"/>
    </row>
    <row r="5724" spans="42:43" x14ac:dyDescent="0.35">
      <c r="AP5724" s="10"/>
      <c r="AQ5724"/>
    </row>
    <row r="5725" spans="42:43" x14ac:dyDescent="0.35">
      <c r="AP5725" s="10"/>
      <c r="AQ5725"/>
    </row>
    <row r="5726" spans="42:43" x14ac:dyDescent="0.35">
      <c r="AP5726" s="10"/>
      <c r="AQ5726"/>
    </row>
    <row r="5727" spans="42:43" x14ac:dyDescent="0.35">
      <c r="AP5727" s="10"/>
      <c r="AQ5727"/>
    </row>
    <row r="5728" spans="42:43" x14ac:dyDescent="0.35">
      <c r="AP5728" s="10"/>
      <c r="AQ5728"/>
    </row>
    <row r="5729" spans="42:43" x14ac:dyDescent="0.35">
      <c r="AP5729" s="10"/>
      <c r="AQ5729"/>
    </row>
    <row r="5730" spans="42:43" x14ac:dyDescent="0.35">
      <c r="AP5730" s="10"/>
      <c r="AQ5730"/>
    </row>
    <row r="5731" spans="42:43" x14ac:dyDescent="0.35">
      <c r="AP5731" s="10"/>
      <c r="AQ5731"/>
    </row>
    <row r="5732" spans="42:43" x14ac:dyDescent="0.35">
      <c r="AP5732" s="10"/>
      <c r="AQ5732"/>
    </row>
    <row r="5733" spans="42:43" x14ac:dyDescent="0.35">
      <c r="AP5733" s="10"/>
      <c r="AQ5733"/>
    </row>
    <row r="5734" spans="42:43" x14ac:dyDescent="0.35">
      <c r="AP5734" s="10"/>
      <c r="AQ5734"/>
    </row>
    <row r="5735" spans="42:43" x14ac:dyDescent="0.35">
      <c r="AP5735" s="10"/>
      <c r="AQ5735"/>
    </row>
    <row r="5736" spans="42:43" x14ac:dyDescent="0.35">
      <c r="AP5736" s="10"/>
      <c r="AQ5736"/>
    </row>
    <row r="5737" spans="42:43" x14ac:dyDescent="0.35">
      <c r="AP5737" s="10"/>
      <c r="AQ5737"/>
    </row>
    <row r="5738" spans="42:43" x14ac:dyDescent="0.35">
      <c r="AP5738" s="10"/>
      <c r="AQ5738"/>
    </row>
    <row r="5739" spans="42:43" x14ac:dyDescent="0.35">
      <c r="AP5739" s="10"/>
      <c r="AQ5739"/>
    </row>
    <row r="5740" spans="42:43" x14ac:dyDescent="0.35">
      <c r="AP5740" s="10"/>
      <c r="AQ5740"/>
    </row>
    <row r="5741" spans="42:43" x14ac:dyDescent="0.35">
      <c r="AP5741" s="10"/>
      <c r="AQ5741"/>
    </row>
    <row r="5742" spans="42:43" x14ac:dyDescent="0.35">
      <c r="AP5742" s="10"/>
      <c r="AQ5742"/>
    </row>
    <row r="5743" spans="42:43" x14ac:dyDescent="0.35">
      <c r="AP5743" s="10"/>
      <c r="AQ5743"/>
    </row>
    <row r="5744" spans="42:43" x14ac:dyDescent="0.35">
      <c r="AP5744" s="10"/>
      <c r="AQ5744"/>
    </row>
    <row r="5745" spans="42:43" x14ac:dyDescent="0.35">
      <c r="AP5745" s="10"/>
      <c r="AQ5745"/>
    </row>
    <row r="5746" spans="42:43" x14ac:dyDescent="0.35">
      <c r="AP5746" s="10"/>
      <c r="AQ5746"/>
    </row>
    <row r="5747" spans="42:43" x14ac:dyDescent="0.35">
      <c r="AP5747" s="10"/>
      <c r="AQ5747"/>
    </row>
    <row r="5748" spans="42:43" x14ac:dyDescent="0.35">
      <c r="AP5748" s="10"/>
      <c r="AQ5748"/>
    </row>
    <row r="5749" spans="42:43" x14ac:dyDescent="0.35">
      <c r="AP5749" s="10"/>
      <c r="AQ5749"/>
    </row>
    <row r="5750" spans="42:43" x14ac:dyDescent="0.35">
      <c r="AP5750" s="10"/>
      <c r="AQ5750"/>
    </row>
    <row r="5751" spans="42:43" x14ac:dyDescent="0.35">
      <c r="AP5751" s="10"/>
      <c r="AQ5751"/>
    </row>
    <row r="5752" spans="42:43" x14ac:dyDescent="0.35">
      <c r="AP5752" s="10"/>
      <c r="AQ5752"/>
    </row>
    <row r="5753" spans="42:43" x14ac:dyDescent="0.35">
      <c r="AP5753" s="10"/>
      <c r="AQ5753"/>
    </row>
    <row r="5754" spans="42:43" x14ac:dyDescent="0.35">
      <c r="AP5754" s="10"/>
      <c r="AQ5754"/>
    </row>
    <row r="5755" spans="42:43" x14ac:dyDescent="0.35">
      <c r="AP5755" s="10"/>
      <c r="AQ5755"/>
    </row>
    <row r="5756" spans="42:43" x14ac:dyDescent="0.35">
      <c r="AP5756" s="10"/>
      <c r="AQ5756"/>
    </row>
    <row r="5757" spans="42:43" x14ac:dyDescent="0.35">
      <c r="AP5757" s="10"/>
      <c r="AQ5757"/>
    </row>
    <row r="5758" spans="42:43" x14ac:dyDescent="0.35">
      <c r="AP5758" s="10"/>
      <c r="AQ5758"/>
    </row>
    <row r="5759" spans="42:43" x14ac:dyDescent="0.35">
      <c r="AP5759" s="10"/>
      <c r="AQ5759"/>
    </row>
    <row r="5760" spans="42:43" x14ac:dyDescent="0.35">
      <c r="AP5760" s="10"/>
      <c r="AQ5760"/>
    </row>
    <row r="5761" spans="42:43" x14ac:dyDescent="0.35">
      <c r="AP5761" s="10"/>
      <c r="AQ5761"/>
    </row>
    <row r="5762" spans="42:43" x14ac:dyDescent="0.35">
      <c r="AP5762" s="10"/>
      <c r="AQ5762"/>
    </row>
    <row r="5763" spans="42:43" x14ac:dyDescent="0.35">
      <c r="AP5763" s="10"/>
      <c r="AQ5763"/>
    </row>
    <row r="5764" spans="42:43" x14ac:dyDescent="0.35">
      <c r="AP5764" s="10"/>
      <c r="AQ5764"/>
    </row>
    <row r="5765" spans="42:43" x14ac:dyDescent="0.35">
      <c r="AP5765" s="10"/>
      <c r="AQ5765"/>
    </row>
    <row r="5766" spans="42:43" x14ac:dyDescent="0.35">
      <c r="AP5766" s="10"/>
      <c r="AQ5766"/>
    </row>
    <row r="5767" spans="42:43" x14ac:dyDescent="0.35">
      <c r="AP5767" s="10"/>
      <c r="AQ5767"/>
    </row>
    <row r="5768" spans="42:43" x14ac:dyDescent="0.35">
      <c r="AP5768" s="10"/>
      <c r="AQ5768"/>
    </row>
    <row r="5769" spans="42:43" x14ac:dyDescent="0.35">
      <c r="AP5769" s="10"/>
      <c r="AQ5769"/>
    </row>
    <row r="5770" spans="42:43" x14ac:dyDescent="0.35">
      <c r="AP5770" s="10"/>
      <c r="AQ5770"/>
    </row>
    <row r="5771" spans="42:43" x14ac:dyDescent="0.35">
      <c r="AP5771" s="10"/>
      <c r="AQ5771"/>
    </row>
    <row r="5772" spans="42:43" x14ac:dyDescent="0.35">
      <c r="AP5772" s="10"/>
      <c r="AQ5772"/>
    </row>
    <row r="5773" spans="42:43" x14ac:dyDescent="0.35">
      <c r="AP5773" s="10"/>
      <c r="AQ5773"/>
    </row>
    <row r="5774" spans="42:43" x14ac:dyDescent="0.35">
      <c r="AP5774" s="10"/>
      <c r="AQ5774"/>
    </row>
    <row r="5775" spans="42:43" x14ac:dyDescent="0.35">
      <c r="AP5775" s="10"/>
      <c r="AQ5775"/>
    </row>
    <row r="5776" spans="42:43" x14ac:dyDescent="0.35">
      <c r="AP5776" s="10"/>
      <c r="AQ5776"/>
    </row>
    <row r="5777" spans="42:43" x14ac:dyDescent="0.35">
      <c r="AP5777" s="10"/>
      <c r="AQ5777"/>
    </row>
    <row r="5778" spans="42:43" x14ac:dyDescent="0.35">
      <c r="AP5778" s="10"/>
      <c r="AQ5778"/>
    </row>
    <row r="5779" spans="42:43" x14ac:dyDescent="0.35">
      <c r="AP5779" s="10"/>
      <c r="AQ5779"/>
    </row>
    <row r="5780" spans="42:43" x14ac:dyDescent="0.35">
      <c r="AP5780" s="10"/>
      <c r="AQ5780"/>
    </row>
    <row r="5781" spans="42:43" x14ac:dyDescent="0.35">
      <c r="AP5781" s="10"/>
      <c r="AQ5781"/>
    </row>
    <row r="5782" spans="42:43" x14ac:dyDescent="0.35">
      <c r="AP5782" s="10"/>
      <c r="AQ5782"/>
    </row>
    <row r="5783" spans="42:43" x14ac:dyDescent="0.35">
      <c r="AP5783" s="10"/>
      <c r="AQ5783"/>
    </row>
    <row r="5784" spans="42:43" x14ac:dyDescent="0.35">
      <c r="AP5784" s="10"/>
      <c r="AQ5784"/>
    </row>
    <row r="5785" spans="42:43" x14ac:dyDescent="0.35">
      <c r="AP5785" s="10"/>
      <c r="AQ5785"/>
    </row>
    <row r="5786" spans="42:43" x14ac:dyDescent="0.35">
      <c r="AP5786" s="10"/>
      <c r="AQ5786"/>
    </row>
    <row r="5787" spans="42:43" x14ac:dyDescent="0.35">
      <c r="AP5787" s="10"/>
      <c r="AQ5787"/>
    </row>
    <row r="5788" spans="42:43" x14ac:dyDescent="0.35">
      <c r="AP5788" s="10"/>
      <c r="AQ5788"/>
    </row>
    <row r="5789" spans="42:43" x14ac:dyDescent="0.35">
      <c r="AP5789" s="10"/>
      <c r="AQ5789"/>
    </row>
    <row r="5790" spans="42:43" x14ac:dyDescent="0.35">
      <c r="AP5790" s="10"/>
      <c r="AQ5790"/>
    </row>
    <row r="5791" spans="42:43" x14ac:dyDescent="0.35">
      <c r="AP5791" s="10"/>
      <c r="AQ5791"/>
    </row>
    <row r="5792" spans="42:43" x14ac:dyDescent="0.35">
      <c r="AP5792" s="10"/>
      <c r="AQ5792"/>
    </row>
    <row r="5793" spans="42:43" x14ac:dyDescent="0.35">
      <c r="AP5793" s="10"/>
      <c r="AQ5793"/>
    </row>
    <row r="5794" spans="42:43" x14ac:dyDescent="0.35">
      <c r="AP5794" s="10"/>
      <c r="AQ5794"/>
    </row>
    <row r="5795" spans="42:43" x14ac:dyDescent="0.35">
      <c r="AP5795" s="10"/>
      <c r="AQ5795"/>
    </row>
    <row r="5796" spans="42:43" x14ac:dyDescent="0.35">
      <c r="AP5796" s="10"/>
      <c r="AQ5796"/>
    </row>
    <row r="5797" spans="42:43" x14ac:dyDescent="0.35">
      <c r="AP5797" s="10"/>
      <c r="AQ5797"/>
    </row>
    <row r="5798" spans="42:43" x14ac:dyDescent="0.35">
      <c r="AP5798" s="10"/>
      <c r="AQ5798"/>
    </row>
    <row r="5799" spans="42:43" x14ac:dyDescent="0.35">
      <c r="AP5799" s="10"/>
      <c r="AQ5799"/>
    </row>
    <row r="5800" spans="42:43" x14ac:dyDescent="0.35">
      <c r="AP5800" s="10"/>
      <c r="AQ5800"/>
    </row>
    <row r="5801" spans="42:43" x14ac:dyDescent="0.35">
      <c r="AP5801" s="10"/>
      <c r="AQ5801"/>
    </row>
    <row r="5802" spans="42:43" x14ac:dyDescent="0.35">
      <c r="AP5802" s="10"/>
      <c r="AQ5802"/>
    </row>
    <row r="5803" spans="42:43" x14ac:dyDescent="0.35">
      <c r="AP5803" s="10"/>
      <c r="AQ5803"/>
    </row>
    <row r="5804" spans="42:43" x14ac:dyDescent="0.35">
      <c r="AP5804" s="10"/>
      <c r="AQ5804"/>
    </row>
    <row r="5805" spans="42:43" x14ac:dyDescent="0.35">
      <c r="AP5805" s="10"/>
      <c r="AQ5805"/>
    </row>
    <row r="5806" spans="42:43" x14ac:dyDescent="0.35">
      <c r="AP5806" s="10"/>
      <c r="AQ5806"/>
    </row>
    <row r="5807" spans="42:43" x14ac:dyDescent="0.35">
      <c r="AP5807" s="10"/>
      <c r="AQ5807"/>
    </row>
    <row r="5808" spans="42:43" x14ac:dyDescent="0.35">
      <c r="AP5808" s="10"/>
      <c r="AQ5808"/>
    </row>
    <row r="5809" spans="42:43" x14ac:dyDescent="0.35">
      <c r="AP5809" s="10"/>
      <c r="AQ5809"/>
    </row>
    <row r="5810" spans="42:43" x14ac:dyDescent="0.35">
      <c r="AP5810" s="10"/>
      <c r="AQ5810"/>
    </row>
    <row r="5811" spans="42:43" x14ac:dyDescent="0.35">
      <c r="AP5811" s="10"/>
      <c r="AQ5811"/>
    </row>
    <row r="5812" spans="42:43" x14ac:dyDescent="0.35">
      <c r="AP5812" s="10"/>
      <c r="AQ5812"/>
    </row>
    <row r="5813" spans="42:43" x14ac:dyDescent="0.35">
      <c r="AP5813" s="10"/>
      <c r="AQ5813"/>
    </row>
    <row r="5814" spans="42:43" x14ac:dyDescent="0.35">
      <c r="AP5814" s="10"/>
      <c r="AQ5814"/>
    </row>
    <row r="5815" spans="42:43" x14ac:dyDescent="0.35">
      <c r="AP5815" s="10"/>
      <c r="AQ5815"/>
    </row>
    <row r="5816" spans="42:43" x14ac:dyDescent="0.35">
      <c r="AP5816" s="10"/>
      <c r="AQ5816"/>
    </row>
    <row r="5817" spans="42:43" x14ac:dyDescent="0.35">
      <c r="AP5817" s="10"/>
      <c r="AQ5817"/>
    </row>
    <row r="5818" spans="42:43" x14ac:dyDescent="0.35">
      <c r="AP5818" s="10"/>
      <c r="AQ5818"/>
    </row>
    <row r="5819" spans="42:43" x14ac:dyDescent="0.35">
      <c r="AP5819" s="10"/>
      <c r="AQ5819"/>
    </row>
    <row r="5820" spans="42:43" x14ac:dyDescent="0.35">
      <c r="AP5820" s="10"/>
      <c r="AQ5820"/>
    </row>
    <row r="5821" spans="42:43" x14ac:dyDescent="0.35">
      <c r="AP5821" s="10"/>
      <c r="AQ5821"/>
    </row>
    <row r="5822" spans="42:43" x14ac:dyDescent="0.35">
      <c r="AP5822" s="10"/>
      <c r="AQ5822"/>
    </row>
    <row r="5823" spans="42:43" x14ac:dyDescent="0.35">
      <c r="AP5823" s="10"/>
      <c r="AQ5823"/>
    </row>
    <row r="5824" spans="42:43" x14ac:dyDescent="0.35">
      <c r="AP5824" s="10"/>
      <c r="AQ5824"/>
    </row>
    <row r="5825" spans="42:43" x14ac:dyDescent="0.35">
      <c r="AP5825" s="10"/>
      <c r="AQ5825"/>
    </row>
    <row r="5826" spans="42:43" x14ac:dyDescent="0.35">
      <c r="AP5826" s="10"/>
      <c r="AQ5826"/>
    </row>
    <row r="5827" spans="42:43" x14ac:dyDescent="0.35">
      <c r="AP5827" s="10"/>
      <c r="AQ5827"/>
    </row>
    <row r="5828" spans="42:43" x14ac:dyDescent="0.35">
      <c r="AP5828" s="10"/>
      <c r="AQ5828"/>
    </row>
    <row r="5829" spans="42:43" x14ac:dyDescent="0.35">
      <c r="AP5829" s="10"/>
      <c r="AQ5829"/>
    </row>
    <row r="5830" spans="42:43" x14ac:dyDescent="0.35">
      <c r="AP5830" s="10"/>
      <c r="AQ5830"/>
    </row>
    <row r="5831" spans="42:43" x14ac:dyDescent="0.35">
      <c r="AP5831" s="10"/>
      <c r="AQ5831"/>
    </row>
    <row r="5832" spans="42:43" x14ac:dyDescent="0.35">
      <c r="AP5832" s="10"/>
      <c r="AQ5832"/>
    </row>
    <row r="5833" spans="42:43" x14ac:dyDescent="0.35">
      <c r="AP5833" s="10"/>
      <c r="AQ5833"/>
    </row>
    <row r="5834" spans="42:43" x14ac:dyDescent="0.35">
      <c r="AP5834" s="10"/>
      <c r="AQ5834"/>
    </row>
    <row r="5835" spans="42:43" x14ac:dyDescent="0.35">
      <c r="AP5835" s="10"/>
      <c r="AQ5835"/>
    </row>
    <row r="5836" spans="42:43" x14ac:dyDescent="0.35">
      <c r="AP5836" s="10"/>
      <c r="AQ5836"/>
    </row>
    <row r="5837" spans="42:43" x14ac:dyDescent="0.35">
      <c r="AP5837" s="10"/>
      <c r="AQ5837"/>
    </row>
    <row r="5838" spans="42:43" x14ac:dyDescent="0.35">
      <c r="AP5838" s="10"/>
      <c r="AQ5838"/>
    </row>
    <row r="5839" spans="42:43" x14ac:dyDescent="0.35">
      <c r="AP5839" s="10"/>
      <c r="AQ5839"/>
    </row>
    <row r="5840" spans="42:43" x14ac:dyDescent="0.35">
      <c r="AP5840" s="10"/>
      <c r="AQ5840"/>
    </row>
    <row r="5841" spans="42:43" x14ac:dyDescent="0.35">
      <c r="AP5841" s="10"/>
      <c r="AQ5841"/>
    </row>
    <row r="5842" spans="42:43" x14ac:dyDescent="0.35">
      <c r="AP5842" s="10"/>
      <c r="AQ5842"/>
    </row>
    <row r="5843" spans="42:43" x14ac:dyDescent="0.35">
      <c r="AP5843" s="10"/>
      <c r="AQ5843"/>
    </row>
    <row r="5844" spans="42:43" x14ac:dyDescent="0.35">
      <c r="AP5844" s="10"/>
      <c r="AQ5844"/>
    </row>
    <row r="5845" spans="42:43" x14ac:dyDescent="0.35">
      <c r="AP5845" s="10"/>
      <c r="AQ5845"/>
    </row>
    <row r="5846" spans="42:43" x14ac:dyDescent="0.35">
      <c r="AP5846" s="10"/>
      <c r="AQ5846"/>
    </row>
    <row r="5847" spans="42:43" x14ac:dyDescent="0.35">
      <c r="AP5847" s="10"/>
      <c r="AQ5847"/>
    </row>
    <row r="5848" spans="42:43" x14ac:dyDescent="0.35">
      <c r="AP5848" s="10"/>
      <c r="AQ5848"/>
    </row>
    <row r="5849" spans="42:43" x14ac:dyDescent="0.35">
      <c r="AP5849" s="10"/>
      <c r="AQ5849"/>
    </row>
    <row r="5850" spans="42:43" x14ac:dyDescent="0.35">
      <c r="AP5850" s="10"/>
      <c r="AQ5850"/>
    </row>
    <row r="5851" spans="42:43" x14ac:dyDescent="0.35">
      <c r="AP5851" s="10"/>
      <c r="AQ5851"/>
    </row>
    <row r="5852" spans="42:43" x14ac:dyDescent="0.35">
      <c r="AP5852" s="10"/>
      <c r="AQ5852"/>
    </row>
    <row r="5853" spans="42:43" x14ac:dyDescent="0.35">
      <c r="AP5853" s="10"/>
      <c r="AQ5853"/>
    </row>
    <row r="5854" spans="42:43" x14ac:dyDescent="0.35">
      <c r="AP5854" s="10"/>
      <c r="AQ5854"/>
    </row>
    <row r="5855" spans="42:43" x14ac:dyDescent="0.35">
      <c r="AP5855" s="10"/>
      <c r="AQ5855"/>
    </row>
    <row r="5856" spans="42:43" x14ac:dyDescent="0.35">
      <c r="AP5856" s="10"/>
      <c r="AQ5856"/>
    </row>
    <row r="5857" spans="42:43" x14ac:dyDescent="0.35">
      <c r="AP5857" s="10"/>
      <c r="AQ5857"/>
    </row>
    <row r="5858" spans="42:43" x14ac:dyDescent="0.35">
      <c r="AP5858" s="10"/>
      <c r="AQ5858"/>
    </row>
    <row r="5859" spans="42:43" x14ac:dyDescent="0.35">
      <c r="AP5859" s="10"/>
      <c r="AQ5859"/>
    </row>
    <row r="5860" spans="42:43" x14ac:dyDescent="0.35">
      <c r="AP5860" s="10"/>
      <c r="AQ5860"/>
    </row>
    <row r="5861" spans="42:43" x14ac:dyDescent="0.35">
      <c r="AP5861" s="10"/>
      <c r="AQ5861"/>
    </row>
    <row r="5862" spans="42:43" x14ac:dyDescent="0.35">
      <c r="AP5862" s="10"/>
      <c r="AQ5862"/>
    </row>
    <row r="5863" spans="42:43" x14ac:dyDescent="0.35">
      <c r="AP5863" s="10"/>
      <c r="AQ5863"/>
    </row>
    <row r="5864" spans="42:43" x14ac:dyDescent="0.35">
      <c r="AP5864" s="10"/>
      <c r="AQ5864"/>
    </row>
    <row r="5865" spans="42:43" x14ac:dyDescent="0.35">
      <c r="AP5865" s="10"/>
      <c r="AQ5865"/>
    </row>
    <row r="5866" spans="42:43" x14ac:dyDescent="0.35">
      <c r="AP5866" s="10"/>
      <c r="AQ5866"/>
    </row>
    <row r="5867" spans="42:43" x14ac:dyDescent="0.35">
      <c r="AP5867" s="10"/>
      <c r="AQ5867"/>
    </row>
    <row r="5868" spans="42:43" x14ac:dyDescent="0.35">
      <c r="AP5868" s="10"/>
      <c r="AQ5868"/>
    </row>
    <row r="5869" spans="42:43" x14ac:dyDescent="0.35">
      <c r="AP5869" s="10"/>
      <c r="AQ5869"/>
    </row>
    <row r="5870" spans="42:43" x14ac:dyDescent="0.35">
      <c r="AP5870" s="10"/>
      <c r="AQ5870"/>
    </row>
    <row r="5871" spans="42:43" x14ac:dyDescent="0.35">
      <c r="AP5871" s="10"/>
      <c r="AQ5871"/>
    </row>
    <row r="5872" spans="42:43" x14ac:dyDescent="0.35">
      <c r="AP5872" s="10"/>
      <c r="AQ5872"/>
    </row>
    <row r="5873" spans="42:43" x14ac:dyDescent="0.35">
      <c r="AP5873" s="10"/>
      <c r="AQ5873"/>
    </row>
    <row r="5874" spans="42:43" x14ac:dyDescent="0.35">
      <c r="AP5874" s="10"/>
      <c r="AQ5874"/>
    </row>
    <row r="5875" spans="42:43" x14ac:dyDescent="0.35">
      <c r="AP5875" s="10"/>
      <c r="AQ5875"/>
    </row>
    <row r="5876" spans="42:43" x14ac:dyDescent="0.35">
      <c r="AP5876" s="10"/>
      <c r="AQ5876"/>
    </row>
    <row r="5877" spans="42:43" x14ac:dyDescent="0.35">
      <c r="AP5877" s="10"/>
      <c r="AQ5877"/>
    </row>
    <row r="5878" spans="42:43" x14ac:dyDescent="0.35">
      <c r="AP5878" s="10"/>
      <c r="AQ5878"/>
    </row>
    <row r="5879" spans="42:43" x14ac:dyDescent="0.35">
      <c r="AP5879" s="10"/>
      <c r="AQ5879"/>
    </row>
    <row r="5880" spans="42:43" x14ac:dyDescent="0.35">
      <c r="AP5880" s="10"/>
      <c r="AQ5880"/>
    </row>
    <row r="5881" spans="42:43" x14ac:dyDescent="0.35">
      <c r="AP5881" s="10"/>
      <c r="AQ5881"/>
    </row>
    <row r="5882" spans="42:43" x14ac:dyDescent="0.35">
      <c r="AP5882" s="10"/>
      <c r="AQ5882"/>
    </row>
    <row r="5883" spans="42:43" x14ac:dyDescent="0.35">
      <c r="AP5883" s="10"/>
      <c r="AQ5883"/>
    </row>
    <row r="5884" spans="42:43" x14ac:dyDescent="0.35">
      <c r="AP5884" s="10"/>
      <c r="AQ5884"/>
    </row>
    <row r="5885" spans="42:43" x14ac:dyDescent="0.35">
      <c r="AP5885" s="10"/>
      <c r="AQ5885"/>
    </row>
    <row r="5886" spans="42:43" x14ac:dyDescent="0.35">
      <c r="AP5886" s="10"/>
      <c r="AQ5886"/>
    </row>
    <row r="5887" spans="42:43" x14ac:dyDescent="0.35">
      <c r="AP5887" s="10"/>
      <c r="AQ5887"/>
    </row>
    <row r="5888" spans="42:43" x14ac:dyDescent="0.35">
      <c r="AP5888" s="10"/>
      <c r="AQ5888"/>
    </row>
    <row r="5889" spans="42:43" x14ac:dyDescent="0.35">
      <c r="AP5889" s="10"/>
      <c r="AQ5889"/>
    </row>
    <row r="5890" spans="42:43" x14ac:dyDescent="0.35">
      <c r="AP5890" s="10"/>
      <c r="AQ5890"/>
    </row>
    <row r="5891" spans="42:43" x14ac:dyDescent="0.35">
      <c r="AP5891" s="10"/>
      <c r="AQ5891"/>
    </row>
    <row r="5892" spans="42:43" x14ac:dyDescent="0.35">
      <c r="AP5892" s="10"/>
      <c r="AQ5892"/>
    </row>
    <row r="5893" spans="42:43" x14ac:dyDescent="0.35">
      <c r="AP5893" s="10"/>
      <c r="AQ5893"/>
    </row>
    <row r="5894" spans="42:43" x14ac:dyDescent="0.35">
      <c r="AP5894" s="10"/>
      <c r="AQ5894"/>
    </row>
    <row r="5895" spans="42:43" x14ac:dyDescent="0.35">
      <c r="AP5895" s="10"/>
      <c r="AQ5895"/>
    </row>
    <row r="5896" spans="42:43" x14ac:dyDescent="0.35">
      <c r="AP5896" s="10"/>
      <c r="AQ5896"/>
    </row>
    <row r="5897" spans="42:43" x14ac:dyDescent="0.35">
      <c r="AP5897" s="10"/>
      <c r="AQ5897"/>
    </row>
    <row r="5898" spans="42:43" x14ac:dyDescent="0.35">
      <c r="AP5898" s="10"/>
      <c r="AQ5898"/>
    </row>
    <row r="5899" spans="42:43" x14ac:dyDescent="0.35">
      <c r="AP5899" s="10"/>
      <c r="AQ5899"/>
    </row>
    <row r="5900" spans="42:43" x14ac:dyDescent="0.35">
      <c r="AP5900" s="10"/>
      <c r="AQ5900"/>
    </row>
    <row r="5901" spans="42:43" x14ac:dyDescent="0.35">
      <c r="AP5901" s="10"/>
      <c r="AQ5901"/>
    </row>
    <row r="5902" spans="42:43" x14ac:dyDescent="0.35">
      <c r="AP5902" s="10"/>
      <c r="AQ5902"/>
    </row>
    <row r="5903" spans="42:43" x14ac:dyDescent="0.35">
      <c r="AP5903" s="10"/>
      <c r="AQ5903"/>
    </row>
    <row r="5904" spans="42:43" x14ac:dyDescent="0.35">
      <c r="AP5904" s="10"/>
      <c r="AQ5904"/>
    </row>
    <row r="5905" spans="42:43" x14ac:dyDescent="0.35">
      <c r="AP5905" s="10"/>
      <c r="AQ5905"/>
    </row>
    <row r="5906" spans="42:43" x14ac:dyDescent="0.35">
      <c r="AP5906" s="10"/>
      <c r="AQ5906"/>
    </row>
    <row r="5907" spans="42:43" x14ac:dyDescent="0.35">
      <c r="AP5907" s="10"/>
      <c r="AQ5907"/>
    </row>
    <row r="5908" spans="42:43" x14ac:dyDescent="0.35">
      <c r="AP5908" s="10"/>
      <c r="AQ5908"/>
    </row>
    <row r="5909" spans="42:43" x14ac:dyDescent="0.35">
      <c r="AP5909" s="10"/>
      <c r="AQ5909"/>
    </row>
    <row r="5910" spans="42:43" x14ac:dyDescent="0.35">
      <c r="AP5910" s="10"/>
      <c r="AQ5910"/>
    </row>
    <row r="5911" spans="42:43" x14ac:dyDescent="0.35">
      <c r="AP5911" s="10"/>
      <c r="AQ5911"/>
    </row>
    <row r="5912" spans="42:43" x14ac:dyDescent="0.35">
      <c r="AP5912" s="10"/>
      <c r="AQ5912"/>
    </row>
    <row r="5913" spans="42:43" x14ac:dyDescent="0.35">
      <c r="AP5913" s="10"/>
      <c r="AQ5913"/>
    </row>
    <row r="5914" spans="42:43" x14ac:dyDescent="0.35">
      <c r="AP5914" s="10"/>
      <c r="AQ5914"/>
    </row>
    <row r="5915" spans="42:43" x14ac:dyDescent="0.35">
      <c r="AP5915" s="10"/>
      <c r="AQ5915"/>
    </row>
    <row r="5916" spans="42:43" x14ac:dyDescent="0.35">
      <c r="AP5916" s="10"/>
      <c r="AQ5916"/>
    </row>
    <row r="5917" spans="42:43" x14ac:dyDescent="0.35">
      <c r="AP5917" s="10"/>
      <c r="AQ5917"/>
    </row>
    <row r="5918" spans="42:43" x14ac:dyDescent="0.35">
      <c r="AP5918" s="10"/>
      <c r="AQ5918"/>
    </row>
    <row r="5919" spans="42:43" x14ac:dyDescent="0.35">
      <c r="AP5919" s="10"/>
      <c r="AQ5919"/>
    </row>
    <row r="5920" spans="42:43" x14ac:dyDescent="0.35">
      <c r="AP5920" s="10"/>
      <c r="AQ5920"/>
    </row>
    <row r="5921" spans="42:43" x14ac:dyDescent="0.35">
      <c r="AP5921" s="10"/>
      <c r="AQ5921"/>
    </row>
    <row r="5922" spans="42:43" x14ac:dyDescent="0.35">
      <c r="AP5922" s="10"/>
      <c r="AQ5922"/>
    </row>
    <row r="5923" spans="42:43" x14ac:dyDescent="0.35">
      <c r="AP5923" s="10"/>
      <c r="AQ5923"/>
    </row>
    <row r="5924" spans="42:43" x14ac:dyDescent="0.35">
      <c r="AP5924" s="10"/>
      <c r="AQ5924"/>
    </row>
    <row r="5925" spans="42:43" x14ac:dyDescent="0.35">
      <c r="AP5925" s="10"/>
      <c r="AQ5925"/>
    </row>
    <row r="5926" spans="42:43" x14ac:dyDescent="0.35">
      <c r="AP5926" s="10"/>
      <c r="AQ5926"/>
    </row>
    <row r="5927" spans="42:43" x14ac:dyDescent="0.35">
      <c r="AP5927" s="10"/>
      <c r="AQ5927"/>
    </row>
    <row r="5928" spans="42:43" x14ac:dyDescent="0.35">
      <c r="AP5928" s="10"/>
      <c r="AQ5928"/>
    </row>
    <row r="5929" spans="42:43" x14ac:dyDescent="0.35">
      <c r="AP5929" s="10"/>
      <c r="AQ5929"/>
    </row>
    <row r="5930" spans="42:43" x14ac:dyDescent="0.35">
      <c r="AP5930" s="10"/>
      <c r="AQ5930"/>
    </row>
    <row r="5931" spans="42:43" x14ac:dyDescent="0.35">
      <c r="AP5931" s="10"/>
      <c r="AQ5931"/>
    </row>
    <row r="5932" spans="42:43" x14ac:dyDescent="0.35">
      <c r="AP5932" s="10"/>
      <c r="AQ5932"/>
    </row>
    <row r="5933" spans="42:43" x14ac:dyDescent="0.35">
      <c r="AP5933" s="10"/>
      <c r="AQ5933"/>
    </row>
    <row r="5934" spans="42:43" x14ac:dyDescent="0.35">
      <c r="AP5934" s="10"/>
      <c r="AQ5934"/>
    </row>
    <row r="5935" spans="42:43" x14ac:dyDescent="0.35">
      <c r="AP5935" s="10"/>
      <c r="AQ5935"/>
    </row>
    <row r="5936" spans="42:43" x14ac:dyDescent="0.35">
      <c r="AP5936" s="10"/>
      <c r="AQ5936"/>
    </row>
    <row r="5937" spans="42:43" x14ac:dyDescent="0.35">
      <c r="AP5937" s="10"/>
      <c r="AQ5937"/>
    </row>
    <row r="5938" spans="42:43" x14ac:dyDescent="0.35">
      <c r="AP5938" s="10"/>
      <c r="AQ5938"/>
    </row>
    <row r="5939" spans="42:43" x14ac:dyDescent="0.35">
      <c r="AP5939" s="10"/>
      <c r="AQ5939"/>
    </row>
    <row r="5940" spans="42:43" x14ac:dyDescent="0.35">
      <c r="AP5940" s="10"/>
      <c r="AQ5940"/>
    </row>
    <row r="5941" spans="42:43" x14ac:dyDescent="0.35">
      <c r="AP5941" s="10"/>
      <c r="AQ5941"/>
    </row>
    <row r="5942" spans="42:43" x14ac:dyDescent="0.35">
      <c r="AP5942" s="10"/>
      <c r="AQ5942"/>
    </row>
    <row r="5943" spans="42:43" x14ac:dyDescent="0.35">
      <c r="AP5943" s="10"/>
      <c r="AQ5943"/>
    </row>
    <row r="5944" spans="42:43" x14ac:dyDescent="0.35">
      <c r="AP5944" s="10"/>
      <c r="AQ5944"/>
    </row>
    <row r="5945" spans="42:43" x14ac:dyDescent="0.35">
      <c r="AP5945" s="10"/>
      <c r="AQ5945"/>
    </row>
    <row r="5946" spans="42:43" x14ac:dyDescent="0.35">
      <c r="AP5946" s="10"/>
      <c r="AQ5946"/>
    </row>
    <row r="5947" spans="42:43" x14ac:dyDescent="0.35">
      <c r="AP5947" s="10"/>
      <c r="AQ5947"/>
    </row>
    <row r="5948" spans="42:43" x14ac:dyDescent="0.35">
      <c r="AP5948" s="10"/>
      <c r="AQ5948"/>
    </row>
    <row r="5949" spans="42:43" x14ac:dyDescent="0.35">
      <c r="AP5949" s="10"/>
      <c r="AQ5949"/>
    </row>
    <row r="5950" spans="42:43" x14ac:dyDescent="0.35">
      <c r="AP5950" s="10"/>
      <c r="AQ5950"/>
    </row>
    <row r="5951" spans="42:43" x14ac:dyDescent="0.35">
      <c r="AP5951" s="10"/>
      <c r="AQ5951"/>
    </row>
    <row r="5952" spans="42:43" x14ac:dyDescent="0.35">
      <c r="AP5952" s="10"/>
      <c r="AQ5952"/>
    </row>
    <row r="5953" spans="42:43" x14ac:dyDescent="0.35">
      <c r="AP5953" s="10"/>
      <c r="AQ5953"/>
    </row>
    <row r="5954" spans="42:43" x14ac:dyDescent="0.35">
      <c r="AP5954" s="10"/>
      <c r="AQ5954"/>
    </row>
    <row r="5955" spans="42:43" x14ac:dyDescent="0.35">
      <c r="AP5955" s="10"/>
      <c r="AQ5955"/>
    </row>
    <row r="5956" spans="42:43" x14ac:dyDescent="0.35">
      <c r="AP5956" s="10"/>
      <c r="AQ5956"/>
    </row>
    <row r="5957" spans="42:43" x14ac:dyDescent="0.35">
      <c r="AP5957" s="10"/>
      <c r="AQ5957"/>
    </row>
    <row r="5958" spans="42:43" x14ac:dyDescent="0.35">
      <c r="AP5958" s="10"/>
      <c r="AQ5958"/>
    </row>
    <row r="5959" spans="42:43" x14ac:dyDescent="0.35">
      <c r="AP5959" s="10"/>
      <c r="AQ5959"/>
    </row>
    <row r="5960" spans="42:43" x14ac:dyDescent="0.35">
      <c r="AP5960" s="10"/>
      <c r="AQ5960"/>
    </row>
    <row r="5961" spans="42:43" x14ac:dyDescent="0.35">
      <c r="AP5961" s="10"/>
      <c r="AQ5961"/>
    </row>
    <row r="5962" spans="42:43" x14ac:dyDescent="0.35">
      <c r="AP5962" s="10"/>
      <c r="AQ5962"/>
    </row>
    <row r="5963" spans="42:43" x14ac:dyDescent="0.35">
      <c r="AP5963" s="10"/>
      <c r="AQ5963"/>
    </row>
    <row r="5964" spans="42:43" x14ac:dyDescent="0.35">
      <c r="AP5964" s="10"/>
      <c r="AQ5964"/>
    </row>
    <row r="5965" spans="42:43" x14ac:dyDescent="0.35">
      <c r="AP5965" s="10"/>
      <c r="AQ5965"/>
    </row>
    <row r="5966" spans="42:43" x14ac:dyDescent="0.35">
      <c r="AP5966" s="10"/>
      <c r="AQ5966"/>
    </row>
    <row r="5967" spans="42:43" x14ac:dyDescent="0.35">
      <c r="AP5967" s="10"/>
      <c r="AQ5967"/>
    </row>
    <row r="5968" spans="42:43" x14ac:dyDescent="0.35">
      <c r="AP5968" s="10"/>
      <c r="AQ5968"/>
    </row>
    <row r="5969" spans="42:43" x14ac:dyDescent="0.35">
      <c r="AP5969" s="10"/>
      <c r="AQ5969"/>
    </row>
    <row r="5970" spans="42:43" x14ac:dyDescent="0.35">
      <c r="AP5970" s="10"/>
      <c r="AQ5970"/>
    </row>
    <row r="5971" spans="42:43" x14ac:dyDescent="0.35">
      <c r="AP5971" s="10"/>
      <c r="AQ5971"/>
    </row>
    <row r="5972" spans="42:43" x14ac:dyDescent="0.35">
      <c r="AP5972" s="10"/>
      <c r="AQ5972"/>
    </row>
    <row r="5973" spans="42:43" x14ac:dyDescent="0.35">
      <c r="AP5973" s="10"/>
      <c r="AQ5973"/>
    </row>
    <row r="5974" spans="42:43" x14ac:dyDescent="0.35">
      <c r="AP5974" s="10"/>
      <c r="AQ5974"/>
    </row>
    <row r="5975" spans="42:43" x14ac:dyDescent="0.35">
      <c r="AP5975" s="10"/>
      <c r="AQ5975"/>
    </row>
    <row r="5976" spans="42:43" x14ac:dyDescent="0.35">
      <c r="AP5976" s="10"/>
      <c r="AQ5976"/>
    </row>
    <row r="5977" spans="42:43" x14ac:dyDescent="0.35">
      <c r="AP5977" s="10"/>
      <c r="AQ5977"/>
    </row>
    <row r="5978" spans="42:43" x14ac:dyDescent="0.35">
      <c r="AP5978" s="10"/>
      <c r="AQ5978"/>
    </row>
    <row r="5979" spans="42:43" x14ac:dyDescent="0.35">
      <c r="AP5979" s="10"/>
      <c r="AQ5979"/>
    </row>
    <row r="5980" spans="42:43" x14ac:dyDescent="0.35">
      <c r="AP5980" s="10"/>
      <c r="AQ5980"/>
    </row>
    <row r="5981" spans="42:43" x14ac:dyDescent="0.35">
      <c r="AP5981" s="10"/>
      <c r="AQ5981"/>
    </row>
    <row r="5982" spans="42:43" x14ac:dyDescent="0.35">
      <c r="AP5982" s="10"/>
      <c r="AQ5982"/>
    </row>
    <row r="5983" spans="42:43" x14ac:dyDescent="0.35">
      <c r="AP5983" s="10"/>
      <c r="AQ5983"/>
    </row>
    <row r="5984" spans="42:43" x14ac:dyDescent="0.35">
      <c r="AP5984" s="10"/>
      <c r="AQ5984"/>
    </row>
    <row r="5985" spans="42:43" x14ac:dyDescent="0.35">
      <c r="AP5985" s="10"/>
      <c r="AQ5985"/>
    </row>
    <row r="5986" spans="42:43" x14ac:dyDescent="0.35">
      <c r="AP5986" s="10"/>
      <c r="AQ5986"/>
    </row>
    <row r="5987" spans="42:43" x14ac:dyDescent="0.35">
      <c r="AP5987" s="10"/>
      <c r="AQ5987"/>
    </row>
    <row r="5988" spans="42:43" x14ac:dyDescent="0.35">
      <c r="AP5988" s="10"/>
      <c r="AQ5988"/>
    </row>
    <row r="5989" spans="42:43" x14ac:dyDescent="0.35">
      <c r="AP5989" s="10"/>
      <c r="AQ5989"/>
    </row>
    <row r="5990" spans="42:43" x14ac:dyDescent="0.35">
      <c r="AP5990" s="10"/>
      <c r="AQ5990"/>
    </row>
    <row r="5991" spans="42:43" x14ac:dyDescent="0.35">
      <c r="AP5991" s="10"/>
      <c r="AQ5991"/>
    </row>
    <row r="5992" spans="42:43" x14ac:dyDescent="0.35">
      <c r="AP5992" s="10"/>
      <c r="AQ5992"/>
    </row>
    <row r="5993" spans="42:43" x14ac:dyDescent="0.35">
      <c r="AP5993" s="10"/>
      <c r="AQ5993"/>
    </row>
    <row r="5994" spans="42:43" x14ac:dyDescent="0.35">
      <c r="AP5994" s="10"/>
      <c r="AQ5994"/>
    </row>
    <row r="5995" spans="42:43" x14ac:dyDescent="0.35">
      <c r="AP5995" s="10"/>
      <c r="AQ5995"/>
    </row>
    <row r="5996" spans="42:43" x14ac:dyDescent="0.35">
      <c r="AP5996" s="10"/>
      <c r="AQ5996"/>
    </row>
    <row r="5997" spans="42:43" x14ac:dyDescent="0.35">
      <c r="AP5997" s="10"/>
      <c r="AQ5997"/>
    </row>
    <row r="5998" spans="42:43" x14ac:dyDescent="0.35">
      <c r="AP5998" s="10"/>
      <c r="AQ5998"/>
    </row>
    <row r="5999" spans="42:43" x14ac:dyDescent="0.35">
      <c r="AP5999" s="10"/>
      <c r="AQ5999"/>
    </row>
    <row r="6000" spans="42:43" x14ac:dyDescent="0.35">
      <c r="AP6000" s="10"/>
      <c r="AQ6000"/>
    </row>
    <row r="6001" spans="42:43" x14ac:dyDescent="0.35">
      <c r="AP6001" s="10"/>
      <c r="AQ6001"/>
    </row>
    <row r="6002" spans="42:43" x14ac:dyDescent="0.35">
      <c r="AP6002" s="10"/>
      <c r="AQ6002"/>
    </row>
    <row r="6003" spans="42:43" x14ac:dyDescent="0.35">
      <c r="AP6003" s="10"/>
      <c r="AQ6003"/>
    </row>
    <row r="6004" spans="42:43" x14ac:dyDescent="0.35">
      <c r="AP6004" s="10"/>
      <c r="AQ6004"/>
    </row>
    <row r="6005" spans="42:43" x14ac:dyDescent="0.35">
      <c r="AP6005" s="10"/>
      <c r="AQ6005"/>
    </row>
    <row r="6006" spans="42:43" x14ac:dyDescent="0.35">
      <c r="AP6006" s="10"/>
      <c r="AQ6006"/>
    </row>
    <row r="6007" spans="42:43" x14ac:dyDescent="0.35">
      <c r="AP6007" s="10"/>
      <c r="AQ6007"/>
    </row>
    <row r="6008" spans="42:43" x14ac:dyDescent="0.35">
      <c r="AP6008" s="10"/>
      <c r="AQ6008"/>
    </row>
    <row r="6009" spans="42:43" x14ac:dyDescent="0.35">
      <c r="AP6009" s="10"/>
      <c r="AQ6009"/>
    </row>
    <row r="6010" spans="42:43" x14ac:dyDescent="0.35">
      <c r="AP6010" s="10"/>
      <c r="AQ6010"/>
    </row>
    <row r="6011" spans="42:43" x14ac:dyDescent="0.35">
      <c r="AP6011" s="10"/>
      <c r="AQ6011"/>
    </row>
    <row r="6012" spans="42:43" x14ac:dyDescent="0.35">
      <c r="AP6012" s="10"/>
      <c r="AQ6012"/>
    </row>
    <row r="6013" spans="42:43" x14ac:dyDescent="0.35">
      <c r="AP6013" s="10"/>
      <c r="AQ6013"/>
    </row>
    <row r="6014" spans="42:43" x14ac:dyDescent="0.35">
      <c r="AP6014" s="10"/>
      <c r="AQ6014"/>
    </row>
    <row r="6015" spans="42:43" x14ac:dyDescent="0.35">
      <c r="AP6015" s="10"/>
      <c r="AQ6015"/>
    </row>
    <row r="6016" spans="42:43" x14ac:dyDescent="0.35">
      <c r="AP6016" s="10"/>
      <c r="AQ6016"/>
    </row>
    <row r="6017" spans="42:43" x14ac:dyDescent="0.35">
      <c r="AP6017" s="10"/>
      <c r="AQ6017"/>
    </row>
    <row r="6018" spans="42:43" x14ac:dyDescent="0.35">
      <c r="AP6018" s="10"/>
      <c r="AQ6018"/>
    </row>
    <row r="6019" spans="42:43" x14ac:dyDescent="0.35">
      <c r="AP6019" s="10"/>
      <c r="AQ6019"/>
    </row>
    <row r="6020" spans="42:43" x14ac:dyDescent="0.35">
      <c r="AP6020" s="10"/>
      <c r="AQ6020"/>
    </row>
    <row r="6021" spans="42:43" x14ac:dyDescent="0.35">
      <c r="AP6021" s="10"/>
      <c r="AQ6021"/>
    </row>
    <row r="6022" spans="42:43" x14ac:dyDescent="0.35">
      <c r="AP6022" s="10"/>
      <c r="AQ6022"/>
    </row>
    <row r="6023" spans="42:43" x14ac:dyDescent="0.35">
      <c r="AP6023" s="10"/>
      <c r="AQ6023"/>
    </row>
    <row r="6024" spans="42:43" x14ac:dyDescent="0.35">
      <c r="AP6024" s="10"/>
      <c r="AQ6024"/>
    </row>
    <row r="6025" spans="42:43" x14ac:dyDescent="0.35">
      <c r="AP6025" s="10"/>
      <c r="AQ6025"/>
    </row>
    <row r="6026" spans="42:43" x14ac:dyDescent="0.35">
      <c r="AP6026" s="10"/>
      <c r="AQ6026"/>
    </row>
    <row r="6027" spans="42:43" x14ac:dyDescent="0.35">
      <c r="AP6027" s="10"/>
      <c r="AQ6027"/>
    </row>
    <row r="6028" spans="42:43" x14ac:dyDescent="0.35">
      <c r="AP6028" s="10"/>
      <c r="AQ6028"/>
    </row>
    <row r="6029" spans="42:43" x14ac:dyDescent="0.35">
      <c r="AP6029" s="10"/>
      <c r="AQ6029"/>
    </row>
    <row r="6030" spans="42:43" x14ac:dyDescent="0.35">
      <c r="AP6030" s="10"/>
      <c r="AQ6030"/>
    </row>
    <row r="6031" spans="42:43" x14ac:dyDescent="0.35">
      <c r="AP6031" s="10"/>
      <c r="AQ6031"/>
    </row>
    <row r="6032" spans="42:43" x14ac:dyDescent="0.35">
      <c r="AP6032" s="10"/>
      <c r="AQ6032"/>
    </row>
    <row r="6033" spans="42:43" x14ac:dyDescent="0.35">
      <c r="AP6033" s="10"/>
      <c r="AQ6033"/>
    </row>
    <row r="6034" spans="42:43" x14ac:dyDescent="0.35">
      <c r="AP6034" s="10"/>
      <c r="AQ6034"/>
    </row>
    <row r="6035" spans="42:43" x14ac:dyDescent="0.35">
      <c r="AP6035" s="10"/>
      <c r="AQ6035"/>
    </row>
    <row r="6036" spans="42:43" x14ac:dyDescent="0.35">
      <c r="AP6036" s="10"/>
      <c r="AQ6036"/>
    </row>
    <row r="6037" spans="42:43" x14ac:dyDescent="0.35">
      <c r="AP6037" s="10"/>
      <c r="AQ6037"/>
    </row>
    <row r="6038" spans="42:43" x14ac:dyDescent="0.35">
      <c r="AP6038" s="10"/>
      <c r="AQ6038"/>
    </row>
    <row r="6039" spans="42:43" x14ac:dyDescent="0.35">
      <c r="AP6039" s="10"/>
      <c r="AQ6039"/>
    </row>
    <row r="6040" spans="42:43" x14ac:dyDescent="0.35">
      <c r="AP6040" s="10"/>
      <c r="AQ6040"/>
    </row>
    <row r="6041" spans="42:43" x14ac:dyDescent="0.35">
      <c r="AP6041" s="10"/>
      <c r="AQ6041"/>
    </row>
    <row r="6042" spans="42:43" x14ac:dyDescent="0.35">
      <c r="AP6042" s="10"/>
      <c r="AQ6042"/>
    </row>
    <row r="6043" spans="42:43" x14ac:dyDescent="0.35">
      <c r="AP6043" s="10"/>
      <c r="AQ6043"/>
    </row>
    <row r="6044" spans="42:43" x14ac:dyDescent="0.35">
      <c r="AP6044" s="10"/>
      <c r="AQ6044"/>
    </row>
    <row r="6045" spans="42:43" x14ac:dyDescent="0.35">
      <c r="AP6045" s="10"/>
      <c r="AQ6045"/>
    </row>
    <row r="6046" spans="42:43" x14ac:dyDescent="0.35">
      <c r="AP6046" s="10"/>
      <c r="AQ6046"/>
    </row>
    <row r="6047" spans="42:43" x14ac:dyDescent="0.35">
      <c r="AP6047" s="10"/>
      <c r="AQ6047"/>
    </row>
    <row r="6048" spans="42:43" x14ac:dyDescent="0.35">
      <c r="AP6048" s="10"/>
      <c r="AQ6048"/>
    </row>
    <row r="6049" spans="42:43" x14ac:dyDescent="0.35">
      <c r="AP6049" s="10"/>
      <c r="AQ6049"/>
    </row>
    <row r="6050" spans="42:43" x14ac:dyDescent="0.35">
      <c r="AP6050" s="10"/>
      <c r="AQ6050"/>
    </row>
    <row r="6051" spans="42:43" x14ac:dyDescent="0.35">
      <c r="AP6051" s="10"/>
      <c r="AQ6051"/>
    </row>
    <row r="6052" spans="42:43" x14ac:dyDescent="0.35">
      <c r="AP6052" s="10"/>
      <c r="AQ6052"/>
    </row>
    <row r="6053" spans="42:43" x14ac:dyDescent="0.35">
      <c r="AP6053" s="10"/>
      <c r="AQ6053"/>
    </row>
    <row r="6054" spans="42:43" x14ac:dyDescent="0.35">
      <c r="AP6054" s="10"/>
      <c r="AQ6054"/>
    </row>
    <row r="6055" spans="42:43" x14ac:dyDescent="0.35">
      <c r="AP6055" s="10"/>
      <c r="AQ6055"/>
    </row>
    <row r="6056" spans="42:43" x14ac:dyDescent="0.35">
      <c r="AP6056" s="10"/>
      <c r="AQ6056"/>
    </row>
    <row r="6057" spans="42:43" x14ac:dyDescent="0.35">
      <c r="AP6057" s="10"/>
      <c r="AQ6057"/>
    </row>
    <row r="6058" spans="42:43" x14ac:dyDescent="0.35">
      <c r="AP6058" s="10"/>
      <c r="AQ6058"/>
    </row>
    <row r="6059" spans="42:43" x14ac:dyDescent="0.35">
      <c r="AP6059" s="10"/>
      <c r="AQ6059"/>
    </row>
    <row r="6060" spans="42:43" x14ac:dyDescent="0.35">
      <c r="AP6060" s="10"/>
      <c r="AQ6060"/>
    </row>
    <row r="6061" spans="42:43" x14ac:dyDescent="0.35">
      <c r="AP6061" s="10"/>
      <c r="AQ6061"/>
    </row>
    <row r="6062" spans="42:43" x14ac:dyDescent="0.35">
      <c r="AP6062" s="10"/>
      <c r="AQ6062"/>
    </row>
    <row r="6063" spans="42:43" x14ac:dyDescent="0.35">
      <c r="AP6063" s="10"/>
      <c r="AQ6063"/>
    </row>
    <row r="6064" spans="42:43" x14ac:dyDescent="0.35">
      <c r="AP6064" s="10"/>
      <c r="AQ6064"/>
    </row>
    <row r="6065" spans="42:43" x14ac:dyDescent="0.35">
      <c r="AP6065" s="10"/>
      <c r="AQ6065"/>
    </row>
    <row r="6066" spans="42:43" x14ac:dyDescent="0.35">
      <c r="AP6066" s="10"/>
      <c r="AQ6066"/>
    </row>
    <row r="6067" spans="42:43" x14ac:dyDescent="0.35">
      <c r="AP6067" s="10"/>
      <c r="AQ6067"/>
    </row>
    <row r="6068" spans="42:43" x14ac:dyDescent="0.35">
      <c r="AP6068" s="10"/>
      <c r="AQ6068"/>
    </row>
    <row r="6069" spans="42:43" x14ac:dyDescent="0.35">
      <c r="AP6069" s="10"/>
      <c r="AQ6069"/>
    </row>
    <row r="6070" spans="42:43" x14ac:dyDescent="0.35">
      <c r="AP6070" s="10"/>
      <c r="AQ6070"/>
    </row>
    <row r="6071" spans="42:43" x14ac:dyDescent="0.35">
      <c r="AP6071" s="10"/>
      <c r="AQ6071"/>
    </row>
    <row r="6072" spans="42:43" x14ac:dyDescent="0.35">
      <c r="AP6072" s="10"/>
      <c r="AQ6072"/>
    </row>
    <row r="6073" spans="42:43" x14ac:dyDescent="0.35">
      <c r="AP6073" s="10"/>
      <c r="AQ6073"/>
    </row>
    <row r="6074" spans="42:43" x14ac:dyDescent="0.35">
      <c r="AP6074" s="10"/>
      <c r="AQ6074"/>
    </row>
    <row r="6075" spans="42:43" x14ac:dyDescent="0.35">
      <c r="AP6075" s="10"/>
      <c r="AQ6075"/>
    </row>
    <row r="6076" spans="42:43" x14ac:dyDescent="0.35">
      <c r="AP6076" s="10"/>
      <c r="AQ6076"/>
    </row>
    <row r="6077" spans="42:43" x14ac:dyDescent="0.35">
      <c r="AP6077" s="10"/>
      <c r="AQ6077"/>
    </row>
    <row r="6078" spans="42:43" x14ac:dyDescent="0.35">
      <c r="AP6078" s="10"/>
      <c r="AQ6078"/>
    </row>
    <row r="6079" spans="42:43" x14ac:dyDescent="0.35">
      <c r="AP6079" s="10"/>
      <c r="AQ6079"/>
    </row>
    <row r="6080" spans="42:43" x14ac:dyDescent="0.35">
      <c r="AP6080" s="10"/>
      <c r="AQ6080"/>
    </row>
    <row r="6081" spans="42:43" x14ac:dyDescent="0.35">
      <c r="AP6081" s="10"/>
      <c r="AQ6081"/>
    </row>
    <row r="6082" spans="42:43" x14ac:dyDescent="0.35">
      <c r="AP6082" s="10"/>
      <c r="AQ6082"/>
    </row>
    <row r="6083" spans="42:43" x14ac:dyDescent="0.35">
      <c r="AP6083" s="10"/>
      <c r="AQ6083"/>
    </row>
    <row r="6084" spans="42:43" x14ac:dyDescent="0.35">
      <c r="AP6084" s="10"/>
      <c r="AQ6084"/>
    </row>
    <row r="6085" spans="42:43" x14ac:dyDescent="0.35">
      <c r="AP6085" s="10"/>
      <c r="AQ6085"/>
    </row>
    <row r="6086" spans="42:43" x14ac:dyDescent="0.35">
      <c r="AP6086" s="10"/>
      <c r="AQ6086"/>
    </row>
    <row r="6087" spans="42:43" x14ac:dyDescent="0.35">
      <c r="AP6087" s="10"/>
      <c r="AQ6087"/>
    </row>
    <row r="6088" spans="42:43" x14ac:dyDescent="0.35">
      <c r="AP6088" s="10"/>
      <c r="AQ6088"/>
    </row>
    <row r="6089" spans="42:43" x14ac:dyDescent="0.35">
      <c r="AP6089" s="10"/>
      <c r="AQ6089"/>
    </row>
    <row r="6090" spans="42:43" x14ac:dyDescent="0.35">
      <c r="AP6090" s="10"/>
      <c r="AQ6090"/>
    </row>
    <row r="6091" spans="42:43" x14ac:dyDescent="0.35">
      <c r="AP6091" s="10"/>
      <c r="AQ6091"/>
    </row>
    <row r="6092" spans="42:43" x14ac:dyDescent="0.35">
      <c r="AP6092" s="10"/>
      <c r="AQ6092"/>
    </row>
    <row r="6093" spans="42:43" x14ac:dyDescent="0.35">
      <c r="AP6093" s="10"/>
      <c r="AQ6093"/>
    </row>
    <row r="6094" spans="42:43" x14ac:dyDescent="0.35">
      <c r="AP6094" s="10"/>
      <c r="AQ6094"/>
    </row>
    <row r="6095" spans="42:43" x14ac:dyDescent="0.35">
      <c r="AP6095" s="10"/>
      <c r="AQ6095"/>
    </row>
    <row r="6096" spans="42:43" x14ac:dyDescent="0.35">
      <c r="AP6096" s="10"/>
      <c r="AQ6096"/>
    </row>
    <row r="6097" spans="42:43" x14ac:dyDescent="0.35">
      <c r="AP6097" s="10"/>
      <c r="AQ6097"/>
    </row>
    <row r="6098" spans="42:43" x14ac:dyDescent="0.35">
      <c r="AP6098" s="10"/>
      <c r="AQ6098"/>
    </row>
    <row r="6099" spans="42:43" x14ac:dyDescent="0.35">
      <c r="AP6099" s="10"/>
      <c r="AQ6099"/>
    </row>
    <row r="6100" spans="42:43" x14ac:dyDescent="0.35">
      <c r="AP6100" s="10"/>
      <c r="AQ6100"/>
    </row>
    <row r="6101" spans="42:43" x14ac:dyDescent="0.35">
      <c r="AP6101" s="10"/>
      <c r="AQ6101"/>
    </row>
    <row r="6102" spans="42:43" x14ac:dyDescent="0.35">
      <c r="AP6102" s="10"/>
      <c r="AQ6102"/>
    </row>
    <row r="6103" spans="42:43" x14ac:dyDescent="0.35">
      <c r="AP6103" s="10"/>
      <c r="AQ6103"/>
    </row>
    <row r="6104" spans="42:43" x14ac:dyDescent="0.35">
      <c r="AP6104" s="10"/>
      <c r="AQ6104"/>
    </row>
    <row r="6105" spans="42:43" x14ac:dyDescent="0.35">
      <c r="AP6105" s="10"/>
      <c r="AQ6105"/>
    </row>
    <row r="6106" spans="42:43" x14ac:dyDescent="0.35">
      <c r="AP6106" s="10"/>
      <c r="AQ6106"/>
    </row>
    <row r="6107" spans="42:43" x14ac:dyDescent="0.35">
      <c r="AP6107" s="10"/>
      <c r="AQ6107"/>
    </row>
    <row r="6108" spans="42:43" x14ac:dyDescent="0.35">
      <c r="AP6108" s="10"/>
      <c r="AQ6108"/>
    </row>
    <row r="6109" spans="42:43" x14ac:dyDescent="0.35">
      <c r="AP6109" s="10"/>
      <c r="AQ6109"/>
    </row>
    <row r="6110" spans="42:43" x14ac:dyDescent="0.35">
      <c r="AP6110" s="10"/>
      <c r="AQ6110"/>
    </row>
    <row r="6111" spans="42:43" x14ac:dyDescent="0.35">
      <c r="AP6111" s="10"/>
      <c r="AQ6111"/>
    </row>
    <row r="6112" spans="42:43" x14ac:dyDescent="0.35">
      <c r="AP6112" s="10"/>
      <c r="AQ6112"/>
    </row>
    <row r="6113" spans="42:43" x14ac:dyDescent="0.35">
      <c r="AP6113" s="10"/>
      <c r="AQ6113"/>
    </row>
    <row r="6114" spans="42:43" x14ac:dyDescent="0.35">
      <c r="AP6114" s="10"/>
      <c r="AQ6114"/>
    </row>
    <row r="6115" spans="42:43" x14ac:dyDescent="0.35">
      <c r="AP6115" s="10"/>
      <c r="AQ6115"/>
    </row>
    <row r="6116" spans="42:43" x14ac:dyDescent="0.35">
      <c r="AP6116" s="10"/>
      <c r="AQ6116"/>
    </row>
    <row r="6117" spans="42:43" x14ac:dyDescent="0.35">
      <c r="AP6117" s="10"/>
      <c r="AQ6117"/>
    </row>
    <row r="6118" spans="42:43" x14ac:dyDescent="0.35">
      <c r="AP6118" s="10"/>
      <c r="AQ6118"/>
    </row>
    <row r="6119" spans="42:43" x14ac:dyDescent="0.35">
      <c r="AP6119" s="10"/>
      <c r="AQ6119"/>
    </row>
    <row r="6120" spans="42:43" x14ac:dyDescent="0.35">
      <c r="AP6120" s="10"/>
      <c r="AQ6120"/>
    </row>
    <row r="6121" spans="42:43" x14ac:dyDescent="0.35">
      <c r="AP6121" s="10"/>
      <c r="AQ6121"/>
    </row>
    <row r="6122" spans="42:43" x14ac:dyDescent="0.35">
      <c r="AP6122" s="10"/>
      <c r="AQ6122"/>
    </row>
    <row r="6123" spans="42:43" x14ac:dyDescent="0.35">
      <c r="AP6123" s="10"/>
      <c r="AQ6123"/>
    </row>
    <row r="6124" spans="42:43" x14ac:dyDescent="0.35">
      <c r="AP6124" s="10"/>
      <c r="AQ6124"/>
    </row>
    <row r="6125" spans="42:43" x14ac:dyDescent="0.35">
      <c r="AP6125" s="10"/>
      <c r="AQ6125"/>
    </row>
    <row r="6126" spans="42:43" x14ac:dyDescent="0.35">
      <c r="AP6126" s="10"/>
      <c r="AQ6126"/>
    </row>
    <row r="6127" spans="42:43" x14ac:dyDescent="0.35">
      <c r="AP6127" s="10"/>
      <c r="AQ6127"/>
    </row>
    <row r="6128" spans="42:43" x14ac:dyDescent="0.35">
      <c r="AP6128" s="10"/>
      <c r="AQ6128"/>
    </row>
    <row r="6129" spans="42:43" x14ac:dyDescent="0.35">
      <c r="AP6129" s="10"/>
      <c r="AQ6129"/>
    </row>
    <row r="6130" spans="42:43" x14ac:dyDescent="0.35">
      <c r="AP6130" s="10"/>
      <c r="AQ6130"/>
    </row>
    <row r="6131" spans="42:43" x14ac:dyDescent="0.35">
      <c r="AP6131" s="10"/>
      <c r="AQ6131"/>
    </row>
    <row r="6132" spans="42:43" x14ac:dyDescent="0.35">
      <c r="AP6132" s="10"/>
      <c r="AQ6132"/>
    </row>
    <row r="6133" spans="42:43" x14ac:dyDescent="0.35">
      <c r="AP6133" s="10"/>
      <c r="AQ6133"/>
    </row>
    <row r="6134" spans="42:43" x14ac:dyDescent="0.35">
      <c r="AP6134" s="10"/>
      <c r="AQ6134"/>
    </row>
    <row r="6135" spans="42:43" x14ac:dyDescent="0.35">
      <c r="AP6135" s="10"/>
      <c r="AQ6135"/>
    </row>
    <row r="6136" spans="42:43" x14ac:dyDescent="0.35">
      <c r="AP6136" s="10"/>
      <c r="AQ6136"/>
    </row>
    <row r="6137" spans="42:43" x14ac:dyDescent="0.35">
      <c r="AP6137" s="10"/>
      <c r="AQ6137"/>
    </row>
    <row r="6138" spans="42:43" x14ac:dyDescent="0.35">
      <c r="AP6138" s="10"/>
      <c r="AQ6138"/>
    </row>
    <row r="6139" spans="42:43" x14ac:dyDescent="0.35">
      <c r="AP6139" s="10"/>
      <c r="AQ6139"/>
    </row>
    <row r="6140" spans="42:43" x14ac:dyDescent="0.35">
      <c r="AP6140" s="10"/>
      <c r="AQ6140"/>
    </row>
    <row r="6141" spans="42:43" x14ac:dyDescent="0.35">
      <c r="AP6141" s="10"/>
      <c r="AQ6141"/>
    </row>
    <row r="6142" spans="42:43" x14ac:dyDescent="0.35">
      <c r="AP6142" s="10"/>
      <c r="AQ6142"/>
    </row>
    <row r="6143" spans="42:43" x14ac:dyDescent="0.35">
      <c r="AP6143" s="10"/>
      <c r="AQ6143"/>
    </row>
    <row r="6144" spans="42:43" x14ac:dyDescent="0.35">
      <c r="AP6144" s="10"/>
      <c r="AQ6144"/>
    </row>
    <row r="6145" spans="42:43" x14ac:dyDescent="0.35">
      <c r="AP6145" s="10"/>
      <c r="AQ6145"/>
    </row>
    <row r="6146" spans="42:43" x14ac:dyDescent="0.35">
      <c r="AP6146" s="10"/>
      <c r="AQ6146"/>
    </row>
    <row r="6147" spans="42:43" x14ac:dyDescent="0.35">
      <c r="AP6147" s="10"/>
      <c r="AQ6147"/>
    </row>
    <row r="6148" spans="42:43" x14ac:dyDescent="0.35">
      <c r="AP6148" s="10"/>
      <c r="AQ6148"/>
    </row>
    <row r="6149" spans="42:43" x14ac:dyDescent="0.35">
      <c r="AP6149" s="10"/>
      <c r="AQ6149"/>
    </row>
    <row r="6150" spans="42:43" x14ac:dyDescent="0.35">
      <c r="AP6150" s="10"/>
      <c r="AQ6150"/>
    </row>
    <row r="6151" spans="42:43" x14ac:dyDescent="0.35">
      <c r="AP6151" s="10"/>
      <c r="AQ6151"/>
    </row>
    <row r="6152" spans="42:43" x14ac:dyDescent="0.35">
      <c r="AP6152" s="10"/>
      <c r="AQ6152"/>
    </row>
    <row r="6153" spans="42:43" x14ac:dyDescent="0.35">
      <c r="AP6153" s="10"/>
      <c r="AQ6153"/>
    </row>
    <row r="6154" spans="42:43" x14ac:dyDescent="0.35">
      <c r="AP6154" s="10"/>
      <c r="AQ6154"/>
    </row>
    <row r="6155" spans="42:43" x14ac:dyDescent="0.35">
      <c r="AP6155" s="10"/>
      <c r="AQ6155"/>
    </row>
    <row r="6156" spans="42:43" x14ac:dyDescent="0.35">
      <c r="AP6156" s="10"/>
      <c r="AQ6156"/>
    </row>
    <row r="6157" spans="42:43" x14ac:dyDescent="0.35">
      <c r="AP6157" s="10"/>
      <c r="AQ6157"/>
    </row>
    <row r="6158" spans="42:43" x14ac:dyDescent="0.35">
      <c r="AP6158" s="10"/>
      <c r="AQ6158"/>
    </row>
    <row r="6159" spans="42:43" x14ac:dyDescent="0.35">
      <c r="AP6159" s="10"/>
      <c r="AQ6159"/>
    </row>
    <row r="6160" spans="42:43" x14ac:dyDescent="0.35">
      <c r="AP6160" s="10"/>
      <c r="AQ6160"/>
    </row>
    <row r="6161" spans="42:43" x14ac:dyDescent="0.35">
      <c r="AP6161" s="10"/>
      <c r="AQ6161"/>
    </row>
    <row r="6162" spans="42:43" x14ac:dyDescent="0.35">
      <c r="AP6162" s="10"/>
      <c r="AQ6162"/>
    </row>
    <row r="6163" spans="42:43" x14ac:dyDescent="0.35">
      <c r="AP6163" s="10"/>
      <c r="AQ6163"/>
    </row>
    <row r="6164" spans="42:43" x14ac:dyDescent="0.35">
      <c r="AP6164" s="10"/>
      <c r="AQ6164"/>
    </row>
    <row r="6165" spans="42:43" x14ac:dyDescent="0.35">
      <c r="AP6165" s="10"/>
      <c r="AQ6165"/>
    </row>
    <row r="6166" spans="42:43" x14ac:dyDescent="0.35">
      <c r="AP6166" s="10"/>
      <c r="AQ6166"/>
    </row>
    <row r="6167" spans="42:43" x14ac:dyDescent="0.35">
      <c r="AP6167" s="10"/>
      <c r="AQ6167"/>
    </row>
    <row r="6168" spans="42:43" x14ac:dyDescent="0.35">
      <c r="AP6168" s="10"/>
      <c r="AQ6168"/>
    </row>
    <row r="6169" spans="42:43" x14ac:dyDescent="0.35">
      <c r="AP6169" s="10"/>
      <c r="AQ6169"/>
    </row>
    <row r="6170" spans="42:43" x14ac:dyDescent="0.35">
      <c r="AP6170" s="10"/>
      <c r="AQ6170"/>
    </row>
    <row r="6171" spans="42:43" x14ac:dyDescent="0.35">
      <c r="AP6171" s="10"/>
      <c r="AQ6171"/>
    </row>
    <row r="6172" spans="42:43" x14ac:dyDescent="0.35">
      <c r="AP6172" s="10"/>
      <c r="AQ6172"/>
    </row>
    <row r="6173" spans="42:43" x14ac:dyDescent="0.35">
      <c r="AP6173" s="10"/>
      <c r="AQ6173"/>
    </row>
    <row r="6174" spans="42:43" x14ac:dyDescent="0.35">
      <c r="AP6174" s="10"/>
      <c r="AQ6174"/>
    </row>
    <row r="6175" spans="42:43" x14ac:dyDescent="0.35">
      <c r="AP6175" s="10"/>
      <c r="AQ6175"/>
    </row>
    <row r="6176" spans="42:43" x14ac:dyDescent="0.35">
      <c r="AP6176" s="10"/>
      <c r="AQ6176"/>
    </row>
    <row r="6177" spans="42:43" x14ac:dyDescent="0.35">
      <c r="AP6177" s="10"/>
      <c r="AQ6177"/>
    </row>
    <row r="6178" spans="42:43" x14ac:dyDescent="0.35">
      <c r="AP6178" s="10"/>
      <c r="AQ6178"/>
    </row>
    <row r="6179" spans="42:43" x14ac:dyDescent="0.35">
      <c r="AP6179" s="10"/>
      <c r="AQ6179"/>
    </row>
    <row r="6180" spans="42:43" x14ac:dyDescent="0.35">
      <c r="AP6180" s="10"/>
      <c r="AQ6180"/>
    </row>
    <row r="6181" spans="42:43" x14ac:dyDescent="0.35">
      <c r="AP6181" s="10"/>
      <c r="AQ6181"/>
    </row>
    <row r="6182" spans="42:43" x14ac:dyDescent="0.35">
      <c r="AP6182" s="10"/>
      <c r="AQ6182"/>
    </row>
    <row r="6183" spans="42:43" x14ac:dyDescent="0.35">
      <c r="AP6183" s="10"/>
      <c r="AQ6183"/>
    </row>
    <row r="6184" spans="42:43" x14ac:dyDescent="0.35">
      <c r="AP6184" s="10"/>
      <c r="AQ6184"/>
    </row>
    <row r="6185" spans="42:43" x14ac:dyDescent="0.35">
      <c r="AP6185" s="10"/>
      <c r="AQ6185"/>
    </row>
    <row r="6186" spans="42:43" x14ac:dyDescent="0.35">
      <c r="AP6186" s="10"/>
      <c r="AQ6186"/>
    </row>
    <row r="6187" spans="42:43" x14ac:dyDescent="0.35">
      <c r="AP6187" s="10"/>
      <c r="AQ6187"/>
    </row>
    <row r="6188" spans="42:43" x14ac:dyDescent="0.35">
      <c r="AP6188" s="10"/>
      <c r="AQ6188"/>
    </row>
    <row r="6189" spans="42:43" x14ac:dyDescent="0.35">
      <c r="AP6189" s="10"/>
      <c r="AQ6189"/>
    </row>
    <row r="6190" spans="42:43" x14ac:dyDescent="0.35">
      <c r="AP6190" s="10"/>
      <c r="AQ6190"/>
    </row>
    <row r="6191" spans="42:43" x14ac:dyDescent="0.35">
      <c r="AP6191" s="10"/>
      <c r="AQ6191"/>
    </row>
    <row r="6192" spans="42:43" x14ac:dyDescent="0.35">
      <c r="AP6192" s="10"/>
      <c r="AQ6192"/>
    </row>
    <row r="6193" spans="42:43" x14ac:dyDescent="0.35">
      <c r="AP6193" s="10"/>
      <c r="AQ6193"/>
    </row>
    <row r="6194" spans="42:43" x14ac:dyDescent="0.35">
      <c r="AP6194" s="10"/>
      <c r="AQ6194"/>
    </row>
    <row r="6195" spans="42:43" x14ac:dyDescent="0.35">
      <c r="AP6195" s="10"/>
      <c r="AQ6195"/>
    </row>
    <row r="6196" spans="42:43" x14ac:dyDescent="0.35">
      <c r="AP6196" s="10"/>
      <c r="AQ6196"/>
    </row>
    <row r="6197" spans="42:43" x14ac:dyDescent="0.35">
      <c r="AP6197" s="10"/>
      <c r="AQ6197"/>
    </row>
    <row r="6198" spans="42:43" x14ac:dyDescent="0.35">
      <c r="AP6198" s="10"/>
      <c r="AQ6198"/>
    </row>
    <row r="6199" spans="42:43" x14ac:dyDescent="0.35">
      <c r="AP6199" s="10"/>
      <c r="AQ6199"/>
    </row>
    <row r="6200" spans="42:43" x14ac:dyDescent="0.35">
      <c r="AP6200" s="10"/>
      <c r="AQ6200"/>
    </row>
    <row r="6201" spans="42:43" x14ac:dyDescent="0.35">
      <c r="AP6201" s="10"/>
      <c r="AQ6201"/>
    </row>
    <row r="6202" spans="42:43" x14ac:dyDescent="0.35">
      <c r="AP6202" s="10"/>
      <c r="AQ6202"/>
    </row>
    <row r="6203" spans="42:43" x14ac:dyDescent="0.35">
      <c r="AP6203" s="10"/>
      <c r="AQ6203"/>
    </row>
    <row r="6204" spans="42:43" x14ac:dyDescent="0.35">
      <c r="AP6204" s="10"/>
      <c r="AQ6204"/>
    </row>
    <row r="6205" spans="42:43" x14ac:dyDescent="0.35">
      <c r="AP6205" s="10"/>
      <c r="AQ6205"/>
    </row>
    <row r="6206" spans="42:43" x14ac:dyDescent="0.35">
      <c r="AP6206" s="10"/>
      <c r="AQ6206"/>
    </row>
    <row r="6207" spans="42:43" x14ac:dyDescent="0.35">
      <c r="AP6207" s="10"/>
      <c r="AQ6207"/>
    </row>
    <row r="6208" spans="42:43" x14ac:dyDescent="0.35">
      <c r="AP6208" s="10"/>
      <c r="AQ6208"/>
    </row>
    <row r="6209" spans="42:43" x14ac:dyDescent="0.35">
      <c r="AP6209" s="10"/>
      <c r="AQ6209"/>
    </row>
    <row r="6210" spans="42:43" x14ac:dyDescent="0.35">
      <c r="AP6210" s="10"/>
      <c r="AQ6210"/>
    </row>
    <row r="6211" spans="42:43" x14ac:dyDescent="0.35">
      <c r="AP6211" s="10"/>
      <c r="AQ6211"/>
    </row>
    <row r="6212" spans="42:43" x14ac:dyDescent="0.35">
      <c r="AP6212" s="10"/>
      <c r="AQ6212"/>
    </row>
    <row r="6213" spans="42:43" x14ac:dyDescent="0.35">
      <c r="AP6213" s="10"/>
      <c r="AQ6213"/>
    </row>
    <row r="6214" spans="42:43" x14ac:dyDescent="0.35">
      <c r="AP6214" s="10"/>
      <c r="AQ6214"/>
    </row>
    <row r="6215" spans="42:43" x14ac:dyDescent="0.35">
      <c r="AP6215" s="10"/>
      <c r="AQ6215"/>
    </row>
    <row r="6216" spans="42:43" x14ac:dyDescent="0.35">
      <c r="AP6216" s="10"/>
      <c r="AQ6216"/>
    </row>
    <row r="6217" spans="42:43" x14ac:dyDescent="0.35">
      <c r="AP6217" s="10"/>
      <c r="AQ6217"/>
    </row>
    <row r="6218" spans="42:43" x14ac:dyDescent="0.35">
      <c r="AP6218" s="10"/>
      <c r="AQ6218"/>
    </row>
    <row r="6219" spans="42:43" x14ac:dyDescent="0.35">
      <c r="AP6219" s="10"/>
      <c r="AQ6219"/>
    </row>
    <row r="6220" spans="42:43" x14ac:dyDescent="0.35">
      <c r="AP6220" s="10"/>
      <c r="AQ6220"/>
    </row>
    <row r="6221" spans="42:43" x14ac:dyDescent="0.35">
      <c r="AP6221" s="10"/>
      <c r="AQ6221"/>
    </row>
    <row r="6222" spans="42:43" x14ac:dyDescent="0.35">
      <c r="AP6222" s="10"/>
      <c r="AQ6222"/>
    </row>
    <row r="6223" spans="42:43" x14ac:dyDescent="0.35">
      <c r="AP6223" s="10"/>
      <c r="AQ6223"/>
    </row>
    <row r="6224" spans="42:43" x14ac:dyDescent="0.35">
      <c r="AP6224" s="10"/>
      <c r="AQ6224"/>
    </row>
    <row r="6225" spans="42:43" x14ac:dyDescent="0.35">
      <c r="AP6225" s="10"/>
      <c r="AQ6225"/>
    </row>
    <row r="6226" spans="42:43" x14ac:dyDescent="0.35">
      <c r="AP6226" s="10"/>
      <c r="AQ6226"/>
    </row>
    <row r="6227" spans="42:43" x14ac:dyDescent="0.35">
      <c r="AP6227" s="10"/>
      <c r="AQ6227"/>
    </row>
    <row r="6228" spans="42:43" x14ac:dyDescent="0.35">
      <c r="AP6228" s="10"/>
      <c r="AQ6228"/>
    </row>
    <row r="6229" spans="42:43" x14ac:dyDescent="0.35">
      <c r="AP6229" s="10"/>
      <c r="AQ6229"/>
    </row>
    <row r="6230" spans="42:43" x14ac:dyDescent="0.35">
      <c r="AP6230" s="10"/>
      <c r="AQ6230"/>
    </row>
    <row r="6231" spans="42:43" x14ac:dyDescent="0.35">
      <c r="AP6231" s="10"/>
      <c r="AQ6231"/>
    </row>
    <row r="6232" spans="42:43" x14ac:dyDescent="0.35">
      <c r="AP6232" s="10"/>
      <c r="AQ6232"/>
    </row>
    <row r="6233" spans="42:43" x14ac:dyDescent="0.35">
      <c r="AP6233" s="10"/>
      <c r="AQ6233"/>
    </row>
    <row r="6234" spans="42:43" x14ac:dyDescent="0.35">
      <c r="AP6234" s="10"/>
      <c r="AQ6234"/>
    </row>
    <row r="6235" spans="42:43" x14ac:dyDescent="0.35">
      <c r="AP6235" s="10"/>
      <c r="AQ6235"/>
    </row>
    <row r="6236" spans="42:43" x14ac:dyDescent="0.35">
      <c r="AP6236" s="10"/>
      <c r="AQ6236"/>
    </row>
    <row r="6237" spans="42:43" x14ac:dyDescent="0.35">
      <c r="AP6237" s="10"/>
      <c r="AQ6237"/>
    </row>
    <row r="6238" spans="42:43" x14ac:dyDescent="0.35">
      <c r="AP6238" s="10"/>
      <c r="AQ6238"/>
    </row>
    <row r="6239" spans="42:43" x14ac:dyDescent="0.35">
      <c r="AP6239" s="10"/>
      <c r="AQ6239"/>
    </row>
    <row r="6240" spans="42:43" x14ac:dyDescent="0.35">
      <c r="AP6240" s="10"/>
      <c r="AQ6240"/>
    </row>
    <row r="6241" spans="42:43" x14ac:dyDescent="0.35">
      <c r="AP6241" s="10"/>
      <c r="AQ6241"/>
    </row>
    <row r="6242" spans="42:43" x14ac:dyDescent="0.35">
      <c r="AP6242" s="10"/>
      <c r="AQ6242"/>
    </row>
    <row r="6243" spans="42:43" x14ac:dyDescent="0.35">
      <c r="AP6243" s="10"/>
      <c r="AQ6243"/>
    </row>
    <row r="6244" spans="42:43" x14ac:dyDescent="0.35">
      <c r="AP6244" s="10"/>
      <c r="AQ6244"/>
    </row>
    <row r="6245" spans="42:43" x14ac:dyDescent="0.35">
      <c r="AP6245" s="10"/>
      <c r="AQ6245"/>
    </row>
    <row r="6246" spans="42:43" x14ac:dyDescent="0.35">
      <c r="AP6246" s="10"/>
      <c r="AQ6246"/>
    </row>
    <row r="6247" spans="42:43" x14ac:dyDescent="0.35">
      <c r="AP6247" s="10"/>
      <c r="AQ6247"/>
    </row>
    <row r="6248" spans="42:43" x14ac:dyDescent="0.35">
      <c r="AP6248" s="10"/>
      <c r="AQ6248"/>
    </row>
    <row r="6249" spans="42:43" x14ac:dyDescent="0.35">
      <c r="AP6249" s="10"/>
      <c r="AQ6249"/>
    </row>
    <row r="6250" spans="42:43" x14ac:dyDescent="0.35">
      <c r="AP6250" s="10"/>
      <c r="AQ6250"/>
    </row>
    <row r="6251" spans="42:43" x14ac:dyDescent="0.35">
      <c r="AP6251" s="10"/>
      <c r="AQ6251"/>
    </row>
    <row r="6252" spans="42:43" x14ac:dyDescent="0.35">
      <c r="AP6252" s="10"/>
      <c r="AQ6252"/>
    </row>
    <row r="6253" spans="42:43" x14ac:dyDescent="0.35">
      <c r="AP6253" s="10"/>
      <c r="AQ6253"/>
    </row>
    <row r="6254" spans="42:43" x14ac:dyDescent="0.35">
      <c r="AP6254" s="10"/>
      <c r="AQ6254"/>
    </row>
    <row r="6255" spans="42:43" x14ac:dyDescent="0.35">
      <c r="AP6255" s="10"/>
      <c r="AQ6255"/>
    </row>
    <row r="6256" spans="42:43" x14ac:dyDescent="0.35">
      <c r="AP6256" s="10"/>
      <c r="AQ6256"/>
    </row>
    <row r="6257" spans="42:43" x14ac:dyDescent="0.35">
      <c r="AP6257" s="10"/>
      <c r="AQ6257"/>
    </row>
    <row r="6258" spans="42:43" x14ac:dyDescent="0.35">
      <c r="AP6258" s="10"/>
      <c r="AQ6258"/>
    </row>
    <row r="6259" spans="42:43" x14ac:dyDescent="0.35">
      <c r="AP6259" s="10"/>
      <c r="AQ6259"/>
    </row>
    <row r="6260" spans="42:43" x14ac:dyDescent="0.35">
      <c r="AP6260" s="10"/>
      <c r="AQ6260"/>
    </row>
    <row r="6261" spans="42:43" x14ac:dyDescent="0.35">
      <c r="AP6261" s="10"/>
      <c r="AQ6261"/>
    </row>
    <row r="6262" spans="42:43" x14ac:dyDescent="0.35">
      <c r="AP6262" s="10"/>
      <c r="AQ6262"/>
    </row>
    <row r="6263" spans="42:43" x14ac:dyDescent="0.35">
      <c r="AP6263" s="10"/>
      <c r="AQ6263"/>
    </row>
    <row r="6264" spans="42:43" x14ac:dyDescent="0.35">
      <c r="AP6264" s="10"/>
      <c r="AQ6264"/>
    </row>
    <row r="6265" spans="42:43" x14ac:dyDescent="0.35">
      <c r="AP6265" s="10"/>
      <c r="AQ6265"/>
    </row>
    <row r="6266" spans="42:43" x14ac:dyDescent="0.35">
      <c r="AP6266" s="10"/>
      <c r="AQ6266"/>
    </row>
    <row r="6267" spans="42:43" x14ac:dyDescent="0.35">
      <c r="AP6267" s="10"/>
      <c r="AQ6267"/>
    </row>
    <row r="6268" spans="42:43" x14ac:dyDescent="0.35">
      <c r="AP6268" s="10"/>
      <c r="AQ6268"/>
    </row>
    <row r="6269" spans="42:43" x14ac:dyDescent="0.35">
      <c r="AP6269" s="10"/>
      <c r="AQ6269"/>
    </row>
    <row r="6270" spans="42:43" x14ac:dyDescent="0.35">
      <c r="AP6270" s="10"/>
      <c r="AQ6270"/>
    </row>
    <row r="6271" spans="42:43" x14ac:dyDescent="0.35">
      <c r="AP6271" s="10"/>
      <c r="AQ6271"/>
    </row>
    <row r="6272" spans="42:43" x14ac:dyDescent="0.35">
      <c r="AP6272" s="10"/>
      <c r="AQ6272"/>
    </row>
    <row r="6273" spans="42:43" x14ac:dyDescent="0.35">
      <c r="AP6273" s="10"/>
      <c r="AQ6273"/>
    </row>
    <row r="6274" spans="42:43" x14ac:dyDescent="0.35">
      <c r="AP6274" s="10"/>
      <c r="AQ6274"/>
    </row>
    <row r="6275" spans="42:43" x14ac:dyDescent="0.35">
      <c r="AP6275" s="10"/>
      <c r="AQ6275"/>
    </row>
    <row r="6276" spans="42:43" x14ac:dyDescent="0.35">
      <c r="AP6276" s="10"/>
      <c r="AQ6276"/>
    </row>
    <row r="6277" spans="42:43" x14ac:dyDescent="0.35">
      <c r="AP6277" s="10"/>
      <c r="AQ6277"/>
    </row>
    <row r="6278" spans="42:43" x14ac:dyDescent="0.35">
      <c r="AP6278" s="10"/>
      <c r="AQ6278"/>
    </row>
    <row r="6279" spans="42:43" x14ac:dyDescent="0.35">
      <c r="AP6279" s="10"/>
      <c r="AQ6279"/>
    </row>
    <row r="6280" spans="42:43" x14ac:dyDescent="0.35">
      <c r="AP6280" s="10"/>
      <c r="AQ6280"/>
    </row>
    <row r="6281" spans="42:43" x14ac:dyDescent="0.35">
      <c r="AP6281" s="10"/>
      <c r="AQ6281"/>
    </row>
    <row r="6282" spans="42:43" x14ac:dyDescent="0.35">
      <c r="AP6282" s="10"/>
      <c r="AQ6282"/>
    </row>
    <row r="6283" spans="42:43" x14ac:dyDescent="0.35">
      <c r="AP6283" s="10"/>
      <c r="AQ6283"/>
    </row>
    <row r="6284" spans="42:43" x14ac:dyDescent="0.35">
      <c r="AP6284" s="10"/>
      <c r="AQ6284"/>
    </row>
    <row r="6285" spans="42:43" x14ac:dyDescent="0.35">
      <c r="AP6285" s="10"/>
      <c r="AQ6285"/>
    </row>
    <row r="6286" spans="42:43" x14ac:dyDescent="0.35">
      <c r="AP6286" s="10"/>
      <c r="AQ6286"/>
    </row>
    <row r="6287" spans="42:43" x14ac:dyDescent="0.35">
      <c r="AP6287" s="10"/>
      <c r="AQ6287"/>
    </row>
    <row r="6288" spans="42:43" x14ac:dyDescent="0.35">
      <c r="AP6288" s="10"/>
      <c r="AQ6288"/>
    </row>
    <row r="6289" spans="42:43" x14ac:dyDescent="0.35">
      <c r="AP6289" s="10"/>
      <c r="AQ6289"/>
    </row>
    <row r="6290" spans="42:43" x14ac:dyDescent="0.35">
      <c r="AP6290" s="10"/>
      <c r="AQ6290"/>
    </row>
    <row r="6291" spans="42:43" x14ac:dyDescent="0.35">
      <c r="AP6291" s="10"/>
      <c r="AQ6291"/>
    </row>
    <row r="6292" spans="42:43" x14ac:dyDescent="0.35">
      <c r="AP6292" s="10"/>
      <c r="AQ6292"/>
    </row>
    <row r="6293" spans="42:43" x14ac:dyDescent="0.35">
      <c r="AP6293" s="10"/>
      <c r="AQ6293"/>
    </row>
    <row r="6294" spans="42:43" x14ac:dyDescent="0.35">
      <c r="AP6294" s="10"/>
      <c r="AQ6294"/>
    </row>
    <row r="6295" spans="42:43" x14ac:dyDescent="0.35">
      <c r="AP6295" s="10"/>
      <c r="AQ6295"/>
    </row>
    <row r="6296" spans="42:43" x14ac:dyDescent="0.35">
      <c r="AP6296" s="10"/>
      <c r="AQ6296"/>
    </row>
    <row r="6297" spans="42:43" x14ac:dyDescent="0.35">
      <c r="AP6297" s="10"/>
      <c r="AQ6297"/>
    </row>
    <row r="6298" spans="42:43" x14ac:dyDescent="0.35">
      <c r="AP6298" s="10"/>
      <c r="AQ6298"/>
    </row>
    <row r="6299" spans="42:43" x14ac:dyDescent="0.35">
      <c r="AP6299" s="10"/>
      <c r="AQ6299"/>
    </row>
    <row r="6300" spans="42:43" x14ac:dyDescent="0.35">
      <c r="AP6300" s="10"/>
      <c r="AQ6300"/>
    </row>
    <row r="6301" spans="42:43" x14ac:dyDescent="0.35">
      <c r="AP6301" s="10"/>
      <c r="AQ6301"/>
    </row>
    <row r="6302" spans="42:43" x14ac:dyDescent="0.35">
      <c r="AP6302" s="10"/>
      <c r="AQ6302"/>
    </row>
    <row r="6303" spans="42:43" x14ac:dyDescent="0.35">
      <c r="AP6303" s="10"/>
      <c r="AQ6303"/>
    </row>
    <row r="6304" spans="42:43" x14ac:dyDescent="0.35">
      <c r="AP6304" s="10"/>
      <c r="AQ6304"/>
    </row>
    <row r="6305" spans="42:43" x14ac:dyDescent="0.35">
      <c r="AP6305" s="10"/>
      <c r="AQ6305"/>
    </row>
    <row r="6306" spans="42:43" x14ac:dyDescent="0.35">
      <c r="AP6306" s="10"/>
      <c r="AQ6306"/>
    </row>
    <row r="6307" spans="42:43" x14ac:dyDescent="0.35">
      <c r="AP6307" s="10"/>
      <c r="AQ6307"/>
    </row>
    <row r="6308" spans="42:43" x14ac:dyDescent="0.35">
      <c r="AP6308" s="10"/>
      <c r="AQ6308"/>
    </row>
    <row r="6309" spans="42:43" x14ac:dyDescent="0.35">
      <c r="AP6309" s="10"/>
      <c r="AQ6309"/>
    </row>
    <row r="6310" spans="42:43" x14ac:dyDescent="0.35">
      <c r="AP6310" s="10"/>
      <c r="AQ6310"/>
    </row>
    <row r="6311" spans="42:43" x14ac:dyDescent="0.35">
      <c r="AP6311" s="10"/>
      <c r="AQ6311"/>
    </row>
    <row r="6312" spans="42:43" x14ac:dyDescent="0.35">
      <c r="AP6312" s="10"/>
      <c r="AQ6312"/>
    </row>
    <row r="6313" spans="42:43" x14ac:dyDescent="0.35">
      <c r="AP6313" s="10"/>
      <c r="AQ6313"/>
    </row>
    <row r="6314" spans="42:43" x14ac:dyDescent="0.35">
      <c r="AP6314" s="10"/>
      <c r="AQ6314"/>
    </row>
    <row r="6315" spans="42:43" x14ac:dyDescent="0.35">
      <c r="AP6315" s="10"/>
      <c r="AQ6315"/>
    </row>
    <row r="6316" spans="42:43" x14ac:dyDescent="0.35">
      <c r="AP6316" s="10"/>
      <c r="AQ6316"/>
    </row>
    <row r="6317" spans="42:43" x14ac:dyDescent="0.35">
      <c r="AP6317" s="10"/>
      <c r="AQ6317"/>
    </row>
    <row r="6318" spans="42:43" x14ac:dyDescent="0.35">
      <c r="AP6318" s="10"/>
      <c r="AQ6318"/>
    </row>
    <row r="6319" spans="42:43" x14ac:dyDescent="0.35">
      <c r="AP6319" s="10"/>
      <c r="AQ6319"/>
    </row>
    <row r="6320" spans="42:43" x14ac:dyDescent="0.35">
      <c r="AP6320" s="10"/>
      <c r="AQ6320"/>
    </row>
    <row r="6321" spans="42:43" x14ac:dyDescent="0.35">
      <c r="AP6321" s="10"/>
      <c r="AQ6321"/>
    </row>
    <row r="6322" spans="42:43" x14ac:dyDescent="0.35">
      <c r="AP6322" s="10"/>
      <c r="AQ6322"/>
    </row>
    <row r="6323" spans="42:43" x14ac:dyDescent="0.35">
      <c r="AP6323" s="10"/>
      <c r="AQ6323"/>
    </row>
    <row r="6324" spans="42:43" x14ac:dyDescent="0.35">
      <c r="AP6324" s="10"/>
      <c r="AQ6324"/>
    </row>
    <row r="6325" spans="42:43" x14ac:dyDescent="0.35">
      <c r="AP6325" s="10"/>
      <c r="AQ6325"/>
    </row>
    <row r="6326" spans="42:43" x14ac:dyDescent="0.35">
      <c r="AP6326" s="10"/>
      <c r="AQ6326"/>
    </row>
    <row r="6327" spans="42:43" x14ac:dyDescent="0.35">
      <c r="AP6327" s="10"/>
      <c r="AQ6327"/>
    </row>
    <row r="6328" spans="42:43" x14ac:dyDescent="0.35">
      <c r="AP6328" s="10"/>
      <c r="AQ6328"/>
    </row>
    <row r="6329" spans="42:43" x14ac:dyDescent="0.35">
      <c r="AP6329" s="10"/>
      <c r="AQ6329"/>
    </row>
    <row r="6330" spans="42:43" x14ac:dyDescent="0.35">
      <c r="AP6330" s="10"/>
      <c r="AQ6330"/>
    </row>
    <row r="6331" spans="42:43" x14ac:dyDescent="0.35">
      <c r="AP6331" s="10"/>
      <c r="AQ6331"/>
    </row>
    <row r="6332" spans="42:43" x14ac:dyDescent="0.35">
      <c r="AP6332" s="10"/>
      <c r="AQ6332"/>
    </row>
    <row r="6333" spans="42:43" x14ac:dyDescent="0.35">
      <c r="AP6333" s="10"/>
      <c r="AQ6333"/>
    </row>
    <row r="6334" spans="42:43" x14ac:dyDescent="0.35">
      <c r="AP6334" s="10"/>
      <c r="AQ6334"/>
    </row>
    <row r="6335" spans="42:43" x14ac:dyDescent="0.35">
      <c r="AP6335" s="10"/>
      <c r="AQ6335"/>
    </row>
    <row r="6336" spans="42:43" x14ac:dyDescent="0.35">
      <c r="AP6336" s="10"/>
      <c r="AQ6336"/>
    </row>
    <row r="6337" spans="42:43" x14ac:dyDescent="0.35">
      <c r="AP6337" s="10"/>
      <c r="AQ6337"/>
    </row>
    <row r="6338" spans="42:43" x14ac:dyDescent="0.35">
      <c r="AP6338" s="10"/>
      <c r="AQ6338"/>
    </row>
    <row r="6339" spans="42:43" x14ac:dyDescent="0.35">
      <c r="AP6339" s="10"/>
      <c r="AQ6339"/>
    </row>
    <row r="6340" spans="42:43" x14ac:dyDescent="0.35">
      <c r="AP6340" s="10"/>
      <c r="AQ6340"/>
    </row>
    <row r="6341" spans="42:43" x14ac:dyDescent="0.35">
      <c r="AP6341" s="10"/>
      <c r="AQ6341"/>
    </row>
    <row r="6342" spans="42:43" x14ac:dyDescent="0.35">
      <c r="AP6342" s="10"/>
      <c r="AQ6342"/>
    </row>
    <row r="6343" spans="42:43" x14ac:dyDescent="0.35">
      <c r="AP6343" s="10"/>
      <c r="AQ6343"/>
    </row>
    <row r="6344" spans="42:43" x14ac:dyDescent="0.35">
      <c r="AP6344" s="10"/>
      <c r="AQ6344"/>
    </row>
    <row r="6345" spans="42:43" x14ac:dyDescent="0.35">
      <c r="AP6345" s="10"/>
      <c r="AQ6345"/>
    </row>
    <row r="6346" spans="42:43" x14ac:dyDescent="0.35">
      <c r="AP6346" s="10"/>
      <c r="AQ6346"/>
    </row>
    <row r="6347" spans="42:43" x14ac:dyDescent="0.35">
      <c r="AP6347" s="10"/>
      <c r="AQ6347"/>
    </row>
    <row r="6348" spans="42:43" x14ac:dyDescent="0.35">
      <c r="AP6348" s="10"/>
      <c r="AQ6348"/>
    </row>
    <row r="6349" spans="42:43" x14ac:dyDescent="0.35">
      <c r="AP6349" s="10"/>
      <c r="AQ6349"/>
    </row>
    <row r="6350" spans="42:43" x14ac:dyDescent="0.35">
      <c r="AP6350" s="10"/>
      <c r="AQ6350"/>
    </row>
    <row r="6351" spans="42:43" x14ac:dyDescent="0.35">
      <c r="AP6351" s="10"/>
      <c r="AQ6351"/>
    </row>
    <row r="6352" spans="42:43" x14ac:dyDescent="0.35">
      <c r="AP6352" s="10"/>
      <c r="AQ6352"/>
    </row>
    <row r="6353" spans="42:43" x14ac:dyDescent="0.35">
      <c r="AP6353" s="10"/>
      <c r="AQ6353"/>
    </row>
    <row r="6354" spans="42:43" x14ac:dyDescent="0.35">
      <c r="AP6354" s="10"/>
      <c r="AQ6354"/>
    </row>
    <row r="6355" spans="42:43" x14ac:dyDescent="0.35">
      <c r="AP6355" s="10"/>
      <c r="AQ6355"/>
    </row>
    <row r="6356" spans="42:43" x14ac:dyDescent="0.35">
      <c r="AP6356" s="10"/>
      <c r="AQ6356"/>
    </row>
    <row r="6357" spans="42:43" x14ac:dyDescent="0.35">
      <c r="AP6357" s="10"/>
      <c r="AQ6357"/>
    </row>
    <row r="6358" spans="42:43" x14ac:dyDescent="0.35">
      <c r="AP6358" s="10"/>
      <c r="AQ6358"/>
    </row>
    <row r="6359" spans="42:43" x14ac:dyDescent="0.35">
      <c r="AP6359" s="10"/>
      <c r="AQ6359"/>
    </row>
    <row r="6360" spans="42:43" x14ac:dyDescent="0.35">
      <c r="AP6360" s="10"/>
      <c r="AQ6360"/>
    </row>
    <row r="6361" spans="42:43" x14ac:dyDescent="0.35">
      <c r="AP6361" s="10"/>
      <c r="AQ6361"/>
    </row>
    <row r="6362" spans="42:43" x14ac:dyDescent="0.35">
      <c r="AP6362" s="10"/>
      <c r="AQ6362"/>
    </row>
    <row r="6363" spans="42:43" x14ac:dyDescent="0.35">
      <c r="AP6363" s="10"/>
      <c r="AQ6363"/>
    </row>
    <row r="6364" spans="42:43" x14ac:dyDescent="0.35">
      <c r="AP6364" s="10"/>
      <c r="AQ6364"/>
    </row>
    <row r="6365" spans="42:43" x14ac:dyDescent="0.35">
      <c r="AP6365" s="10"/>
      <c r="AQ6365"/>
    </row>
    <row r="6366" spans="42:43" x14ac:dyDescent="0.35">
      <c r="AP6366" s="10"/>
      <c r="AQ6366"/>
    </row>
    <row r="6367" spans="42:43" x14ac:dyDescent="0.35">
      <c r="AP6367" s="10"/>
      <c r="AQ6367"/>
    </row>
    <row r="6368" spans="42:43" x14ac:dyDescent="0.35">
      <c r="AP6368" s="10"/>
      <c r="AQ6368"/>
    </row>
    <row r="6369" spans="42:43" x14ac:dyDescent="0.35">
      <c r="AP6369" s="10"/>
      <c r="AQ6369"/>
    </row>
    <row r="6370" spans="42:43" x14ac:dyDescent="0.35">
      <c r="AP6370" s="10"/>
      <c r="AQ6370"/>
    </row>
    <row r="6371" spans="42:43" x14ac:dyDescent="0.35">
      <c r="AP6371" s="10"/>
      <c r="AQ6371"/>
    </row>
    <row r="6372" spans="42:43" x14ac:dyDescent="0.35">
      <c r="AP6372" s="10"/>
      <c r="AQ6372"/>
    </row>
    <row r="6373" spans="42:43" x14ac:dyDescent="0.35">
      <c r="AP6373" s="10"/>
      <c r="AQ6373"/>
    </row>
    <row r="6374" spans="42:43" x14ac:dyDescent="0.35">
      <c r="AP6374" s="10"/>
      <c r="AQ6374"/>
    </row>
    <row r="6375" spans="42:43" x14ac:dyDescent="0.35">
      <c r="AP6375" s="10"/>
      <c r="AQ6375"/>
    </row>
    <row r="6376" spans="42:43" x14ac:dyDescent="0.35">
      <c r="AP6376" s="10"/>
      <c r="AQ6376"/>
    </row>
    <row r="6377" spans="42:43" x14ac:dyDescent="0.35">
      <c r="AP6377" s="10"/>
      <c r="AQ6377"/>
    </row>
    <row r="6378" spans="42:43" x14ac:dyDescent="0.35">
      <c r="AP6378" s="10"/>
      <c r="AQ6378"/>
    </row>
    <row r="6379" spans="42:43" x14ac:dyDescent="0.35">
      <c r="AP6379" s="10"/>
      <c r="AQ6379"/>
    </row>
    <row r="6380" spans="42:43" x14ac:dyDescent="0.35">
      <c r="AP6380" s="10"/>
      <c r="AQ6380"/>
    </row>
    <row r="6381" spans="42:43" x14ac:dyDescent="0.35">
      <c r="AP6381" s="10"/>
      <c r="AQ6381"/>
    </row>
    <row r="6382" spans="42:43" x14ac:dyDescent="0.35">
      <c r="AP6382" s="10"/>
      <c r="AQ6382"/>
    </row>
    <row r="6383" spans="42:43" x14ac:dyDescent="0.35">
      <c r="AP6383" s="10"/>
      <c r="AQ6383"/>
    </row>
    <row r="6384" spans="42:43" x14ac:dyDescent="0.35">
      <c r="AP6384" s="10"/>
      <c r="AQ6384"/>
    </row>
    <row r="6385" spans="42:43" x14ac:dyDescent="0.35">
      <c r="AP6385" s="10"/>
      <c r="AQ6385"/>
    </row>
    <row r="6386" spans="42:43" x14ac:dyDescent="0.35">
      <c r="AP6386" s="10"/>
      <c r="AQ6386"/>
    </row>
    <row r="6387" spans="42:43" x14ac:dyDescent="0.35">
      <c r="AP6387" s="10"/>
      <c r="AQ6387"/>
    </row>
    <row r="6388" spans="42:43" x14ac:dyDescent="0.35">
      <c r="AP6388" s="10"/>
      <c r="AQ6388"/>
    </row>
    <row r="6389" spans="42:43" x14ac:dyDescent="0.35">
      <c r="AP6389" s="10"/>
      <c r="AQ6389"/>
    </row>
    <row r="6390" spans="42:43" x14ac:dyDescent="0.35">
      <c r="AP6390" s="10"/>
      <c r="AQ6390"/>
    </row>
    <row r="6391" spans="42:43" x14ac:dyDescent="0.35">
      <c r="AP6391" s="10"/>
      <c r="AQ6391"/>
    </row>
    <row r="6392" spans="42:43" x14ac:dyDescent="0.35">
      <c r="AP6392" s="10"/>
      <c r="AQ6392"/>
    </row>
    <row r="6393" spans="42:43" x14ac:dyDescent="0.35">
      <c r="AP6393" s="10"/>
      <c r="AQ6393"/>
    </row>
    <row r="6394" spans="42:43" x14ac:dyDescent="0.35">
      <c r="AP6394" s="10"/>
      <c r="AQ6394"/>
    </row>
    <row r="6395" spans="42:43" x14ac:dyDescent="0.35">
      <c r="AP6395" s="10"/>
      <c r="AQ6395"/>
    </row>
    <row r="6396" spans="42:43" x14ac:dyDescent="0.35">
      <c r="AP6396" s="10"/>
      <c r="AQ6396"/>
    </row>
    <row r="6397" spans="42:43" x14ac:dyDescent="0.35">
      <c r="AP6397" s="10"/>
      <c r="AQ6397"/>
    </row>
    <row r="6398" spans="42:43" x14ac:dyDescent="0.35">
      <c r="AP6398" s="10"/>
      <c r="AQ6398"/>
    </row>
    <row r="6399" spans="42:43" x14ac:dyDescent="0.35">
      <c r="AP6399" s="10"/>
      <c r="AQ6399"/>
    </row>
    <row r="6400" spans="42:43" x14ac:dyDescent="0.35">
      <c r="AP6400" s="10"/>
      <c r="AQ6400"/>
    </row>
    <row r="6401" spans="42:43" x14ac:dyDescent="0.35">
      <c r="AP6401" s="10"/>
      <c r="AQ6401"/>
    </row>
    <row r="6402" spans="42:43" x14ac:dyDescent="0.35">
      <c r="AP6402" s="10"/>
      <c r="AQ6402"/>
    </row>
    <row r="6403" spans="42:43" x14ac:dyDescent="0.35">
      <c r="AP6403" s="10"/>
      <c r="AQ6403"/>
    </row>
    <row r="6404" spans="42:43" x14ac:dyDescent="0.35">
      <c r="AP6404" s="10"/>
      <c r="AQ6404"/>
    </row>
    <row r="6405" spans="42:43" x14ac:dyDescent="0.35">
      <c r="AP6405" s="10"/>
      <c r="AQ6405"/>
    </row>
    <row r="6406" spans="42:43" x14ac:dyDescent="0.35">
      <c r="AP6406" s="10"/>
      <c r="AQ6406"/>
    </row>
    <row r="6407" spans="42:43" x14ac:dyDescent="0.35">
      <c r="AP6407" s="10"/>
      <c r="AQ6407"/>
    </row>
    <row r="6408" spans="42:43" x14ac:dyDescent="0.35">
      <c r="AP6408" s="10"/>
      <c r="AQ6408"/>
    </row>
    <row r="6409" spans="42:43" x14ac:dyDescent="0.35">
      <c r="AP6409" s="10"/>
      <c r="AQ6409"/>
    </row>
    <row r="6410" spans="42:43" x14ac:dyDescent="0.35">
      <c r="AP6410" s="10"/>
      <c r="AQ6410"/>
    </row>
    <row r="6411" spans="42:43" x14ac:dyDescent="0.35">
      <c r="AP6411" s="10"/>
      <c r="AQ6411"/>
    </row>
    <row r="6412" spans="42:43" x14ac:dyDescent="0.35">
      <c r="AP6412" s="10"/>
      <c r="AQ6412"/>
    </row>
    <row r="6413" spans="42:43" x14ac:dyDescent="0.35">
      <c r="AP6413" s="10"/>
      <c r="AQ6413"/>
    </row>
    <row r="6414" spans="42:43" x14ac:dyDescent="0.35">
      <c r="AP6414" s="10"/>
      <c r="AQ6414"/>
    </row>
    <row r="6415" spans="42:43" x14ac:dyDescent="0.35">
      <c r="AP6415" s="10"/>
      <c r="AQ6415"/>
    </row>
    <row r="6416" spans="42:43" x14ac:dyDescent="0.35">
      <c r="AP6416" s="10"/>
      <c r="AQ6416"/>
    </row>
    <row r="6417" spans="42:43" x14ac:dyDescent="0.35">
      <c r="AP6417" s="10"/>
      <c r="AQ6417"/>
    </row>
    <row r="6418" spans="42:43" x14ac:dyDescent="0.35">
      <c r="AP6418" s="10"/>
      <c r="AQ6418"/>
    </row>
    <row r="6419" spans="42:43" x14ac:dyDescent="0.35">
      <c r="AP6419" s="10"/>
      <c r="AQ6419"/>
    </row>
    <row r="6420" spans="42:43" x14ac:dyDescent="0.35">
      <c r="AP6420" s="10"/>
      <c r="AQ6420"/>
    </row>
    <row r="6421" spans="42:43" x14ac:dyDescent="0.35">
      <c r="AP6421" s="10"/>
      <c r="AQ6421"/>
    </row>
    <row r="6422" spans="42:43" x14ac:dyDescent="0.35">
      <c r="AP6422" s="10"/>
      <c r="AQ6422"/>
    </row>
    <row r="6423" spans="42:43" x14ac:dyDescent="0.35">
      <c r="AP6423" s="10"/>
      <c r="AQ6423"/>
    </row>
    <row r="6424" spans="42:43" x14ac:dyDescent="0.35">
      <c r="AP6424" s="10"/>
      <c r="AQ6424"/>
    </row>
    <row r="6425" spans="42:43" x14ac:dyDescent="0.35">
      <c r="AP6425" s="10"/>
      <c r="AQ6425"/>
    </row>
    <row r="6426" spans="42:43" x14ac:dyDescent="0.35">
      <c r="AP6426" s="10"/>
      <c r="AQ6426"/>
    </row>
    <row r="6427" spans="42:43" x14ac:dyDescent="0.35">
      <c r="AP6427" s="10"/>
      <c r="AQ6427"/>
    </row>
    <row r="6428" spans="42:43" x14ac:dyDescent="0.35">
      <c r="AP6428" s="10"/>
      <c r="AQ6428"/>
    </row>
    <row r="6429" spans="42:43" x14ac:dyDescent="0.35">
      <c r="AP6429" s="10"/>
      <c r="AQ6429"/>
    </row>
    <row r="6430" spans="42:43" x14ac:dyDescent="0.35">
      <c r="AP6430" s="10"/>
      <c r="AQ6430"/>
    </row>
    <row r="6431" spans="42:43" x14ac:dyDescent="0.35">
      <c r="AP6431" s="10"/>
      <c r="AQ6431"/>
    </row>
    <row r="6432" spans="42:43" x14ac:dyDescent="0.35">
      <c r="AP6432" s="10"/>
      <c r="AQ6432"/>
    </row>
    <row r="6433" spans="42:43" x14ac:dyDescent="0.35">
      <c r="AP6433" s="10"/>
      <c r="AQ6433"/>
    </row>
    <row r="6434" spans="42:43" x14ac:dyDescent="0.35">
      <c r="AP6434" s="10"/>
      <c r="AQ6434"/>
    </row>
    <row r="6435" spans="42:43" x14ac:dyDescent="0.35">
      <c r="AP6435" s="10"/>
      <c r="AQ6435"/>
    </row>
    <row r="6436" spans="42:43" x14ac:dyDescent="0.35">
      <c r="AP6436" s="10"/>
      <c r="AQ6436"/>
    </row>
    <row r="6437" spans="42:43" x14ac:dyDescent="0.35">
      <c r="AP6437" s="10"/>
      <c r="AQ6437"/>
    </row>
    <row r="6438" spans="42:43" x14ac:dyDescent="0.35">
      <c r="AP6438" s="10"/>
      <c r="AQ6438"/>
    </row>
    <row r="6439" spans="42:43" x14ac:dyDescent="0.35">
      <c r="AP6439" s="10"/>
      <c r="AQ6439"/>
    </row>
    <row r="6440" spans="42:43" x14ac:dyDescent="0.35">
      <c r="AP6440" s="10"/>
      <c r="AQ6440"/>
    </row>
    <row r="6441" spans="42:43" x14ac:dyDescent="0.35">
      <c r="AP6441" s="10"/>
      <c r="AQ6441"/>
    </row>
    <row r="6442" spans="42:43" x14ac:dyDescent="0.35">
      <c r="AP6442" s="10"/>
      <c r="AQ6442"/>
    </row>
    <row r="6443" spans="42:43" x14ac:dyDescent="0.35">
      <c r="AP6443" s="10"/>
      <c r="AQ6443"/>
    </row>
    <row r="6444" spans="42:43" x14ac:dyDescent="0.35">
      <c r="AP6444" s="10"/>
      <c r="AQ6444"/>
    </row>
    <row r="6445" spans="42:43" x14ac:dyDescent="0.35">
      <c r="AP6445" s="10"/>
      <c r="AQ6445"/>
    </row>
    <row r="6446" spans="42:43" x14ac:dyDescent="0.35">
      <c r="AP6446" s="10"/>
      <c r="AQ6446"/>
    </row>
    <row r="6447" spans="42:43" x14ac:dyDescent="0.35">
      <c r="AP6447" s="10"/>
      <c r="AQ6447"/>
    </row>
    <row r="6448" spans="42:43" x14ac:dyDescent="0.35">
      <c r="AP6448" s="10"/>
      <c r="AQ6448"/>
    </row>
    <row r="6449" spans="42:43" x14ac:dyDescent="0.35">
      <c r="AP6449" s="10"/>
      <c r="AQ6449"/>
    </row>
    <row r="6450" spans="42:43" x14ac:dyDescent="0.35">
      <c r="AP6450" s="10"/>
      <c r="AQ6450"/>
    </row>
    <row r="6451" spans="42:43" x14ac:dyDescent="0.35">
      <c r="AP6451" s="10"/>
      <c r="AQ6451"/>
    </row>
    <row r="6452" spans="42:43" x14ac:dyDescent="0.35">
      <c r="AP6452" s="10"/>
      <c r="AQ6452"/>
    </row>
    <row r="6453" spans="42:43" x14ac:dyDescent="0.35">
      <c r="AP6453" s="10"/>
      <c r="AQ6453"/>
    </row>
    <row r="6454" spans="42:43" x14ac:dyDescent="0.35">
      <c r="AP6454" s="10"/>
      <c r="AQ6454"/>
    </row>
    <row r="6455" spans="42:43" x14ac:dyDescent="0.35">
      <c r="AP6455" s="10"/>
      <c r="AQ6455"/>
    </row>
    <row r="6456" spans="42:43" x14ac:dyDescent="0.35">
      <c r="AP6456" s="10"/>
      <c r="AQ6456"/>
    </row>
    <row r="6457" spans="42:43" x14ac:dyDescent="0.35">
      <c r="AP6457" s="10"/>
      <c r="AQ6457"/>
    </row>
    <row r="6458" spans="42:43" x14ac:dyDescent="0.35">
      <c r="AP6458" s="10"/>
      <c r="AQ6458"/>
    </row>
    <row r="6459" spans="42:43" x14ac:dyDescent="0.35">
      <c r="AP6459" s="10"/>
      <c r="AQ6459"/>
    </row>
    <row r="6460" spans="42:43" x14ac:dyDescent="0.35">
      <c r="AP6460" s="10"/>
      <c r="AQ6460"/>
    </row>
    <row r="6461" spans="42:43" x14ac:dyDescent="0.35">
      <c r="AP6461" s="10"/>
      <c r="AQ6461"/>
    </row>
    <row r="6462" spans="42:43" x14ac:dyDescent="0.35">
      <c r="AP6462" s="10"/>
      <c r="AQ6462"/>
    </row>
    <row r="6463" spans="42:43" x14ac:dyDescent="0.35">
      <c r="AP6463" s="10"/>
      <c r="AQ6463"/>
    </row>
    <row r="6464" spans="42:43" x14ac:dyDescent="0.35">
      <c r="AP6464" s="10"/>
      <c r="AQ6464"/>
    </row>
    <row r="6465" spans="42:43" x14ac:dyDescent="0.35">
      <c r="AP6465" s="10"/>
      <c r="AQ6465"/>
    </row>
    <row r="6466" spans="42:43" x14ac:dyDescent="0.35">
      <c r="AP6466" s="10"/>
      <c r="AQ6466"/>
    </row>
    <row r="6467" spans="42:43" x14ac:dyDescent="0.35">
      <c r="AP6467" s="10"/>
      <c r="AQ6467"/>
    </row>
    <row r="6468" spans="42:43" x14ac:dyDescent="0.35">
      <c r="AP6468" s="10"/>
      <c r="AQ6468"/>
    </row>
    <row r="6469" spans="42:43" x14ac:dyDescent="0.35">
      <c r="AP6469" s="10"/>
      <c r="AQ6469"/>
    </row>
    <row r="6470" spans="42:43" x14ac:dyDescent="0.35">
      <c r="AP6470" s="10"/>
      <c r="AQ6470"/>
    </row>
    <row r="6471" spans="42:43" x14ac:dyDescent="0.35">
      <c r="AP6471" s="10"/>
      <c r="AQ6471"/>
    </row>
    <row r="6472" spans="42:43" x14ac:dyDescent="0.35">
      <c r="AP6472" s="10"/>
      <c r="AQ6472"/>
    </row>
    <row r="6473" spans="42:43" x14ac:dyDescent="0.35">
      <c r="AP6473" s="10"/>
      <c r="AQ6473"/>
    </row>
    <row r="6474" spans="42:43" x14ac:dyDescent="0.35">
      <c r="AP6474" s="10"/>
      <c r="AQ6474"/>
    </row>
    <row r="6475" spans="42:43" x14ac:dyDescent="0.35">
      <c r="AP6475" s="10"/>
      <c r="AQ6475"/>
    </row>
    <row r="6476" spans="42:43" x14ac:dyDescent="0.35">
      <c r="AP6476" s="10"/>
      <c r="AQ6476"/>
    </row>
    <row r="6477" spans="42:43" x14ac:dyDescent="0.35">
      <c r="AP6477" s="10"/>
      <c r="AQ6477"/>
    </row>
    <row r="6478" spans="42:43" x14ac:dyDescent="0.35">
      <c r="AP6478" s="10"/>
      <c r="AQ6478"/>
    </row>
    <row r="6479" spans="42:43" x14ac:dyDescent="0.35">
      <c r="AP6479" s="10"/>
      <c r="AQ6479"/>
    </row>
    <row r="6480" spans="42:43" x14ac:dyDescent="0.35">
      <c r="AP6480" s="10"/>
      <c r="AQ6480"/>
    </row>
    <row r="6481" spans="42:43" x14ac:dyDescent="0.35">
      <c r="AP6481" s="10"/>
      <c r="AQ6481"/>
    </row>
    <row r="6482" spans="42:43" x14ac:dyDescent="0.35">
      <c r="AP6482" s="10"/>
      <c r="AQ6482"/>
    </row>
    <row r="6483" spans="42:43" x14ac:dyDescent="0.35">
      <c r="AP6483" s="10"/>
      <c r="AQ6483"/>
    </row>
    <row r="6484" spans="42:43" x14ac:dyDescent="0.35">
      <c r="AP6484" s="10"/>
      <c r="AQ6484"/>
    </row>
    <row r="6485" spans="42:43" x14ac:dyDescent="0.35">
      <c r="AP6485" s="10"/>
      <c r="AQ6485"/>
    </row>
    <row r="6486" spans="42:43" x14ac:dyDescent="0.35">
      <c r="AP6486" s="10"/>
      <c r="AQ6486"/>
    </row>
    <row r="6487" spans="42:43" x14ac:dyDescent="0.35">
      <c r="AP6487" s="10"/>
      <c r="AQ6487"/>
    </row>
    <row r="6488" spans="42:43" x14ac:dyDescent="0.35">
      <c r="AP6488" s="10"/>
      <c r="AQ6488"/>
    </row>
    <row r="6489" spans="42:43" x14ac:dyDescent="0.35">
      <c r="AP6489" s="10"/>
      <c r="AQ6489"/>
    </row>
    <row r="6490" spans="42:43" x14ac:dyDescent="0.35">
      <c r="AP6490" s="10"/>
      <c r="AQ6490"/>
    </row>
    <row r="6491" spans="42:43" x14ac:dyDescent="0.35">
      <c r="AP6491" s="10"/>
      <c r="AQ6491"/>
    </row>
    <row r="6492" spans="42:43" x14ac:dyDescent="0.35">
      <c r="AP6492" s="10"/>
      <c r="AQ6492"/>
    </row>
    <row r="6493" spans="42:43" x14ac:dyDescent="0.35">
      <c r="AP6493" s="10"/>
      <c r="AQ6493"/>
    </row>
    <row r="6494" spans="42:43" x14ac:dyDescent="0.35">
      <c r="AP6494" s="10"/>
      <c r="AQ6494"/>
    </row>
    <row r="6495" spans="42:43" x14ac:dyDescent="0.35">
      <c r="AP6495" s="10"/>
      <c r="AQ6495"/>
    </row>
    <row r="6496" spans="42:43" x14ac:dyDescent="0.35">
      <c r="AP6496" s="10"/>
      <c r="AQ6496"/>
    </row>
    <row r="6497" spans="42:43" x14ac:dyDescent="0.35">
      <c r="AP6497" s="10"/>
      <c r="AQ6497"/>
    </row>
    <row r="6498" spans="42:43" x14ac:dyDescent="0.35">
      <c r="AP6498" s="10"/>
      <c r="AQ6498"/>
    </row>
    <row r="6499" spans="42:43" x14ac:dyDescent="0.35">
      <c r="AP6499" s="10"/>
      <c r="AQ6499"/>
    </row>
    <row r="6500" spans="42:43" x14ac:dyDescent="0.35">
      <c r="AP6500" s="10"/>
      <c r="AQ6500"/>
    </row>
    <row r="6501" spans="42:43" x14ac:dyDescent="0.35">
      <c r="AP6501" s="10"/>
      <c r="AQ6501"/>
    </row>
    <row r="6502" spans="42:43" x14ac:dyDescent="0.35">
      <c r="AP6502" s="10"/>
      <c r="AQ6502"/>
    </row>
    <row r="6503" spans="42:43" x14ac:dyDescent="0.35">
      <c r="AP6503" s="10"/>
      <c r="AQ6503"/>
    </row>
    <row r="6504" spans="42:43" x14ac:dyDescent="0.35">
      <c r="AP6504" s="10"/>
      <c r="AQ6504"/>
    </row>
    <row r="6505" spans="42:43" x14ac:dyDescent="0.35">
      <c r="AP6505" s="10"/>
      <c r="AQ6505"/>
    </row>
    <row r="6506" spans="42:43" x14ac:dyDescent="0.35">
      <c r="AP6506" s="10"/>
      <c r="AQ6506"/>
    </row>
    <row r="6507" spans="42:43" x14ac:dyDescent="0.35">
      <c r="AP6507" s="10"/>
      <c r="AQ6507"/>
    </row>
    <row r="6508" spans="42:43" x14ac:dyDescent="0.35">
      <c r="AP6508" s="10"/>
      <c r="AQ6508"/>
    </row>
    <row r="6509" spans="42:43" x14ac:dyDescent="0.35">
      <c r="AP6509" s="10"/>
      <c r="AQ6509"/>
    </row>
    <row r="6510" spans="42:43" x14ac:dyDescent="0.35">
      <c r="AP6510" s="10"/>
      <c r="AQ6510"/>
    </row>
    <row r="6511" spans="42:43" x14ac:dyDescent="0.35">
      <c r="AP6511" s="10"/>
      <c r="AQ6511"/>
    </row>
    <row r="6512" spans="42:43" x14ac:dyDescent="0.35">
      <c r="AP6512" s="10"/>
      <c r="AQ6512"/>
    </row>
    <row r="6513" spans="42:43" x14ac:dyDescent="0.35">
      <c r="AP6513" s="10"/>
      <c r="AQ6513"/>
    </row>
    <row r="6514" spans="42:43" x14ac:dyDescent="0.35">
      <c r="AP6514" s="10"/>
      <c r="AQ6514"/>
    </row>
    <row r="6515" spans="42:43" x14ac:dyDescent="0.35">
      <c r="AP6515" s="10"/>
      <c r="AQ6515"/>
    </row>
    <row r="6516" spans="42:43" x14ac:dyDescent="0.35">
      <c r="AP6516" s="10"/>
      <c r="AQ6516"/>
    </row>
    <row r="6517" spans="42:43" x14ac:dyDescent="0.35">
      <c r="AP6517" s="10"/>
      <c r="AQ6517"/>
    </row>
    <row r="6518" spans="42:43" x14ac:dyDescent="0.35">
      <c r="AP6518" s="10"/>
      <c r="AQ6518"/>
    </row>
    <row r="6519" spans="42:43" x14ac:dyDescent="0.35">
      <c r="AP6519" s="10"/>
      <c r="AQ6519"/>
    </row>
    <row r="6520" spans="42:43" x14ac:dyDescent="0.35">
      <c r="AP6520" s="10"/>
      <c r="AQ6520"/>
    </row>
    <row r="6521" spans="42:43" x14ac:dyDescent="0.35">
      <c r="AP6521" s="10"/>
      <c r="AQ6521"/>
    </row>
    <row r="6522" spans="42:43" x14ac:dyDescent="0.35">
      <c r="AP6522" s="10"/>
      <c r="AQ6522"/>
    </row>
    <row r="6523" spans="42:43" x14ac:dyDescent="0.35">
      <c r="AP6523" s="10"/>
      <c r="AQ6523"/>
    </row>
    <row r="6524" spans="42:43" x14ac:dyDescent="0.35">
      <c r="AP6524" s="10"/>
      <c r="AQ6524"/>
    </row>
    <row r="6525" spans="42:43" x14ac:dyDescent="0.35">
      <c r="AP6525" s="10"/>
      <c r="AQ6525"/>
    </row>
    <row r="6526" spans="42:43" x14ac:dyDescent="0.35">
      <c r="AP6526" s="10"/>
      <c r="AQ6526"/>
    </row>
    <row r="6527" spans="42:43" x14ac:dyDescent="0.35">
      <c r="AP6527" s="10"/>
      <c r="AQ6527"/>
    </row>
    <row r="6528" spans="42:43" x14ac:dyDescent="0.35">
      <c r="AP6528" s="10"/>
      <c r="AQ6528"/>
    </row>
    <row r="6529" spans="42:43" x14ac:dyDescent="0.35">
      <c r="AP6529" s="10"/>
      <c r="AQ6529"/>
    </row>
    <row r="6530" spans="42:43" x14ac:dyDescent="0.35">
      <c r="AP6530" s="10"/>
      <c r="AQ6530"/>
    </row>
    <row r="6531" spans="42:43" x14ac:dyDescent="0.35">
      <c r="AP6531" s="10"/>
      <c r="AQ6531"/>
    </row>
    <row r="6532" spans="42:43" x14ac:dyDescent="0.35">
      <c r="AP6532" s="10"/>
      <c r="AQ6532"/>
    </row>
    <row r="6533" spans="42:43" x14ac:dyDescent="0.35">
      <c r="AP6533" s="10"/>
      <c r="AQ6533"/>
    </row>
    <row r="6534" spans="42:43" x14ac:dyDescent="0.35">
      <c r="AP6534" s="10"/>
      <c r="AQ6534"/>
    </row>
    <row r="6535" spans="42:43" x14ac:dyDescent="0.35">
      <c r="AP6535" s="10"/>
      <c r="AQ6535"/>
    </row>
    <row r="6536" spans="42:43" x14ac:dyDescent="0.35">
      <c r="AP6536" s="10"/>
      <c r="AQ6536"/>
    </row>
    <row r="6537" spans="42:43" x14ac:dyDescent="0.35">
      <c r="AP6537" s="10"/>
      <c r="AQ6537"/>
    </row>
    <row r="6538" spans="42:43" x14ac:dyDescent="0.35">
      <c r="AP6538" s="10"/>
      <c r="AQ6538"/>
    </row>
    <row r="6539" spans="42:43" x14ac:dyDescent="0.35">
      <c r="AP6539" s="10"/>
      <c r="AQ6539"/>
    </row>
    <row r="6540" spans="42:43" x14ac:dyDescent="0.35">
      <c r="AP6540" s="10"/>
      <c r="AQ6540"/>
    </row>
    <row r="6541" spans="42:43" x14ac:dyDescent="0.35">
      <c r="AP6541" s="10"/>
      <c r="AQ6541"/>
    </row>
    <row r="6542" spans="42:43" x14ac:dyDescent="0.35">
      <c r="AP6542" s="10"/>
      <c r="AQ6542"/>
    </row>
    <row r="6543" spans="42:43" x14ac:dyDescent="0.35">
      <c r="AP6543" s="10"/>
      <c r="AQ6543"/>
    </row>
    <row r="6544" spans="42:43" x14ac:dyDescent="0.35">
      <c r="AP6544" s="10"/>
      <c r="AQ6544"/>
    </row>
    <row r="6545" spans="42:43" x14ac:dyDescent="0.35">
      <c r="AP6545" s="10"/>
      <c r="AQ6545"/>
    </row>
    <row r="6546" spans="42:43" x14ac:dyDescent="0.35">
      <c r="AP6546" s="10"/>
      <c r="AQ6546"/>
    </row>
    <row r="6547" spans="42:43" x14ac:dyDescent="0.35">
      <c r="AP6547" s="10"/>
      <c r="AQ6547"/>
    </row>
    <row r="6548" spans="42:43" x14ac:dyDescent="0.35">
      <c r="AP6548" s="10"/>
      <c r="AQ6548"/>
    </row>
    <row r="6549" spans="42:43" x14ac:dyDescent="0.35">
      <c r="AP6549" s="10"/>
      <c r="AQ6549"/>
    </row>
    <row r="6550" spans="42:43" x14ac:dyDescent="0.35">
      <c r="AP6550" s="10"/>
      <c r="AQ6550"/>
    </row>
    <row r="6551" spans="42:43" x14ac:dyDescent="0.35">
      <c r="AP6551" s="10"/>
      <c r="AQ6551"/>
    </row>
    <row r="6552" spans="42:43" x14ac:dyDescent="0.35">
      <c r="AP6552" s="10"/>
      <c r="AQ6552"/>
    </row>
    <row r="6553" spans="42:43" x14ac:dyDescent="0.35">
      <c r="AP6553" s="10"/>
      <c r="AQ6553"/>
    </row>
    <row r="6554" spans="42:43" x14ac:dyDescent="0.35">
      <c r="AP6554" s="10"/>
      <c r="AQ6554"/>
    </row>
    <row r="6555" spans="42:43" x14ac:dyDescent="0.35">
      <c r="AP6555" s="10"/>
      <c r="AQ6555"/>
    </row>
    <row r="6556" spans="42:43" x14ac:dyDescent="0.35">
      <c r="AP6556" s="10"/>
      <c r="AQ6556"/>
    </row>
    <row r="6557" spans="42:43" x14ac:dyDescent="0.35">
      <c r="AP6557" s="10"/>
      <c r="AQ6557"/>
    </row>
    <row r="6558" spans="42:43" x14ac:dyDescent="0.35">
      <c r="AP6558" s="10"/>
      <c r="AQ6558"/>
    </row>
    <row r="6559" spans="42:43" x14ac:dyDescent="0.35">
      <c r="AP6559" s="10"/>
      <c r="AQ6559"/>
    </row>
    <row r="6560" spans="42:43" x14ac:dyDescent="0.35">
      <c r="AP6560" s="10"/>
      <c r="AQ6560"/>
    </row>
    <row r="6561" spans="42:43" x14ac:dyDescent="0.35">
      <c r="AP6561" s="10"/>
      <c r="AQ6561"/>
    </row>
    <row r="6562" spans="42:43" x14ac:dyDescent="0.35">
      <c r="AP6562" s="10"/>
      <c r="AQ6562"/>
    </row>
    <row r="6563" spans="42:43" x14ac:dyDescent="0.35">
      <c r="AP6563" s="10"/>
      <c r="AQ6563"/>
    </row>
    <row r="6564" spans="42:43" x14ac:dyDescent="0.35">
      <c r="AP6564" s="10"/>
      <c r="AQ6564"/>
    </row>
    <row r="6565" spans="42:43" x14ac:dyDescent="0.35">
      <c r="AP6565" s="10"/>
      <c r="AQ6565"/>
    </row>
    <row r="6566" spans="42:43" x14ac:dyDescent="0.35">
      <c r="AP6566" s="10"/>
      <c r="AQ6566"/>
    </row>
    <row r="6567" spans="42:43" x14ac:dyDescent="0.35">
      <c r="AP6567" s="10"/>
      <c r="AQ6567"/>
    </row>
    <row r="6568" spans="42:43" x14ac:dyDescent="0.35">
      <c r="AP6568" s="10"/>
      <c r="AQ6568"/>
    </row>
    <row r="6569" spans="42:43" x14ac:dyDescent="0.35">
      <c r="AP6569" s="10"/>
      <c r="AQ6569"/>
    </row>
    <row r="6570" spans="42:43" x14ac:dyDescent="0.35">
      <c r="AP6570" s="10"/>
      <c r="AQ6570"/>
    </row>
    <row r="6571" spans="42:43" x14ac:dyDescent="0.35">
      <c r="AP6571" s="10"/>
      <c r="AQ6571"/>
    </row>
    <row r="6572" spans="42:43" x14ac:dyDescent="0.35">
      <c r="AP6572" s="10"/>
      <c r="AQ6572"/>
    </row>
    <row r="6573" spans="42:43" x14ac:dyDescent="0.35">
      <c r="AP6573" s="10"/>
      <c r="AQ6573"/>
    </row>
    <row r="6574" spans="42:43" x14ac:dyDescent="0.35">
      <c r="AP6574" s="10"/>
      <c r="AQ6574"/>
    </row>
    <row r="6575" spans="42:43" x14ac:dyDescent="0.35">
      <c r="AP6575" s="10"/>
      <c r="AQ6575"/>
    </row>
    <row r="6576" spans="42:43" x14ac:dyDescent="0.35">
      <c r="AP6576" s="10"/>
      <c r="AQ6576"/>
    </row>
    <row r="6577" spans="42:43" x14ac:dyDescent="0.35">
      <c r="AP6577" s="10"/>
      <c r="AQ6577"/>
    </row>
    <row r="6578" spans="42:43" x14ac:dyDescent="0.35">
      <c r="AP6578" s="10"/>
      <c r="AQ6578"/>
    </row>
    <row r="6579" spans="42:43" x14ac:dyDescent="0.35">
      <c r="AP6579" s="10"/>
      <c r="AQ6579"/>
    </row>
    <row r="6580" spans="42:43" x14ac:dyDescent="0.35">
      <c r="AP6580" s="10"/>
      <c r="AQ6580"/>
    </row>
    <row r="6581" spans="42:43" x14ac:dyDescent="0.35">
      <c r="AP6581" s="10"/>
      <c r="AQ6581"/>
    </row>
    <row r="6582" spans="42:43" x14ac:dyDescent="0.35">
      <c r="AP6582" s="10"/>
      <c r="AQ6582"/>
    </row>
    <row r="6583" spans="42:43" x14ac:dyDescent="0.35">
      <c r="AP6583" s="10"/>
      <c r="AQ6583"/>
    </row>
    <row r="6584" spans="42:43" x14ac:dyDescent="0.35">
      <c r="AP6584" s="10"/>
      <c r="AQ6584"/>
    </row>
    <row r="6585" spans="42:43" x14ac:dyDescent="0.35">
      <c r="AP6585" s="10"/>
      <c r="AQ6585"/>
    </row>
    <row r="6586" spans="42:43" x14ac:dyDescent="0.35">
      <c r="AP6586" s="10"/>
      <c r="AQ6586"/>
    </row>
    <row r="6587" spans="42:43" x14ac:dyDescent="0.35">
      <c r="AP6587" s="10"/>
      <c r="AQ6587"/>
    </row>
    <row r="6588" spans="42:43" x14ac:dyDescent="0.35">
      <c r="AP6588" s="10"/>
      <c r="AQ6588"/>
    </row>
    <row r="6589" spans="42:43" x14ac:dyDescent="0.35">
      <c r="AP6589" s="10"/>
      <c r="AQ6589"/>
    </row>
    <row r="6590" spans="42:43" x14ac:dyDescent="0.35">
      <c r="AP6590" s="10"/>
      <c r="AQ6590"/>
    </row>
    <row r="6591" spans="42:43" x14ac:dyDescent="0.35">
      <c r="AP6591" s="10"/>
      <c r="AQ6591"/>
    </row>
    <row r="6592" spans="42:43" x14ac:dyDescent="0.35">
      <c r="AP6592" s="10"/>
      <c r="AQ6592"/>
    </row>
    <row r="6593" spans="42:43" x14ac:dyDescent="0.35">
      <c r="AP6593" s="10"/>
      <c r="AQ6593"/>
    </row>
    <row r="6594" spans="42:43" x14ac:dyDescent="0.35">
      <c r="AP6594" s="10"/>
      <c r="AQ6594"/>
    </row>
    <row r="6595" spans="42:43" x14ac:dyDescent="0.35">
      <c r="AP6595" s="10"/>
      <c r="AQ6595"/>
    </row>
    <row r="6596" spans="42:43" x14ac:dyDescent="0.35">
      <c r="AP6596" s="10"/>
      <c r="AQ6596"/>
    </row>
    <row r="6597" spans="42:43" x14ac:dyDescent="0.35">
      <c r="AP6597" s="10"/>
      <c r="AQ6597"/>
    </row>
    <row r="6598" spans="42:43" x14ac:dyDescent="0.35">
      <c r="AP6598" s="10"/>
      <c r="AQ6598"/>
    </row>
    <row r="6599" spans="42:43" x14ac:dyDescent="0.35">
      <c r="AP6599" s="10"/>
      <c r="AQ6599"/>
    </row>
    <row r="6600" spans="42:43" x14ac:dyDescent="0.35">
      <c r="AP6600" s="10"/>
      <c r="AQ6600"/>
    </row>
    <row r="6601" spans="42:43" x14ac:dyDescent="0.35">
      <c r="AP6601" s="10"/>
      <c r="AQ6601"/>
    </row>
    <row r="6602" spans="42:43" x14ac:dyDescent="0.35">
      <c r="AP6602" s="10"/>
      <c r="AQ6602"/>
    </row>
    <row r="6603" spans="42:43" x14ac:dyDescent="0.35">
      <c r="AP6603" s="10"/>
      <c r="AQ6603"/>
    </row>
    <row r="6604" spans="42:43" x14ac:dyDescent="0.35">
      <c r="AP6604" s="10"/>
      <c r="AQ6604"/>
    </row>
    <row r="6605" spans="42:43" x14ac:dyDescent="0.35">
      <c r="AP6605" s="10"/>
      <c r="AQ6605"/>
    </row>
    <row r="6606" spans="42:43" x14ac:dyDescent="0.35">
      <c r="AP6606" s="10"/>
      <c r="AQ6606"/>
    </row>
    <row r="6607" spans="42:43" x14ac:dyDescent="0.35">
      <c r="AP6607" s="10"/>
      <c r="AQ6607"/>
    </row>
    <row r="6608" spans="42:43" x14ac:dyDescent="0.35">
      <c r="AP6608" s="10"/>
      <c r="AQ6608"/>
    </row>
    <row r="6609" spans="42:43" x14ac:dyDescent="0.35">
      <c r="AP6609" s="10"/>
      <c r="AQ6609"/>
    </row>
    <row r="6610" spans="42:43" x14ac:dyDescent="0.35">
      <c r="AP6610" s="10"/>
      <c r="AQ6610"/>
    </row>
    <row r="6611" spans="42:43" x14ac:dyDescent="0.35">
      <c r="AP6611" s="10"/>
      <c r="AQ6611"/>
    </row>
    <row r="6612" spans="42:43" x14ac:dyDescent="0.35">
      <c r="AP6612" s="10"/>
      <c r="AQ6612"/>
    </row>
    <row r="6613" spans="42:43" x14ac:dyDescent="0.35">
      <c r="AP6613" s="10"/>
      <c r="AQ6613"/>
    </row>
    <row r="6614" spans="42:43" x14ac:dyDescent="0.35">
      <c r="AP6614" s="10"/>
      <c r="AQ6614"/>
    </row>
    <row r="6615" spans="42:43" x14ac:dyDescent="0.35">
      <c r="AP6615" s="10"/>
      <c r="AQ6615"/>
    </row>
    <row r="6616" spans="42:43" x14ac:dyDescent="0.35">
      <c r="AP6616" s="10"/>
      <c r="AQ6616"/>
    </row>
    <row r="6617" spans="42:43" x14ac:dyDescent="0.35">
      <c r="AP6617" s="10"/>
      <c r="AQ6617"/>
    </row>
    <row r="6618" spans="42:43" x14ac:dyDescent="0.35">
      <c r="AP6618" s="10"/>
      <c r="AQ6618"/>
    </row>
    <row r="6619" spans="42:43" x14ac:dyDescent="0.35">
      <c r="AP6619" s="10"/>
      <c r="AQ6619"/>
    </row>
    <row r="6620" spans="42:43" x14ac:dyDescent="0.35">
      <c r="AP6620" s="10"/>
      <c r="AQ6620"/>
    </row>
    <row r="6621" spans="42:43" x14ac:dyDescent="0.35">
      <c r="AP6621" s="10"/>
      <c r="AQ6621"/>
    </row>
    <row r="6622" spans="42:43" x14ac:dyDescent="0.35">
      <c r="AP6622" s="10"/>
      <c r="AQ6622"/>
    </row>
    <row r="6623" spans="42:43" x14ac:dyDescent="0.35">
      <c r="AP6623" s="10"/>
      <c r="AQ6623"/>
    </row>
    <row r="6624" spans="42:43" x14ac:dyDescent="0.35">
      <c r="AP6624" s="10"/>
      <c r="AQ6624"/>
    </row>
    <row r="6625" spans="42:43" x14ac:dyDescent="0.35">
      <c r="AP6625" s="10"/>
      <c r="AQ6625"/>
    </row>
    <row r="6626" spans="42:43" x14ac:dyDescent="0.35">
      <c r="AP6626" s="10"/>
      <c r="AQ6626"/>
    </row>
    <row r="6627" spans="42:43" x14ac:dyDescent="0.35">
      <c r="AP6627" s="10"/>
      <c r="AQ6627"/>
    </row>
    <row r="6628" spans="42:43" x14ac:dyDescent="0.35">
      <c r="AP6628" s="10"/>
      <c r="AQ6628"/>
    </row>
    <row r="6629" spans="42:43" x14ac:dyDescent="0.35">
      <c r="AP6629" s="10"/>
      <c r="AQ6629"/>
    </row>
    <row r="6630" spans="42:43" x14ac:dyDescent="0.35">
      <c r="AP6630" s="10"/>
      <c r="AQ6630"/>
    </row>
    <row r="6631" spans="42:43" x14ac:dyDescent="0.35">
      <c r="AP6631" s="10"/>
      <c r="AQ6631"/>
    </row>
    <row r="6632" spans="42:43" x14ac:dyDescent="0.35">
      <c r="AP6632" s="10"/>
      <c r="AQ6632"/>
    </row>
    <row r="6633" spans="42:43" x14ac:dyDescent="0.35">
      <c r="AP6633" s="10"/>
      <c r="AQ6633"/>
    </row>
    <row r="6634" spans="42:43" x14ac:dyDescent="0.35">
      <c r="AP6634" s="10"/>
      <c r="AQ6634"/>
    </row>
    <row r="6635" spans="42:43" x14ac:dyDescent="0.35">
      <c r="AP6635" s="10"/>
      <c r="AQ6635"/>
    </row>
    <row r="6636" spans="42:43" x14ac:dyDescent="0.35">
      <c r="AP6636" s="10"/>
      <c r="AQ6636"/>
    </row>
    <row r="6637" spans="42:43" x14ac:dyDescent="0.35">
      <c r="AP6637" s="10"/>
      <c r="AQ6637"/>
    </row>
    <row r="6638" spans="42:43" x14ac:dyDescent="0.35">
      <c r="AP6638" s="10"/>
      <c r="AQ6638"/>
    </row>
    <row r="6639" spans="42:43" x14ac:dyDescent="0.35">
      <c r="AP6639" s="10"/>
      <c r="AQ6639"/>
    </row>
    <row r="6640" spans="42:43" x14ac:dyDescent="0.35">
      <c r="AP6640" s="10"/>
      <c r="AQ6640"/>
    </row>
    <row r="6641" spans="42:43" x14ac:dyDescent="0.35">
      <c r="AP6641" s="10"/>
      <c r="AQ6641"/>
    </row>
    <row r="6642" spans="42:43" x14ac:dyDescent="0.35">
      <c r="AP6642" s="10"/>
      <c r="AQ6642"/>
    </row>
    <row r="6643" spans="42:43" x14ac:dyDescent="0.35">
      <c r="AP6643" s="10"/>
      <c r="AQ6643"/>
    </row>
    <row r="6644" spans="42:43" x14ac:dyDescent="0.35">
      <c r="AP6644" s="10"/>
      <c r="AQ6644"/>
    </row>
    <row r="6645" spans="42:43" x14ac:dyDescent="0.35">
      <c r="AP6645" s="10"/>
      <c r="AQ6645"/>
    </row>
    <row r="6646" spans="42:43" x14ac:dyDescent="0.35">
      <c r="AP6646" s="10"/>
      <c r="AQ6646"/>
    </row>
    <row r="6647" spans="42:43" x14ac:dyDescent="0.35">
      <c r="AP6647" s="10"/>
      <c r="AQ6647"/>
    </row>
    <row r="6648" spans="42:43" x14ac:dyDescent="0.35">
      <c r="AP6648" s="10"/>
      <c r="AQ6648"/>
    </row>
    <row r="6649" spans="42:43" x14ac:dyDescent="0.35">
      <c r="AP6649" s="10"/>
      <c r="AQ6649"/>
    </row>
    <row r="6650" spans="42:43" x14ac:dyDescent="0.35">
      <c r="AP6650" s="10"/>
      <c r="AQ6650"/>
    </row>
    <row r="6651" spans="42:43" x14ac:dyDescent="0.35">
      <c r="AP6651" s="10"/>
      <c r="AQ6651"/>
    </row>
    <row r="6652" spans="42:43" x14ac:dyDescent="0.35">
      <c r="AP6652" s="10"/>
      <c r="AQ6652"/>
    </row>
    <row r="6653" spans="42:43" x14ac:dyDescent="0.35">
      <c r="AP6653" s="10"/>
      <c r="AQ6653"/>
    </row>
    <row r="6654" spans="42:43" x14ac:dyDescent="0.35">
      <c r="AP6654" s="10"/>
      <c r="AQ6654"/>
    </row>
    <row r="6655" spans="42:43" x14ac:dyDescent="0.35">
      <c r="AP6655" s="10"/>
      <c r="AQ6655"/>
    </row>
    <row r="6656" spans="42:43" x14ac:dyDescent="0.35">
      <c r="AP6656" s="10"/>
      <c r="AQ6656"/>
    </row>
    <row r="6657" spans="42:43" x14ac:dyDescent="0.35">
      <c r="AP6657" s="10"/>
      <c r="AQ6657"/>
    </row>
    <row r="6658" spans="42:43" x14ac:dyDescent="0.35">
      <c r="AP6658" s="10"/>
      <c r="AQ6658"/>
    </row>
    <row r="6659" spans="42:43" x14ac:dyDescent="0.35">
      <c r="AP6659" s="10"/>
      <c r="AQ6659"/>
    </row>
    <row r="6660" spans="42:43" x14ac:dyDescent="0.35">
      <c r="AP6660" s="10"/>
      <c r="AQ6660"/>
    </row>
    <row r="6661" spans="42:43" x14ac:dyDescent="0.35">
      <c r="AP6661" s="10"/>
      <c r="AQ6661"/>
    </row>
    <row r="6662" spans="42:43" x14ac:dyDescent="0.35">
      <c r="AP6662" s="10"/>
      <c r="AQ6662"/>
    </row>
    <row r="6663" spans="42:43" x14ac:dyDescent="0.35">
      <c r="AP6663" s="10"/>
      <c r="AQ6663"/>
    </row>
    <row r="6664" spans="42:43" x14ac:dyDescent="0.35">
      <c r="AP6664" s="10"/>
      <c r="AQ6664"/>
    </row>
    <row r="6665" spans="42:43" x14ac:dyDescent="0.35">
      <c r="AP6665" s="10"/>
      <c r="AQ6665"/>
    </row>
    <row r="6666" spans="42:43" x14ac:dyDescent="0.35">
      <c r="AP6666" s="10"/>
      <c r="AQ6666"/>
    </row>
    <row r="6667" spans="42:43" x14ac:dyDescent="0.35">
      <c r="AP6667" s="10"/>
      <c r="AQ6667"/>
    </row>
    <row r="6668" spans="42:43" x14ac:dyDescent="0.35">
      <c r="AP6668" s="10"/>
      <c r="AQ6668"/>
    </row>
    <row r="6669" spans="42:43" x14ac:dyDescent="0.35">
      <c r="AP6669" s="10"/>
      <c r="AQ6669"/>
    </row>
    <row r="6670" spans="42:43" x14ac:dyDescent="0.35">
      <c r="AP6670" s="10"/>
      <c r="AQ6670"/>
    </row>
    <row r="6671" spans="42:43" x14ac:dyDescent="0.35">
      <c r="AP6671" s="10"/>
      <c r="AQ6671"/>
    </row>
    <row r="6672" spans="42:43" x14ac:dyDescent="0.35">
      <c r="AP6672" s="10"/>
      <c r="AQ6672"/>
    </row>
    <row r="6673" spans="42:43" x14ac:dyDescent="0.35">
      <c r="AP6673" s="10"/>
      <c r="AQ6673"/>
    </row>
    <row r="6674" spans="42:43" x14ac:dyDescent="0.35">
      <c r="AP6674" s="10"/>
      <c r="AQ6674"/>
    </row>
    <row r="6675" spans="42:43" x14ac:dyDescent="0.35">
      <c r="AP6675" s="10"/>
      <c r="AQ6675"/>
    </row>
    <row r="6676" spans="42:43" x14ac:dyDescent="0.35">
      <c r="AP6676" s="10"/>
      <c r="AQ6676"/>
    </row>
    <row r="6677" spans="42:43" x14ac:dyDescent="0.35">
      <c r="AP6677" s="10"/>
      <c r="AQ6677"/>
    </row>
    <row r="6678" spans="42:43" x14ac:dyDescent="0.35">
      <c r="AP6678" s="10"/>
      <c r="AQ6678"/>
    </row>
    <row r="6679" spans="42:43" x14ac:dyDescent="0.35">
      <c r="AP6679" s="10"/>
      <c r="AQ6679"/>
    </row>
    <row r="6680" spans="42:43" x14ac:dyDescent="0.35">
      <c r="AP6680" s="10"/>
      <c r="AQ6680"/>
    </row>
    <row r="6681" spans="42:43" x14ac:dyDescent="0.35">
      <c r="AP6681" s="10"/>
      <c r="AQ6681"/>
    </row>
    <row r="6682" spans="42:43" x14ac:dyDescent="0.35">
      <c r="AP6682" s="10"/>
      <c r="AQ6682"/>
    </row>
    <row r="6683" spans="42:43" x14ac:dyDescent="0.35">
      <c r="AP6683" s="10"/>
      <c r="AQ6683"/>
    </row>
    <row r="6684" spans="42:43" x14ac:dyDescent="0.35">
      <c r="AP6684" s="10"/>
      <c r="AQ6684"/>
    </row>
    <row r="6685" spans="42:43" x14ac:dyDescent="0.35">
      <c r="AP6685" s="10"/>
      <c r="AQ6685"/>
    </row>
    <row r="6686" spans="42:43" x14ac:dyDescent="0.35">
      <c r="AP6686" s="10"/>
      <c r="AQ6686"/>
    </row>
    <row r="6687" spans="42:43" x14ac:dyDescent="0.35">
      <c r="AP6687" s="10"/>
      <c r="AQ6687"/>
    </row>
    <row r="6688" spans="42:43" x14ac:dyDescent="0.35">
      <c r="AP6688" s="10"/>
      <c r="AQ6688"/>
    </row>
    <row r="6689" spans="42:43" x14ac:dyDescent="0.35">
      <c r="AP6689" s="10"/>
      <c r="AQ6689"/>
    </row>
    <row r="6690" spans="42:43" x14ac:dyDescent="0.35">
      <c r="AP6690" s="10"/>
      <c r="AQ6690"/>
    </row>
    <row r="6691" spans="42:43" x14ac:dyDescent="0.35">
      <c r="AP6691" s="10"/>
      <c r="AQ6691"/>
    </row>
    <row r="6692" spans="42:43" x14ac:dyDescent="0.35">
      <c r="AP6692" s="10"/>
      <c r="AQ6692"/>
    </row>
    <row r="6693" spans="42:43" x14ac:dyDescent="0.35">
      <c r="AP6693" s="10"/>
      <c r="AQ6693"/>
    </row>
    <row r="6694" spans="42:43" x14ac:dyDescent="0.35">
      <c r="AP6694" s="10"/>
      <c r="AQ6694"/>
    </row>
    <row r="6695" spans="42:43" x14ac:dyDescent="0.35">
      <c r="AP6695" s="10"/>
      <c r="AQ6695"/>
    </row>
    <row r="6696" spans="42:43" x14ac:dyDescent="0.35">
      <c r="AP6696" s="10"/>
      <c r="AQ6696"/>
    </row>
    <row r="6697" spans="42:43" x14ac:dyDescent="0.35">
      <c r="AP6697" s="10"/>
      <c r="AQ6697"/>
    </row>
    <row r="6698" spans="42:43" x14ac:dyDescent="0.35">
      <c r="AP6698" s="10"/>
      <c r="AQ6698"/>
    </row>
    <row r="6699" spans="42:43" x14ac:dyDescent="0.35">
      <c r="AP6699" s="10"/>
      <c r="AQ6699"/>
    </row>
    <row r="6700" spans="42:43" x14ac:dyDescent="0.35">
      <c r="AP6700" s="10"/>
      <c r="AQ6700"/>
    </row>
    <row r="6701" spans="42:43" x14ac:dyDescent="0.35">
      <c r="AP6701" s="10"/>
      <c r="AQ6701"/>
    </row>
    <row r="6702" spans="42:43" x14ac:dyDescent="0.35">
      <c r="AP6702" s="10"/>
      <c r="AQ6702"/>
    </row>
    <row r="6703" spans="42:43" x14ac:dyDescent="0.35">
      <c r="AP6703" s="10"/>
      <c r="AQ6703"/>
    </row>
    <row r="6704" spans="42:43" x14ac:dyDescent="0.35">
      <c r="AP6704" s="10"/>
      <c r="AQ6704"/>
    </row>
    <row r="6705" spans="42:43" x14ac:dyDescent="0.35">
      <c r="AP6705" s="10"/>
      <c r="AQ6705"/>
    </row>
    <row r="6706" spans="42:43" x14ac:dyDescent="0.35">
      <c r="AP6706" s="10"/>
      <c r="AQ6706"/>
    </row>
    <row r="6707" spans="42:43" x14ac:dyDescent="0.35">
      <c r="AP6707" s="10"/>
      <c r="AQ6707"/>
    </row>
    <row r="6708" spans="42:43" x14ac:dyDescent="0.35">
      <c r="AP6708" s="10"/>
      <c r="AQ6708"/>
    </row>
    <row r="6709" spans="42:43" x14ac:dyDescent="0.35">
      <c r="AP6709" s="10"/>
      <c r="AQ6709"/>
    </row>
    <row r="6710" spans="42:43" x14ac:dyDescent="0.35">
      <c r="AP6710" s="10"/>
      <c r="AQ6710"/>
    </row>
    <row r="6711" spans="42:43" x14ac:dyDescent="0.35">
      <c r="AP6711" s="10"/>
      <c r="AQ6711"/>
    </row>
    <row r="6712" spans="42:43" x14ac:dyDescent="0.35">
      <c r="AP6712" s="10"/>
      <c r="AQ6712"/>
    </row>
    <row r="6713" spans="42:43" x14ac:dyDescent="0.35">
      <c r="AP6713" s="10"/>
      <c r="AQ6713"/>
    </row>
    <row r="6714" spans="42:43" x14ac:dyDescent="0.35">
      <c r="AP6714" s="10"/>
      <c r="AQ6714"/>
    </row>
    <row r="6715" spans="42:43" x14ac:dyDescent="0.35">
      <c r="AP6715" s="10"/>
      <c r="AQ6715"/>
    </row>
    <row r="6716" spans="42:43" x14ac:dyDescent="0.35">
      <c r="AP6716" s="10"/>
      <c r="AQ6716"/>
    </row>
    <row r="6717" spans="42:43" x14ac:dyDescent="0.35">
      <c r="AP6717" s="10"/>
      <c r="AQ6717"/>
    </row>
    <row r="6718" spans="42:43" x14ac:dyDescent="0.35">
      <c r="AP6718" s="10"/>
      <c r="AQ6718"/>
    </row>
    <row r="6719" spans="42:43" x14ac:dyDescent="0.35">
      <c r="AP6719" s="10"/>
      <c r="AQ6719"/>
    </row>
    <row r="6720" spans="42:43" x14ac:dyDescent="0.35">
      <c r="AP6720" s="10"/>
      <c r="AQ6720"/>
    </row>
    <row r="6721" spans="42:43" x14ac:dyDescent="0.35">
      <c r="AP6721" s="10"/>
      <c r="AQ6721"/>
    </row>
    <row r="6722" spans="42:43" x14ac:dyDescent="0.35">
      <c r="AP6722" s="10"/>
      <c r="AQ6722"/>
    </row>
    <row r="6723" spans="42:43" x14ac:dyDescent="0.35">
      <c r="AP6723" s="10"/>
      <c r="AQ6723"/>
    </row>
    <row r="6724" spans="42:43" x14ac:dyDescent="0.35">
      <c r="AP6724" s="10"/>
      <c r="AQ6724"/>
    </row>
    <row r="6725" spans="42:43" x14ac:dyDescent="0.35">
      <c r="AP6725" s="10"/>
      <c r="AQ6725"/>
    </row>
    <row r="6726" spans="42:43" x14ac:dyDescent="0.35">
      <c r="AP6726" s="10"/>
      <c r="AQ6726"/>
    </row>
    <row r="6727" spans="42:43" x14ac:dyDescent="0.35">
      <c r="AP6727" s="10"/>
      <c r="AQ6727"/>
    </row>
    <row r="6728" spans="42:43" x14ac:dyDescent="0.35">
      <c r="AP6728" s="10"/>
      <c r="AQ6728"/>
    </row>
    <row r="6729" spans="42:43" x14ac:dyDescent="0.35">
      <c r="AP6729" s="10"/>
      <c r="AQ6729"/>
    </row>
    <row r="6730" spans="42:43" x14ac:dyDescent="0.35">
      <c r="AP6730" s="10"/>
      <c r="AQ6730"/>
    </row>
    <row r="6731" spans="42:43" x14ac:dyDescent="0.35">
      <c r="AP6731" s="10"/>
      <c r="AQ6731"/>
    </row>
    <row r="6732" spans="42:43" x14ac:dyDescent="0.35">
      <c r="AP6732" s="10"/>
      <c r="AQ6732"/>
    </row>
    <row r="6733" spans="42:43" x14ac:dyDescent="0.35">
      <c r="AP6733" s="10"/>
      <c r="AQ6733"/>
    </row>
    <row r="6734" spans="42:43" x14ac:dyDescent="0.35">
      <c r="AP6734" s="10"/>
      <c r="AQ6734"/>
    </row>
    <row r="6735" spans="42:43" x14ac:dyDescent="0.35">
      <c r="AP6735" s="10"/>
      <c r="AQ6735"/>
    </row>
    <row r="6736" spans="42:43" x14ac:dyDescent="0.35">
      <c r="AP6736" s="10"/>
      <c r="AQ6736"/>
    </row>
    <row r="6737" spans="42:43" x14ac:dyDescent="0.35">
      <c r="AP6737" s="10"/>
      <c r="AQ6737"/>
    </row>
    <row r="6738" spans="42:43" x14ac:dyDescent="0.35">
      <c r="AP6738" s="10"/>
      <c r="AQ6738"/>
    </row>
    <row r="6739" spans="42:43" x14ac:dyDescent="0.35">
      <c r="AP6739" s="10"/>
      <c r="AQ6739"/>
    </row>
    <row r="6740" spans="42:43" x14ac:dyDescent="0.35">
      <c r="AP6740" s="10"/>
      <c r="AQ6740"/>
    </row>
    <row r="6741" spans="42:43" x14ac:dyDescent="0.35">
      <c r="AP6741" s="10"/>
      <c r="AQ6741"/>
    </row>
    <row r="6742" spans="42:43" x14ac:dyDescent="0.35">
      <c r="AP6742" s="10"/>
      <c r="AQ6742"/>
    </row>
    <row r="6743" spans="42:43" x14ac:dyDescent="0.35">
      <c r="AP6743" s="10"/>
      <c r="AQ6743"/>
    </row>
    <row r="6744" spans="42:43" x14ac:dyDescent="0.35">
      <c r="AP6744" s="10"/>
      <c r="AQ6744"/>
    </row>
    <row r="6745" spans="42:43" x14ac:dyDescent="0.35">
      <c r="AP6745" s="10"/>
      <c r="AQ6745"/>
    </row>
    <row r="6746" spans="42:43" x14ac:dyDescent="0.35">
      <c r="AP6746" s="10"/>
      <c r="AQ6746"/>
    </row>
    <row r="6747" spans="42:43" x14ac:dyDescent="0.35">
      <c r="AP6747" s="10"/>
      <c r="AQ6747"/>
    </row>
    <row r="6748" spans="42:43" x14ac:dyDescent="0.35">
      <c r="AP6748" s="10"/>
      <c r="AQ6748"/>
    </row>
    <row r="6749" spans="42:43" x14ac:dyDescent="0.35">
      <c r="AP6749" s="10"/>
      <c r="AQ6749"/>
    </row>
    <row r="6750" spans="42:43" x14ac:dyDescent="0.35">
      <c r="AP6750" s="10"/>
      <c r="AQ6750"/>
    </row>
    <row r="6751" spans="42:43" x14ac:dyDescent="0.35">
      <c r="AP6751" s="10"/>
      <c r="AQ6751"/>
    </row>
    <row r="6752" spans="42:43" x14ac:dyDescent="0.35">
      <c r="AP6752" s="10"/>
      <c r="AQ6752"/>
    </row>
    <row r="6753" spans="42:43" x14ac:dyDescent="0.35">
      <c r="AP6753" s="10"/>
      <c r="AQ6753"/>
    </row>
    <row r="6754" spans="42:43" x14ac:dyDescent="0.35">
      <c r="AP6754" s="10"/>
      <c r="AQ6754"/>
    </row>
    <row r="6755" spans="42:43" x14ac:dyDescent="0.35">
      <c r="AP6755" s="10"/>
      <c r="AQ6755"/>
    </row>
    <row r="6756" spans="42:43" x14ac:dyDescent="0.35">
      <c r="AP6756" s="10"/>
      <c r="AQ6756"/>
    </row>
    <row r="6757" spans="42:43" x14ac:dyDescent="0.35">
      <c r="AP6757" s="10"/>
      <c r="AQ6757"/>
    </row>
    <row r="6758" spans="42:43" x14ac:dyDescent="0.35">
      <c r="AP6758" s="10"/>
      <c r="AQ6758"/>
    </row>
    <row r="6759" spans="42:43" x14ac:dyDescent="0.35">
      <c r="AP6759" s="10"/>
      <c r="AQ6759"/>
    </row>
    <row r="6760" spans="42:43" x14ac:dyDescent="0.35">
      <c r="AP6760" s="10"/>
      <c r="AQ6760"/>
    </row>
    <row r="6761" spans="42:43" x14ac:dyDescent="0.35">
      <c r="AP6761" s="10"/>
      <c r="AQ6761"/>
    </row>
    <row r="6762" spans="42:43" x14ac:dyDescent="0.35">
      <c r="AP6762" s="10"/>
      <c r="AQ6762"/>
    </row>
    <row r="6763" spans="42:43" x14ac:dyDescent="0.35">
      <c r="AP6763" s="10"/>
      <c r="AQ6763"/>
    </row>
    <row r="6764" spans="42:43" x14ac:dyDescent="0.35">
      <c r="AP6764" s="10"/>
      <c r="AQ6764"/>
    </row>
    <row r="6765" spans="42:43" x14ac:dyDescent="0.35">
      <c r="AP6765" s="10"/>
      <c r="AQ6765"/>
    </row>
    <row r="6766" spans="42:43" x14ac:dyDescent="0.35">
      <c r="AP6766" s="10"/>
      <c r="AQ6766"/>
    </row>
    <row r="6767" spans="42:43" x14ac:dyDescent="0.35">
      <c r="AP6767" s="10"/>
      <c r="AQ6767"/>
    </row>
    <row r="6768" spans="42:43" x14ac:dyDescent="0.35">
      <c r="AP6768" s="10"/>
      <c r="AQ6768"/>
    </row>
    <row r="6769" spans="42:43" x14ac:dyDescent="0.35">
      <c r="AP6769" s="10"/>
      <c r="AQ6769"/>
    </row>
    <row r="6770" spans="42:43" x14ac:dyDescent="0.35">
      <c r="AP6770" s="10"/>
      <c r="AQ6770"/>
    </row>
    <row r="6771" spans="42:43" x14ac:dyDescent="0.35">
      <c r="AP6771" s="10"/>
      <c r="AQ6771"/>
    </row>
    <row r="6772" spans="42:43" x14ac:dyDescent="0.35">
      <c r="AP6772" s="10"/>
      <c r="AQ6772"/>
    </row>
    <row r="6773" spans="42:43" x14ac:dyDescent="0.35">
      <c r="AP6773" s="10"/>
      <c r="AQ6773"/>
    </row>
    <row r="6774" spans="42:43" x14ac:dyDescent="0.35">
      <c r="AP6774" s="10"/>
      <c r="AQ6774"/>
    </row>
    <row r="6775" spans="42:43" x14ac:dyDescent="0.35">
      <c r="AP6775" s="10"/>
      <c r="AQ6775"/>
    </row>
    <row r="6776" spans="42:43" x14ac:dyDescent="0.35">
      <c r="AP6776" s="10"/>
      <c r="AQ6776"/>
    </row>
    <row r="6777" spans="42:43" x14ac:dyDescent="0.35">
      <c r="AP6777" s="10"/>
      <c r="AQ6777"/>
    </row>
    <row r="6778" spans="42:43" x14ac:dyDescent="0.35">
      <c r="AP6778" s="10"/>
      <c r="AQ6778"/>
    </row>
    <row r="6779" spans="42:43" x14ac:dyDescent="0.35">
      <c r="AP6779" s="10"/>
      <c r="AQ6779"/>
    </row>
    <row r="6780" spans="42:43" x14ac:dyDescent="0.35">
      <c r="AP6780" s="10"/>
      <c r="AQ6780"/>
    </row>
    <row r="6781" spans="42:43" x14ac:dyDescent="0.35">
      <c r="AP6781" s="10"/>
      <c r="AQ6781"/>
    </row>
    <row r="6782" spans="42:43" x14ac:dyDescent="0.35">
      <c r="AP6782" s="10"/>
      <c r="AQ6782"/>
    </row>
    <row r="6783" spans="42:43" x14ac:dyDescent="0.35">
      <c r="AP6783" s="10"/>
      <c r="AQ6783"/>
    </row>
    <row r="6784" spans="42:43" x14ac:dyDescent="0.35">
      <c r="AP6784" s="10"/>
      <c r="AQ6784"/>
    </row>
    <row r="6785" spans="42:43" x14ac:dyDescent="0.35">
      <c r="AP6785" s="10"/>
      <c r="AQ6785"/>
    </row>
    <row r="6786" spans="42:43" x14ac:dyDescent="0.35">
      <c r="AP6786" s="10"/>
      <c r="AQ6786"/>
    </row>
    <row r="6787" spans="42:43" x14ac:dyDescent="0.35">
      <c r="AP6787" s="10"/>
      <c r="AQ6787"/>
    </row>
    <row r="6788" spans="42:43" x14ac:dyDescent="0.35">
      <c r="AP6788" s="10"/>
      <c r="AQ6788"/>
    </row>
    <row r="6789" spans="42:43" x14ac:dyDescent="0.35">
      <c r="AP6789" s="10"/>
      <c r="AQ6789"/>
    </row>
    <row r="6790" spans="42:43" x14ac:dyDescent="0.35">
      <c r="AP6790" s="10"/>
      <c r="AQ6790"/>
    </row>
    <row r="6791" spans="42:43" x14ac:dyDescent="0.35">
      <c r="AP6791" s="10"/>
      <c r="AQ6791"/>
    </row>
    <row r="6792" spans="42:43" x14ac:dyDescent="0.35">
      <c r="AP6792" s="10"/>
      <c r="AQ6792"/>
    </row>
    <row r="6793" spans="42:43" x14ac:dyDescent="0.35">
      <c r="AP6793" s="10"/>
      <c r="AQ6793"/>
    </row>
    <row r="6794" spans="42:43" x14ac:dyDescent="0.35">
      <c r="AP6794" s="10"/>
      <c r="AQ6794"/>
    </row>
    <row r="6795" spans="42:43" x14ac:dyDescent="0.35">
      <c r="AP6795" s="10"/>
      <c r="AQ6795"/>
    </row>
    <row r="6796" spans="42:43" x14ac:dyDescent="0.35">
      <c r="AP6796" s="10"/>
      <c r="AQ6796"/>
    </row>
    <row r="6797" spans="42:43" x14ac:dyDescent="0.35">
      <c r="AP6797" s="10"/>
      <c r="AQ6797"/>
    </row>
    <row r="6798" spans="42:43" x14ac:dyDescent="0.35">
      <c r="AP6798" s="10"/>
      <c r="AQ6798"/>
    </row>
    <row r="6799" spans="42:43" x14ac:dyDescent="0.35">
      <c r="AP6799" s="10"/>
      <c r="AQ6799"/>
    </row>
    <row r="6800" spans="42:43" x14ac:dyDescent="0.35">
      <c r="AP6800" s="10"/>
      <c r="AQ6800"/>
    </row>
    <row r="6801" spans="42:43" x14ac:dyDescent="0.35">
      <c r="AP6801" s="10"/>
      <c r="AQ6801"/>
    </row>
    <row r="6802" spans="42:43" x14ac:dyDescent="0.35">
      <c r="AP6802" s="10"/>
      <c r="AQ6802"/>
    </row>
    <row r="6803" spans="42:43" x14ac:dyDescent="0.35">
      <c r="AP6803" s="10"/>
      <c r="AQ6803"/>
    </row>
    <row r="6804" spans="42:43" x14ac:dyDescent="0.35">
      <c r="AP6804" s="10"/>
      <c r="AQ6804"/>
    </row>
    <row r="6805" spans="42:43" x14ac:dyDescent="0.35">
      <c r="AP6805" s="10"/>
      <c r="AQ6805"/>
    </row>
    <row r="6806" spans="42:43" x14ac:dyDescent="0.35">
      <c r="AP6806" s="10"/>
      <c r="AQ6806"/>
    </row>
    <row r="6807" spans="42:43" x14ac:dyDescent="0.35">
      <c r="AP6807" s="10"/>
      <c r="AQ6807"/>
    </row>
    <row r="6808" spans="42:43" x14ac:dyDescent="0.35">
      <c r="AP6808" s="10"/>
      <c r="AQ6808"/>
    </row>
    <row r="6809" spans="42:43" x14ac:dyDescent="0.35">
      <c r="AP6809" s="10"/>
      <c r="AQ6809"/>
    </row>
    <row r="6810" spans="42:43" x14ac:dyDescent="0.35">
      <c r="AP6810" s="10"/>
      <c r="AQ6810"/>
    </row>
    <row r="6811" spans="42:43" x14ac:dyDescent="0.35">
      <c r="AP6811" s="10"/>
      <c r="AQ6811"/>
    </row>
    <row r="6812" spans="42:43" x14ac:dyDescent="0.35">
      <c r="AP6812" s="10"/>
      <c r="AQ6812"/>
    </row>
    <row r="6813" spans="42:43" x14ac:dyDescent="0.35">
      <c r="AP6813" s="10"/>
      <c r="AQ6813"/>
    </row>
    <row r="6814" spans="42:43" x14ac:dyDescent="0.35">
      <c r="AP6814" s="10"/>
      <c r="AQ6814"/>
    </row>
    <row r="6815" spans="42:43" x14ac:dyDescent="0.35">
      <c r="AP6815" s="10"/>
      <c r="AQ6815"/>
    </row>
    <row r="6816" spans="42:43" x14ac:dyDescent="0.35">
      <c r="AP6816" s="10"/>
      <c r="AQ6816"/>
    </row>
    <row r="6817" spans="42:43" x14ac:dyDescent="0.35">
      <c r="AP6817" s="10"/>
      <c r="AQ6817"/>
    </row>
    <row r="6818" spans="42:43" x14ac:dyDescent="0.35">
      <c r="AP6818" s="10"/>
      <c r="AQ6818"/>
    </row>
    <row r="6819" spans="42:43" x14ac:dyDescent="0.35">
      <c r="AP6819" s="10"/>
      <c r="AQ6819"/>
    </row>
    <row r="6820" spans="42:43" x14ac:dyDescent="0.35">
      <c r="AP6820" s="10"/>
      <c r="AQ6820"/>
    </row>
    <row r="6821" spans="42:43" x14ac:dyDescent="0.35">
      <c r="AP6821" s="10"/>
      <c r="AQ6821"/>
    </row>
    <row r="6822" spans="42:43" x14ac:dyDescent="0.35">
      <c r="AP6822" s="10"/>
      <c r="AQ6822"/>
    </row>
    <row r="6823" spans="42:43" x14ac:dyDescent="0.35">
      <c r="AP6823" s="10"/>
      <c r="AQ6823"/>
    </row>
    <row r="6824" spans="42:43" x14ac:dyDescent="0.35">
      <c r="AP6824" s="10"/>
      <c r="AQ6824"/>
    </row>
    <row r="6825" spans="42:43" x14ac:dyDescent="0.35">
      <c r="AP6825" s="10"/>
      <c r="AQ6825"/>
    </row>
    <row r="6826" spans="42:43" x14ac:dyDescent="0.35">
      <c r="AP6826" s="10"/>
      <c r="AQ6826"/>
    </row>
    <row r="6827" spans="42:43" x14ac:dyDescent="0.35">
      <c r="AP6827" s="10"/>
      <c r="AQ6827"/>
    </row>
    <row r="6828" spans="42:43" x14ac:dyDescent="0.35">
      <c r="AP6828" s="10"/>
      <c r="AQ6828"/>
    </row>
    <row r="6829" spans="42:43" x14ac:dyDescent="0.35">
      <c r="AP6829" s="10"/>
      <c r="AQ6829"/>
    </row>
    <row r="6830" spans="42:43" x14ac:dyDescent="0.35">
      <c r="AP6830" s="10"/>
      <c r="AQ6830"/>
    </row>
    <row r="6831" spans="42:43" x14ac:dyDescent="0.35">
      <c r="AP6831" s="10"/>
      <c r="AQ6831"/>
    </row>
    <row r="6832" spans="42:43" x14ac:dyDescent="0.35">
      <c r="AP6832" s="10"/>
      <c r="AQ6832"/>
    </row>
    <row r="6833" spans="42:43" x14ac:dyDescent="0.35">
      <c r="AP6833" s="10"/>
      <c r="AQ6833"/>
    </row>
    <row r="6834" spans="42:43" x14ac:dyDescent="0.35">
      <c r="AP6834" s="10"/>
      <c r="AQ6834"/>
    </row>
    <row r="6835" spans="42:43" x14ac:dyDescent="0.35">
      <c r="AP6835" s="10"/>
      <c r="AQ6835"/>
    </row>
    <row r="6836" spans="42:43" x14ac:dyDescent="0.35">
      <c r="AP6836" s="10"/>
      <c r="AQ6836"/>
    </row>
    <row r="6837" spans="42:43" x14ac:dyDescent="0.35">
      <c r="AP6837" s="10"/>
      <c r="AQ6837"/>
    </row>
    <row r="6838" spans="42:43" x14ac:dyDescent="0.35">
      <c r="AP6838" s="10"/>
      <c r="AQ6838"/>
    </row>
    <row r="6839" spans="42:43" x14ac:dyDescent="0.35">
      <c r="AP6839" s="10"/>
      <c r="AQ6839"/>
    </row>
    <row r="6840" spans="42:43" x14ac:dyDescent="0.35">
      <c r="AP6840" s="10"/>
      <c r="AQ6840"/>
    </row>
    <row r="6841" spans="42:43" x14ac:dyDescent="0.35">
      <c r="AP6841" s="10"/>
      <c r="AQ6841"/>
    </row>
    <row r="6842" spans="42:43" x14ac:dyDescent="0.35">
      <c r="AP6842" s="10"/>
      <c r="AQ6842"/>
    </row>
    <row r="6843" spans="42:43" x14ac:dyDescent="0.35">
      <c r="AP6843" s="10"/>
      <c r="AQ6843"/>
    </row>
    <row r="6844" spans="42:43" x14ac:dyDescent="0.35">
      <c r="AP6844" s="10"/>
      <c r="AQ6844"/>
    </row>
    <row r="6845" spans="42:43" x14ac:dyDescent="0.35">
      <c r="AP6845" s="10"/>
      <c r="AQ6845"/>
    </row>
    <row r="6846" spans="42:43" x14ac:dyDescent="0.35">
      <c r="AP6846" s="10"/>
      <c r="AQ6846"/>
    </row>
    <row r="6847" spans="42:43" x14ac:dyDescent="0.35">
      <c r="AP6847" s="10"/>
      <c r="AQ6847"/>
    </row>
    <row r="6848" spans="42:43" x14ac:dyDescent="0.35">
      <c r="AP6848" s="10"/>
      <c r="AQ6848"/>
    </row>
    <row r="6849" spans="42:43" x14ac:dyDescent="0.35">
      <c r="AP6849" s="10"/>
      <c r="AQ6849"/>
    </row>
    <row r="6850" spans="42:43" x14ac:dyDescent="0.35">
      <c r="AP6850" s="10"/>
      <c r="AQ6850"/>
    </row>
    <row r="6851" spans="42:43" x14ac:dyDescent="0.35">
      <c r="AP6851" s="10"/>
      <c r="AQ6851"/>
    </row>
    <row r="6852" spans="42:43" x14ac:dyDescent="0.35">
      <c r="AP6852" s="10"/>
      <c r="AQ6852"/>
    </row>
    <row r="6853" spans="42:43" x14ac:dyDescent="0.35">
      <c r="AP6853" s="10"/>
      <c r="AQ6853"/>
    </row>
    <row r="6854" spans="42:43" x14ac:dyDescent="0.35">
      <c r="AP6854" s="10"/>
      <c r="AQ6854"/>
    </row>
    <row r="6855" spans="42:43" x14ac:dyDescent="0.35">
      <c r="AP6855" s="10"/>
      <c r="AQ6855"/>
    </row>
    <row r="6856" spans="42:43" x14ac:dyDescent="0.35">
      <c r="AP6856" s="10"/>
      <c r="AQ6856"/>
    </row>
    <row r="6857" spans="42:43" x14ac:dyDescent="0.35">
      <c r="AP6857" s="10"/>
      <c r="AQ6857"/>
    </row>
    <row r="6858" spans="42:43" x14ac:dyDescent="0.35">
      <c r="AP6858" s="10"/>
      <c r="AQ6858"/>
    </row>
    <row r="6859" spans="42:43" x14ac:dyDescent="0.35">
      <c r="AP6859" s="10"/>
      <c r="AQ6859"/>
    </row>
    <row r="6860" spans="42:43" x14ac:dyDescent="0.35">
      <c r="AP6860" s="10"/>
      <c r="AQ6860"/>
    </row>
    <row r="6861" spans="42:43" x14ac:dyDescent="0.35">
      <c r="AP6861" s="10"/>
      <c r="AQ6861"/>
    </row>
    <row r="6862" spans="42:43" x14ac:dyDescent="0.35">
      <c r="AP6862" s="10"/>
      <c r="AQ6862"/>
    </row>
    <row r="6863" spans="42:43" x14ac:dyDescent="0.35">
      <c r="AP6863" s="10"/>
      <c r="AQ6863"/>
    </row>
    <row r="6864" spans="42:43" x14ac:dyDescent="0.35">
      <c r="AP6864" s="10"/>
      <c r="AQ6864"/>
    </row>
    <row r="6865" spans="42:43" x14ac:dyDescent="0.35">
      <c r="AP6865" s="10"/>
      <c r="AQ6865"/>
    </row>
    <row r="6866" spans="42:43" x14ac:dyDescent="0.35">
      <c r="AP6866" s="10"/>
      <c r="AQ6866"/>
    </row>
    <row r="6867" spans="42:43" x14ac:dyDescent="0.35">
      <c r="AP6867" s="10"/>
      <c r="AQ6867"/>
    </row>
    <row r="6868" spans="42:43" x14ac:dyDescent="0.35">
      <c r="AP6868" s="10"/>
      <c r="AQ6868"/>
    </row>
    <row r="6869" spans="42:43" x14ac:dyDescent="0.35">
      <c r="AP6869" s="10"/>
      <c r="AQ6869"/>
    </row>
    <row r="6870" spans="42:43" x14ac:dyDescent="0.35">
      <c r="AP6870" s="10"/>
      <c r="AQ6870"/>
    </row>
    <row r="6871" spans="42:43" x14ac:dyDescent="0.35">
      <c r="AP6871" s="10"/>
      <c r="AQ6871"/>
    </row>
    <row r="6872" spans="42:43" x14ac:dyDescent="0.35">
      <c r="AP6872" s="10"/>
      <c r="AQ6872"/>
    </row>
    <row r="6873" spans="42:43" x14ac:dyDescent="0.35">
      <c r="AP6873" s="10"/>
      <c r="AQ6873"/>
    </row>
    <row r="6874" spans="42:43" x14ac:dyDescent="0.35">
      <c r="AP6874" s="10"/>
      <c r="AQ6874"/>
    </row>
    <row r="6875" spans="42:43" x14ac:dyDescent="0.35">
      <c r="AP6875" s="10"/>
      <c r="AQ6875"/>
    </row>
    <row r="6876" spans="42:43" x14ac:dyDescent="0.35">
      <c r="AP6876" s="10"/>
      <c r="AQ6876"/>
    </row>
    <row r="6877" spans="42:43" x14ac:dyDescent="0.35">
      <c r="AP6877" s="10"/>
      <c r="AQ6877"/>
    </row>
    <row r="6878" spans="42:43" x14ac:dyDescent="0.35">
      <c r="AP6878" s="10"/>
      <c r="AQ6878"/>
    </row>
    <row r="6879" spans="42:43" x14ac:dyDescent="0.35">
      <c r="AP6879" s="10"/>
      <c r="AQ6879"/>
    </row>
    <row r="6880" spans="42:43" x14ac:dyDescent="0.35">
      <c r="AP6880" s="10"/>
      <c r="AQ6880"/>
    </row>
    <row r="6881" spans="42:43" x14ac:dyDescent="0.35">
      <c r="AP6881" s="10"/>
      <c r="AQ6881"/>
    </row>
    <row r="6882" spans="42:43" x14ac:dyDescent="0.35">
      <c r="AP6882" s="10"/>
      <c r="AQ6882"/>
    </row>
    <row r="6883" spans="42:43" x14ac:dyDescent="0.35">
      <c r="AP6883" s="10"/>
      <c r="AQ6883"/>
    </row>
    <row r="6884" spans="42:43" x14ac:dyDescent="0.35">
      <c r="AP6884" s="10"/>
      <c r="AQ6884"/>
    </row>
    <row r="6885" spans="42:43" x14ac:dyDescent="0.35">
      <c r="AP6885" s="10"/>
      <c r="AQ6885"/>
    </row>
    <row r="6886" spans="42:43" x14ac:dyDescent="0.35">
      <c r="AP6886" s="10"/>
      <c r="AQ6886"/>
    </row>
    <row r="6887" spans="42:43" x14ac:dyDescent="0.35">
      <c r="AP6887" s="10"/>
      <c r="AQ6887"/>
    </row>
    <row r="6888" spans="42:43" x14ac:dyDescent="0.35">
      <c r="AP6888" s="10"/>
      <c r="AQ6888"/>
    </row>
    <row r="6889" spans="42:43" x14ac:dyDescent="0.35">
      <c r="AP6889" s="10"/>
      <c r="AQ6889"/>
    </row>
    <row r="6890" spans="42:43" x14ac:dyDescent="0.35">
      <c r="AP6890" s="10"/>
      <c r="AQ6890"/>
    </row>
    <row r="6891" spans="42:43" x14ac:dyDescent="0.35">
      <c r="AP6891" s="10"/>
      <c r="AQ6891"/>
    </row>
    <row r="6892" spans="42:43" x14ac:dyDescent="0.35">
      <c r="AP6892" s="10"/>
      <c r="AQ6892"/>
    </row>
    <row r="6893" spans="42:43" x14ac:dyDescent="0.35">
      <c r="AP6893" s="10"/>
      <c r="AQ6893"/>
    </row>
    <row r="6894" spans="42:43" x14ac:dyDescent="0.35">
      <c r="AP6894" s="10"/>
      <c r="AQ6894"/>
    </row>
    <row r="6895" spans="42:43" x14ac:dyDescent="0.35">
      <c r="AP6895" s="10"/>
      <c r="AQ6895"/>
    </row>
    <row r="6896" spans="42:43" x14ac:dyDescent="0.35">
      <c r="AP6896" s="10"/>
      <c r="AQ6896"/>
    </row>
    <row r="6897" spans="42:43" x14ac:dyDescent="0.35">
      <c r="AP6897" s="10"/>
      <c r="AQ6897"/>
    </row>
    <row r="6898" spans="42:43" x14ac:dyDescent="0.35">
      <c r="AP6898" s="10"/>
      <c r="AQ6898"/>
    </row>
    <row r="6899" spans="42:43" x14ac:dyDescent="0.35">
      <c r="AP6899" s="10"/>
      <c r="AQ6899"/>
    </row>
    <row r="6900" spans="42:43" x14ac:dyDescent="0.35">
      <c r="AP6900" s="10"/>
      <c r="AQ6900"/>
    </row>
    <row r="6901" spans="42:43" x14ac:dyDescent="0.35">
      <c r="AP6901" s="10"/>
      <c r="AQ6901"/>
    </row>
    <row r="6902" spans="42:43" x14ac:dyDescent="0.35">
      <c r="AP6902" s="10"/>
      <c r="AQ6902"/>
    </row>
    <row r="6903" spans="42:43" x14ac:dyDescent="0.35">
      <c r="AP6903" s="10"/>
      <c r="AQ6903"/>
    </row>
    <row r="6904" spans="42:43" x14ac:dyDescent="0.35">
      <c r="AP6904" s="10"/>
      <c r="AQ6904"/>
    </row>
    <row r="6905" spans="42:43" x14ac:dyDescent="0.35">
      <c r="AP6905" s="10"/>
      <c r="AQ6905"/>
    </row>
    <row r="6906" spans="42:43" x14ac:dyDescent="0.35">
      <c r="AP6906" s="10"/>
      <c r="AQ6906"/>
    </row>
    <row r="6907" spans="42:43" x14ac:dyDescent="0.35">
      <c r="AP6907" s="10"/>
      <c r="AQ6907"/>
    </row>
    <row r="6908" spans="42:43" x14ac:dyDescent="0.35">
      <c r="AP6908" s="10"/>
      <c r="AQ6908"/>
    </row>
    <row r="6909" spans="42:43" x14ac:dyDescent="0.35">
      <c r="AP6909" s="10"/>
      <c r="AQ6909"/>
    </row>
    <row r="6910" spans="42:43" x14ac:dyDescent="0.35">
      <c r="AP6910" s="10"/>
      <c r="AQ6910"/>
    </row>
    <row r="6911" spans="42:43" x14ac:dyDescent="0.35">
      <c r="AP6911" s="10"/>
      <c r="AQ6911"/>
    </row>
    <row r="6912" spans="42:43" x14ac:dyDescent="0.35">
      <c r="AP6912" s="10"/>
      <c r="AQ6912"/>
    </row>
    <row r="6913" spans="42:43" x14ac:dyDescent="0.35">
      <c r="AP6913" s="10"/>
      <c r="AQ6913"/>
    </row>
    <row r="6914" spans="42:43" x14ac:dyDescent="0.35">
      <c r="AP6914" s="10"/>
      <c r="AQ6914"/>
    </row>
    <row r="6915" spans="42:43" x14ac:dyDescent="0.35">
      <c r="AP6915" s="10"/>
      <c r="AQ6915"/>
    </row>
    <row r="6916" spans="42:43" x14ac:dyDescent="0.35">
      <c r="AP6916" s="10"/>
      <c r="AQ6916"/>
    </row>
    <row r="6917" spans="42:43" x14ac:dyDescent="0.35">
      <c r="AP6917" s="10"/>
      <c r="AQ6917"/>
    </row>
    <row r="6918" spans="42:43" x14ac:dyDescent="0.35">
      <c r="AP6918" s="10"/>
      <c r="AQ6918"/>
    </row>
    <row r="6919" spans="42:43" x14ac:dyDescent="0.35">
      <c r="AP6919" s="10"/>
      <c r="AQ6919"/>
    </row>
    <row r="6920" spans="42:43" x14ac:dyDescent="0.35">
      <c r="AP6920" s="10"/>
      <c r="AQ6920"/>
    </row>
    <row r="6921" spans="42:43" x14ac:dyDescent="0.35">
      <c r="AP6921" s="10"/>
      <c r="AQ6921"/>
    </row>
    <row r="6922" spans="42:43" x14ac:dyDescent="0.35">
      <c r="AP6922" s="10"/>
      <c r="AQ6922"/>
    </row>
    <row r="6923" spans="42:43" x14ac:dyDescent="0.35">
      <c r="AP6923" s="10"/>
      <c r="AQ6923"/>
    </row>
    <row r="6924" spans="42:43" x14ac:dyDescent="0.35">
      <c r="AP6924" s="10"/>
      <c r="AQ6924"/>
    </row>
    <row r="6925" spans="42:43" x14ac:dyDescent="0.35">
      <c r="AP6925" s="10"/>
      <c r="AQ6925"/>
    </row>
    <row r="6926" spans="42:43" x14ac:dyDescent="0.35">
      <c r="AP6926" s="10"/>
      <c r="AQ6926"/>
    </row>
    <row r="6927" spans="42:43" x14ac:dyDescent="0.35">
      <c r="AP6927" s="10"/>
      <c r="AQ6927"/>
    </row>
    <row r="6928" spans="42:43" x14ac:dyDescent="0.35">
      <c r="AP6928" s="10"/>
      <c r="AQ6928"/>
    </row>
    <row r="6929" spans="42:43" x14ac:dyDescent="0.35">
      <c r="AP6929" s="10"/>
      <c r="AQ6929"/>
    </row>
    <row r="6930" spans="42:43" x14ac:dyDescent="0.35">
      <c r="AP6930" s="10"/>
      <c r="AQ6930"/>
    </row>
    <row r="6931" spans="42:43" x14ac:dyDescent="0.35">
      <c r="AP6931" s="10"/>
      <c r="AQ6931"/>
    </row>
    <row r="6932" spans="42:43" x14ac:dyDescent="0.35">
      <c r="AP6932" s="10"/>
      <c r="AQ6932"/>
    </row>
    <row r="6933" spans="42:43" x14ac:dyDescent="0.35">
      <c r="AP6933" s="10"/>
      <c r="AQ6933"/>
    </row>
    <row r="6934" spans="42:43" x14ac:dyDescent="0.35">
      <c r="AP6934" s="10"/>
      <c r="AQ6934"/>
    </row>
    <row r="6935" spans="42:43" x14ac:dyDescent="0.35">
      <c r="AP6935" s="10"/>
      <c r="AQ6935"/>
    </row>
    <row r="6936" spans="42:43" x14ac:dyDescent="0.35">
      <c r="AP6936" s="10"/>
      <c r="AQ6936"/>
    </row>
    <row r="6937" spans="42:43" x14ac:dyDescent="0.35">
      <c r="AP6937" s="10"/>
      <c r="AQ6937"/>
    </row>
    <row r="6938" spans="42:43" x14ac:dyDescent="0.35">
      <c r="AP6938" s="10"/>
      <c r="AQ6938"/>
    </row>
    <row r="6939" spans="42:43" x14ac:dyDescent="0.35">
      <c r="AP6939" s="10"/>
      <c r="AQ6939"/>
    </row>
    <row r="6940" spans="42:43" x14ac:dyDescent="0.35">
      <c r="AP6940" s="10"/>
      <c r="AQ6940"/>
    </row>
    <row r="6941" spans="42:43" x14ac:dyDescent="0.35">
      <c r="AP6941" s="10"/>
      <c r="AQ6941"/>
    </row>
    <row r="6942" spans="42:43" x14ac:dyDescent="0.35">
      <c r="AP6942" s="10"/>
      <c r="AQ6942"/>
    </row>
    <row r="6943" spans="42:43" x14ac:dyDescent="0.35">
      <c r="AP6943" s="10"/>
      <c r="AQ6943"/>
    </row>
    <row r="6944" spans="42:43" x14ac:dyDescent="0.35">
      <c r="AP6944" s="10"/>
      <c r="AQ6944"/>
    </row>
    <row r="6945" spans="42:43" x14ac:dyDescent="0.35">
      <c r="AP6945" s="10"/>
      <c r="AQ6945"/>
    </row>
    <row r="6946" spans="42:43" x14ac:dyDescent="0.35">
      <c r="AP6946" s="10"/>
      <c r="AQ6946"/>
    </row>
    <row r="6947" spans="42:43" x14ac:dyDescent="0.35">
      <c r="AP6947" s="10"/>
      <c r="AQ6947"/>
    </row>
    <row r="6948" spans="42:43" x14ac:dyDescent="0.35">
      <c r="AP6948" s="10"/>
      <c r="AQ6948"/>
    </row>
    <row r="6949" spans="42:43" x14ac:dyDescent="0.35">
      <c r="AP6949" s="10"/>
      <c r="AQ6949"/>
    </row>
    <row r="6950" spans="42:43" x14ac:dyDescent="0.35">
      <c r="AP6950" s="10"/>
      <c r="AQ6950"/>
    </row>
    <row r="6951" spans="42:43" x14ac:dyDescent="0.35">
      <c r="AP6951" s="10"/>
      <c r="AQ6951"/>
    </row>
    <row r="6952" spans="42:43" x14ac:dyDescent="0.35">
      <c r="AP6952" s="10"/>
      <c r="AQ6952"/>
    </row>
    <row r="6953" spans="42:43" x14ac:dyDescent="0.35">
      <c r="AP6953" s="10"/>
      <c r="AQ6953"/>
    </row>
    <row r="6954" spans="42:43" x14ac:dyDescent="0.35">
      <c r="AP6954" s="10"/>
      <c r="AQ6954"/>
    </row>
    <row r="6955" spans="42:43" x14ac:dyDescent="0.35">
      <c r="AP6955" s="10"/>
      <c r="AQ6955"/>
    </row>
    <row r="6956" spans="42:43" x14ac:dyDescent="0.35">
      <c r="AP6956" s="10"/>
      <c r="AQ6956"/>
    </row>
    <row r="6957" spans="42:43" x14ac:dyDescent="0.35">
      <c r="AP6957" s="10"/>
      <c r="AQ6957"/>
    </row>
    <row r="6958" spans="42:43" x14ac:dyDescent="0.35">
      <c r="AP6958" s="10"/>
      <c r="AQ6958"/>
    </row>
    <row r="6959" spans="42:43" x14ac:dyDescent="0.35">
      <c r="AP6959" s="10"/>
      <c r="AQ6959"/>
    </row>
    <row r="6960" spans="42:43" x14ac:dyDescent="0.35">
      <c r="AP6960" s="10"/>
      <c r="AQ6960"/>
    </row>
    <row r="6961" spans="42:43" x14ac:dyDescent="0.35">
      <c r="AP6961" s="10"/>
      <c r="AQ6961"/>
    </row>
    <row r="6962" spans="42:43" x14ac:dyDescent="0.35">
      <c r="AP6962" s="10"/>
      <c r="AQ6962"/>
    </row>
    <row r="6963" spans="42:43" x14ac:dyDescent="0.35">
      <c r="AP6963" s="10"/>
      <c r="AQ6963"/>
    </row>
    <row r="6964" spans="42:43" x14ac:dyDescent="0.35">
      <c r="AP6964" s="10"/>
      <c r="AQ6964"/>
    </row>
    <row r="6965" spans="42:43" x14ac:dyDescent="0.35">
      <c r="AP6965" s="10"/>
      <c r="AQ6965"/>
    </row>
    <row r="6966" spans="42:43" x14ac:dyDescent="0.35">
      <c r="AP6966" s="10"/>
      <c r="AQ6966"/>
    </row>
    <row r="6967" spans="42:43" x14ac:dyDescent="0.35">
      <c r="AP6967" s="10"/>
      <c r="AQ6967"/>
    </row>
    <row r="6968" spans="42:43" x14ac:dyDescent="0.35">
      <c r="AP6968" s="10"/>
      <c r="AQ6968"/>
    </row>
    <row r="6969" spans="42:43" x14ac:dyDescent="0.35">
      <c r="AP6969" s="10"/>
      <c r="AQ6969"/>
    </row>
    <row r="6970" spans="42:43" x14ac:dyDescent="0.35">
      <c r="AP6970" s="10"/>
      <c r="AQ6970"/>
    </row>
    <row r="6971" spans="42:43" x14ac:dyDescent="0.35">
      <c r="AP6971" s="10"/>
      <c r="AQ6971"/>
    </row>
    <row r="6972" spans="42:43" x14ac:dyDescent="0.35">
      <c r="AP6972" s="10"/>
      <c r="AQ6972"/>
    </row>
    <row r="6973" spans="42:43" x14ac:dyDescent="0.35">
      <c r="AP6973" s="10"/>
      <c r="AQ6973"/>
    </row>
    <row r="6974" spans="42:43" x14ac:dyDescent="0.35">
      <c r="AP6974" s="10"/>
      <c r="AQ6974"/>
    </row>
    <row r="6975" spans="42:43" x14ac:dyDescent="0.35">
      <c r="AP6975" s="10"/>
      <c r="AQ6975"/>
    </row>
    <row r="6976" spans="42:43" x14ac:dyDescent="0.35">
      <c r="AP6976" s="10"/>
      <c r="AQ6976"/>
    </row>
    <row r="6977" spans="42:43" x14ac:dyDescent="0.35">
      <c r="AP6977" s="10"/>
      <c r="AQ6977"/>
    </row>
    <row r="6978" spans="42:43" x14ac:dyDescent="0.35">
      <c r="AP6978" s="10"/>
      <c r="AQ6978"/>
    </row>
    <row r="6979" spans="42:43" x14ac:dyDescent="0.35">
      <c r="AP6979" s="10"/>
      <c r="AQ6979"/>
    </row>
    <row r="6980" spans="42:43" x14ac:dyDescent="0.35">
      <c r="AP6980" s="10"/>
      <c r="AQ6980"/>
    </row>
    <row r="6981" spans="42:43" x14ac:dyDescent="0.35">
      <c r="AP6981" s="10"/>
      <c r="AQ6981"/>
    </row>
    <row r="6982" spans="42:43" x14ac:dyDescent="0.35">
      <c r="AP6982" s="10"/>
      <c r="AQ6982"/>
    </row>
    <row r="6983" spans="42:43" x14ac:dyDescent="0.35">
      <c r="AP6983" s="10"/>
      <c r="AQ6983"/>
    </row>
    <row r="6984" spans="42:43" x14ac:dyDescent="0.35">
      <c r="AP6984" s="10"/>
      <c r="AQ6984"/>
    </row>
    <row r="6985" spans="42:43" x14ac:dyDescent="0.35">
      <c r="AP6985" s="10"/>
      <c r="AQ6985"/>
    </row>
    <row r="6986" spans="42:43" x14ac:dyDescent="0.35">
      <c r="AP6986" s="10"/>
      <c r="AQ6986"/>
    </row>
    <row r="6987" spans="42:43" x14ac:dyDescent="0.35">
      <c r="AP6987" s="10"/>
      <c r="AQ6987"/>
    </row>
    <row r="6988" spans="42:43" x14ac:dyDescent="0.35">
      <c r="AP6988" s="10"/>
      <c r="AQ6988"/>
    </row>
    <row r="6989" spans="42:43" x14ac:dyDescent="0.35">
      <c r="AP6989" s="10"/>
      <c r="AQ6989"/>
    </row>
    <row r="6990" spans="42:43" x14ac:dyDescent="0.35">
      <c r="AP6990" s="10"/>
      <c r="AQ6990"/>
    </row>
    <row r="6991" spans="42:43" x14ac:dyDescent="0.35">
      <c r="AP6991" s="10"/>
      <c r="AQ6991"/>
    </row>
    <row r="6992" spans="42:43" x14ac:dyDescent="0.35">
      <c r="AP6992" s="10"/>
      <c r="AQ6992"/>
    </row>
    <row r="6993" spans="42:43" x14ac:dyDescent="0.35">
      <c r="AP6993" s="10"/>
      <c r="AQ6993"/>
    </row>
    <row r="6994" spans="42:43" x14ac:dyDescent="0.35">
      <c r="AP6994" s="10"/>
      <c r="AQ6994"/>
    </row>
    <row r="6995" spans="42:43" x14ac:dyDescent="0.35">
      <c r="AP6995" s="10"/>
      <c r="AQ6995"/>
    </row>
    <row r="6996" spans="42:43" x14ac:dyDescent="0.35">
      <c r="AP6996" s="10"/>
      <c r="AQ6996"/>
    </row>
    <row r="6997" spans="42:43" x14ac:dyDescent="0.35">
      <c r="AP6997" s="10"/>
      <c r="AQ6997"/>
    </row>
    <row r="6998" spans="42:43" x14ac:dyDescent="0.35">
      <c r="AP6998" s="10"/>
      <c r="AQ6998"/>
    </row>
    <row r="6999" spans="42:43" x14ac:dyDescent="0.35">
      <c r="AP6999" s="10"/>
      <c r="AQ6999"/>
    </row>
    <row r="7000" spans="42:43" x14ac:dyDescent="0.35">
      <c r="AP7000" s="10"/>
      <c r="AQ7000"/>
    </row>
    <row r="7001" spans="42:43" x14ac:dyDescent="0.35">
      <c r="AP7001" s="10"/>
      <c r="AQ7001"/>
    </row>
    <row r="7002" spans="42:43" x14ac:dyDescent="0.35">
      <c r="AP7002" s="10"/>
      <c r="AQ7002"/>
    </row>
    <row r="7003" spans="42:43" x14ac:dyDescent="0.35">
      <c r="AP7003" s="10"/>
      <c r="AQ7003"/>
    </row>
    <row r="7004" spans="42:43" x14ac:dyDescent="0.35">
      <c r="AP7004" s="10"/>
      <c r="AQ7004"/>
    </row>
    <row r="7005" spans="42:43" x14ac:dyDescent="0.35">
      <c r="AP7005" s="10"/>
      <c r="AQ7005"/>
    </row>
    <row r="7006" spans="42:43" x14ac:dyDescent="0.35">
      <c r="AP7006" s="10"/>
      <c r="AQ7006"/>
    </row>
    <row r="7007" spans="42:43" x14ac:dyDescent="0.35">
      <c r="AP7007" s="10"/>
      <c r="AQ7007"/>
    </row>
    <row r="7008" spans="42:43" x14ac:dyDescent="0.35">
      <c r="AP7008" s="10"/>
      <c r="AQ7008"/>
    </row>
    <row r="7009" spans="42:43" x14ac:dyDescent="0.35">
      <c r="AP7009" s="10"/>
      <c r="AQ7009"/>
    </row>
    <row r="7010" spans="42:43" x14ac:dyDescent="0.35">
      <c r="AP7010" s="10"/>
      <c r="AQ7010"/>
    </row>
    <row r="7011" spans="42:43" x14ac:dyDescent="0.35">
      <c r="AP7011" s="10"/>
      <c r="AQ7011"/>
    </row>
    <row r="7012" spans="42:43" x14ac:dyDescent="0.35">
      <c r="AP7012" s="10"/>
      <c r="AQ7012"/>
    </row>
    <row r="7013" spans="42:43" x14ac:dyDescent="0.35">
      <c r="AP7013" s="10"/>
      <c r="AQ7013"/>
    </row>
    <row r="7014" spans="42:43" x14ac:dyDescent="0.35">
      <c r="AP7014" s="10"/>
      <c r="AQ7014"/>
    </row>
    <row r="7015" spans="42:43" x14ac:dyDescent="0.35">
      <c r="AP7015" s="10"/>
      <c r="AQ7015"/>
    </row>
    <row r="7016" spans="42:43" x14ac:dyDescent="0.35">
      <c r="AP7016" s="10"/>
      <c r="AQ7016"/>
    </row>
    <row r="7017" spans="42:43" x14ac:dyDescent="0.35">
      <c r="AP7017" s="10"/>
      <c r="AQ7017"/>
    </row>
    <row r="7018" spans="42:43" x14ac:dyDescent="0.35">
      <c r="AP7018" s="10"/>
      <c r="AQ7018"/>
    </row>
    <row r="7019" spans="42:43" x14ac:dyDescent="0.35">
      <c r="AP7019" s="10"/>
      <c r="AQ7019"/>
    </row>
    <row r="7020" spans="42:43" x14ac:dyDescent="0.35">
      <c r="AP7020" s="10"/>
      <c r="AQ7020"/>
    </row>
    <row r="7021" spans="42:43" x14ac:dyDescent="0.35">
      <c r="AP7021" s="10"/>
      <c r="AQ7021"/>
    </row>
    <row r="7022" spans="42:43" x14ac:dyDescent="0.35">
      <c r="AP7022" s="10"/>
      <c r="AQ7022"/>
    </row>
    <row r="7023" spans="42:43" x14ac:dyDescent="0.35">
      <c r="AP7023" s="10"/>
      <c r="AQ7023"/>
    </row>
    <row r="7024" spans="42:43" x14ac:dyDescent="0.35">
      <c r="AP7024" s="10"/>
      <c r="AQ7024"/>
    </row>
    <row r="7025" spans="42:43" x14ac:dyDescent="0.35">
      <c r="AP7025" s="10"/>
      <c r="AQ7025"/>
    </row>
    <row r="7026" spans="42:43" x14ac:dyDescent="0.35">
      <c r="AP7026" s="10"/>
      <c r="AQ7026"/>
    </row>
    <row r="7027" spans="42:43" x14ac:dyDescent="0.35">
      <c r="AP7027" s="10"/>
      <c r="AQ7027"/>
    </row>
    <row r="7028" spans="42:43" x14ac:dyDescent="0.35">
      <c r="AP7028" s="10"/>
      <c r="AQ7028"/>
    </row>
    <row r="7029" spans="42:43" x14ac:dyDescent="0.35">
      <c r="AP7029" s="10"/>
      <c r="AQ7029"/>
    </row>
    <row r="7030" spans="42:43" x14ac:dyDescent="0.35">
      <c r="AP7030" s="10"/>
      <c r="AQ7030"/>
    </row>
    <row r="7031" spans="42:43" x14ac:dyDescent="0.35">
      <c r="AP7031" s="10"/>
      <c r="AQ7031"/>
    </row>
    <row r="7032" spans="42:43" x14ac:dyDescent="0.35">
      <c r="AP7032" s="10"/>
      <c r="AQ7032"/>
    </row>
    <row r="7033" spans="42:43" x14ac:dyDescent="0.35">
      <c r="AP7033" s="10"/>
      <c r="AQ7033"/>
    </row>
    <row r="7034" spans="42:43" x14ac:dyDescent="0.35">
      <c r="AP7034" s="10"/>
      <c r="AQ7034"/>
    </row>
    <row r="7035" spans="42:43" x14ac:dyDescent="0.35">
      <c r="AP7035" s="10"/>
      <c r="AQ7035"/>
    </row>
    <row r="7036" spans="42:43" x14ac:dyDescent="0.35">
      <c r="AP7036" s="10"/>
      <c r="AQ7036"/>
    </row>
    <row r="7037" spans="42:43" x14ac:dyDescent="0.35">
      <c r="AP7037" s="10"/>
      <c r="AQ7037"/>
    </row>
    <row r="7038" spans="42:43" x14ac:dyDescent="0.35">
      <c r="AP7038" s="10"/>
      <c r="AQ7038"/>
    </row>
    <row r="7039" spans="42:43" x14ac:dyDescent="0.35">
      <c r="AP7039" s="10"/>
      <c r="AQ7039"/>
    </row>
    <row r="7040" spans="42:43" x14ac:dyDescent="0.35">
      <c r="AP7040" s="10"/>
      <c r="AQ7040"/>
    </row>
    <row r="7041" spans="42:43" x14ac:dyDescent="0.35">
      <c r="AP7041" s="10"/>
      <c r="AQ7041"/>
    </row>
    <row r="7042" spans="42:43" x14ac:dyDescent="0.35">
      <c r="AP7042" s="10"/>
      <c r="AQ7042"/>
    </row>
    <row r="7043" spans="42:43" x14ac:dyDescent="0.35">
      <c r="AP7043" s="10"/>
      <c r="AQ7043"/>
    </row>
    <row r="7044" spans="42:43" x14ac:dyDescent="0.35">
      <c r="AP7044" s="10"/>
      <c r="AQ7044"/>
    </row>
    <row r="7045" spans="42:43" x14ac:dyDescent="0.35">
      <c r="AP7045" s="10"/>
      <c r="AQ7045"/>
    </row>
    <row r="7046" spans="42:43" x14ac:dyDescent="0.35">
      <c r="AP7046" s="10"/>
      <c r="AQ7046"/>
    </row>
    <row r="7047" spans="42:43" x14ac:dyDescent="0.35">
      <c r="AP7047" s="10"/>
      <c r="AQ7047"/>
    </row>
    <row r="7048" spans="42:43" x14ac:dyDescent="0.35">
      <c r="AP7048" s="10"/>
      <c r="AQ7048"/>
    </row>
    <row r="7049" spans="42:43" x14ac:dyDescent="0.35">
      <c r="AP7049" s="10"/>
      <c r="AQ7049"/>
    </row>
    <row r="7050" spans="42:43" x14ac:dyDescent="0.35">
      <c r="AP7050" s="10"/>
      <c r="AQ7050"/>
    </row>
    <row r="7051" spans="42:43" x14ac:dyDescent="0.35">
      <c r="AP7051" s="10"/>
      <c r="AQ7051"/>
    </row>
    <row r="7052" spans="42:43" x14ac:dyDescent="0.35">
      <c r="AP7052" s="10"/>
      <c r="AQ7052"/>
    </row>
    <row r="7053" spans="42:43" x14ac:dyDescent="0.35">
      <c r="AP7053" s="10"/>
      <c r="AQ7053"/>
    </row>
    <row r="7054" spans="42:43" x14ac:dyDescent="0.35">
      <c r="AP7054" s="10"/>
      <c r="AQ7054"/>
    </row>
    <row r="7055" spans="42:43" x14ac:dyDescent="0.35">
      <c r="AP7055" s="10"/>
      <c r="AQ7055"/>
    </row>
    <row r="7056" spans="42:43" x14ac:dyDescent="0.35">
      <c r="AP7056" s="10"/>
      <c r="AQ7056"/>
    </row>
    <row r="7057" spans="42:43" x14ac:dyDescent="0.35">
      <c r="AP7057" s="10"/>
      <c r="AQ7057"/>
    </row>
    <row r="7058" spans="42:43" x14ac:dyDescent="0.35">
      <c r="AP7058" s="10"/>
      <c r="AQ7058"/>
    </row>
    <row r="7059" spans="42:43" x14ac:dyDescent="0.35">
      <c r="AP7059" s="10"/>
      <c r="AQ7059"/>
    </row>
    <row r="7060" spans="42:43" x14ac:dyDescent="0.35">
      <c r="AP7060" s="10"/>
      <c r="AQ7060"/>
    </row>
    <row r="7061" spans="42:43" x14ac:dyDescent="0.35">
      <c r="AP7061" s="10"/>
      <c r="AQ7061"/>
    </row>
    <row r="7062" spans="42:43" x14ac:dyDescent="0.35">
      <c r="AP7062" s="10"/>
      <c r="AQ7062"/>
    </row>
    <row r="7063" spans="42:43" x14ac:dyDescent="0.35">
      <c r="AP7063" s="10"/>
      <c r="AQ7063"/>
    </row>
    <row r="7064" spans="42:43" x14ac:dyDescent="0.35">
      <c r="AP7064" s="10"/>
      <c r="AQ7064"/>
    </row>
    <row r="7065" spans="42:43" x14ac:dyDescent="0.35">
      <c r="AP7065" s="10"/>
      <c r="AQ7065"/>
    </row>
    <row r="7066" spans="42:43" x14ac:dyDescent="0.35">
      <c r="AP7066" s="10"/>
      <c r="AQ7066"/>
    </row>
    <row r="7067" spans="42:43" x14ac:dyDescent="0.35">
      <c r="AP7067" s="10"/>
      <c r="AQ7067"/>
    </row>
    <row r="7068" spans="42:43" x14ac:dyDescent="0.35">
      <c r="AP7068" s="10"/>
      <c r="AQ7068"/>
    </row>
    <row r="7069" spans="42:43" x14ac:dyDescent="0.35">
      <c r="AP7069" s="10"/>
      <c r="AQ7069"/>
    </row>
    <row r="7070" spans="42:43" x14ac:dyDescent="0.35">
      <c r="AP7070" s="10"/>
      <c r="AQ7070"/>
    </row>
    <row r="7071" spans="42:43" x14ac:dyDescent="0.35">
      <c r="AP7071" s="10"/>
      <c r="AQ7071"/>
    </row>
    <row r="7072" spans="42:43" x14ac:dyDescent="0.35">
      <c r="AP7072" s="10"/>
      <c r="AQ7072"/>
    </row>
    <row r="7073" spans="42:43" x14ac:dyDescent="0.35">
      <c r="AP7073" s="10"/>
      <c r="AQ7073"/>
    </row>
    <row r="7074" spans="42:43" x14ac:dyDescent="0.35">
      <c r="AP7074" s="10"/>
      <c r="AQ7074"/>
    </row>
    <row r="7075" spans="42:43" x14ac:dyDescent="0.35">
      <c r="AP7075" s="10"/>
      <c r="AQ7075"/>
    </row>
    <row r="7076" spans="42:43" x14ac:dyDescent="0.35">
      <c r="AP7076" s="10"/>
      <c r="AQ7076"/>
    </row>
    <row r="7077" spans="42:43" x14ac:dyDescent="0.35">
      <c r="AP7077" s="10"/>
      <c r="AQ7077"/>
    </row>
    <row r="7078" spans="42:43" x14ac:dyDescent="0.35">
      <c r="AP7078" s="10"/>
      <c r="AQ7078"/>
    </row>
    <row r="7079" spans="42:43" x14ac:dyDescent="0.35">
      <c r="AP7079" s="10"/>
      <c r="AQ7079"/>
    </row>
    <row r="7080" spans="42:43" x14ac:dyDescent="0.35">
      <c r="AP7080" s="10"/>
      <c r="AQ7080"/>
    </row>
    <row r="7081" spans="42:43" x14ac:dyDescent="0.35">
      <c r="AP7081" s="10"/>
      <c r="AQ7081"/>
    </row>
    <row r="7082" spans="42:43" x14ac:dyDescent="0.35">
      <c r="AP7082" s="10"/>
      <c r="AQ7082"/>
    </row>
    <row r="7083" spans="42:43" x14ac:dyDescent="0.35">
      <c r="AP7083" s="10"/>
      <c r="AQ7083"/>
    </row>
    <row r="7084" spans="42:43" x14ac:dyDescent="0.35">
      <c r="AP7084" s="10"/>
      <c r="AQ7084"/>
    </row>
    <row r="7085" spans="42:43" x14ac:dyDescent="0.35">
      <c r="AP7085" s="10"/>
      <c r="AQ7085"/>
    </row>
    <row r="7086" spans="42:43" x14ac:dyDescent="0.35">
      <c r="AP7086" s="10"/>
      <c r="AQ7086"/>
    </row>
    <row r="7087" spans="42:43" x14ac:dyDescent="0.35">
      <c r="AP7087" s="10"/>
      <c r="AQ7087"/>
    </row>
    <row r="7088" spans="42:43" x14ac:dyDescent="0.35">
      <c r="AP7088" s="10"/>
      <c r="AQ7088"/>
    </row>
    <row r="7089" spans="42:43" x14ac:dyDescent="0.35">
      <c r="AP7089" s="10"/>
      <c r="AQ7089"/>
    </row>
    <row r="7090" spans="42:43" x14ac:dyDescent="0.35">
      <c r="AP7090" s="10"/>
      <c r="AQ7090"/>
    </row>
    <row r="7091" spans="42:43" x14ac:dyDescent="0.35">
      <c r="AP7091" s="10"/>
      <c r="AQ7091"/>
    </row>
    <row r="7092" spans="42:43" x14ac:dyDescent="0.35">
      <c r="AP7092" s="10"/>
      <c r="AQ7092"/>
    </row>
    <row r="7093" spans="42:43" x14ac:dyDescent="0.35">
      <c r="AP7093" s="10"/>
      <c r="AQ7093"/>
    </row>
    <row r="7094" spans="42:43" x14ac:dyDescent="0.35">
      <c r="AP7094" s="10"/>
      <c r="AQ7094"/>
    </row>
    <row r="7095" spans="42:43" x14ac:dyDescent="0.35">
      <c r="AP7095" s="10"/>
      <c r="AQ7095"/>
    </row>
    <row r="7096" spans="42:43" x14ac:dyDescent="0.35">
      <c r="AP7096" s="10"/>
      <c r="AQ7096"/>
    </row>
    <row r="7097" spans="42:43" x14ac:dyDescent="0.35">
      <c r="AP7097" s="10"/>
      <c r="AQ7097"/>
    </row>
    <row r="7098" spans="42:43" x14ac:dyDescent="0.35">
      <c r="AP7098" s="10"/>
      <c r="AQ7098"/>
    </row>
    <row r="7099" spans="42:43" x14ac:dyDescent="0.35">
      <c r="AP7099" s="10"/>
      <c r="AQ7099"/>
    </row>
    <row r="7100" spans="42:43" x14ac:dyDescent="0.35">
      <c r="AP7100" s="10"/>
      <c r="AQ7100"/>
    </row>
    <row r="7101" spans="42:43" x14ac:dyDescent="0.35">
      <c r="AP7101" s="10"/>
      <c r="AQ7101"/>
    </row>
    <row r="7102" spans="42:43" x14ac:dyDescent="0.35">
      <c r="AP7102" s="10"/>
      <c r="AQ7102"/>
    </row>
    <row r="7103" spans="42:43" x14ac:dyDescent="0.35">
      <c r="AP7103" s="10"/>
      <c r="AQ7103"/>
    </row>
    <row r="7104" spans="42:43" x14ac:dyDescent="0.35">
      <c r="AP7104" s="10"/>
      <c r="AQ7104"/>
    </row>
    <row r="7105" spans="42:43" x14ac:dyDescent="0.35">
      <c r="AP7105" s="10"/>
      <c r="AQ7105"/>
    </row>
    <row r="7106" spans="42:43" x14ac:dyDescent="0.35">
      <c r="AP7106" s="10"/>
      <c r="AQ7106"/>
    </row>
    <row r="7107" spans="42:43" x14ac:dyDescent="0.35">
      <c r="AP7107" s="10"/>
      <c r="AQ7107"/>
    </row>
    <row r="7108" spans="42:43" x14ac:dyDescent="0.35">
      <c r="AP7108" s="10"/>
      <c r="AQ7108"/>
    </row>
    <row r="7109" spans="42:43" x14ac:dyDescent="0.35">
      <c r="AP7109" s="10"/>
      <c r="AQ7109"/>
    </row>
    <row r="7110" spans="42:43" x14ac:dyDescent="0.35">
      <c r="AP7110" s="10"/>
      <c r="AQ7110"/>
    </row>
    <row r="7111" spans="42:43" x14ac:dyDescent="0.35">
      <c r="AP7111" s="10"/>
      <c r="AQ7111"/>
    </row>
    <row r="7112" spans="42:43" x14ac:dyDescent="0.35">
      <c r="AP7112" s="10"/>
      <c r="AQ7112"/>
    </row>
    <row r="7113" spans="42:43" x14ac:dyDescent="0.35">
      <c r="AP7113" s="10"/>
      <c r="AQ7113"/>
    </row>
    <row r="7114" spans="42:43" x14ac:dyDescent="0.35">
      <c r="AP7114" s="10"/>
      <c r="AQ7114"/>
    </row>
    <row r="7115" spans="42:43" x14ac:dyDescent="0.35">
      <c r="AP7115" s="10"/>
      <c r="AQ7115"/>
    </row>
    <row r="7116" spans="42:43" x14ac:dyDescent="0.35">
      <c r="AP7116" s="10"/>
      <c r="AQ7116"/>
    </row>
    <row r="7117" spans="42:43" x14ac:dyDescent="0.35">
      <c r="AP7117" s="10"/>
      <c r="AQ7117"/>
    </row>
    <row r="7118" spans="42:43" x14ac:dyDescent="0.35">
      <c r="AP7118" s="10"/>
      <c r="AQ7118"/>
    </row>
    <row r="7119" spans="42:43" x14ac:dyDescent="0.35">
      <c r="AP7119" s="10"/>
      <c r="AQ7119"/>
    </row>
    <row r="7120" spans="42:43" x14ac:dyDescent="0.35">
      <c r="AP7120" s="10"/>
      <c r="AQ7120"/>
    </row>
    <row r="7121" spans="42:43" x14ac:dyDescent="0.35">
      <c r="AP7121" s="10"/>
      <c r="AQ7121"/>
    </row>
    <row r="7122" spans="42:43" x14ac:dyDescent="0.35">
      <c r="AP7122" s="10"/>
      <c r="AQ7122"/>
    </row>
    <row r="7123" spans="42:43" x14ac:dyDescent="0.35">
      <c r="AP7123" s="10"/>
      <c r="AQ7123"/>
    </row>
    <row r="7124" spans="42:43" x14ac:dyDescent="0.35">
      <c r="AP7124" s="10"/>
      <c r="AQ7124"/>
    </row>
    <row r="7125" spans="42:43" x14ac:dyDescent="0.35">
      <c r="AP7125" s="10"/>
      <c r="AQ7125"/>
    </row>
    <row r="7126" spans="42:43" x14ac:dyDescent="0.35">
      <c r="AP7126" s="10"/>
      <c r="AQ7126"/>
    </row>
    <row r="7127" spans="42:43" x14ac:dyDescent="0.35">
      <c r="AP7127" s="10"/>
      <c r="AQ7127"/>
    </row>
    <row r="7128" spans="42:43" x14ac:dyDescent="0.35">
      <c r="AP7128" s="10"/>
      <c r="AQ7128"/>
    </row>
    <row r="7129" spans="42:43" x14ac:dyDescent="0.35">
      <c r="AP7129" s="10"/>
      <c r="AQ7129"/>
    </row>
    <row r="7130" spans="42:43" x14ac:dyDescent="0.35">
      <c r="AP7130" s="10"/>
      <c r="AQ7130"/>
    </row>
    <row r="7131" spans="42:43" x14ac:dyDescent="0.35">
      <c r="AP7131" s="10"/>
      <c r="AQ7131"/>
    </row>
    <row r="7132" spans="42:43" x14ac:dyDescent="0.35">
      <c r="AP7132" s="10"/>
      <c r="AQ7132"/>
    </row>
    <row r="7133" spans="42:43" x14ac:dyDescent="0.35">
      <c r="AP7133" s="10"/>
      <c r="AQ7133"/>
    </row>
    <row r="7134" spans="42:43" x14ac:dyDescent="0.35">
      <c r="AP7134" s="10"/>
      <c r="AQ7134"/>
    </row>
    <row r="7135" spans="42:43" x14ac:dyDescent="0.35">
      <c r="AP7135" s="10"/>
      <c r="AQ7135"/>
    </row>
    <row r="7136" spans="42:43" x14ac:dyDescent="0.35">
      <c r="AP7136" s="10"/>
      <c r="AQ7136"/>
    </row>
    <row r="7137" spans="42:43" x14ac:dyDescent="0.35">
      <c r="AP7137" s="10"/>
      <c r="AQ7137"/>
    </row>
    <row r="7138" spans="42:43" x14ac:dyDescent="0.35">
      <c r="AP7138" s="10"/>
      <c r="AQ7138"/>
    </row>
    <row r="7139" spans="42:43" x14ac:dyDescent="0.35">
      <c r="AP7139" s="10"/>
      <c r="AQ7139"/>
    </row>
    <row r="7140" spans="42:43" x14ac:dyDescent="0.35">
      <c r="AP7140" s="10"/>
      <c r="AQ7140"/>
    </row>
    <row r="7141" spans="42:43" x14ac:dyDescent="0.35">
      <c r="AP7141" s="10"/>
      <c r="AQ7141"/>
    </row>
    <row r="7142" spans="42:43" x14ac:dyDescent="0.35">
      <c r="AP7142" s="10"/>
      <c r="AQ7142"/>
    </row>
    <row r="7143" spans="42:43" x14ac:dyDescent="0.35">
      <c r="AP7143" s="10"/>
      <c r="AQ7143"/>
    </row>
    <row r="7144" spans="42:43" x14ac:dyDescent="0.35">
      <c r="AP7144" s="10"/>
      <c r="AQ7144"/>
    </row>
    <row r="7145" spans="42:43" x14ac:dyDescent="0.35">
      <c r="AP7145" s="10"/>
      <c r="AQ7145"/>
    </row>
    <row r="7146" spans="42:43" x14ac:dyDescent="0.35">
      <c r="AP7146" s="10"/>
      <c r="AQ7146"/>
    </row>
    <row r="7147" spans="42:43" x14ac:dyDescent="0.35">
      <c r="AP7147" s="10"/>
      <c r="AQ7147"/>
    </row>
    <row r="7148" spans="42:43" x14ac:dyDescent="0.35">
      <c r="AP7148" s="10"/>
      <c r="AQ7148"/>
    </row>
    <row r="7149" spans="42:43" x14ac:dyDescent="0.35">
      <c r="AP7149" s="10"/>
      <c r="AQ7149"/>
    </row>
    <row r="7150" spans="42:43" x14ac:dyDescent="0.35">
      <c r="AP7150" s="10"/>
      <c r="AQ7150"/>
    </row>
    <row r="7151" spans="42:43" x14ac:dyDescent="0.35">
      <c r="AP7151" s="10"/>
      <c r="AQ7151"/>
    </row>
    <row r="7152" spans="42:43" x14ac:dyDescent="0.35">
      <c r="AP7152" s="10"/>
      <c r="AQ7152"/>
    </row>
    <row r="7153" spans="42:43" x14ac:dyDescent="0.35">
      <c r="AP7153" s="10"/>
      <c r="AQ7153"/>
    </row>
    <row r="7154" spans="42:43" x14ac:dyDescent="0.35">
      <c r="AP7154" s="10"/>
      <c r="AQ7154"/>
    </row>
    <row r="7155" spans="42:43" x14ac:dyDescent="0.35">
      <c r="AP7155" s="10"/>
      <c r="AQ7155"/>
    </row>
    <row r="7156" spans="42:43" x14ac:dyDescent="0.35">
      <c r="AP7156" s="10"/>
      <c r="AQ7156"/>
    </row>
    <row r="7157" spans="42:43" x14ac:dyDescent="0.35">
      <c r="AP7157" s="10"/>
      <c r="AQ7157"/>
    </row>
    <row r="7158" spans="42:43" x14ac:dyDescent="0.35">
      <c r="AP7158" s="10"/>
      <c r="AQ7158"/>
    </row>
    <row r="7159" spans="42:43" x14ac:dyDescent="0.35">
      <c r="AP7159" s="10"/>
      <c r="AQ7159"/>
    </row>
    <row r="7160" spans="42:43" x14ac:dyDescent="0.35">
      <c r="AP7160" s="10"/>
      <c r="AQ7160"/>
    </row>
    <row r="7161" spans="42:43" x14ac:dyDescent="0.35">
      <c r="AP7161" s="10"/>
      <c r="AQ7161"/>
    </row>
    <row r="7162" spans="42:43" x14ac:dyDescent="0.35">
      <c r="AP7162" s="10"/>
      <c r="AQ7162"/>
    </row>
    <row r="7163" spans="42:43" x14ac:dyDescent="0.35">
      <c r="AP7163" s="10"/>
      <c r="AQ7163"/>
    </row>
    <row r="7164" spans="42:43" x14ac:dyDescent="0.35">
      <c r="AP7164" s="10"/>
      <c r="AQ7164"/>
    </row>
    <row r="7165" spans="42:43" x14ac:dyDescent="0.35">
      <c r="AP7165" s="10"/>
      <c r="AQ7165"/>
    </row>
    <row r="7166" spans="42:43" x14ac:dyDescent="0.35">
      <c r="AP7166" s="10"/>
      <c r="AQ7166"/>
    </row>
    <row r="7167" spans="42:43" x14ac:dyDescent="0.35">
      <c r="AP7167" s="10"/>
      <c r="AQ7167"/>
    </row>
    <row r="7168" spans="42:43" x14ac:dyDescent="0.35">
      <c r="AP7168" s="10"/>
      <c r="AQ7168"/>
    </row>
    <row r="7169" spans="42:43" x14ac:dyDescent="0.35">
      <c r="AP7169" s="10"/>
      <c r="AQ7169"/>
    </row>
    <row r="7170" spans="42:43" x14ac:dyDescent="0.35">
      <c r="AP7170" s="10"/>
      <c r="AQ7170"/>
    </row>
    <row r="7171" spans="42:43" x14ac:dyDescent="0.35">
      <c r="AP7171" s="10"/>
      <c r="AQ7171"/>
    </row>
    <row r="7172" spans="42:43" x14ac:dyDescent="0.35">
      <c r="AP7172" s="10"/>
      <c r="AQ7172"/>
    </row>
    <row r="7173" spans="42:43" x14ac:dyDescent="0.35">
      <c r="AP7173" s="10"/>
      <c r="AQ7173"/>
    </row>
    <row r="7174" spans="42:43" x14ac:dyDescent="0.35">
      <c r="AP7174" s="10"/>
      <c r="AQ7174"/>
    </row>
    <row r="7175" spans="42:43" x14ac:dyDescent="0.35">
      <c r="AP7175" s="10"/>
      <c r="AQ7175"/>
    </row>
    <row r="7176" spans="42:43" x14ac:dyDescent="0.35">
      <c r="AP7176" s="10"/>
      <c r="AQ7176"/>
    </row>
    <row r="7177" spans="42:43" x14ac:dyDescent="0.35">
      <c r="AP7177" s="10"/>
      <c r="AQ7177"/>
    </row>
    <row r="7178" spans="42:43" x14ac:dyDescent="0.35">
      <c r="AP7178" s="10"/>
      <c r="AQ7178"/>
    </row>
    <row r="7179" spans="42:43" x14ac:dyDescent="0.35">
      <c r="AP7179" s="10"/>
      <c r="AQ7179"/>
    </row>
    <row r="7180" spans="42:43" x14ac:dyDescent="0.35">
      <c r="AP7180" s="10"/>
      <c r="AQ7180"/>
    </row>
    <row r="7181" spans="42:43" x14ac:dyDescent="0.35">
      <c r="AP7181" s="10"/>
      <c r="AQ7181"/>
    </row>
    <row r="7182" spans="42:43" x14ac:dyDescent="0.35">
      <c r="AP7182" s="10"/>
      <c r="AQ7182"/>
    </row>
    <row r="7183" spans="42:43" x14ac:dyDescent="0.35">
      <c r="AP7183" s="10"/>
      <c r="AQ7183"/>
    </row>
    <row r="7184" spans="42:43" x14ac:dyDescent="0.35">
      <c r="AP7184" s="10"/>
      <c r="AQ7184"/>
    </row>
    <row r="7185" spans="42:43" x14ac:dyDescent="0.35">
      <c r="AP7185" s="10"/>
      <c r="AQ7185"/>
    </row>
    <row r="7186" spans="42:43" x14ac:dyDescent="0.35">
      <c r="AP7186" s="10"/>
      <c r="AQ7186"/>
    </row>
    <row r="7187" spans="42:43" x14ac:dyDescent="0.35">
      <c r="AP7187" s="10"/>
      <c r="AQ7187"/>
    </row>
    <row r="7188" spans="42:43" x14ac:dyDescent="0.35">
      <c r="AP7188" s="10"/>
      <c r="AQ7188"/>
    </row>
    <row r="7189" spans="42:43" x14ac:dyDescent="0.35">
      <c r="AP7189" s="10"/>
      <c r="AQ7189"/>
    </row>
    <row r="7190" spans="42:43" x14ac:dyDescent="0.35">
      <c r="AP7190" s="10"/>
      <c r="AQ7190"/>
    </row>
    <row r="7191" spans="42:43" x14ac:dyDescent="0.35">
      <c r="AP7191" s="10"/>
      <c r="AQ7191"/>
    </row>
    <row r="7192" spans="42:43" x14ac:dyDescent="0.35">
      <c r="AP7192" s="10"/>
      <c r="AQ7192"/>
    </row>
    <row r="7193" spans="42:43" x14ac:dyDescent="0.35">
      <c r="AP7193" s="10"/>
      <c r="AQ7193"/>
    </row>
    <row r="7194" spans="42:43" x14ac:dyDescent="0.35">
      <c r="AP7194" s="10"/>
      <c r="AQ7194"/>
    </row>
    <row r="7195" spans="42:43" x14ac:dyDescent="0.35">
      <c r="AP7195" s="10"/>
      <c r="AQ7195"/>
    </row>
    <row r="7196" spans="42:43" x14ac:dyDescent="0.35">
      <c r="AP7196" s="10"/>
      <c r="AQ7196"/>
    </row>
    <row r="7197" spans="42:43" x14ac:dyDescent="0.35">
      <c r="AP7197" s="10"/>
      <c r="AQ7197"/>
    </row>
    <row r="7198" spans="42:43" x14ac:dyDescent="0.35">
      <c r="AP7198" s="10"/>
      <c r="AQ7198"/>
    </row>
    <row r="7199" spans="42:43" x14ac:dyDescent="0.35">
      <c r="AP7199" s="10"/>
      <c r="AQ7199"/>
    </row>
    <row r="7200" spans="42:43" x14ac:dyDescent="0.35">
      <c r="AP7200" s="10"/>
      <c r="AQ7200"/>
    </row>
    <row r="7201" spans="42:43" x14ac:dyDescent="0.35">
      <c r="AP7201" s="10"/>
      <c r="AQ7201"/>
    </row>
    <row r="7202" spans="42:43" x14ac:dyDescent="0.35">
      <c r="AP7202" s="10"/>
      <c r="AQ7202"/>
    </row>
    <row r="7203" spans="42:43" x14ac:dyDescent="0.35">
      <c r="AP7203" s="10"/>
      <c r="AQ7203"/>
    </row>
    <row r="7204" spans="42:43" x14ac:dyDescent="0.35">
      <c r="AP7204" s="10"/>
      <c r="AQ7204"/>
    </row>
    <row r="7205" spans="42:43" x14ac:dyDescent="0.35">
      <c r="AP7205" s="10"/>
      <c r="AQ7205"/>
    </row>
    <row r="7206" spans="42:43" x14ac:dyDescent="0.35">
      <c r="AP7206" s="10"/>
      <c r="AQ7206"/>
    </row>
    <row r="7207" spans="42:43" x14ac:dyDescent="0.35">
      <c r="AP7207" s="10"/>
      <c r="AQ7207"/>
    </row>
    <row r="7208" spans="42:43" x14ac:dyDescent="0.35">
      <c r="AP7208" s="10"/>
      <c r="AQ7208"/>
    </row>
    <row r="7209" spans="42:43" x14ac:dyDescent="0.35">
      <c r="AP7209" s="10"/>
      <c r="AQ7209"/>
    </row>
    <row r="7210" spans="42:43" x14ac:dyDescent="0.35">
      <c r="AP7210" s="10"/>
      <c r="AQ7210"/>
    </row>
    <row r="7211" spans="42:43" x14ac:dyDescent="0.35">
      <c r="AP7211" s="10"/>
      <c r="AQ7211"/>
    </row>
    <row r="7212" spans="42:43" x14ac:dyDescent="0.35">
      <c r="AP7212" s="10"/>
      <c r="AQ7212"/>
    </row>
    <row r="7213" spans="42:43" x14ac:dyDescent="0.35">
      <c r="AP7213" s="10"/>
      <c r="AQ7213"/>
    </row>
    <row r="7214" spans="42:43" x14ac:dyDescent="0.35">
      <c r="AP7214" s="10"/>
      <c r="AQ7214"/>
    </row>
    <row r="7215" spans="42:43" x14ac:dyDescent="0.35">
      <c r="AP7215" s="10"/>
      <c r="AQ7215"/>
    </row>
    <row r="7216" spans="42:43" x14ac:dyDescent="0.35">
      <c r="AP7216" s="10"/>
      <c r="AQ7216"/>
    </row>
    <row r="7217" spans="42:43" x14ac:dyDescent="0.35">
      <c r="AP7217" s="10"/>
      <c r="AQ7217"/>
    </row>
    <row r="7218" spans="42:43" x14ac:dyDescent="0.35">
      <c r="AP7218" s="10"/>
      <c r="AQ7218"/>
    </row>
    <row r="7219" spans="42:43" x14ac:dyDescent="0.35">
      <c r="AP7219" s="10"/>
      <c r="AQ7219"/>
    </row>
    <row r="7220" spans="42:43" x14ac:dyDescent="0.35">
      <c r="AP7220" s="10"/>
      <c r="AQ7220"/>
    </row>
    <row r="7221" spans="42:43" x14ac:dyDescent="0.35">
      <c r="AP7221" s="10"/>
      <c r="AQ7221"/>
    </row>
    <row r="7222" spans="42:43" x14ac:dyDescent="0.35">
      <c r="AP7222" s="10"/>
      <c r="AQ7222"/>
    </row>
    <row r="7223" spans="42:43" x14ac:dyDescent="0.35">
      <c r="AP7223" s="10"/>
      <c r="AQ7223"/>
    </row>
    <row r="7224" spans="42:43" x14ac:dyDescent="0.35">
      <c r="AP7224" s="10"/>
      <c r="AQ7224"/>
    </row>
    <row r="7225" spans="42:43" x14ac:dyDescent="0.35">
      <c r="AP7225" s="10"/>
      <c r="AQ7225"/>
    </row>
    <row r="7226" spans="42:43" x14ac:dyDescent="0.35">
      <c r="AP7226" s="10"/>
      <c r="AQ7226"/>
    </row>
    <row r="7227" spans="42:43" x14ac:dyDescent="0.35">
      <c r="AP7227" s="10"/>
      <c r="AQ7227"/>
    </row>
    <row r="7228" spans="42:43" x14ac:dyDescent="0.35">
      <c r="AP7228" s="10"/>
      <c r="AQ7228"/>
    </row>
    <row r="7229" spans="42:43" x14ac:dyDescent="0.35">
      <c r="AP7229" s="10"/>
      <c r="AQ7229"/>
    </row>
    <row r="7230" spans="42:43" x14ac:dyDescent="0.35">
      <c r="AP7230" s="10"/>
      <c r="AQ7230"/>
    </row>
    <row r="7231" spans="42:43" x14ac:dyDescent="0.35">
      <c r="AP7231" s="10"/>
      <c r="AQ7231"/>
    </row>
    <row r="7232" spans="42:43" x14ac:dyDescent="0.35">
      <c r="AP7232" s="10"/>
      <c r="AQ7232"/>
    </row>
    <row r="7233" spans="42:43" x14ac:dyDescent="0.35">
      <c r="AP7233" s="10"/>
      <c r="AQ7233"/>
    </row>
    <row r="7234" spans="42:43" x14ac:dyDescent="0.35">
      <c r="AP7234" s="10"/>
      <c r="AQ7234"/>
    </row>
    <row r="7235" spans="42:43" x14ac:dyDescent="0.35">
      <c r="AP7235" s="10"/>
      <c r="AQ7235"/>
    </row>
    <row r="7236" spans="42:43" x14ac:dyDescent="0.35">
      <c r="AP7236" s="10"/>
      <c r="AQ7236"/>
    </row>
    <row r="7237" spans="42:43" x14ac:dyDescent="0.35">
      <c r="AP7237" s="10"/>
      <c r="AQ7237"/>
    </row>
    <row r="7238" spans="42:43" x14ac:dyDescent="0.35">
      <c r="AP7238" s="10"/>
      <c r="AQ7238"/>
    </row>
    <row r="7239" spans="42:43" x14ac:dyDescent="0.35">
      <c r="AP7239" s="10"/>
      <c r="AQ7239"/>
    </row>
    <row r="7240" spans="42:43" x14ac:dyDescent="0.35">
      <c r="AP7240" s="10"/>
      <c r="AQ7240"/>
    </row>
    <row r="7241" spans="42:43" x14ac:dyDescent="0.35">
      <c r="AP7241" s="10"/>
      <c r="AQ7241"/>
    </row>
    <row r="7242" spans="42:43" x14ac:dyDescent="0.35">
      <c r="AP7242" s="10"/>
      <c r="AQ7242"/>
    </row>
    <row r="7243" spans="42:43" x14ac:dyDescent="0.35">
      <c r="AP7243" s="10"/>
      <c r="AQ7243"/>
    </row>
    <row r="7244" spans="42:43" x14ac:dyDescent="0.35">
      <c r="AP7244" s="10"/>
      <c r="AQ7244"/>
    </row>
    <row r="7245" spans="42:43" x14ac:dyDescent="0.35">
      <c r="AP7245" s="10"/>
      <c r="AQ7245"/>
    </row>
    <row r="7246" spans="42:43" x14ac:dyDescent="0.35">
      <c r="AP7246" s="10"/>
      <c r="AQ7246"/>
    </row>
    <row r="7247" spans="42:43" x14ac:dyDescent="0.35">
      <c r="AP7247" s="10"/>
      <c r="AQ7247"/>
    </row>
    <row r="7248" spans="42:43" x14ac:dyDescent="0.35">
      <c r="AP7248" s="10"/>
      <c r="AQ7248"/>
    </row>
    <row r="7249" spans="42:43" x14ac:dyDescent="0.35">
      <c r="AP7249" s="10"/>
      <c r="AQ7249"/>
    </row>
    <row r="7250" spans="42:43" x14ac:dyDescent="0.35">
      <c r="AP7250" s="10"/>
      <c r="AQ7250"/>
    </row>
    <row r="7251" spans="42:43" x14ac:dyDescent="0.35">
      <c r="AP7251" s="10"/>
      <c r="AQ7251"/>
    </row>
    <row r="7252" spans="42:43" x14ac:dyDescent="0.35">
      <c r="AP7252" s="10"/>
      <c r="AQ7252"/>
    </row>
    <row r="7253" spans="42:43" x14ac:dyDescent="0.35">
      <c r="AP7253" s="10"/>
      <c r="AQ7253"/>
    </row>
    <row r="7254" spans="42:43" x14ac:dyDescent="0.35">
      <c r="AP7254" s="10"/>
      <c r="AQ7254"/>
    </row>
    <row r="7255" spans="42:43" x14ac:dyDescent="0.35">
      <c r="AP7255" s="10"/>
      <c r="AQ7255"/>
    </row>
    <row r="7256" spans="42:43" x14ac:dyDescent="0.35">
      <c r="AP7256" s="10"/>
      <c r="AQ7256"/>
    </row>
    <row r="7257" spans="42:43" x14ac:dyDescent="0.35">
      <c r="AP7257" s="10"/>
      <c r="AQ7257"/>
    </row>
    <row r="7258" spans="42:43" x14ac:dyDescent="0.35">
      <c r="AP7258" s="10"/>
      <c r="AQ7258"/>
    </row>
    <row r="7259" spans="42:43" x14ac:dyDescent="0.35">
      <c r="AP7259" s="10"/>
      <c r="AQ7259"/>
    </row>
    <row r="7260" spans="42:43" x14ac:dyDescent="0.35">
      <c r="AP7260" s="10"/>
      <c r="AQ7260"/>
    </row>
    <row r="7261" spans="42:43" x14ac:dyDescent="0.35">
      <c r="AP7261" s="10"/>
      <c r="AQ7261"/>
    </row>
    <row r="7262" spans="42:43" x14ac:dyDescent="0.35">
      <c r="AP7262" s="10"/>
      <c r="AQ7262"/>
    </row>
    <row r="7263" spans="42:43" x14ac:dyDescent="0.35">
      <c r="AP7263" s="10"/>
      <c r="AQ7263"/>
    </row>
    <row r="7264" spans="42:43" x14ac:dyDescent="0.35">
      <c r="AP7264" s="10"/>
      <c r="AQ7264"/>
    </row>
    <row r="7265" spans="42:43" x14ac:dyDescent="0.35">
      <c r="AP7265" s="10"/>
      <c r="AQ7265"/>
    </row>
    <row r="7266" spans="42:43" x14ac:dyDescent="0.35">
      <c r="AP7266" s="10"/>
      <c r="AQ7266"/>
    </row>
    <row r="7267" spans="42:43" x14ac:dyDescent="0.35">
      <c r="AP7267" s="10"/>
      <c r="AQ7267"/>
    </row>
    <row r="7268" spans="42:43" x14ac:dyDescent="0.35">
      <c r="AP7268" s="10"/>
      <c r="AQ7268"/>
    </row>
    <row r="7269" spans="42:43" x14ac:dyDescent="0.35">
      <c r="AP7269" s="10"/>
      <c r="AQ7269"/>
    </row>
    <row r="7270" spans="42:43" x14ac:dyDescent="0.35">
      <c r="AP7270" s="10"/>
      <c r="AQ7270"/>
    </row>
    <row r="7271" spans="42:43" x14ac:dyDescent="0.35">
      <c r="AP7271" s="10"/>
      <c r="AQ7271"/>
    </row>
    <row r="7272" spans="42:43" x14ac:dyDescent="0.35">
      <c r="AP7272" s="10"/>
      <c r="AQ7272"/>
    </row>
    <row r="7273" spans="42:43" x14ac:dyDescent="0.35">
      <c r="AP7273" s="10"/>
      <c r="AQ7273"/>
    </row>
    <row r="7274" spans="42:43" x14ac:dyDescent="0.35">
      <c r="AP7274" s="10"/>
      <c r="AQ7274"/>
    </row>
    <row r="7275" spans="42:43" x14ac:dyDescent="0.35">
      <c r="AP7275" s="10"/>
      <c r="AQ7275"/>
    </row>
    <row r="7276" spans="42:43" x14ac:dyDescent="0.35">
      <c r="AP7276" s="10"/>
      <c r="AQ7276"/>
    </row>
    <row r="7277" spans="42:43" x14ac:dyDescent="0.35">
      <c r="AP7277" s="10"/>
      <c r="AQ7277"/>
    </row>
    <row r="7278" spans="42:43" x14ac:dyDescent="0.35">
      <c r="AP7278" s="10"/>
      <c r="AQ7278"/>
    </row>
    <row r="7279" spans="42:43" x14ac:dyDescent="0.35">
      <c r="AP7279" s="10"/>
      <c r="AQ7279"/>
    </row>
    <row r="7280" spans="42:43" x14ac:dyDescent="0.35">
      <c r="AP7280" s="10"/>
      <c r="AQ7280"/>
    </row>
    <row r="7281" spans="42:43" x14ac:dyDescent="0.35">
      <c r="AP7281" s="10"/>
      <c r="AQ7281"/>
    </row>
    <row r="7282" spans="42:43" x14ac:dyDescent="0.35">
      <c r="AP7282" s="10"/>
      <c r="AQ7282"/>
    </row>
    <row r="7283" spans="42:43" x14ac:dyDescent="0.35">
      <c r="AP7283" s="10"/>
      <c r="AQ7283"/>
    </row>
    <row r="7284" spans="42:43" x14ac:dyDescent="0.35">
      <c r="AP7284" s="10"/>
      <c r="AQ7284"/>
    </row>
    <row r="7285" spans="42:43" x14ac:dyDescent="0.35">
      <c r="AP7285" s="10"/>
      <c r="AQ7285"/>
    </row>
    <row r="7286" spans="42:43" x14ac:dyDescent="0.35">
      <c r="AP7286" s="10"/>
      <c r="AQ7286"/>
    </row>
    <row r="7287" spans="42:43" x14ac:dyDescent="0.35">
      <c r="AP7287" s="10"/>
      <c r="AQ7287"/>
    </row>
    <row r="7288" spans="42:43" x14ac:dyDescent="0.35">
      <c r="AP7288" s="10"/>
      <c r="AQ7288"/>
    </row>
    <row r="7289" spans="42:43" x14ac:dyDescent="0.35">
      <c r="AP7289" s="10"/>
      <c r="AQ7289"/>
    </row>
    <row r="7290" spans="42:43" x14ac:dyDescent="0.35">
      <c r="AP7290" s="10"/>
      <c r="AQ7290"/>
    </row>
    <row r="7291" spans="42:43" x14ac:dyDescent="0.35">
      <c r="AP7291" s="10"/>
      <c r="AQ7291"/>
    </row>
    <row r="7292" spans="42:43" x14ac:dyDescent="0.35">
      <c r="AP7292" s="10"/>
      <c r="AQ7292"/>
    </row>
    <row r="7293" spans="42:43" x14ac:dyDescent="0.35">
      <c r="AP7293" s="10"/>
      <c r="AQ7293"/>
    </row>
    <row r="7294" spans="42:43" x14ac:dyDescent="0.35">
      <c r="AP7294" s="10"/>
      <c r="AQ7294"/>
    </row>
    <row r="7295" spans="42:43" x14ac:dyDescent="0.35">
      <c r="AP7295" s="10"/>
      <c r="AQ7295"/>
    </row>
    <row r="7296" spans="42:43" x14ac:dyDescent="0.35">
      <c r="AP7296" s="10"/>
      <c r="AQ7296"/>
    </row>
    <row r="7297" spans="42:43" x14ac:dyDescent="0.35">
      <c r="AP7297" s="10"/>
      <c r="AQ7297"/>
    </row>
    <row r="7298" spans="42:43" x14ac:dyDescent="0.35">
      <c r="AP7298" s="10"/>
      <c r="AQ7298"/>
    </row>
    <row r="7299" spans="42:43" x14ac:dyDescent="0.35">
      <c r="AP7299" s="10"/>
      <c r="AQ7299"/>
    </row>
    <row r="7300" spans="42:43" x14ac:dyDescent="0.35">
      <c r="AP7300" s="10"/>
      <c r="AQ7300"/>
    </row>
    <row r="7301" spans="42:43" x14ac:dyDescent="0.35">
      <c r="AP7301" s="10"/>
      <c r="AQ7301"/>
    </row>
    <row r="7302" spans="42:43" x14ac:dyDescent="0.35">
      <c r="AP7302" s="10"/>
      <c r="AQ7302"/>
    </row>
    <row r="7303" spans="42:43" x14ac:dyDescent="0.35">
      <c r="AP7303" s="10"/>
      <c r="AQ7303"/>
    </row>
    <row r="7304" spans="42:43" x14ac:dyDescent="0.35">
      <c r="AP7304" s="10"/>
      <c r="AQ7304"/>
    </row>
    <row r="7305" spans="42:43" x14ac:dyDescent="0.35">
      <c r="AP7305" s="10"/>
      <c r="AQ7305"/>
    </row>
    <row r="7306" spans="42:43" x14ac:dyDescent="0.35">
      <c r="AP7306" s="10"/>
      <c r="AQ7306"/>
    </row>
    <row r="7307" spans="42:43" x14ac:dyDescent="0.35">
      <c r="AP7307" s="10"/>
      <c r="AQ7307"/>
    </row>
    <row r="7308" spans="42:43" x14ac:dyDescent="0.35">
      <c r="AP7308" s="10"/>
      <c r="AQ7308"/>
    </row>
    <row r="7309" spans="42:43" x14ac:dyDescent="0.35">
      <c r="AP7309" s="10"/>
      <c r="AQ7309"/>
    </row>
    <row r="7310" spans="42:43" x14ac:dyDescent="0.35">
      <c r="AP7310" s="10"/>
      <c r="AQ7310"/>
    </row>
    <row r="7311" spans="42:43" x14ac:dyDescent="0.35">
      <c r="AP7311" s="10"/>
      <c r="AQ7311"/>
    </row>
    <row r="7312" spans="42:43" x14ac:dyDescent="0.35">
      <c r="AP7312" s="10"/>
      <c r="AQ7312"/>
    </row>
    <row r="7313" spans="42:43" x14ac:dyDescent="0.35">
      <c r="AP7313" s="10"/>
      <c r="AQ7313"/>
    </row>
    <row r="7314" spans="42:43" x14ac:dyDescent="0.35">
      <c r="AP7314" s="10"/>
      <c r="AQ7314"/>
    </row>
    <row r="7315" spans="42:43" x14ac:dyDescent="0.35">
      <c r="AP7315" s="10"/>
      <c r="AQ7315"/>
    </row>
    <row r="7316" spans="42:43" x14ac:dyDescent="0.35">
      <c r="AP7316" s="10"/>
      <c r="AQ7316"/>
    </row>
    <row r="7317" spans="42:43" x14ac:dyDescent="0.35">
      <c r="AP7317" s="10"/>
      <c r="AQ7317"/>
    </row>
    <row r="7318" spans="42:43" x14ac:dyDescent="0.35">
      <c r="AP7318" s="10"/>
      <c r="AQ7318"/>
    </row>
    <row r="7319" spans="42:43" x14ac:dyDescent="0.35">
      <c r="AP7319" s="10"/>
      <c r="AQ7319"/>
    </row>
    <row r="7320" spans="42:43" x14ac:dyDescent="0.35">
      <c r="AP7320" s="10"/>
      <c r="AQ7320"/>
    </row>
    <row r="7321" spans="42:43" x14ac:dyDescent="0.35">
      <c r="AP7321" s="10"/>
      <c r="AQ7321"/>
    </row>
    <row r="7322" spans="42:43" x14ac:dyDescent="0.35">
      <c r="AP7322" s="10"/>
      <c r="AQ7322"/>
    </row>
    <row r="7323" spans="42:43" x14ac:dyDescent="0.35">
      <c r="AP7323" s="10"/>
      <c r="AQ7323"/>
    </row>
    <row r="7324" spans="42:43" x14ac:dyDescent="0.35">
      <c r="AP7324" s="10"/>
      <c r="AQ7324"/>
    </row>
    <row r="7325" spans="42:43" x14ac:dyDescent="0.35">
      <c r="AP7325" s="10"/>
      <c r="AQ7325"/>
    </row>
    <row r="7326" spans="42:43" x14ac:dyDescent="0.35">
      <c r="AP7326" s="10"/>
      <c r="AQ7326"/>
    </row>
    <row r="7327" spans="42:43" x14ac:dyDescent="0.35">
      <c r="AP7327" s="10"/>
      <c r="AQ7327"/>
    </row>
    <row r="7328" spans="42:43" x14ac:dyDescent="0.35">
      <c r="AP7328" s="10"/>
      <c r="AQ7328"/>
    </row>
    <row r="7329" spans="42:43" x14ac:dyDescent="0.35">
      <c r="AP7329" s="10"/>
      <c r="AQ7329"/>
    </row>
    <row r="7330" spans="42:43" x14ac:dyDescent="0.35">
      <c r="AP7330" s="10"/>
      <c r="AQ7330"/>
    </row>
    <row r="7331" spans="42:43" x14ac:dyDescent="0.35">
      <c r="AP7331" s="10"/>
      <c r="AQ7331"/>
    </row>
    <row r="7332" spans="42:43" x14ac:dyDescent="0.35">
      <c r="AP7332" s="10"/>
      <c r="AQ7332"/>
    </row>
    <row r="7333" spans="42:43" x14ac:dyDescent="0.35">
      <c r="AP7333" s="10"/>
      <c r="AQ7333"/>
    </row>
    <row r="7334" spans="42:43" x14ac:dyDescent="0.35">
      <c r="AP7334" s="10"/>
      <c r="AQ7334"/>
    </row>
    <row r="7335" spans="42:43" x14ac:dyDescent="0.35">
      <c r="AP7335" s="10"/>
      <c r="AQ7335"/>
    </row>
    <row r="7336" spans="42:43" x14ac:dyDescent="0.35">
      <c r="AP7336" s="10"/>
      <c r="AQ7336"/>
    </row>
    <row r="7337" spans="42:43" x14ac:dyDescent="0.35">
      <c r="AP7337" s="10"/>
      <c r="AQ7337"/>
    </row>
    <row r="7338" spans="42:43" x14ac:dyDescent="0.35">
      <c r="AP7338" s="10"/>
      <c r="AQ7338"/>
    </row>
    <row r="7339" spans="42:43" x14ac:dyDescent="0.35">
      <c r="AP7339" s="10"/>
      <c r="AQ7339"/>
    </row>
    <row r="7340" spans="42:43" x14ac:dyDescent="0.35">
      <c r="AP7340" s="10"/>
      <c r="AQ7340"/>
    </row>
    <row r="7341" spans="42:43" x14ac:dyDescent="0.35">
      <c r="AP7341" s="10"/>
      <c r="AQ7341"/>
    </row>
    <row r="7342" spans="42:43" x14ac:dyDescent="0.35">
      <c r="AP7342" s="10"/>
      <c r="AQ7342"/>
    </row>
    <row r="7343" spans="42:43" x14ac:dyDescent="0.35">
      <c r="AP7343" s="10"/>
      <c r="AQ7343"/>
    </row>
    <row r="7344" spans="42:43" x14ac:dyDescent="0.35">
      <c r="AP7344" s="10"/>
      <c r="AQ7344"/>
    </row>
    <row r="7345" spans="42:43" x14ac:dyDescent="0.35">
      <c r="AP7345" s="10"/>
      <c r="AQ7345"/>
    </row>
    <row r="7346" spans="42:43" x14ac:dyDescent="0.35">
      <c r="AP7346" s="10"/>
      <c r="AQ7346"/>
    </row>
    <row r="7347" spans="42:43" x14ac:dyDescent="0.35">
      <c r="AP7347" s="10"/>
      <c r="AQ7347"/>
    </row>
    <row r="7348" spans="42:43" x14ac:dyDescent="0.35">
      <c r="AP7348" s="10"/>
      <c r="AQ7348"/>
    </row>
    <row r="7349" spans="42:43" x14ac:dyDescent="0.35">
      <c r="AP7349" s="10"/>
      <c r="AQ7349"/>
    </row>
    <row r="7350" spans="42:43" x14ac:dyDescent="0.35">
      <c r="AP7350" s="10"/>
      <c r="AQ7350"/>
    </row>
    <row r="7351" spans="42:43" x14ac:dyDescent="0.35">
      <c r="AP7351" s="10"/>
      <c r="AQ7351"/>
    </row>
    <row r="7352" spans="42:43" x14ac:dyDescent="0.35">
      <c r="AP7352" s="10"/>
      <c r="AQ7352"/>
    </row>
    <row r="7353" spans="42:43" x14ac:dyDescent="0.35">
      <c r="AP7353" s="10"/>
      <c r="AQ7353"/>
    </row>
    <row r="7354" spans="42:43" x14ac:dyDescent="0.35">
      <c r="AP7354" s="10"/>
      <c r="AQ7354"/>
    </row>
    <row r="7355" spans="42:43" x14ac:dyDescent="0.35">
      <c r="AP7355" s="10"/>
      <c r="AQ7355"/>
    </row>
    <row r="7356" spans="42:43" x14ac:dyDescent="0.35">
      <c r="AP7356" s="10"/>
      <c r="AQ7356"/>
    </row>
    <row r="7357" spans="42:43" x14ac:dyDescent="0.35">
      <c r="AP7357" s="10"/>
      <c r="AQ7357"/>
    </row>
    <row r="7358" spans="42:43" x14ac:dyDescent="0.35">
      <c r="AP7358" s="10"/>
      <c r="AQ7358"/>
    </row>
    <row r="7359" spans="42:43" x14ac:dyDescent="0.35">
      <c r="AP7359" s="10"/>
      <c r="AQ7359"/>
    </row>
    <row r="7360" spans="42:43" x14ac:dyDescent="0.35">
      <c r="AP7360" s="10"/>
      <c r="AQ7360"/>
    </row>
    <row r="7361" spans="42:43" x14ac:dyDescent="0.35">
      <c r="AP7361" s="10"/>
      <c r="AQ7361"/>
    </row>
    <row r="7362" spans="42:43" x14ac:dyDescent="0.35">
      <c r="AP7362" s="10"/>
      <c r="AQ7362"/>
    </row>
    <row r="7363" spans="42:43" x14ac:dyDescent="0.35">
      <c r="AP7363" s="10"/>
      <c r="AQ7363"/>
    </row>
    <row r="7364" spans="42:43" x14ac:dyDescent="0.35">
      <c r="AP7364" s="10"/>
      <c r="AQ7364"/>
    </row>
    <row r="7365" spans="42:43" x14ac:dyDescent="0.35">
      <c r="AP7365" s="10"/>
      <c r="AQ7365"/>
    </row>
    <row r="7366" spans="42:43" x14ac:dyDescent="0.35">
      <c r="AP7366" s="10"/>
      <c r="AQ7366"/>
    </row>
    <row r="7367" spans="42:43" x14ac:dyDescent="0.35">
      <c r="AP7367" s="10"/>
      <c r="AQ7367"/>
    </row>
    <row r="7368" spans="42:43" x14ac:dyDescent="0.35">
      <c r="AP7368" s="10"/>
      <c r="AQ7368"/>
    </row>
    <row r="7369" spans="42:43" x14ac:dyDescent="0.35">
      <c r="AP7369" s="10"/>
      <c r="AQ7369"/>
    </row>
    <row r="7370" spans="42:43" x14ac:dyDescent="0.35">
      <c r="AP7370" s="10"/>
      <c r="AQ7370"/>
    </row>
    <row r="7371" spans="42:43" x14ac:dyDescent="0.35">
      <c r="AP7371" s="10"/>
      <c r="AQ7371"/>
    </row>
    <row r="7372" spans="42:43" x14ac:dyDescent="0.35">
      <c r="AP7372" s="10"/>
      <c r="AQ7372"/>
    </row>
    <row r="7373" spans="42:43" x14ac:dyDescent="0.35">
      <c r="AP7373" s="10"/>
      <c r="AQ7373"/>
    </row>
    <row r="7374" spans="42:43" x14ac:dyDescent="0.35">
      <c r="AP7374" s="10"/>
      <c r="AQ7374"/>
    </row>
    <row r="7375" spans="42:43" x14ac:dyDescent="0.35">
      <c r="AP7375" s="10"/>
      <c r="AQ7375"/>
    </row>
    <row r="7376" spans="42:43" x14ac:dyDescent="0.35">
      <c r="AP7376" s="10"/>
      <c r="AQ7376"/>
    </row>
    <row r="7377" spans="42:43" x14ac:dyDescent="0.35">
      <c r="AP7377" s="10"/>
      <c r="AQ7377"/>
    </row>
    <row r="7378" spans="42:43" x14ac:dyDescent="0.35">
      <c r="AP7378" s="10"/>
      <c r="AQ7378"/>
    </row>
    <row r="7379" spans="42:43" x14ac:dyDescent="0.35">
      <c r="AP7379" s="10"/>
      <c r="AQ7379"/>
    </row>
    <row r="7380" spans="42:43" x14ac:dyDescent="0.35">
      <c r="AP7380" s="10"/>
      <c r="AQ7380"/>
    </row>
    <row r="7381" spans="42:43" x14ac:dyDescent="0.35">
      <c r="AP7381" s="10"/>
      <c r="AQ7381"/>
    </row>
    <row r="7382" spans="42:43" x14ac:dyDescent="0.35">
      <c r="AP7382" s="10"/>
      <c r="AQ7382"/>
    </row>
    <row r="7383" spans="42:43" x14ac:dyDescent="0.35">
      <c r="AP7383" s="10"/>
      <c r="AQ7383"/>
    </row>
    <row r="7384" spans="42:43" x14ac:dyDescent="0.35">
      <c r="AP7384" s="10"/>
      <c r="AQ7384"/>
    </row>
    <row r="7385" spans="42:43" x14ac:dyDescent="0.35">
      <c r="AP7385" s="10"/>
      <c r="AQ7385"/>
    </row>
    <row r="7386" spans="42:43" x14ac:dyDescent="0.35">
      <c r="AP7386" s="10"/>
      <c r="AQ7386"/>
    </row>
    <row r="7387" spans="42:43" x14ac:dyDescent="0.35">
      <c r="AP7387" s="10"/>
      <c r="AQ7387"/>
    </row>
    <row r="7388" spans="42:43" x14ac:dyDescent="0.35">
      <c r="AP7388" s="10"/>
      <c r="AQ7388"/>
    </row>
    <row r="7389" spans="42:43" x14ac:dyDescent="0.35">
      <c r="AP7389" s="10"/>
      <c r="AQ7389"/>
    </row>
    <row r="7390" spans="42:43" x14ac:dyDescent="0.35">
      <c r="AP7390" s="10"/>
      <c r="AQ7390"/>
    </row>
    <row r="7391" spans="42:43" x14ac:dyDescent="0.35">
      <c r="AP7391" s="10"/>
      <c r="AQ7391"/>
    </row>
    <row r="7392" spans="42:43" x14ac:dyDescent="0.35">
      <c r="AP7392" s="10"/>
      <c r="AQ7392"/>
    </row>
    <row r="7393" spans="42:43" x14ac:dyDescent="0.35">
      <c r="AP7393" s="10"/>
      <c r="AQ7393"/>
    </row>
    <row r="7394" spans="42:43" x14ac:dyDescent="0.35">
      <c r="AP7394" s="10"/>
      <c r="AQ7394"/>
    </row>
    <row r="7395" spans="42:43" x14ac:dyDescent="0.35">
      <c r="AP7395" s="10"/>
      <c r="AQ7395"/>
    </row>
    <row r="7396" spans="42:43" x14ac:dyDescent="0.35">
      <c r="AP7396" s="10"/>
      <c r="AQ7396"/>
    </row>
    <row r="7397" spans="42:43" x14ac:dyDescent="0.35">
      <c r="AP7397" s="10"/>
      <c r="AQ7397"/>
    </row>
    <row r="7398" spans="42:43" x14ac:dyDescent="0.35">
      <c r="AP7398" s="10"/>
      <c r="AQ7398"/>
    </row>
    <row r="7399" spans="42:43" x14ac:dyDescent="0.35">
      <c r="AP7399" s="10"/>
      <c r="AQ7399"/>
    </row>
    <row r="7400" spans="42:43" x14ac:dyDescent="0.35">
      <c r="AP7400" s="10"/>
      <c r="AQ7400"/>
    </row>
    <row r="7401" spans="42:43" x14ac:dyDescent="0.35">
      <c r="AP7401" s="10"/>
      <c r="AQ7401"/>
    </row>
    <row r="7402" spans="42:43" x14ac:dyDescent="0.35">
      <c r="AP7402" s="10"/>
      <c r="AQ7402"/>
    </row>
    <row r="7403" spans="42:43" x14ac:dyDescent="0.35">
      <c r="AP7403" s="10"/>
      <c r="AQ7403"/>
    </row>
    <row r="7404" spans="42:43" x14ac:dyDescent="0.35">
      <c r="AP7404" s="10"/>
      <c r="AQ7404"/>
    </row>
    <row r="7405" spans="42:43" x14ac:dyDescent="0.35">
      <c r="AP7405" s="10"/>
      <c r="AQ7405"/>
    </row>
    <row r="7406" spans="42:43" x14ac:dyDescent="0.35">
      <c r="AP7406" s="10"/>
      <c r="AQ7406"/>
    </row>
    <row r="7407" spans="42:43" x14ac:dyDescent="0.35">
      <c r="AP7407" s="10"/>
      <c r="AQ7407"/>
    </row>
    <row r="7408" spans="42:43" x14ac:dyDescent="0.35">
      <c r="AP7408" s="10"/>
      <c r="AQ7408"/>
    </row>
    <row r="7409" spans="42:43" x14ac:dyDescent="0.35">
      <c r="AP7409" s="10"/>
      <c r="AQ7409"/>
    </row>
    <row r="7410" spans="42:43" x14ac:dyDescent="0.35">
      <c r="AP7410" s="10"/>
      <c r="AQ7410"/>
    </row>
    <row r="7411" spans="42:43" x14ac:dyDescent="0.35">
      <c r="AP7411" s="10"/>
      <c r="AQ7411"/>
    </row>
    <row r="7412" spans="42:43" x14ac:dyDescent="0.35">
      <c r="AP7412" s="10"/>
      <c r="AQ7412"/>
    </row>
    <row r="7413" spans="42:43" x14ac:dyDescent="0.35">
      <c r="AP7413" s="10"/>
      <c r="AQ7413"/>
    </row>
    <row r="7414" spans="42:43" x14ac:dyDescent="0.35">
      <c r="AP7414" s="10"/>
      <c r="AQ7414"/>
    </row>
    <row r="7415" spans="42:43" x14ac:dyDescent="0.35">
      <c r="AP7415" s="10"/>
      <c r="AQ7415"/>
    </row>
    <row r="7416" spans="42:43" x14ac:dyDescent="0.35">
      <c r="AP7416" s="10"/>
      <c r="AQ7416"/>
    </row>
    <row r="7417" spans="42:43" x14ac:dyDescent="0.35">
      <c r="AP7417" s="10"/>
      <c r="AQ7417"/>
    </row>
    <row r="7418" spans="42:43" x14ac:dyDescent="0.35">
      <c r="AP7418" s="10"/>
      <c r="AQ7418"/>
    </row>
    <row r="7419" spans="42:43" x14ac:dyDescent="0.35">
      <c r="AP7419" s="10"/>
      <c r="AQ7419"/>
    </row>
    <row r="7420" spans="42:43" x14ac:dyDescent="0.35">
      <c r="AP7420" s="10"/>
      <c r="AQ7420"/>
    </row>
    <row r="7421" spans="42:43" x14ac:dyDescent="0.35">
      <c r="AP7421" s="10"/>
      <c r="AQ7421"/>
    </row>
    <row r="7422" spans="42:43" x14ac:dyDescent="0.35">
      <c r="AP7422" s="10"/>
      <c r="AQ7422"/>
    </row>
    <row r="7423" spans="42:43" x14ac:dyDescent="0.35">
      <c r="AP7423" s="10"/>
      <c r="AQ7423"/>
    </row>
    <row r="7424" spans="42:43" x14ac:dyDescent="0.35">
      <c r="AP7424" s="10"/>
      <c r="AQ7424"/>
    </row>
    <row r="7425" spans="42:43" x14ac:dyDescent="0.35">
      <c r="AP7425" s="10"/>
      <c r="AQ7425"/>
    </row>
    <row r="7426" spans="42:43" x14ac:dyDescent="0.35">
      <c r="AP7426" s="10"/>
      <c r="AQ7426"/>
    </row>
    <row r="7427" spans="42:43" x14ac:dyDescent="0.35">
      <c r="AP7427" s="10"/>
      <c r="AQ7427"/>
    </row>
    <row r="7428" spans="42:43" x14ac:dyDescent="0.35">
      <c r="AP7428" s="10"/>
      <c r="AQ7428"/>
    </row>
    <row r="7429" spans="42:43" x14ac:dyDescent="0.35">
      <c r="AP7429" s="10"/>
      <c r="AQ7429"/>
    </row>
    <row r="7430" spans="42:43" x14ac:dyDescent="0.35">
      <c r="AP7430" s="10"/>
      <c r="AQ7430"/>
    </row>
    <row r="7431" spans="42:43" x14ac:dyDescent="0.35">
      <c r="AP7431" s="10"/>
      <c r="AQ7431"/>
    </row>
    <row r="7432" spans="42:43" x14ac:dyDescent="0.35">
      <c r="AP7432" s="10"/>
      <c r="AQ7432"/>
    </row>
    <row r="7433" spans="42:43" x14ac:dyDescent="0.35">
      <c r="AP7433" s="10"/>
      <c r="AQ7433"/>
    </row>
    <row r="7434" spans="42:43" x14ac:dyDescent="0.35">
      <c r="AP7434" s="10"/>
      <c r="AQ7434"/>
    </row>
    <row r="7435" spans="42:43" x14ac:dyDescent="0.35">
      <c r="AP7435" s="10"/>
      <c r="AQ7435"/>
    </row>
    <row r="7436" spans="42:43" x14ac:dyDescent="0.35">
      <c r="AP7436" s="10"/>
      <c r="AQ7436"/>
    </row>
    <row r="7437" spans="42:43" x14ac:dyDescent="0.35">
      <c r="AP7437" s="10"/>
      <c r="AQ7437"/>
    </row>
    <row r="7438" spans="42:43" x14ac:dyDescent="0.35">
      <c r="AP7438" s="10"/>
      <c r="AQ7438"/>
    </row>
    <row r="7439" spans="42:43" x14ac:dyDescent="0.35">
      <c r="AP7439" s="10"/>
      <c r="AQ7439"/>
    </row>
    <row r="7440" spans="42:43" x14ac:dyDescent="0.35">
      <c r="AP7440" s="10"/>
      <c r="AQ7440"/>
    </row>
    <row r="7441" spans="42:43" x14ac:dyDescent="0.35">
      <c r="AP7441" s="10"/>
      <c r="AQ7441"/>
    </row>
    <row r="7442" spans="42:43" x14ac:dyDescent="0.35">
      <c r="AP7442" s="10"/>
      <c r="AQ7442"/>
    </row>
    <row r="7443" spans="42:43" x14ac:dyDescent="0.35">
      <c r="AP7443" s="10"/>
      <c r="AQ7443"/>
    </row>
    <row r="7444" spans="42:43" x14ac:dyDescent="0.35">
      <c r="AP7444" s="10"/>
      <c r="AQ7444"/>
    </row>
    <row r="7445" spans="42:43" x14ac:dyDescent="0.35">
      <c r="AP7445" s="10"/>
      <c r="AQ7445"/>
    </row>
    <row r="7446" spans="42:43" x14ac:dyDescent="0.35">
      <c r="AP7446" s="10"/>
      <c r="AQ7446"/>
    </row>
    <row r="7447" spans="42:43" x14ac:dyDescent="0.35">
      <c r="AP7447" s="10"/>
      <c r="AQ7447"/>
    </row>
    <row r="7448" spans="42:43" x14ac:dyDescent="0.35">
      <c r="AP7448" s="10"/>
      <c r="AQ7448"/>
    </row>
    <row r="7449" spans="42:43" x14ac:dyDescent="0.35">
      <c r="AP7449" s="10"/>
      <c r="AQ7449"/>
    </row>
    <row r="7450" spans="42:43" x14ac:dyDescent="0.35">
      <c r="AP7450" s="10"/>
      <c r="AQ7450"/>
    </row>
    <row r="7451" spans="42:43" x14ac:dyDescent="0.35">
      <c r="AP7451" s="10"/>
      <c r="AQ7451"/>
    </row>
    <row r="7452" spans="42:43" x14ac:dyDescent="0.35">
      <c r="AP7452" s="10"/>
      <c r="AQ7452"/>
    </row>
    <row r="7453" spans="42:43" x14ac:dyDescent="0.35">
      <c r="AP7453" s="10"/>
      <c r="AQ7453"/>
    </row>
    <row r="7454" spans="42:43" x14ac:dyDescent="0.35">
      <c r="AP7454" s="10"/>
      <c r="AQ7454"/>
    </row>
    <row r="7455" spans="42:43" x14ac:dyDescent="0.35">
      <c r="AP7455" s="10"/>
      <c r="AQ7455"/>
    </row>
    <row r="7456" spans="42:43" x14ac:dyDescent="0.35">
      <c r="AP7456" s="10"/>
      <c r="AQ7456"/>
    </row>
    <row r="7457" spans="42:43" x14ac:dyDescent="0.35">
      <c r="AP7457" s="10"/>
      <c r="AQ7457"/>
    </row>
    <row r="7458" spans="42:43" x14ac:dyDescent="0.35">
      <c r="AP7458" s="10"/>
      <c r="AQ7458"/>
    </row>
    <row r="7459" spans="42:43" x14ac:dyDescent="0.35">
      <c r="AP7459" s="10"/>
      <c r="AQ7459"/>
    </row>
    <row r="7460" spans="42:43" x14ac:dyDescent="0.35">
      <c r="AP7460" s="10"/>
      <c r="AQ7460"/>
    </row>
    <row r="7461" spans="42:43" x14ac:dyDescent="0.35">
      <c r="AP7461" s="10"/>
      <c r="AQ7461"/>
    </row>
    <row r="7462" spans="42:43" x14ac:dyDescent="0.35">
      <c r="AP7462" s="10"/>
      <c r="AQ7462"/>
    </row>
    <row r="7463" spans="42:43" x14ac:dyDescent="0.35">
      <c r="AP7463" s="10"/>
      <c r="AQ7463"/>
    </row>
    <row r="7464" spans="42:43" x14ac:dyDescent="0.35">
      <c r="AP7464" s="10"/>
      <c r="AQ7464"/>
    </row>
    <row r="7465" spans="42:43" x14ac:dyDescent="0.35">
      <c r="AP7465" s="10"/>
      <c r="AQ7465"/>
    </row>
    <row r="7466" spans="42:43" x14ac:dyDescent="0.35">
      <c r="AP7466" s="10"/>
      <c r="AQ7466"/>
    </row>
    <row r="7467" spans="42:43" x14ac:dyDescent="0.35">
      <c r="AP7467" s="10"/>
      <c r="AQ7467"/>
    </row>
    <row r="7468" spans="42:43" x14ac:dyDescent="0.35">
      <c r="AP7468" s="10"/>
      <c r="AQ7468"/>
    </row>
    <row r="7469" spans="42:43" x14ac:dyDescent="0.35">
      <c r="AP7469" s="10"/>
      <c r="AQ7469"/>
    </row>
    <row r="7470" spans="42:43" x14ac:dyDescent="0.35">
      <c r="AP7470" s="10"/>
      <c r="AQ7470"/>
    </row>
    <row r="7471" spans="42:43" x14ac:dyDescent="0.35">
      <c r="AP7471" s="10"/>
      <c r="AQ7471"/>
    </row>
    <row r="7472" spans="42:43" x14ac:dyDescent="0.35">
      <c r="AP7472" s="10"/>
      <c r="AQ7472"/>
    </row>
    <row r="7473" spans="42:43" x14ac:dyDescent="0.35">
      <c r="AP7473" s="10"/>
      <c r="AQ7473"/>
    </row>
    <row r="7474" spans="42:43" x14ac:dyDescent="0.35">
      <c r="AP7474" s="10"/>
      <c r="AQ7474"/>
    </row>
    <row r="7475" spans="42:43" x14ac:dyDescent="0.35">
      <c r="AP7475" s="10"/>
      <c r="AQ7475"/>
    </row>
    <row r="7476" spans="42:43" x14ac:dyDescent="0.35">
      <c r="AP7476" s="10"/>
      <c r="AQ7476"/>
    </row>
    <row r="7477" spans="42:43" x14ac:dyDescent="0.35">
      <c r="AP7477" s="10"/>
      <c r="AQ7477"/>
    </row>
    <row r="7478" spans="42:43" x14ac:dyDescent="0.35">
      <c r="AP7478" s="10"/>
      <c r="AQ7478"/>
    </row>
    <row r="7479" spans="42:43" x14ac:dyDescent="0.35">
      <c r="AP7479" s="10"/>
      <c r="AQ7479"/>
    </row>
    <row r="7480" spans="42:43" x14ac:dyDescent="0.35">
      <c r="AP7480" s="10"/>
      <c r="AQ7480"/>
    </row>
    <row r="7481" spans="42:43" x14ac:dyDescent="0.35">
      <c r="AP7481" s="10"/>
      <c r="AQ7481"/>
    </row>
    <row r="7482" spans="42:43" x14ac:dyDescent="0.35">
      <c r="AP7482" s="10"/>
      <c r="AQ7482"/>
    </row>
    <row r="7483" spans="42:43" x14ac:dyDescent="0.35">
      <c r="AP7483" s="10"/>
      <c r="AQ7483"/>
    </row>
    <row r="7484" spans="42:43" x14ac:dyDescent="0.35">
      <c r="AP7484" s="10"/>
      <c r="AQ7484"/>
    </row>
    <row r="7485" spans="42:43" x14ac:dyDescent="0.35">
      <c r="AP7485" s="10"/>
      <c r="AQ7485"/>
    </row>
    <row r="7486" spans="42:43" x14ac:dyDescent="0.35">
      <c r="AP7486" s="10"/>
      <c r="AQ7486"/>
    </row>
    <row r="7487" spans="42:43" x14ac:dyDescent="0.35">
      <c r="AP7487" s="10"/>
      <c r="AQ7487"/>
    </row>
    <row r="7488" spans="42:43" x14ac:dyDescent="0.35">
      <c r="AP7488" s="10"/>
      <c r="AQ7488"/>
    </row>
    <row r="7489" spans="42:43" x14ac:dyDescent="0.35">
      <c r="AP7489" s="10"/>
      <c r="AQ7489"/>
    </row>
    <row r="7490" spans="42:43" x14ac:dyDescent="0.35">
      <c r="AP7490" s="10"/>
      <c r="AQ7490"/>
    </row>
    <row r="7491" spans="42:43" x14ac:dyDescent="0.35">
      <c r="AP7491" s="10"/>
      <c r="AQ7491"/>
    </row>
    <row r="7492" spans="42:43" x14ac:dyDescent="0.35">
      <c r="AP7492" s="10"/>
      <c r="AQ7492"/>
    </row>
    <row r="7493" spans="42:43" x14ac:dyDescent="0.35">
      <c r="AP7493" s="10"/>
      <c r="AQ7493"/>
    </row>
    <row r="7494" spans="42:43" x14ac:dyDescent="0.35">
      <c r="AP7494" s="10"/>
      <c r="AQ7494"/>
    </row>
    <row r="7495" spans="42:43" x14ac:dyDescent="0.35">
      <c r="AP7495" s="10"/>
      <c r="AQ7495"/>
    </row>
    <row r="7496" spans="42:43" x14ac:dyDescent="0.35">
      <c r="AP7496" s="10"/>
      <c r="AQ7496"/>
    </row>
    <row r="7497" spans="42:43" x14ac:dyDescent="0.35">
      <c r="AP7497" s="10"/>
      <c r="AQ7497"/>
    </row>
    <row r="7498" spans="42:43" x14ac:dyDescent="0.35">
      <c r="AP7498" s="10"/>
      <c r="AQ7498"/>
    </row>
    <row r="7499" spans="42:43" x14ac:dyDescent="0.35">
      <c r="AP7499" s="10"/>
      <c r="AQ7499"/>
    </row>
    <row r="7500" spans="42:43" x14ac:dyDescent="0.35">
      <c r="AP7500" s="10"/>
      <c r="AQ7500"/>
    </row>
    <row r="7501" spans="42:43" x14ac:dyDescent="0.35">
      <c r="AP7501" s="10"/>
      <c r="AQ7501"/>
    </row>
    <row r="7502" spans="42:43" x14ac:dyDescent="0.35">
      <c r="AP7502" s="10"/>
      <c r="AQ7502"/>
    </row>
    <row r="7503" spans="42:43" x14ac:dyDescent="0.35">
      <c r="AP7503" s="10"/>
      <c r="AQ7503"/>
    </row>
    <row r="7504" spans="42:43" x14ac:dyDescent="0.35">
      <c r="AP7504" s="10"/>
      <c r="AQ7504"/>
    </row>
    <row r="7505" spans="42:43" x14ac:dyDescent="0.35">
      <c r="AP7505" s="10"/>
      <c r="AQ7505"/>
    </row>
    <row r="7506" spans="42:43" x14ac:dyDescent="0.35">
      <c r="AP7506" s="10"/>
      <c r="AQ7506"/>
    </row>
    <row r="7507" spans="42:43" x14ac:dyDescent="0.35">
      <c r="AP7507" s="10"/>
      <c r="AQ7507"/>
    </row>
    <row r="7508" spans="42:43" x14ac:dyDescent="0.35">
      <c r="AP7508" s="10"/>
      <c r="AQ7508"/>
    </row>
    <row r="7509" spans="42:43" x14ac:dyDescent="0.35">
      <c r="AP7509" s="10"/>
      <c r="AQ7509"/>
    </row>
    <row r="7510" spans="42:43" x14ac:dyDescent="0.35">
      <c r="AP7510" s="10"/>
      <c r="AQ7510"/>
    </row>
    <row r="7511" spans="42:43" x14ac:dyDescent="0.35">
      <c r="AP7511" s="10"/>
      <c r="AQ7511"/>
    </row>
    <row r="7512" spans="42:43" x14ac:dyDescent="0.35">
      <c r="AP7512" s="10"/>
      <c r="AQ7512"/>
    </row>
    <row r="7513" spans="42:43" x14ac:dyDescent="0.35">
      <c r="AP7513" s="10"/>
      <c r="AQ7513"/>
    </row>
    <row r="7514" spans="42:43" x14ac:dyDescent="0.35">
      <c r="AP7514" s="10"/>
      <c r="AQ7514"/>
    </row>
    <row r="7515" spans="42:43" x14ac:dyDescent="0.35">
      <c r="AP7515" s="10"/>
      <c r="AQ7515"/>
    </row>
    <row r="7516" spans="42:43" x14ac:dyDescent="0.35">
      <c r="AP7516" s="10"/>
      <c r="AQ7516"/>
    </row>
    <row r="7517" spans="42:43" x14ac:dyDescent="0.35">
      <c r="AP7517" s="10"/>
      <c r="AQ7517"/>
    </row>
    <row r="7518" spans="42:43" x14ac:dyDescent="0.35">
      <c r="AP7518" s="10"/>
      <c r="AQ7518"/>
    </row>
    <row r="7519" spans="42:43" x14ac:dyDescent="0.35">
      <c r="AP7519" s="10"/>
      <c r="AQ7519"/>
    </row>
    <row r="7520" spans="42:43" x14ac:dyDescent="0.35">
      <c r="AP7520" s="10"/>
      <c r="AQ7520"/>
    </row>
    <row r="7521" spans="42:43" x14ac:dyDescent="0.35">
      <c r="AP7521" s="10"/>
      <c r="AQ7521"/>
    </row>
    <row r="7522" spans="42:43" x14ac:dyDescent="0.35">
      <c r="AP7522" s="10"/>
      <c r="AQ7522"/>
    </row>
    <row r="7523" spans="42:43" x14ac:dyDescent="0.35">
      <c r="AP7523" s="10"/>
      <c r="AQ7523"/>
    </row>
    <row r="7524" spans="42:43" x14ac:dyDescent="0.35">
      <c r="AP7524" s="10"/>
      <c r="AQ7524"/>
    </row>
    <row r="7525" spans="42:43" x14ac:dyDescent="0.35">
      <c r="AP7525" s="10"/>
      <c r="AQ7525"/>
    </row>
    <row r="7526" spans="42:43" x14ac:dyDescent="0.35">
      <c r="AP7526" s="10"/>
      <c r="AQ7526"/>
    </row>
    <row r="7527" spans="42:43" x14ac:dyDescent="0.35">
      <c r="AP7527" s="10"/>
      <c r="AQ7527"/>
    </row>
    <row r="7528" spans="42:43" x14ac:dyDescent="0.35">
      <c r="AP7528" s="10"/>
      <c r="AQ7528"/>
    </row>
    <row r="7529" spans="42:43" x14ac:dyDescent="0.35">
      <c r="AP7529" s="10"/>
      <c r="AQ7529"/>
    </row>
    <row r="7530" spans="42:43" x14ac:dyDescent="0.35">
      <c r="AP7530" s="10"/>
      <c r="AQ7530"/>
    </row>
    <row r="7531" spans="42:43" x14ac:dyDescent="0.35">
      <c r="AP7531" s="10"/>
      <c r="AQ7531"/>
    </row>
    <row r="7532" spans="42:43" x14ac:dyDescent="0.35">
      <c r="AP7532" s="10"/>
      <c r="AQ7532"/>
    </row>
    <row r="7533" spans="42:43" x14ac:dyDescent="0.35">
      <c r="AP7533" s="10"/>
      <c r="AQ7533"/>
    </row>
    <row r="7534" spans="42:43" x14ac:dyDescent="0.35">
      <c r="AP7534" s="10"/>
      <c r="AQ7534"/>
    </row>
    <row r="7535" spans="42:43" x14ac:dyDescent="0.35">
      <c r="AP7535" s="10"/>
      <c r="AQ7535"/>
    </row>
    <row r="7536" spans="42:43" x14ac:dyDescent="0.35">
      <c r="AP7536" s="10"/>
      <c r="AQ7536"/>
    </row>
    <row r="7537" spans="42:43" x14ac:dyDescent="0.35">
      <c r="AP7537" s="10"/>
      <c r="AQ7537"/>
    </row>
    <row r="7538" spans="42:43" x14ac:dyDescent="0.35">
      <c r="AP7538" s="10"/>
      <c r="AQ7538"/>
    </row>
    <row r="7539" spans="42:43" x14ac:dyDescent="0.35">
      <c r="AP7539" s="10"/>
      <c r="AQ7539"/>
    </row>
    <row r="7540" spans="42:43" x14ac:dyDescent="0.35">
      <c r="AP7540" s="10"/>
      <c r="AQ7540"/>
    </row>
    <row r="7541" spans="42:43" x14ac:dyDescent="0.35">
      <c r="AP7541" s="10"/>
      <c r="AQ7541"/>
    </row>
    <row r="7542" spans="42:43" x14ac:dyDescent="0.35">
      <c r="AP7542" s="10"/>
      <c r="AQ7542"/>
    </row>
    <row r="7543" spans="42:43" x14ac:dyDescent="0.35">
      <c r="AP7543" s="10"/>
      <c r="AQ7543"/>
    </row>
    <row r="7544" spans="42:43" x14ac:dyDescent="0.35">
      <c r="AP7544" s="10"/>
      <c r="AQ7544"/>
    </row>
    <row r="7545" spans="42:43" x14ac:dyDescent="0.35">
      <c r="AP7545" s="10"/>
      <c r="AQ7545"/>
    </row>
    <row r="7546" spans="42:43" x14ac:dyDescent="0.35">
      <c r="AP7546" s="10"/>
      <c r="AQ7546"/>
    </row>
    <row r="7547" spans="42:43" x14ac:dyDescent="0.35">
      <c r="AP7547" s="10"/>
      <c r="AQ7547"/>
    </row>
    <row r="7548" spans="42:43" x14ac:dyDescent="0.35">
      <c r="AP7548" s="10"/>
      <c r="AQ7548"/>
    </row>
    <row r="7549" spans="42:43" x14ac:dyDescent="0.35">
      <c r="AP7549" s="10"/>
      <c r="AQ7549"/>
    </row>
    <row r="7550" spans="42:43" x14ac:dyDescent="0.35">
      <c r="AP7550" s="10"/>
      <c r="AQ7550"/>
    </row>
    <row r="7551" spans="42:43" x14ac:dyDescent="0.35">
      <c r="AP7551" s="10"/>
      <c r="AQ7551"/>
    </row>
    <row r="7552" spans="42:43" x14ac:dyDescent="0.35">
      <c r="AP7552" s="10"/>
      <c r="AQ7552"/>
    </row>
    <row r="7553" spans="42:43" x14ac:dyDescent="0.35">
      <c r="AP7553" s="10"/>
      <c r="AQ7553"/>
    </row>
    <row r="7554" spans="42:43" x14ac:dyDescent="0.35">
      <c r="AP7554" s="10"/>
      <c r="AQ7554"/>
    </row>
    <row r="7555" spans="42:43" x14ac:dyDescent="0.35">
      <c r="AP7555" s="10"/>
      <c r="AQ7555"/>
    </row>
    <row r="7556" spans="42:43" x14ac:dyDescent="0.35">
      <c r="AP7556" s="10"/>
      <c r="AQ7556"/>
    </row>
    <row r="7557" spans="42:43" x14ac:dyDescent="0.35">
      <c r="AP7557" s="10"/>
      <c r="AQ7557"/>
    </row>
    <row r="7558" spans="42:43" x14ac:dyDescent="0.35">
      <c r="AP7558" s="10"/>
      <c r="AQ7558"/>
    </row>
    <row r="7559" spans="42:43" x14ac:dyDescent="0.35">
      <c r="AP7559" s="10"/>
      <c r="AQ7559"/>
    </row>
    <row r="7560" spans="42:43" x14ac:dyDescent="0.35">
      <c r="AP7560" s="10"/>
      <c r="AQ7560"/>
    </row>
    <row r="7561" spans="42:43" x14ac:dyDescent="0.35">
      <c r="AP7561" s="10"/>
      <c r="AQ7561"/>
    </row>
    <row r="7562" spans="42:43" x14ac:dyDescent="0.35">
      <c r="AP7562" s="10"/>
      <c r="AQ7562"/>
    </row>
    <row r="7563" spans="42:43" x14ac:dyDescent="0.35">
      <c r="AP7563" s="10"/>
      <c r="AQ7563"/>
    </row>
    <row r="7564" spans="42:43" x14ac:dyDescent="0.35">
      <c r="AP7564" s="10"/>
      <c r="AQ7564"/>
    </row>
    <row r="7565" spans="42:43" x14ac:dyDescent="0.35">
      <c r="AP7565" s="10"/>
      <c r="AQ7565"/>
    </row>
    <row r="7566" spans="42:43" x14ac:dyDescent="0.35">
      <c r="AP7566" s="10"/>
      <c r="AQ7566"/>
    </row>
    <row r="7567" spans="42:43" x14ac:dyDescent="0.35">
      <c r="AP7567" s="10"/>
      <c r="AQ7567"/>
    </row>
    <row r="7568" spans="42:43" x14ac:dyDescent="0.35">
      <c r="AP7568" s="10"/>
      <c r="AQ7568"/>
    </row>
    <row r="7569" spans="42:43" x14ac:dyDescent="0.35">
      <c r="AP7569" s="10"/>
      <c r="AQ7569"/>
    </row>
    <row r="7570" spans="42:43" x14ac:dyDescent="0.35">
      <c r="AP7570" s="10"/>
      <c r="AQ7570"/>
    </row>
    <row r="7571" spans="42:43" x14ac:dyDescent="0.35">
      <c r="AP7571" s="10"/>
      <c r="AQ7571"/>
    </row>
    <row r="7572" spans="42:43" x14ac:dyDescent="0.35">
      <c r="AP7572" s="10"/>
      <c r="AQ7572"/>
    </row>
    <row r="7573" spans="42:43" x14ac:dyDescent="0.35">
      <c r="AP7573" s="10"/>
      <c r="AQ7573"/>
    </row>
    <row r="7574" spans="42:43" x14ac:dyDescent="0.35">
      <c r="AP7574" s="10"/>
      <c r="AQ7574"/>
    </row>
    <row r="7575" spans="42:43" x14ac:dyDescent="0.35">
      <c r="AP7575" s="10"/>
      <c r="AQ7575"/>
    </row>
    <row r="7576" spans="42:43" x14ac:dyDescent="0.35">
      <c r="AP7576" s="10"/>
      <c r="AQ7576"/>
    </row>
    <row r="7577" spans="42:43" x14ac:dyDescent="0.35">
      <c r="AP7577" s="10"/>
      <c r="AQ7577"/>
    </row>
    <row r="7578" spans="42:43" x14ac:dyDescent="0.35">
      <c r="AP7578" s="10"/>
      <c r="AQ7578"/>
    </row>
    <row r="7579" spans="42:43" x14ac:dyDescent="0.35">
      <c r="AP7579" s="10"/>
      <c r="AQ7579"/>
    </row>
    <row r="7580" spans="42:43" x14ac:dyDescent="0.35">
      <c r="AP7580" s="10"/>
      <c r="AQ7580"/>
    </row>
    <row r="7581" spans="42:43" x14ac:dyDescent="0.35">
      <c r="AP7581" s="10"/>
      <c r="AQ7581"/>
    </row>
    <row r="7582" spans="42:43" x14ac:dyDescent="0.35">
      <c r="AP7582" s="10"/>
      <c r="AQ7582"/>
    </row>
    <row r="7583" spans="42:43" x14ac:dyDescent="0.35">
      <c r="AP7583" s="10"/>
      <c r="AQ7583"/>
    </row>
    <row r="7584" spans="42:43" x14ac:dyDescent="0.35">
      <c r="AP7584" s="10"/>
      <c r="AQ7584"/>
    </row>
    <row r="7585" spans="42:43" x14ac:dyDescent="0.35">
      <c r="AP7585" s="10"/>
      <c r="AQ7585"/>
    </row>
    <row r="7586" spans="42:43" x14ac:dyDescent="0.35">
      <c r="AP7586" s="10"/>
      <c r="AQ7586"/>
    </row>
    <row r="7587" spans="42:43" x14ac:dyDescent="0.35">
      <c r="AP7587" s="10"/>
      <c r="AQ7587"/>
    </row>
    <row r="7588" spans="42:43" x14ac:dyDescent="0.35">
      <c r="AP7588" s="10"/>
      <c r="AQ7588"/>
    </row>
    <row r="7589" spans="42:43" x14ac:dyDescent="0.35">
      <c r="AP7589" s="10"/>
      <c r="AQ7589"/>
    </row>
    <row r="7590" spans="42:43" x14ac:dyDescent="0.35">
      <c r="AP7590" s="10"/>
      <c r="AQ7590"/>
    </row>
    <row r="7591" spans="42:43" x14ac:dyDescent="0.35">
      <c r="AP7591" s="10"/>
      <c r="AQ7591"/>
    </row>
    <row r="7592" spans="42:43" x14ac:dyDescent="0.35">
      <c r="AP7592" s="10"/>
      <c r="AQ7592"/>
    </row>
    <row r="7593" spans="42:43" x14ac:dyDescent="0.35">
      <c r="AP7593" s="10"/>
      <c r="AQ7593"/>
    </row>
    <row r="7594" spans="42:43" x14ac:dyDescent="0.35">
      <c r="AP7594" s="10"/>
      <c r="AQ7594"/>
    </row>
    <row r="7595" spans="42:43" x14ac:dyDescent="0.35">
      <c r="AP7595" s="10"/>
      <c r="AQ7595"/>
    </row>
    <row r="7596" spans="42:43" x14ac:dyDescent="0.35">
      <c r="AP7596" s="10"/>
      <c r="AQ7596"/>
    </row>
    <row r="7597" spans="42:43" x14ac:dyDescent="0.35">
      <c r="AP7597" s="10"/>
      <c r="AQ7597"/>
    </row>
    <row r="7598" spans="42:43" x14ac:dyDescent="0.35">
      <c r="AP7598" s="10"/>
      <c r="AQ7598"/>
    </row>
    <row r="7599" spans="42:43" x14ac:dyDescent="0.35">
      <c r="AP7599" s="10"/>
      <c r="AQ7599"/>
    </row>
    <row r="7600" spans="42:43" x14ac:dyDescent="0.35">
      <c r="AP7600" s="10"/>
      <c r="AQ7600"/>
    </row>
    <row r="7601" spans="42:43" x14ac:dyDescent="0.35">
      <c r="AP7601" s="10"/>
      <c r="AQ7601"/>
    </row>
    <row r="7602" spans="42:43" x14ac:dyDescent="0.35">
      <c r="AP7602" s="10"/>
      <c r="AQ7602"/>
    </row>
    <row r="7603" spans="42:43" x14ac:dyDescent="0.35">
      <c r="AP7603" s="10"/>
      <c r="AQ7603"/>
    </row>
    <row r="7604" spans="42:43" x14ac:dyDescent="0.35">
      <c r="AP7604" s="10"/>
      <c r="AQ7604"/>
    </row>
    <row r="7605" spans="42:43" x14ac:dyDescent="0.35">
      <c r="AP7605" s="10"/>
      <c r="AQ7605"/>
    </row>
    <row r="7606" spans="42:43" x14ac:dyDescent="0.35">
      <c r="AP7606" s="10"/>
      <c r="AQ7606"/>
    </row>
    <row r="7607" spans="42:43" x14ac:dyDescent="0.35">
      <c r="AP7607" s="10"/>
      <c r="AQ7607"/>
    </row>
    <row r="7608" spans="42:43" x14ac:dyDescent="0.35">
      <c r="AP7608" s="10"/>
      <c r="AQ7608"/>
    </row>
    <row r="7609" spans="42:43" x14ac:dyDescent="0.35">
      <c r="AP7609" s="10"/>
      <c r="AQ7609"/>
    </row>
    <row r="7610" spans="42:43" x14ac:dyDescent="0.35">
      <c r="AP7610" s="10"/>
      <c r="AQ7610"/>
    </row>
    <row r="7611" spans="42:43" x14ac:dyDescent="0.35">
      <c r="AP7611" s="10"/>
      <c r="AQ7611"/>
    </row>
    <row r="7612" spans="42:43" x14ac:dyDescent="0.35">
      <c r="AP7612" s="10"/>
      <c r="AQ7612"/>
    </row>
    <row r="7613" spans="42:43" x14ac:dyDescent="0.35">
      <c r="AP7613" s="10"/>
      <c r="AQ7613"/>
    </row>
    <row r="7614" spans="42:43" x14ac:dyDescent="0.35">
      <c r="AP7614" s="10"/>
      <c r="AQ7614"/>
    </row>
    <row r="7615" spans="42:43" x14ac:dyDescent="0.35">
      <c r="AP7615" s="10"/>
      <c r="AQ7615"/>
    </row>
    <row r="7616" spans="42:43" x14ac:dyDescent="0.35">
      <c r="AP7616" s="10"/>
      <c r="AQ7616"/>
    </row>
    <row r="7617" spans="42:43" x14ac:dyDescent="0.35">
      <c r="AP7617" s="10"/>
      <c r="AQ7617"/>
    </row>
    <row r="7618" spans="42:43" x14ac:dyDescent="0.35">
      <c r="AP7618" s="10"/>
      <c r="AQ7618"/>
    </row>
    <row r="7619" spans="42:43" x14ac:dyDescent="0.35">
      <c r="AP7619" s="10"/>
      <c r="AQ7619"/>
    </row>
    <row r="7620" spans="42:43" x14ac:dyDescent="0.35">
      <c r="AP7620" s="10"/>
      <c r="AQ7620"/>
    </row>
    <row r="7621" spans="42:43" x14ac:dyDescent="0.35">
      <c r="AP7621" s="10"/>
      <c r="AQ7621"/>
    </row>
    <row r="7622" spans="42:43" x14ac:dyDescent="0.35">
      <c r="AP7622" s="10"/>
      <c r="AQ7622"/>
    </row>
    <row r="7623" spans="42:43" x14ac:dyDescent="0.35">
      <c r="AP7623" s="10"/>
      <c r="AQ7623"/>
    </row>
    <row r="7624" spans="42:43" x14ac:dyDescent="0.35">
      <c r="AP7624" s="10"/>
      <c r="AQ7624"/>
    </row>
    <row r="7625" spans="42:43" x14ac:dyDescent="0.35">
      <c r="AP7625" s="10"/>
      <c r="AQ7625"/>
    </row>
    <row r="7626" spans="42:43" x14ac:dyDescent="0.35">
      <c r="AP7626" s="10"/>
      <c r="AQ7626"/>
    </row>
    <row r="7627" spans="42:43" x14ac:dyDescent="0.35">
      <c r="AP7627" s="10"/>
      <c r="AQ7627"/>
    </row>
    <row r="7628" spans="42:43" x14ac:dyDescent="0.35">
      <c r="AP7628" s="10"/>
      <c r="AQ7628"/>
    </row>
    <row r="7629" spans="42:43" x14ac:dyDescent="0.35">
      <c r="AP7629" s="10"/>
      <c r="AQ7629"/>
    </row>
    <row r="7630" spans="42:43" x14ac:dyDescent="0.35">
      <c r="AP7630" s="10"/>
      <c r="AQ7630"/>
    </row>
    <row r="7631" spans="42:43" x14ac:dyDescent="0.35">
      <c r="AP7631" s="10"/>
      <c r="AQ7631"/>
    </row>
    <row r="7632" spans="42:43" x14ac:dyDescent="0.35">
      <c r="AP7632" s="10"/>
      <c r="AQ7632"/>
    </row>
    <row r="7633" spans="42:43" x14ac:dyDescent="0.35">
      <c r="AP7633" s="10"/>
      <c r="AQ7633"/>
    </row>
    <row r="7634" spans="42:43" x14ac:dyDescent="0.35">
      <c r="AP7634" s="10"/>
      <c r="AQ7634"/>
    </row>
    <row r="7635" spans="42:43" x14ac:dyDescent="0.35">
      <c r="AP7635" s="10"/>
      <c r="AQ7635"/>
    </row>
    <row r="7636" spans="42:43" x14ac:dyDescent="0.35">
      <c r="AP7636" s="10"/>
      <c r="AQ7636"/>
    </row>
    <row r="7637" spans="42:43" x14ac:dyDescent="0.35">
      <c r="AP7637" s="10"/>
      <c r="AQ7637"/>
    </row>
    <row r="7638" spans="42:43" x14ac:dyDescent="0.35">
      <c r="AP7638" s="10"/>
      <c r="AQ7638"/>
    </row>
    <row r="7639" spans="42:43" x14ac:dyDescent="0.35">
      <c r="AP7639" s="10"/>
      <c r="AQ7639"/>
    </row>
    <row r="7640" spans="42:43" x14ac:dyDescent="0.35">
      <c r="AP7640" s="10"/>
      <c r="AQ7640"/>
    </row>
    <row r="7641" spans="42:43" x14ac:dyDescent="0.35">
      <c r="AP7641" s="10"/>
      <c r="AQ7641"/>
    </row>
    <row r="7642" spans="42:43" x14ac:dyDescent="0.35">
      <c r="AP7642" s="10"/>
      <c r="AQ7642"/>
    </row>
    <row r="7643" spans="42:43" x14ac:dyDescent="0.35">
      <c r="AP7643" s="10"/>
      <c r="AQ7643"/>
    </row>
    <row r="7644" spans="42:43" x14ac:dyDescent="0.35">
      <c r="AP7644" s="10"/>
      <c r="AQ7644"/>
    </row>
    <row r="7645" spans="42:43" x14ac:dyDescent="0.35">
      <c r="AP7645" s="10"/>
      <c r="AQ7645"/>
    </row>
    <row r="7646" spans="42:43" x14ac:dyDescent="0.35">
      <c r="AP7646" s="10"/>
      <c r="AQ7646"/>
    </row>
    <row r="7647" spans="42:43" x14ac:dyDescent="0.35">
      <c r="AP7647" s="10"/>
      <c r="AQ7647"/>
    </row>
    <row r="7648" spans="42:43" x14ac:dyDescent="0.35">
      <c r="AP7648" s="10"/>
      <c r="AQ7648"/>
    </row>
    <row r="7649" spans="42:43" x14ac:dyDescent="0.35">
      <c r="AP7649" s="10"/>
      <c r="AQ7649"/>
    </row>
    <row r="7650" spans="42:43" x14ac:dyDescent="0.35">
      <c r="AP7650" s="10"/>
      <c r="AQ7650"/>
    </row>
    <row r="7651" spans="42:43" x14ac:dyDescent="0.35">
      <c r="AP7651" s="10"/>
      <c r="AQ7651"/>
    </row>
    <row r="7652" spans="42:43" x14ac:dyDescent="0.35">
      <c r="AP7652" s="10"/>
      <c r="AQ7652"/>
    </row>
    <row r="7653" spans="42:43" x14ac:dyDescent="0.35">
      <c r="AP7653" s="10"/>
      <c r="AQ7653"/>
    </row>
    <row r="7654" spans="42:43" x14ac:dyDescent="0.35">
      <c r="AP7654" s="10"/>
      <c r="AQ7654"/>
    </row>
    <row r="7655" spans="42:43" x14ac:dyDescent="0.35">
      <c r="AP7655" s="10"/>
      <c r="AQ7655"/>
    </row>
    <row r="7656" spans="42:43" x14ac:dyDescent="0.35">
      <c r="AP7656" s="10"/>
      <c r="AQ7656"/>
    </row>
    <row r="7657" spans="42:43" x14ac:dyDescent="0.35">
      <c r="AP7657" s="10"/>
      <c r="AQ7657"/>
    </row>
    <row r="7658" spans="42:43" x14ac:dyDescent="0.35">
      <c r="AP7658" s="10"/>
      <c r="AQ7658"/>
    </row>
    <row r="7659" spans="42:43" x14ac:dyDescent="0.35">
      <c r="AP7659" s="10"/>
      <c r="AQ7659"/>
    </row>
    <row r="7660" spans="42:43" x14ac:dyDescent="0.35">
      <c r="AP7660" s="10"/>
      <c r="AQ7660"/>
    </row>
    <row r="7661" spans="42:43" x14ac:dyDescent="0.35">
      <c r="AP7661" s="10"/>
      <c r="AQ7661"/>
    </row>
    <row r="7662" spans="42:43" x14ac:dyDescent="0.35">
      <c r="AP7662" s="10"/>
      <c r="AQ7662"/>
    </row>
    <row r="7663" spans="42:43" x14ac:dyDescent="0.35">
      <c r="AP7663" s="10"/>
      <c r="AQ7663"/>
    </row>
    <row r="7664" spans="42:43" x14ac:dyDescent="0.35">
      <c r="AP7664" s="10"/>
      <c r="AQ7664"/>
    </row>
    <row r="7665" spans="42:43" x14ac:dyDescent="0.35">
      <c r="AP7665" s="10"/>
      <c r="AQ7665"/>
    </row>
    <row r="7666" spans="42:43" x14ac:dyDescent="0.35">
      <c r="AP7666" s="10"/>
      <c r="AQ7666"/>
    </row>
    <row r="7667" spans="42:43" x14ac:dyDescent="0.35">
      <c r="AP7667" s="10"/>
      <c r="AQ7667"/>
    </row>
    <row r="7668" spans="42:43" x14ac:dyDescent="0.35">
      <c r="AP7668" s="10"/>
      <c r="AQ7668"/>
    </row>
    <row r="7669" spans="42:43" x14ac:dyDescent="0.35">
      <c r="AP7669" s="10"/>
      <c r="AQ7669"/>
    </row>
    <row r="7670" spans="42:43" x14ac:dyDescent="0.35">
      <c r="AP7670" s="10"/>
      <c r="AQ7670"/>
    </row>
    <row r="7671" spans="42:43" x14ac:dyDescent="0.35">
      <c r="AP7671" s="10"/>
      <c r="AQ7671"/>
    </row>
    <row r="7672" spans="42:43" x14ac:dyDescent="0.35">
      <c r="AP7672" s="10"/>
      <c r="AQ7672"/>
    </row>
    <row r="7673" spans="42:43" x14ac:dyDescent="0.35">
      <c r="AP7673" s="10"/>
      <c r="AQ7673"/>
    </row>
    <row r="7674" spans="42:43" x14ac:dyDescent="0.35">
      <c r="AP7674" s="10"/>
      <c r="AQ7674"/>
    </row>
    <row r="7675" spans="42:43" x14ac:dyDescent="0.35">
      <c r="AP7675" s="10"/>
      <c r="AQ7675"/>
    </row>
    <row r="7676" spans="42:43" x14ac:dyDescent="0.35">
      <c r="AP7676" s="10"/>
      <c r="AQ7676"/>
    </row>
    <row r="7677" spans="42:43" x14ac:dyDescent="0.35">
      <c r="AP7677" s="10"/>
      <c r="AQ7677"/>
    </row>
    <row r="7678" spans="42:43" x14ac:dyDescent="0.35">
      <c r="AP7678" s="10"/>
      <c r="AQ7678"/>
    </row>
    <row r="7679" spans="42:43" x14ac:dyDescent="0.35">
      <c r="AP7679" s="10"/>
      <c r="AQ7679"/>
    </row>
    <row r="7680" spans="42:43" x14ac:dyDescent="0.35">
      <c r="AP7680" s="10"/>
      <c r="AQ7680"/>
    </row>
    <row r="7681" spans="42:43" x14ac:dyDescent="0.35">
      <c r="AP7681" s="10"/>
      <c r="AQ7681"/>
    </row>
    <row r="7682" spans="42:43" x14ac:dyDescent="0.35">
      <c r="AP7682" s="10"/>
      <c r="AQ7682"/>
    </row>
    <row r="7683" spans="42:43" x14ac:dyDescent="0.35">
      <c r="AP7683" s="10"/>
      <c r="AQ7683"/>
    </row>
    <row r="7684" spans="42:43" x14ac:dyDescent="0.35">
      <c r="AP7684" s="10"/>
      <c r="AQ7684"/>
    </row>
    <row r="7685" spans="42:43" x14ac:dyDescent="0.35">
      <c r="AP7685" s="10"/>
      <c r="AQ7685"/>
    </row>
    <row r="7686" spans="42:43" x14ac:dyDescent="0.35">
      <c r="AP7686" s="10"/>
      <c r="AQ7686"/>
    </row>
    <row r="7687" spans="42:43" x14ac:dyDescent="0.35">
      <c r="AP7687" s="10"/>
      <c r="AQ7687"/>
    </row>
    <row r="7688" spans="42:43" x14ac:dyDescent="0.35">
      <c r="AP7688" s="10"/>
      <c r="AQ7688"/>
    </row>
    <row r="7689" spans="42:43" x14ac:dyDescent="0.35">
      <c r="AP7689" s="10"/>
      <c r="AQ7689"/>
    </row>
    <row r="7690" spans="42:43" x14ac:dyDescent="0.35">
      <c r="AP7690" s="10"/>
      <c r="AQ7690"/>
    </row>
    <row r="7691" spans="42:43" x14ac:dyDescent="0.35">
      <c r="AP7691" s="10"/>
      <c r="AQ7691"/>
    </row>
    <row r="7692" spans="42:43" x14ac:dyDescent="0.35">
      <c r="AP7692" s="10"/>
      <c r="AQ7692"/>
    </row>
    <row r="7693" spans="42:43" x14ac:dyDescent="0.35">
      <c r="AP7693" s="10"/>
      <c r="AQ7693"/>
    </row>
    <row r="7694" spans="42:43" x14ac:dyDescent="0.35">
      <c r="AP7694" s="10"/>
      <c r="AQ7694"/>
    </row>
    <row r="7695" spans="42:43" x14ac:dyDescent="0.35">
      <c r="AP7695" s="10"/>
      <c r="AQ7695"/>
    </row>
    <row r="7696" spans="42:43" x14ac:dyDescent="0.35">
      <c r="AP7696" s="10"/>
      <c r="AQ7696"/>
    </row>
    <row r="7697" spans="42:43" x14ac:dyDescent="0.35">
      <c r="AP7697" s="10"/>
      <c r="AQ7697"/>
    </row>
    <row r="7698" spans="42:43" x14ac:dyDescent="0.35">
      <c r="AP7698" s="10"/>
      <c r="AQ7698"/>
    </row>
    <row r="7699" spans="42:43" x14ac:dyDescent="0.35">
      <c r="AP7699" s="10"/>
      <c r="AQ7699"/>
    </row>
    <row r="7700" spans="42:43" x14ac:dyDescent="0.35">
      <c r="AP7700" s="10"/>
      <c r="AQ7700"/>
    </row>
    <row r="7701" spans="42:43" x14ac:dyDescent="0.35">
      <c r="AP7701" s="10"/>
      <c r="AQ7701"/>
    </row>
    <row r="7702" spans="42:43" x14ac:dyDescent="0.35">
      <c r="AP7702" s="10"/>
      <c r="AQ7702"/>
    </row>
    <row r="7703" spans="42:43" x14ac:dyDescent="0.35">
      <c r="AP7703" s="10"/>
      <c r="AQ7703"/>
    </row>
    <row r="7704" spans="42:43" x14ac:dyDescent="0.35">
      <c r="AP7704" s="10"/>
      <c r="AQ7704"/>
    </row>
    <row r="7705" spans="42:43" x14ac:dyDescent="0.35">
      <c r="AP7705" s="10"/>
      <c r="AQ7705"/>
    </row>
    <row r="7706" spans="42:43" x14ac:dyDescent="0.35">
      <c r="AP7706" s="10"/>
      <c r="AQ7706"/>
    </row>
    <row r="7707" spans="42:43" x14ac:dyDescent="0.35">
      <c r="AP7707" s="10"/>
      <c r="AQ7707"/>
    </row>
    <row r="7708" spans="42:43" x14ac:dyDescent="0.35">
      <c r="AP7708" s="10"/>
      <c r="AQ7708"/>
    </row>
    <row r="7709" spans="42:43" x14ac:dyDescent="0.35">
      <c r="AP7709" s="10"/>
      <c r="AQ7709"/>
    </row>
    <row r="7710" spans="42:43" x14ac:dyDescent="0.35">
      <c r="AP7710" s="10"/>
      <c r="AQ7710"/>
    </row>
    <row r="7711" spans="42:43" x14ac:dyDescent="0.35">
      <c r="AP7711" s="10"/>
      <c r="AQ7711"/>
    </row>
    <row r="7712" spans="42:43" x14ac:dyDescent="0.35">
      <c r="AP7712" s="10"/>
      <c r="AQ7712"/>
    </row>
    <row r="7713" spans="42:43" x14ac:dyDescent="0.35">
      <c r="AP7713" s="10"/>
      <c r="AQ7713"/>
    </row>
    <row r="7714" spans="42:43" x14ac:dyDescent="0.35">
      <c r="AP7714" s="10"/>
      <c r="AQ7714"/>
    </row>
    <row r="7715" spans="42:43" x14ac:dyDescent="0.35">
      <c r="AP7715" s="10"/>
      <c r="AQ7715"/>
    </row>
    <row r="7716" spans="42:43" x14ac:dyDescent="0.35">
      <c r="AP7716" s="10"/>
      <c r="AQ7716"/>
    </row>
    <row r="7717" spans="42:43" x14ac:dyDescent="0.35">
      <c r="AP7717" s="10"/>
      <c r="AQ7717"/>
    </row>
    <row r="7718" spans="42:43" x14ac:dyDescent="0.35">
      <c r="AP7718" s="10"/>
      <c r="AQ7718"/>
    </row>
    <row r="7719" spans="42:43" x14ac:dyDescent="0.35">
      <c r="AP7719" s="10"/>
      <c r="AQ7719"/>
    </row>
    <row r="7720" spans="42:43" x14ac:dyDescent="0.35">
      <c r="AP7720" s="10"/>
      <c r="AQ7720"/>
    </row>
    <row r="7721" spans="42:43" x14ac:dyDescent="0.35">
      <c r="AP7721" s="10"/>
      <c r="AQ7721"/>
    </row>
    <row r="7722" spans="42:43" x14ac:dyDescent="0.35">
      <c r="AP7722" s="10"/>
      <c r="AQ7722"/>
    </row>
    <row r="7723" spans="42:43" x14ac:dyDescent="0.35">
      <c r="AP7723" s="10"/>
      <c r="AQ7723"/>
    </row>
    <row r="7724" spans="42:43" x14ac:dyDescent="0.35">
      <c r="AP7724" s="10"/>
      <c r="AQ7724"/>
    </row>
    <row r="7725" spans="42:43" x14ac:dyDescent="0.35">
      <c r="AP7725" s="10"/>
      <c r="AQ7725"/>
    </row>
    <row r="7726" spans="42:43" x14ac:dyDescent="0.35">
      <c r="AP7726" s="10"/>
      <c r="AQ7726"/>
    </row>
    <row r="7727" spans="42:43" x14ac:dyDescent="0.35">
      <c r="AP7727" s="10"/>
      <c r="AQ7727"/>
    </row>
    <row r="7728" spans="42:43" x14ac:dyDescent="0.35">
      <c r="AP7728" s="10"/>
      <c r="AQ7728"/>
    </row>
    <row r="7729" spans="42:43" x14ac:dyDescent="0.35">
      <c r="AP7729" s="10"/>
      <c r="AQ7729"/>
    </row>
    <row r="7730" spans="42:43" x14ac:dyDescent="0.35">
      <c r="AP7730" s="10"/>
      <c r="AQ7730"/>
    </row>
    <row r="7731" spans="42:43" x14ac:dyDescent="0.35">
      <c r="AP7731" s="10"/>
      <c r="AQ7731"/>
    </row>
    <row r="7732" spans="42:43" x14ac:dyDescent="0.35">
      <c r="AP7732" s="10"/>
      <c r="AQ7732"/>
    </row>
    <row r="7733" spans="42:43" x14ac:dyDescent="0.35">
      <c r="AP7733" s="10"/>
      <c r="AQ7733"/>
    </row>
    <row r="7734" spans="42:43" x14ac:dyDescent="0.35">
      <c r="AP7734" s="10"/>
      <c r="AQ7734"/>
    </row>
    <row r="7735" spans="42:43" x14ac:dyDescent="0.35">
      <c r="AP7735" s="10"/>
      <c r="AQ7735"/>
    </row>
    <row r="7736" spans="42:43" x14ac:dyDescent="0.35">
      <c r="AP7736" s="10"/>
      <c r="AQ7736"/>
    </row>
    <row r="7737" spans="42:43" x14ac:dyDescent="0.35">
      <c r="AP7737" s="10"/>
      <c r="AQ7737"/>
    </row>
    <row r="7738" spans="42:43" x14ac:dyDescent="0.35">
      <c r="AP7738" s="10"/>
      <c r="AQ7738"/>
    </row>
    <row r="7739" spans="42:43" x14ac:dyDescent="0.35">
      <c r="AP7739" s="10"/>
      <c r="AQ7739"/>
    </row>
    <row r="7740" spans="42:43" x14ac:dyDescent="0.35">
      <c r="AP7740" s="10"/>
      <c r="AQ7740"/>
    </row>
    <row r="7741" spans="42:43" x14ac:dyDescent="0.35">
      <c r="AP7741" s="10"/>
      <c r="AQ7741"/>
    </row>
    <row r="7742" spans="42:43" x14ac:dyDescent="0.35">
      <c r="AP7742" s="10"/>
      <c r="AQ7742"/>
    </row>
    <row r="7743" spans="42:43" x14ac:dyDescent="0.35">
      <c r="AP7743" s="10"/>
      <c r="AQ7743"/>
    </row>
    <row r="7744" spans="42:43" x14ac:dyDescent="0.35">
      <c r="AP7744" s="10"/>
      <c r="AQ7744"/>
    </row>
    <row r="7745" spans="42:43" x14ac:dyDescent="0.35">
      <c r="AP7745" s="10"/>
      <c r="AQ7745"/>
    </row>
    <row r="7746" spans="42:43" x14ac:dyDescent="0.35">
      <c r="AP7746" s="10"/>
      <c r="AQ7746"/>
    </row>
    <row r="7747" spans="42:43" x14ac:dyDescent="0.35">
      <c r="AP7747" s="10"/>
      <c r="AQ7747"/>
    </row>
    <row r="7748" spans="42:43" x14ac:dyDescent="0.35">
      <c r="AP7748" s="10"/>
      <c r="AQ7748"/>
    </row>
    <row r="7749" spans="42:43" x14ac:dyDescent="0.35">
      <c r="AP7749" s="10"/>
      <c r="AQ7749"/>
    </row>
    <row r="7750" spans="42:43" x14ac:dyDescent="0.35">
      <c r="AP7750" s="10"/>
      <c r="AQ7750"/>
    </row>
    <row r="7751" spans="42:43" x14ac:dyDescent="0.35">
      <c r="AP7751" s="10"/>
      <c r="AQ7751"/>
    </row>
    <row r="7752" spans="42:43" x14ac:dyDescent="0.35">
      <c r="AP7752" s="10"/>
      <c r="AQ7752"/>
    </row>
    <row r="7753" spans="42:43" x14ac:dyDescent="0.35">
      <c r="AP7753" s="10"/>
      <c r="AQ7753"/>
    </row>
    <row r="7754" spans="42:43" x14ac:dyDescent="0.35">
      <c r="AP7754" s="10"/>
      <c r="AQ7754"/>
    </row>
    <row r="7755" spans="42:43" x14ac:dyDescent="0.35">
      <c r="AP7755" s="10"/>
      <c r="AQ7755"/>
    </row>
    <row r="7756" spans="42:43" x14ac:dyDescent="0.35">
      <c r="AP7756" s="10"/>
      <c r="AQ7756"/>
    </row>
    <row r="7757" spans="42:43" x14ac:dyDescent="0.35">
      <c r="AP7757" s="10"/>
      <c r="AQ7757"/>
    </row>
    <row r="7758" spans="42:43" x14ac:dyDescent="0.35">
      <c r="AP7758" s="10"/>
      <c r="AQ7758"/>
    </row>
    <row r="7759" spans="42:43" x14ac:dyDescent="0.35">
      <c r="AP7759" s="10"/>
      <c r="AQ7759"/>
    </row>
    <row r="7760" spans="42:43" x14ac:dyDescent="0.35">
      <c r="AP7760" s="10"/>
      <c r="AQ7760"/>
    </row>
    <row r="7761" spans="42:43" x14ac:dyDescent="0.35">
      <c r="AP7761" s="10"/>
      <c r="AQ7761"/>
    </row>
    <row r="7762" spans="42:43" x14ac:dyDescent="0.35">
      <c r="AP7762" s="10"/>
      <c r="AQ7762"/>
    </row>
    <row r="7763" spans="42:43" x14ac:dyDescent="0.35">
      <c r="AP7763" s="10"/>
      <c r="AQ7763"/>
    </row>
    <row r="7764" spans="42:43" x14ac:dyDescent="0.35">
      <c r="AP7764" s="10"/>
      <c r="AQ7764"/>
    </row>
    <row r="7765" spans="42:43" x14ac:dyDescent="0.35">
      <c r="AP7765" s="10"/>
      <c r="AQ7765"/>
    </row>
    <row r="7766" spans="42:43" x14ac:dyDescent="0.35">
      <c r="AP7766" s="10"/>
      <c r="AQ7766"/>
    </row>
    <row r="7767" spans="42:43" x14ac:dyDescent="0.35">
      <c r="AP7767" s="10"/>
      <c r="AQ7767"/>
    </row>
    <row r="7768" spans="42:43" x14ac:dyDescent="0.35">
      <c r="AP7768" s="10"/>
      <c r="AQ7768"/>
    </row>
    <row r="7769" spans="42:43" x14ac:dyDescent="0.35">
      <c r="AP7769" s="10"/>
      <c r="AQ7769"/>
    </row>
    <row r="7770" spans="42:43" x14ac:dyDescent="0.35">
      <c r="AP7770" s="10"/>
      <c r="AQ7770"/>
    </row>
    <row r="7771" spans="42:43" x14ac:dyDescent="0.35">
      <c r="AP7771" s="10"/>
      <c r="AQ7771"/>
    </row>
    <row r="7772" spans="42:43" x14ac:dyDescent="0.35">
      <c r="AP7772" s="10"/>
      <c r="AQ7772"/>
    </row>
    <row r="7773" spans="42:43" x14ac:dyDescent="0.35">
      <c r="AP7773" s="10"/>
      <c r="AQ7773"/>
    </row>
    <row r="7774" spans="42:43" x14ac:dyDescent="0.35">
      <c r="AP7774" s="10"/>
      <c r="AQ7774"/>
    </row>
    <row r="7775" spans="42:43" x14ac:dyDescent="0.35">
      <c r="AP7775" s="10"/>
      <c r="AQ7775"/>
    </row>
    <row r="7776" spans="42:43" x14ac:dyDescent="0.35">
      <c r="AP7776" s="10"/>
      <c r="AQ7776"/>
    </row>
    <row r="7777" spans="42:43" x14ac:dyDescent="0.35">
      <c r="AP7777" s="10"/>
      <c r="AQ7777"/>
    </row>
    <row r="7778" spans="42:43" x14ac:dyDescent="0.35">
      <c r="AP7778" s="10"/>
      <c r="AQ7778"/>
    </row>
    <row r="7779" spans="42:43" x14ac:dyDescent="0.35">
      <c r="AP7779" s="10"/>
      <c r="AQ7779"/>
    </row>
    <row r="7780" spans="42:43" x14ac:dyDescent="0.35">
      <c r="AP7780" s="10"/>
      <c r="AQ7780"/>
    </row>
    <row r="7781" spans="42:43" x14ac:dyDescent="0.35">
      <c r="AP7781" s="10"/>
      <c r="AQ7781"/>
    </row>
    <row r="7782" spans="42:43" x14ac:dyDescent="0.35">
      <c r="AP7782" s="10"/>
      <c r="AQ7782"/>
    </row>
    <row r="7783" spans="42:43" x14ac:dyDescent="0.35">
      <c r="AP7783" s="10"/>
      <c r="AQ7783"/>
    </row>
    <row r="7784" spans="42:43" x14ac:dyDescent="0.35">
      <c r="AP7784" s="10"/>
      <c r="AQ7784"/>
    </row>
    <row r="7785" spans="42:43" x14ac:dyDescent="0.35">
      <c r="AP7785" s="10"/>
      <c r="AQ7785"/>
    </row>
    <row r="7786" spans="42:43" x14ac:dyDescent="0.35">
      <c r="AP7786" s="10"/>
      <c r="AQ7786"/>
    </row>
    <row r="7787" spans="42:43" x14ac:dyDescent="0.35">
      <c r="AP7787" s="10"/>
      <c r="AQ7787"/>
    </row>
    <row r="7788" spans="42:43" x14ac:dyDescent="0.35">
      <c r="AP7788" s="10"/>
      <c r="AQ7788"/>
    </row>
    <row r="7789" spans="42:43" x14ac:dyDescent="0.35">
      <c r="AP7789" s="10"/>
      <c r="AQ7789"/>
    </row>
    <row r="7790" spans="42:43" x14ac:dyDescent="0.35">
      <c r="AP7790" s="10"/>
      <c r="AQ7790"/>
    </row>
    <row r="7791" spans="42:43" x14ac:dyDescent="0.35">
      <c r="AP7791" s="10"/>
      <c r="AQ7791"/>
    </row>
    <row r="7792" spans="42:43" x14ac:dyDescent="0.35">
      <c r="AP7792" s="10"/>
      <c r="AQ7792"/>
    </row>
    <row r="7793" spans="42:43" x14ac:dyDescent="0.35">
      <c r="AP7793" s="10"/>
      <c r="AQ7793"/>
    </row>
    <row r="7794" spans="42:43" x14ac:dyDescent="0.35">
      <c r="AP7794" s="10"/>
      <c r="AQ7794"/>
    </row>
    <row r="7795" spans="42:43" x14ac:dyDescent="0.35">
      <c r="AP7795" s="10"/>
      <c r="AQ7795"/>
    </row>
    <row r="7796" spans="42:43" x14ac:dyDescent="0.35">
      <c r="AP7796" s="10"/>
      <c r="AQ7796"/>
    </row>
    <row r="7797" spans="42:43" x14ac:dyDescent="0.35">
      <c r="AP7797" s="10"/>
      <c r="AQ7797"/>
    </row>
    <row r="7798" spans="42:43" x14ac:dyDescent="0.35">
      <c r="AP7798" s="10"/>
      <c r="AQ7798"/>
    </row>
    <row r="7799" spans="42:43" x14ac:dyDescent="0.35">
      <c r="AP7799" s="10"/>
      <c r="AQ7799"/>
    </row>
    <row r="7800" spans="42:43" x14ac:dyDescent="0.35">
      <c r="AP7800" s="10"/>
      <c r="AQ7800"/>
    </row>
    <row r="7801" spans="42:43" x14ac:dyDescent="0.35">
      <c r="AP7801" s="10"/>
      <c r="AQ7801"/>
    </row>
    <row r="7802" spans="42:43" x14ac:dyDescent="0.35">
      <c r="AP7802" s="10"/>
      <c r="AQ7802"/>
    </row>
    <row r="7803" spans="42:43" x14ac:dyDescent="0.35">
      <c r="AP7803" s="10"/>
      <c r="AQ7803"/>
    </row>
    <row r="7804" spans="42:43" x14ac:dyDescent="0.35">
      <c r="AP7804" s="10"/>
      <c r="AQ7804"/>
    </row>
    <row r="7805" spans="42:43" x14ac:dyDescent="0.35">
      <c r="AP7805" s="10"/>
      <c r="AQ7805"/>
    </row>
    <row r="7806" spans="42:43" x14ac:dyDescent="0.35">
      <c r="AP7806" s="10"/>
      <c r="AQ7806"/>
    </row>
    <row r="7807" spans="42:43" x14ac:dyDescent="0.35">
      <c r="AP7807" s="10"/>
      <c r="AQ7807"/>
    </row>
    <row r="7808" spans="42:43" x14ac:dyDescent="0.35">
      <c r="AP7808" s="10"/>
      <c r="AQ7808"/>
    </row>
    <row r="7809" spans="42:43" x14ac:dyDescent="0.35">
      <c r="AP7809" s="10"/>
      <c r="AQ7809"/>
    </row>
    <row r="7810" spans="42:43" x14ac:dyDescent="0.35">
      <c r="AP7810" s="10"/>
      <c r="AQ7810"/>
    </row>
    <row r="7811" spans="42:43" x14ac:dyDescent="0.35">
      <c r="AP7811" s="10"/>
      <c r="AQ7811"/>
    </row>
    <row r="7812" spans="42:43" x14ac:dyDescent="0.35">
      <c r="AP7812" s="10"/>
      <c r="AQ7812"/>
    </row>
    <row r="7813" spans="42:43" x14ac:dyDescent="0.35">
      <c r="AP7813" s="10"/>
      <c r="AQ7813"/>
    </row>
    <row r="7814" spans="42:43" x14ac:dyDescent="0.35">
      <c r="AP7814" s="10"/>
      <c r="AQ7814"/>
    </row>
    <row r="7815" spans="42:43" x14ac:dyDescent="0.35">
      <c r="AP7815" s="10"/>
      <c r="AQ7815"/>
    </row>
    <row r="7816" spans="42:43" x14ac:dyDescent="0.35">
      <c r="AP7816" s="10"/>
      <c r="AQ7816"/>
    </row>
    <row r="7817" spans="42:43" x14ac:dyDescent="0.35">
      <c r="AP7817" s="10"/>
      <c r="AQ7817"/>
    </row>
    <row r="7818" spans="42:43" x14ac:dyDescent="0.35">
      <c r="AP7818" s="10"/>
      <c r="AQ7818"/>
    </row>
    <row r="7819" spans="42:43" x14ac:dyDescent="0.35">
      <c r="AP7819" s="10"/>
      <c r="AQ7819"/>
    </row>
    <row r="7820" spans="42:43" x14ac:dyDescent="0.35">
      <c r="AP7820" s="10"/>
      <c r="AQ7820"/>
    </row>
    <row r="7821" spans="42:43" x14ac:dyDescent="0.35">
      <c r="AP7821" s="10"/>
      <c r="AQ7821"/>
    </row>
    <row r="7822" spans="42:43" x14ac:dyDescent="0.35">
      <c r="AP7822" s="10"/>
      <c r="AQ7822"/>
    </row>
    <row r="7823" spans="42:43" x14ac:dyDescent="0.35">
      <c r="AP7823" s="10"/>
      <c r="AQ7823"/>
    </row>
    <row r="7824" spans="42:43" x14ac:dyDescent="0.35">
      <c r="AP7824" s="10"/>
      <c r="AQ7824"/>
    </row>
    <row r="7825" spans="42:43" x14ac:dyDescent="0.35">
      <c r="AP7825" s="10"/>
      <c r="AQ7825"/>
    </row>
    <row r="7826" spans="42:43" x14ac:dyDescent="0.35">
      <c r="AP7826" s="10"/>
      <c r="AQ7826"/>
    </row>
    <row r="7827" spans="42:43" x14ac:dyDescent="0.35">
      <c r="AP7827" s="10"/>
      <c r="AQ7827"/>
    </row>
    <row r="7828" spans="42:43" x14ac:dyDescent="0.35">
      <c r="AP7828" s="10"/>
      <c r="AQ7828"/>
    </row>
    <row r="7829" spans="42:43" x14ac:dyDescent="0.35">
      <c r="AP7829" s="10"/>
      <c r="AQ7829"/>
    </row>
    <row r="7830" spans="42:43" x14ac:dyDescent="0.35">
      <c r="AP7830" s="10"/>
      <c r="AQ7830"/>
    </row>
    <row r="7831" spans="42:43" x14ac:dyDescent="0.35">
      <c r="AP7831" s="10"/>
      <c r="AQ7831"/>
    </row>
    <row r="7832" spans="42:43" x14ac:dyDescent="0.35">
      <c r="AP7832" s="10"/>
      <c r="AQ7832"/>
    </row>
    <row r="7833" spans="42:43" x14ac:dyDescent="0.35">
      <c r="AP7833" s="10"/>
      <c r="AQ7833"/>
    </row>
    <row r="7834" spans="42:43" x14ac:dyDescent="0.35">
      <c r="AP7834" s="10"/>
      <c r="AQ7834"/>
    </row>
    <row r="7835" spans="42:43" x14ac:dyDescent="0.35">
      <c r="AP7835" s="10"/>
      <c r="AQ7835"/>
    </row>
    <row r="7836" spans="42:43" x14ac:dyDescent="0.35">
      <c r="AP7836" s="10"/>
      <c r="AQ7836"/>
    </row>
    <row r="7837" spans="42:43" x14ac:dyDescent="0.35">
      <c r="AP7837" s="10"/>
      <c r="AQ7837"/>
    </row>
    <row r="7838" spans="42:43" x14ac:dyDescent="0.35">
      <c r="AP7838" s="10"/>
      <c r="AQ7838"/>
    </row>
    <row r="7839" spans="42:43" x14ac:dyDescent="0.35">
      <c r="AP7839" s="10"/>
      <c r="AQ7839"/>
    </row>
    <row r="7840" spans="42:43" x14ac:dyDescent="0.35">
      <c r="AP7840" s="10"/>
      <c r="AQ7840"/>
    </row>
    <row r="7841" spans="42:43" x14ac:dyDescent="0.35">
      <c r="AP7841" s="10"/>
      <c r="AQ7841"/>
    </row>
    <row r="7842" spans="42:43" x14ac:dyDescent="0.35">
      <c r="AP7842" s="10"/>
      <c r="AQ7842"/>
    </row>
    <row r="7843" spans="42:43" x14ac:dyDescent="0.35">
      <c r="AP7843" s="10"/>
      <c r="AQ7843"/>
    </row>
    <row r="7844" spans="42:43" x14ac:dyDescent="0.35">
      <c r="AP7844" s="10"/>
      <c r="AQ7844"/>
    </row>
    <row r="7845" spans="42:43" x14ac:dyDescent="0.35">
      <c r="AP7845" s="10"/>
      <c r="AQ7845"/>
    </row>
    <row r="7846" spans="42:43" x14ac:dyDescent="0.35">
      <c r="AP7846" s="10"/>
      <c r="AQ7846"/>
    </row>
    <row r="7847" spans="42:43" x14ac:dyDescent="0.35">
      <c r="AP7847" s="10"/>
      <c r="AQ7847"/>
    </row>
    <row r="7848" spans="42:43" x14ac:dyDescent="0.35">
      <c r="AP7848" s="10"/>
      <c r="AQ7848"/>
    </row>
    <row r="7849" spans="42:43" x14ac:dyDescent="0.35">
      <c r="AP7849" s="10"/>
      <c r="AQ7849"/>
    </row>
    <row r="7850" spans="42:43" x14ac:dyDescent="0.35">
      <c r="AP7850" s="10"/>
      <c r="AQ7850"/>
    </row>
    <row r="7851" spans="42:43" x14ac:dyDescent="0.35">
      <c r="AP7851" s="10"/>
      <c r="AQ7851"/>
    </row>
    <row r="7852" spans="42:43" x14ac:dyDescent="0.35">
      <c r="AP7852" s="10"/>
      <c r="AQ7852"/>
    </row>
    <row r="7853" spans="42:43" x14ac:dyDescent="0.35">
      <c r="AP7853" s="10"/>
      <c r="AQ7853"/>
    </row>
    <row r="7854" spans="42:43" x14ac:dyDescent="0.35">
      <c r="AP7854" s="10"/>
      <c r="AQ7854"/>
    </row>
    <row r="7855" spans="42:43" x14ac:dyDescent="0.35">
      <c r="AP7855" s="10"/>
      <c r="AQ7855"/>
    </row>
    <row r="7856" spans="42:43" x14ac:dyDescent="0.35">
      <c r="AP7856" s="10"/>
      <c r="AQ7856"/>
    </row>
    <row r="7857" spans="42:43" x14ac:dyDescent="0.35">
      <c r="AP7857" s="10"/>
      <c r="AQ7857"/>
    </row>
    <row r="7858" spans="42:43" x14ac:dyDescent="0.35">
      <c r="AP7858" s="10"/>
      <c r="AQ7858"/>
    </row>
    <row r="7859" spans="42:43" x14ac:dyDescent="0.35">
      <c r="AP7859" s="10"/>
      <c r="AQ7859"/>
    </row>
    <row r="7860" spans="42:43" x14ac:dyDescent="0.35">
      <c r="AP7860" s="10"/>
      <c r="AQ7860"/>
    </row>
    <row r="7861" spans="42:43" x14ac:dyDescent="0.35">
      <c r="AP7861" s="10"/>
      <c r="AQ7861"/>
    </row>
    <row r="7862" spans="42:43" x14ac:dyDescent="0.35">
      <c r="AP7862" s="10"/>
      <c r="AQ7862"/>
    </row>
    <row r="7863" spans="42:43" x14ac:dyDescent="0.35">
      <c r="AP7863" s="10"/>
      <c r="AQ7863"/>
    </row>
    <row r="7864" spans="42:43" x14ac:dyDescent="0.35">
      <c r="AP7864" s="10"/>
      <c r="AQ7864"/>
    </row>
    <row r="7865" spans="42:43" x14ac:dyDescent="0.35">
      <c r="AP7865" s="10"/>
      <c r="AQ7865"/>
    </row>
    <row r="7866" spans="42:43" x14ac:dyDescent="0.35">
      <c r="AP7866" s="10"/>
      <c r="AQ7866"/>
    </row>
    <row r="7867" spans="42:43" x14ac:dyDescent="0.35">
      <c r="AP7867" s="10"/>
      <c r="AQ7867"/>
    </row>
    <row r="7868" spans="42:43" x14ac:dyDescent="0.35">
      <c r="AP7868" s="10"/>
      <c r="AQ7868"/>
    </row>
    <row r="7869" spans="42:43" x14ac:dyDescent="0.35">
      <c r="AP7869" s="10"/>
      <c r="AQ7869"/>
    </row>
    <row r="7870" spans="42:43" x14ac:dyDescent="0.35">
      <c r="AP7870" s="10"/>
      <c r="AQ7870"/>
    </row>
    <row r="7871" spans="42:43" x14ac:dyDescent="0.35">
      <c r="AP7871" s="10"/>
      <c r="AQ7871"/>
    </row>
    <row r="7872" spans="42:43" x14ac:dyDescent="0.35">
      <c r="AP7872" s="10"/>
      <c r="AQ7872"/>
    </row>
    <row r="7873" spans="42:43" x14ac:dyDescent="0.35">
      <c r="AP7873" s="10"/>
      <c r="AQ7873"/>
    </row>
    <row r="7874" spans="42:43" x14ac:dyDescent="0.35">
      <c r="AP7874" s="10"/>
      <c r="AQ7874"/>
    </row>
    <row r="7875" spans="42:43" x14ac:dyDescent="0.35">
      <c r="AP7875" s="10"/>
      <c r="AQ7875"/>
    </row>
    <row r="7876" spans="42:43" x14ac:dyDescent="0.35">
      <c r="AP7876" s="10"/>
      <c r="AQ7876"/>
    </row>
    <row r="7877" spans="42:43" x14ac:dyDescent="0.35">
      <c r="AP7877" s="10"/>
      <c r="AQ7877"/>
    </row>
    <row r="7878" spans="42:43" x14ac:dyDescent="0.35">
      <c r="AP7878" s="10"/>
      <c r="AQ7878"/>
    </row>
    <row r="7879" spans="42:43" x14ac:dyDescent="0.35">
      <c r="AP7879" s="10"/>
      <c r="AQ7879"/>
    </row>
    <row r="7880" spans="42:43" x14ac:dyDescent="0.35">
      <c r="AP7880" s="10"/>
      <c r="AQ7880"/>
    </row>
    <row r="7881" spans="42:43" x14ac:dyDescent="0.35">
      <c r="AP7881" s="10"/>
      <c r="AQ7881"/>
    </row>
    <row r="7882" spans="42:43" x14ac:dyDescent="0.35">
      <c r="AP7882" s="10"/>
      <c r="AQ7882"/>
    </row>
    <row r="7883" spans="42:43" x14ac:dyDescent="0.35">
      <c r="AP7883" s="10"/>
      <c r="AQ7883"/>
    </row>
    <row r="7884" spans="42:43" x14ac:dyDescent="0.35">
      <c r="AP7884" s="10"/>
      <c r="AQ7884"/>
    </row>
    <row r="7885" spans="42:43" x14ac:dyDescent="0.35">
      <c r="AP7885" s="10"/>
      <c r="AQ7885"/>
    </row>
    <row r="7886" spans="42:43" x14ac:dyDescent="0.35">
      <c r="AP7886" s="10"/>
      <c r="AQ7886"/>
    </row>
    <row r="7887" spans="42:43" x14ac:dyDescent="0.35">
      <c r="AP7887" s="10"/>
      <c r="AQ7887"/>
    </row>
    <row r="7888" spans="42:43" x14ac:dyDescent="0.35">
      <c r="AP7888" s="10"/>
      <c r="AQ7888"/>
    </row>
    <row r="7889" spans="42:43" x14ac:dyDescent="0.35">
      <c r="AP7889" s="10"/>
      <c r="AQ7889"/>
    </row>
    <row r="7890" spans="42:43" x14ac:dyDescent="0.35">
      <c r="AP7890" s="10"/>
      <c r="AQ7890"/>
    </row>
    <row r="7891" spans="42:43" x14ac:dyDescent="0.35">
      <c r="AP7891" s="10"/>
      <c r="AQ7891"/>
    </row>
    <row r="7892" spans="42:43" x14ac:dyDescent="0.35">
      <c r="AP7892" s="10"/>
      <c r="AQ7892"/>
    </row>
    <row r="7893" spans="42:43" x14ac:dyDescent="0.35">
      <c r="AP7893" s="10"/>
      <c r="AQ7893"/>
    </row>
    <row r="7894" spans="42:43" x14ac:dyDescent="0.35">
      <c r="AP7894" s="10"/>
      <c r="AQ7894"/>
    </row>
    <row r="7895" spans="42:43" x14ac:dyDescent="0.35">
      <c r="AP7895" s="10"/>
      <c r="AQ7895"/>
    </row>
    <row r="7896" spans="42:43" x14ac:dyDescent="0.35">
      <c r="AP7896" s="10"/>
      <c r="AQ7896"/>
    </row>
    <row r="7897" spans="42:43" x14ac:dyDescent="0.35">
      <c r="AP7897" s="10"/>
      <c r="AQ7897"/>
    </row>
    <row r="7898" spans="42:43" x14ac:dyDescent="0.35">
      <c r="AP7898" s="10"/>
      <c r="AQ7898"/>
    </row>
    <row r="7899" spans="42:43" x14ac:dyDescent="0.35">
      <c r="AP7899" s="10"/>
      <c r="AQ7899"/>
    </row>
    <row r="7900" spans="42:43" x14ac:dyDescent="0.35">
      <c r="AP7900" s="10"/>
      <c r="AQ7900"/>
    </row>
    <row r="7901" spans="42:43" x14ac:dyDescent="0.35">
      <c r="AP7901" s="10"/>
      <c r="AQ7901"/>
    </row>
    <row r="7902" spans="42:43" x14ac:dyDescent="0.35">
      <c r="AP7902" s="10"/>
      <c r="AQ7902"/>
    </row>
    <row r="7903" spans="42:43" x14ac:dyDescent="0.35">
      <c r="AP7903" s="10"/>
      <c r="AQ7903"/>
    </row>
    <row r="7904" spans="42:43" x14ac:dyDescent="0.35">
      <c r="AP7904" s="10"/>
      <c r="AQ7904"/>
    </row>
    <row r="7905" spans="42:43" x14ac:dyDescent="0.35">
      <c r="AP7905" s="10"/>
      <c r="AQ7905"/>
    </row>
    <row r="7906" spans="42:43" x14ac:dyDescent="0.35">
      <c r="AP7906" s="10"/>
      <c r="AQ7906"/>
    </row>
    <row r="7907" spans="42:43" x14ac:dyDescent="0.35">
      <c r="AP7907" s="10"/>
      <c r="AQ7907"/>
    </row>
    <row r="7908" spans="42:43" x14ac:dyDescent="0.35">
      <c r="AP7908" s="10"/>
      <c r="AQ7908"/>
    </row>
    <row r="7909" spans="42:43" x14ac:dyDescent="0.35">
      <c r="AP7909" s="10"/>
      <c r="AQ7909"/>
    </row>
    <row r="7910" spans="42:43" x14ac:dyDescent="0.35">
      <c r="AP7910" s="10"/>
      <c r="AQ7910"/>
    </row>
    <row r="7911" spans="42:43" x14ac:dyDescent="0.35">
      <c r="AP7911" s="10"/>
      <c r="AQ7911"/>
    </row>
    <row r="7912" spans="42:43" x14ac:dyDescent="0.35">
      <c r="AP7912" s="10"/>
      <c r="AQ7912"/>
    </row>
    <row r="7913" spans="42:43" x14ac:dyDescent="0.35">
      <c r="AP7913" s="10"/>
      <c r="AQ7913"/>
    </row>
    <row r="7914" spans="42:43" x14ac:dyDescent="0.35">
      <c r="AP7914" s="10"/>
      <c r="AQ7914"/>
    </row>
    <row r="7915" spans="42:43" x14ac:dyDescent="0.35">
      <c r="AP7915" s="10"/>
      <c r="AQ7915"/>
    </row>
    <row r="7916" spans="42:43" x14ac:dyDescent="0.35">
      <c r="AP7916" s="10"/>
      <c r="AQ7916"/>
    </row>
    <row r="7917" spans="42:43" x14ac:dyDescent="0.35">
      <c r="AP7917" s="10"/>
      <c r="AQ7917"/>
    </row>
    <row r="7918" spans="42:43" x14ac:dyDescent="0.35">
      <c r="AP7918" s="10"/>
      <c r="AQ7918"/>
    </row>
    <row r="7919" spans="42:43" x14ac:dyDescent="0.35">
      <c r="AP7919" s="10"/>
      <c r="AQ7919"/>
    </row>
    <row r="7920" spans="42:43" x14ac:dyDescent="0.35">
      <c r="AP7920" s="10"/>
      <c r="AQ7920"/>
    </row>
    <row r="7921" spans="42:43" x14ac:dyDescent="0.35">
      <c r="AP7921" s="10"/>
      <c r="AQ7921"/>
    </row>
    <row r="7922" spans="42:43" x14ac:dyDescent="0.35">
      <c r="AP7922" s="10"/>
      <c r="AQ7922"/>
    </row>
    <row r="7923" spans="42:43" x14ac:dyDescent="0.35">
      <c r="AP7923" s="10"/>
      <c r="AQ7923"/>
    </row>
    <row r="7924" spans="42:43" x14ac:dyDescent="0.35">
      <c r="AP7924" s="10"/>
      <c r="AQ7924"/>
    </row>
    <row r="7925" spans="42:43" x14ac:dyDescent="0.35">
      <c r="AP7925" s="10"/>
      <c r="AQ7925"/>
    </row>
    <row r="7926" spans="42:43" x14ac:dyDescent="0.35">
      <c r="AP7926" s="10"/>
      <c r="AQ7926"/>
    </row>
    <row r="7927" spans="42:43" x14ac:dyDescent="0.35">
      <c r="AP7927" s="10"/>
      <c r="AQ7927"/>
    </row>
    <row r="7928" spans="42:43" x14ac:dyDescent="0.35">
      <c r="AP7928" s="10"/>
      <c r="AQ7928"/>
    </row>
    <row r="7929" spans="42:43" x14ac:dyDescent="0.35">
      <c r="AP7929" s="10"/>
      <c r="AQ7929"/>
    </row>
    <row r="7930" spans="42:43" x14ac:dyDescent="0.35">
      <c r="AP7930" s="10"/>
      <c r="AQ7930"/>
    </row>
    <row r="7931" spans="42:43" x14ac:dyDescent="0.35">
      <c r="AP7931" s="10"/>
      <c r="AQ7931"/>
    </row>
    <row r="7932" spans="42:43" x14ac:dyDescent="0.35">
      <c r="AP7932" s="10"/>
      <c r="AQ7932"/>
    </row>
    <row r="7933" spans="42:43" x14ac:dyDescent="0.35">
      <c r="AP7933" s="10"/>
      <c r="AQ7933"/>
    </row>
    <row r="7934" spans="42:43" x14ac:dyDescent="0.35">
      <c r="AP7934" s="10"/>
      <c r="AQ7934"/>
    </row>
    <row r="7935" spans="42:43" x14ac:dyDescent="0.35">
      <c r="AP7935" s="10"/>
      <c r="AQ7935"/>
    </row>
    <row r="7936" spans="42:43" x14ac:dyDescent="0.35">
      <c r="AP7936" s="10"/>
      <c r="AQ7936"/>
    </row>
    <row r="7937" spans="42:43" x14ac:dyDescent="0.35">
      <c r="AP7937" s="10"/>
      <c r="AQ7937"/>
    </row>
    <row r="7938" spans="42:43" x14ac:dyDescent="0.35">
      <c r="AP7938" s="10"/>
      <c r="AQ7938"/>
    </row>
    <row r="7939" spans="42:43" x14ac:dyDescent="0.35">
      <c r="AP7939" s="10"/>
      <c r="AQ7939"/>
    </row>
    <row r="7940" spans="42:43" x14ac:dyDescent="0.35">
      <c r="AP7940" s="10"/>
      <c r="AQ7940"/>
    </row>
    <row r="7941" spans="42:43" x14ac:dyDescent="0.35">
      <c r="AP7941" s="10"/>
      <c r="AQ7941"/>
    </row>
    <row r="7942" spans="42:43" x14ac:dyDescent="0.35">
      <c r="AP7942" s="10"/>
      <c r="AQ7942"/>
    </row>
    <row r="7943" spans="42:43" x14ac:dyDescent="0.35">
      <c r="AP7943" s="10"/>
      <c r="AQ7943"/>
    </row>
    <row r="7944" spans="42:43" x14ac:dyDescent="0.35">
      <c r="AP7944" s="10"/>
      <c r="AQ7944"/>
    </row>
    <row r="7945" spans="42:43" x14ac:dyDescent="0.35">
      <c r="AP7945" s="10"/>
      <c r="AQ7945"/>
    </row>
    <row r="7946" spans="42:43" x14ac:dyDescent="0.35">
      <c r="AP7946" s="10"/>
      <c r="AQ7946"/>
    </row>
    <row r="7947" spans="42:43" x14ac:dyDescent="0.35">
      <c r="AP7947" s="10"/>
      <c r="AQ7947"/>
    </row>
    <row r="7948" spans="42:43" x14ac:dyDescent="0.35">
      <c r="AP7948" s="10"/>
      <c r="AQ7948"/>
    </row>
    <row r="7949" spans="42:43" x14ac:dyDescent="0.35">
      <c r="AP7949" s="10"/>
      <c r="AQ7949"/>
    </row>
    <row r="7950" spans="42:43" x14ac:dyDescent="0.35">
      <c r="AP7950" s="10"/>
      <c r="AQ7950"/>
    </row>
    <row r="7951" spans="42:43" x14ac:dyDescent="0.35">
      <c r="AP7951" s="10"/>
      <c r="AQ7951"/>
    </row>
    <row r="7952" spans="42:43" x14ac:dyDescent="0.35">
      <c r="AP7952" s="10"/>
      <c r="AQ7952"/>
    </row>
    <row r="7953" spans="42:43" x14ac:dyDescent="0.35">
      <c r="AP7953" s="10"/>
      <c r="AQ7953"/>
    </row>
    <row r="7954" spans="42:43" x14ac:dyDescent="0.35">
      <c r="AP7954" s="10"/>
      <c r="AQ7954"/>
    </row>
    <row r="7955" spans="42:43" x14ac:dyDescent="0.35">
      <c r="AP7955" s="10"/>
      <c r="AQ7955"/>
    </row>
    <row r="7956" spans="42:43" x14ac:dyDescent="0.35">
      <c r="AP7956" s="10"/>
      <c r="AQ7956"/>
    </row>
    <row r="7957" spans="42:43" x14ac:dyDescent="0.35">
      <c r="AP7957" s="10"/>
      <c r="AQ7957"/>
    </row>
    <row r="7958" spans="42:43" x14ac:dyDescent="0.35">
      <c r="AP7958" s="10"/>
      <c r="AQ7958"/>
    </row>
    <row r="7959" spans="42:43" x14ac:dyDescent="0.35">
      <c r="AP7959" s="10"/>
      <c r="AQ7959"/>
    </row>
    <row r="7960" spans="42:43" x14ac:dyDescent="0.35">
      <c r="AP7960" s="10"/>
      <c r="AQ7960"/>
    </row>
    <row r="7961" spans="42:43" x14ac:dyDescent="0.35">
      <c r="AP7961" s="10"/>
      <c r="AQ7961"/>
    </row>
    <row r="7962" spans="42:43" x14ac:dyDescent="0.35">
      <c r="AP7962" s="10"/>
      <c r="AQ7962"/>
    </row>
    <row r="7963" spans="42:43" x14ac:dyDescent="0.35">
      <c r="AP7963" s="10"/>
      <c r="AQ7963"/>
    </row>
    <row r="7964" spans="42:43" x14ac:dyDescent="0.35">
      <c r="AP7964" s="10"/>
      <c r="AQ7964"/>
    </row>
    <row r="7965" spans="42:43" x14ac:dyDescent="0.35">
      <c r="AP7965" s="10"/>
      <c r="AQ7965"/>
    </row>
    <row r="7966" spans="42:43" x14ac:dyDescent="0.35">
      <c r="AP7966" s="10"/>
      <c r="AQ7966"/>
    </row>
    <row r="7967" spans="42:43" x14ac:dyDescent="0.35">
      <c r="AP7967" s="10"/>
      <c r="AQ7967"/>
    </row>
    <row r="7968" spans="42:43" x14ac:dyDescent="0.35">
      <c r="AP7968" s="10"/>
      <c r="AQ7968"/>
    </row>
    <row r="7969" spans="42:43" x14ac:dyDescent="0.35">
      <c r="AP7969" s="10"/>
      <c r="AQ7969"/>
    </row>
    <row r="7970" spans="42:43" x14ac:dyDescent="0.35">
      <c r="AP7970" s="10"/>
      <c r="AQ7970"/>
    </row>
    <row r="7971" spans="42:43" x14ac:dyDescent="0.35">
      <c r="AP7971" s="10"/>
      <c r="AQ7971"/>
    </row>
    <row r="7972" spans="42:43" x14ac:dyDescent="0.35">
      <c r="AP7972" s="10"/>
      <c r="AQ7972"/>
    </row>
    <row r="7973" spans="42:43" x14ac:dyDescent="0.35">
      <c r="AP7973" s="10"/>
      <c r="AQ7973"/>
    </row>
    <row r="7974" spans="42:43" x14ac:dyDescent="0.35">
      <c r="AP7974" s="10"/>
      <c r="AQ7974"/>
    </row>
    <row r="7975" spans="42:43" x14ac:dyDescent="0.35">
      <c r="AP7975" s="10"/>
      <c r="AQ7975"/>
    </row>
    <row r="7976" spans="42:43" x14ac:dyDescent="0.35">
      <c r="AP7976" s="10"/>
      <c r="AQ7976"/>
    </row>
    <row r="7977" spans="42:43" x14ac:dyDescent="0.35">
      <c r="AP7977" s="10"/>
      <c r="AQ7977"/>
    </row>
    <row r="7978" spans="42:43" x14ac:dyDescent="0.35">
      <c r="AP7978" s="10"/>
      <c r="AQ7978"/>
    </row>
    <row r="7979" spans="42:43" x14ac:dyDescent="0.35">
      <c r="AP7979" s="10"/>
      <c r="AQ7979"/>
    </row>
    <row r="7980" spans="42:43" x14ac:dyDescent="0.35">
      <c r="AP7980" s="10"/>
      <c r="AQ7980"/>
    </row>
    <row r="7981" spans="42:43" x14ac:dyDescent="0.35">
      <c r="AP7981" s="10"/>
      <c r="AQ7981"/>
    </row>
    <row r="7982" spans="42:43" x14ac:dyDescent="0.35">
      <c r="AP7982" s="10"/>
      <c r="AQ7982"/>
    </row>
    <row r="7983" spans="42:43" x14ac:dyDescent="0.35">
      <c r="AP7983" s="10"/>
      <c r="AQ7983"/>
    </row>
    <row r="7984" spans="42:43" x14ac:dyDescent="0.35">
      <c r="AP7984" s="10"/>
      <c r="AQ7984"/>
    </row>
    <row r="7985" spans="42:43" x14ac:dyDescent="0.35">
      <c r="AP7985" s="10"/>
      <c r="AQ7985"/>
    </row>
    <row r="7986" spans="42:43" x14ac:dyDescent="0.35">
      <c r="AP7986" s="10"/>
      <c r="AQ7986"/>
    </row>
    <row r="7987" spans="42:43" x14ac:dyDescent="0.35">
      <c r="AP7987" s="10"/>
      <c r="AQ7987"/>
    </row>
    <row r="7988" spans="42:43" x14ac:dyDescent="0.35">
      <c r="AP7988" s="10"/>
      <c r="AQ7988"/>
    </row>
    <row r="7989" spans="42:43" x14ac:dyDescent="0.35">
      <c r="AP7989" s="10"/>
      <c r="AQ7989"/>
    </row>
    <row r="7990" spans="42:43" x14ac:dyDescent="0.35">
      <c r="AP7990" s="10"/>
      <c r="AQ7990"/>
    </row>
    <row r="7991" spans="42:43" x14ac:dyDescent="0.35">
      <c r="AP7991" s="10"/>
      <c r="AQ7991"/>
    </row>
    <row r="7992" spans="42:43" x14ac:dyDescent="0.35">
      <c r="AP7992" s="10"/>
      <c r="AQ7992"/>
    </row>
    <row r="7993" spans="42:43" x14ac:dyDescent="0.35">
      <c r="AP7993" s="10"/>
      <c r="AQ7993"/>
    </row>
    <row r="7994" spans="42:43" x14ac:dyDescent="0.35">
      <c r="AP7994" s="10"/>
      <c r="AQ7994"/>
    </row>
    <row r="7995" spans="42:43" x14ac:dyDescent="0.35">
      <c r="AP7995" s="10"/>
      <c r="AQ7995"/>
    </row>
    <row r="7996" spans="42:43" x14ac:dyDescent="0.35">
      <c r="AP7996" s="10"/>
      <c r="AQ7996"/>
    </row>
    <row r="7997" spans="42:43" x14ac:dyDescent="0.35">
      <c r="AP7997" s="10"/>
      <c r="AQ7997"/>
    </row>
    <row r="7998" spans="42:43" x14ac:dyDescent="0.35">
      <c r="AP7998" s="10"/>
      <c r="AQ7998"/>
    </row>
    <row r="7999" spans="42:43" x14ac:dyDescent="0.35">
      <c r="AP7999" s="10"/>
      <c r="AQ7999"/>
    </row>
    <row r="8000" spans="42:43" x14ac:dyDescent="0.35">
      <c r="AP8000" s="10"/>
      <c r="AQ8000"/>
    </row>
    <row r="8001" spans="42:43" x14ac:dyDescent="0.35">
      <c r="AP8001" s="10"/>
      <c r="AQ8001"/>
    </row>
    <row r="8002" spans="42:43" x14ac:dyDescent="0.35">
      <c r="AP8002" s="10"/>
      <c r="AQ8002"/>
    </row>
    <row r="8003" spans="42:43" x14ac:dyDescent="0.35">
      <c r="AP8003" s="10"/>
      <c r="AQ8003"/>
    </row>
    <row r="8004" spans="42:43" x14ac:dyDescent="0.35">
      <c r="AP8004" s="10"/>
      <c r="AQ8004"/>
    </row>
    <row r="8005" spans="42:43" x14ac:dyDescent="0.35">
      <c r="AP8005" s="10"/>
      <c r="AQ8005"/>
    </row>
    <row r="8006" spans="42:43" x14ac:dyDescent="0.35">
      <c r="AP8006" s="10"/>
      <c r="AQ8006"/>
    </row>
    <row r="8007" spans="42:43" x14ac:dyDescent="0.35">
      <c r="AP8007" s="10"/>
      <c r="AQ8007"/>
    </row>
    <row r="8008" spans="42:43" x14ac:dyDescent="0.35">
      <c r="AP8008" s="10"/>
      <c r="AQ8008"/>
    </row>
    <row r="8009" spans="42:43" x14ac:dyDescent="0.35">
      <c r="AP8009" s="10"/>
      <c r="AQ8009"/>
    </row>
    <row r="8010" spans="42:43" x14ac:dyDescent="0.35">
      <c r="AP8010" s="10"/>
      <c r="AQ8010"/>
    </row>
    <row r="8011" spans="42:43" x14ac:dyDescent="0.35">
      <c r="AP8011" s="10"/>
      <c r="AQ8011"/>
    </row>
    <row r="8012" spans="42:43" x14ac:dyDescent="0.35">
      <c r="AP8012" s="10"/>
      <c r="AQ8012"/>
    </row>
    <row r="8013" spans="42:43" x14ac:dyDescent="0.35">
      <c r="AP8013" s="10"/>
      <c r="AQ8013"/>
    </row>
    <row r="8014" spans="42:43" x14ac:dyDescent="0.35">
      <c r="AP8014" s="10"/>
      <c r="AQ8014"/>
    </row>
    <row r="8015" spans="42:43" x14ac:dyDescent="0.35">
      <c r="AP8015" s="10"/>
      <c r="AQ8015"/>
    </row>
    <row r="8016" spans="42:43" x14ac:dyDescent="0.35">
      <c r="AP8016" s="10"/>
      <c r="AQ8016"/>
    </row>
    <row r="8017" spans="42:43" x14ac:dyDescent="0.35">
      <c r="AP8017" s="10"/>
      <c r="AQ8017"/>
    </row>
    <row r="8018" spans="42:43" x14ac:dyDescent="0.35">
      <c r="AP8018" s="10"/>
      <c r="AQ8018"/>
    </row>
    <row r="8019" spans="42:43" x14ac:dyDescent="0.35">
      <c r="AP8019" s="10"/>
      <c r="AQ8019"/>
    </row>
    <row r="8020" spans="42:43" x14ac:dyDescent="0.35">
      <c r="AP8020" s="10"/>
      <c r="AQ8020"/>
    </row>
    <row r="8021" spans="42:43" x14ac:dyDescent="0.35">
      <c r="AP8021" s="10"/>
      <c r="AQ8021"/>
    </row>
    <row r="8022" spans="42:43" x14ac:dyDescent="0.35">
      <c r="AP8022" s="10"/>
      <c r="AQ8022"/>
    </row>
    <row r="8023" spans="42:43" x14ac:dyDescent="0.35">
      <c r="AP8023" s="10"/>
      <c r="AQ8023"/>
    </row>
    <row r="8024" spans="42:43" x14ac:dyDescent="0.35">
      <c r="AP8024" s="10"/>
      <c r="AQ8024"/>
    </row>
    <row r="8025" spans="42:43" x14ac:dyDescent="0.35">
      <c r="AP8025" s="10"/>
      <c r="AQ8025"/>
    </row>
    <row r="8026" spans="42:43" x14ac:dyDescent="0.35">
      <c r="AP8026" s="10"/>
      <c r="AQ8026"/>
    </row>
    <row r="8027" spans="42:43" x14ac:dyDescent="0.35">
      <c r="AP8027" s="10"/>
      <c r="AQ8027"/>
    </row>
    <row r="8028" spans="42:43" x14ac:dyDescent="0.35">
      <c r="AP8028" s="10"/>
      <c r="AQ8028"/>
    </row>
    <row r="8029" spans="42:43" x14ac:dyDescent="0.35">
      <c r="AP8029" s="10"/>
      <c r="AQ8029"/>
    </row>
    <row r="8030" spans="42:43" x14ac:dyDescent="0.35">
      <c r="AP8030" s="10"/>
      <c r="AQ8030"/>
    </row>
    <row r="8031" spans="42:43" x14ac:dyDescent="0.35">
      <c r="AP8031" s="10"/>
      <c r="AQ8031"/>
    </row>
    <row r="8032" spans="42:43" x14ac:dyDescent="0.35">
      <c r="AP8032" s="10"/>
      <c r="AQ8032"/>
    </row>
    <row r="8033" spans="42:43" x14ac:dyDescent="0.35">
      <c r="AP8033" s="10"/>
      <c r="AQ8033"/>
    </row>
    <row r="8034" spans="42:43" x14ac:dyDescent="0.35">
      <c r="AP8034" s="10"/>
      <c r="AQ8034"/>
    </row>
    <row r="8035" spans="42:43" x14ac:dyDescent="0.35">
      <c r="AP8035" s="10"/>
      <c r="AQ8035"/>
    </row>
    <row r="8036" spans="42:43" x14ac:dyDescent="0.35">
      <c r="AP8036" s="10"/>
      <c r="AQ8036"/>
    </row>
    <row r="8037" spans="42:43" x14ac:dyDescent="0.35">
      <c r="AP8037" s="10"/>
      <c r="AQ8037"/>
    </row>
    <row r="8038" spans="42:43" x14ac:dyDescent="0.35">
      <c r="AP8038" s="10"/>
      <c r="AQ8038"/>
    </row>
    <row r="8039" spans="42:43" x14ac:dyDescent="0.35">
      <c r="AP8039" s="10"/>
      <c r="AQ8039"/>
    </row>
    <row r="8040" spans="42:43" x14ac:dyDescent="0.35">
      <c r="AP8040" s="10"/>
      <c r="AQ8040"/>
    </row>
    <row r="8041" spans="42:43" x14ac:dyDescent="0.35">
      <c r="AP8041" s="10"/>
      <c r="AQ8041"/>
    </row>
    <row r="8042" spans="42:43" x14ac:dyDescent="0.35">
      <c r="AP8042" s="10"/>
      <c r="AQ8042"/>
    </row>
    <row r="8043" spans="42:43" x14ac:dyDescent="0.35">
      <c r="AP8043" s="10"/>
      <c r="AQ8043"/>
    </row>
    <row r="8044" spans="42:43" x14ac:dyDescent="0.35">
      <c r="AP8044" s="10"/>
      <c r="AQ8044"/>
    </row>
    <row r="8045" spans="42:43" x14ac:dyDescent="0.35">
      <c r="AP8045" s="10"/>
      <c r="AQ8045"/>
    </row>
    <row r="8046" spans="42:43" x14ac:dyDescent="0.35">
      <c r="AP8046" s="10"/>
      <c r="AQ8046"/>
    </row>
    <row r="8047" spans="42:43" x14ac:dyDescent="0.35">
      <c r="AP8047" s="10"/>
      <c r="AQ8047"/>
    </row>
    <row r="8048" spans="42:43" x14ac:dyDescent="0.35">
      <c r="AP8048" s="10"/>
      <c r="AQ8048"/>
    </row>
    <row r="8049" spans="42:43" x14ac:dyDescent="0.35">
      <c r="AP8049" s="10"/>
      <c r="AQ8049"/>
    </row>
    <row r="8050" spans="42:43" x14ac:dyDescent="0.35">
      <c r="AP8050" s="10"/>
      <c r="AQ8050"/>
    </row>
    <row r="8051" spans="42:43" x14ac:dyDescent="0.35">
      <c r="AP8051" s="10"/>
      <c r="AQ8051"/>
    </row>
    <row r="8052" spans="42:43" x14ac:dyDescent="0.35">
      <c r="AP8052" s="10"/>
      <c r="AQ8052"/>
    </row>
    <row r="8053" spans="42:43" x14ac:dyDescent="0.35">
      <c r="AP8053" s="10"/>
      <c r="AQ8053"/>
    </row>
    <row r="8054" spans="42:43" x14ac:dyDescent="0.35">
      <c r="AP8054" s="10"/>
      <c r="AQ8054"/>
    </row>
    <row r="8055" spans="42:43" x14ac:dyDescent="0.35">
      <c r="AP8055" s="10"/>
      <c r="AQ8055"/>
    </row>
    <row r="8056" spans="42:43" x14ac:dyDescent="0.35">
      <c r="AP8056" s="10"/>
      <c r="AQ8056"/>
    </row>
    <row r="8057" spans="42:43" x14ac:dyDescent="0.35">
      <c r="AP8057" s="10"/>
      <c r="AQ8057"/>
    </row>
    <row r="8058" spans="42:43" x14ac:dyDescent="0.35">
      <c r="AP8058" s="10"/>
      <c r="AQ8058"/>
    </row>
    <row r="8059" spans="42:43" x14ac:dyDescent="0.35">
      <c r="AP8059" s="10"/>
      <c r="AQ8059"/>
    </row>
    <row r="8060" spans="42:43" x14ac:dyDescent="0.35">
      <c r="AP8060" s="10"/>
      <c r="AQ8060"/>
    </row>
    <row r="8061" spans="42:43" x14ac:dyDescent="0.35">
      <c r="AP8061" s="10"/>
      <c r="AQ8061"/>
    </row>
    <row r="8062" spans="42:43" x14ac:dyDescent="0.35">
      <c r="AP8062" s="10"/>
      <c r="AQ8062"/>
    </row>
    <row r="8063" spans="42:43" x14ac:dyDescent="0.35">
      <c r="AP8063" s="10"/>
      <c r="AQ8063"/>
    </row>
    <row r="8064" spans="42:43" x14ac:dyDescent="0.35">
      <c r="AP8064" s="10"/>
      <c r="AQ8064"/>
    </row>
    <row r="8065" spans="42:43" x14ac:dyDescent="0.35">
      <c r="AP8065" s="10"/>
      <c r="AQ8065"/>
    </row>
    <row r="8066" spans="42:43" x14ac:dyDescent="0.35">
      <c r="AP8066" s="10"/>
      <c r="AQ8066"/>
    </row>
    <row r="8067" spans="42:43" x14ac:dyDescent="0.35">
      <c r="AP8067" s="10"/>
      <c r="AQ8067"/>
    </row>
    <row r="8068" spans="42:43" x14ac:dyDescent="0.35">
      <c r="AP8068" s="10"/>
      <c r="AQ8068"/>
    </row>
    <row r="8069" spans="42:43" x14ac:dyDescent="0.35">
      <c r="AP8069" s="10"/>
      <c r="AQ8069"/>
    </row>
    <row r="8070" spans="42:43" x14ac:dyDescent="0.35">
      <c r="AP8070" s="10"/>
      <c r="AQ8070"/>
    </row>
    <row r="8071" spans="42:43" x14ac:dyDescent="0.35">
      <c r="AP8071" s="10"/>
      <c r="AQ8071"/>
    </row>
    <row r="8072" spans="42:43" x14ac:dyDescent="0.35">
      <c r="AP8072" s="10"/>
      <c r="AQ8072"/>
    </row>
    <row r="8073" spans="42:43" x14ac:dyDescent="0.35">
      <c r="AP8073" s="10"/>
      <c r="AQ8073"/>
    </row>
    <row r="8074" spans="42:43" x14ac:dyDescent="0.35">
      <c r="AP8074" s="10"/>
      <c r="AQ8074"/>
    </row>
    <row r="8075" spans="42:43" x14ac:dyDescent="0.35">
      <c r="AP8075" s="10"/>
      <c r="AQ8075"/>
    </row>
    <row r="8076" spans="42:43" x14ac:dyDescent="0.35">
      <c r="AP8076" s="10"/>
      <c r="AQ8076"/>
    </row>
    <row r="8077" spans="42:43" x14ac:dyDescent="0.35">
      <c r="AP8077" s="10"/>
      <c r="AQ8077"/>
    </row>
    <row r="8078" spans="42:43" x14ac:dyDescent="0.35">
      <c r="AP8078" s="10"/>
      <c r="AQ8078"/>
    </row>
    <row r="8079" spans="42:43" x14ac:dyDescent="0.35">
      <c r="AP8079" s="10"/>
      <c r="AQ8079"/>
    </row>
    <row r="8080" spans="42:43" x14ac:dyDescent="0.35">
      <c r="AP8080" s="10"/>
      <c r="AQ8080"/>
    </row>
    <row r="8081" spans="42:43" x14ac:dyDescent="0.35">
      <c r="AP8081" s="10"/>
      <c r="AQ8081"/>
    </row>
    <row r="8082" spans="42:43" x14ac:dyDescent="0.35">
      <c r="AP8082" s="10"/>
      <c r="AQ8082"/>
    </row>
    <row r="8083" spans="42:43" x14ac:dyDescent="0.35">
      <c r="AP8083" s="10"/>
      <c r="AQ8083"/>
    </row>
    <row r="8084" spans="42:43" x14ac:dyDescent="0.35">
      <c r="AP8084" s="10"/>
      <c r="AQ8084"/>
    </row>
    <row r="8085" spans="42:43" x14ac:dyDescent="0.35">
      <c r="AP8085" s="10"/>
      <c r="AQ8085"/>
    </row>
    <row r="8086" spans="42:43" x14ac:dyDescent="0.35">
      <c r="AP8086" s="10"/>
      <c r="AQ8086"/>
    </row>
    <row r="8087" spans="42:43" x14ac:dyDescent="0.35">
      <c r="AP8087" s="10"/>
      <c r="AQ8087"/>
    </row>
    <row r="8088" spans="42:43" x14ac:dyDescent="0.35">
      <c r="AP8088" s="10"/>
      <c r="AQ8088"/>
    </row>
    <row r="8089" spans="42:43" x14ac:dyDescent="0.35">
      <c r="AP8089" s="10"/>
      <c r="AQ8089"/>
    </row>
    <row r="8090" spans="42:43" x14ac:dyDescent="0.35">
      <c r="AP8090" s="10"/>
      <c r="AQ8090"/>
    </row>
    <row r="8091" spans="42:43" x14ac:dyDescent="0.35">
      <c r="AP8091" s="10"/>
      <c r="AQ8091"/>
    </row>
    <row r="8092" spans="42:43" x14ac:dyDescent="0.35">
      <c r="AP8092" s="10"/>
      <c r="AQ8092"/>
    </row>
    <row r="8093" spans="42:43" x14ac:dyDescent="0.35">
      <c r="AP8093" s="10"/>
      <c r="AQ8093"/>
    </row>
    <row r="8094" spans="42:43" x14ac:dyDescent="0.35">
      <c r="AP8094" s="10"/>
      <c r="AQ8094"/>
    </row>
    <row r="8095" spans="42:43" x14ac:dyDescent="0.35">
      <c r="AP8095" s="10"/>
      <c r="AQ8095"/>
    </row>
    <row r="8096" spans="42:43" x14ac:dyDescent="0.35">
      <c r="AP8096" s="10"/>
      <c r="AQ8096"/>
    </row>
    <row r="8097" spans="42:43" x14ac:dyDescent="0.35">
      <c r="AP8097" s="10"/>
      <c r="AQ8097"/>
    </row>
    <row r="8098" spans="42:43" x14ac:dyDescent="0.35">
      <c r="AP8098" s="10"/>
      <c r="AQ8098"/>
    </row>
    <row r="8099" spans="42:43" x14ac:dyDescent="0.35">
      <c r="AP8099" s="10"/>
      <c r="AQ8099"/>
    </row>
    <row r="8100" spans="42:43" x14ac:dyDescent="0.35">
      <c r="AP8100" s="10"/>
      <c r="AQ8100"/>
    </row>
    <row r="8101" spans="42:43" x14ac:dyDescent="0.35">
      <c r="AP8101" s="10"/>
      <c r="AQ8101"/>
    </row>
    <row r="8102" spans="42:43" x14ac:dyDescent="0.35">
      <c r="AP8102" s="10"/>
      <c r="AQ8102"/>
    </row>
    <row r="8103" spans="42:43" x14ac:dyDescent="0.35">
      <c r="AP8103" s="10"/>
      <c r="AQ8103"/>
    </row>
    <row r="8104" spans="42:43" x14ac:dyDescent="0.35">
      <c r="AP8104" s="10"/>
      <c r="AQ8104"/>
    </row>
    <row r="8105" spans="42:43" x14ac:dyDescent="0.35">
      <c r="AP8105" s="10"/>
      <c r="AQ8105"/>
    </row>
    <row r="8106" spans="42:43" x14ac:dyDescent="0.35">
      <c r="AP8106" s="10"/>
      <c r="AQ8106"/>
    </row>
    <row r="8107" spans="42:43" x14ac:dyDescent="0.35">
      <c r="AP8107" s="10"/>
      <c r="AQ8107"/>
    </row>
    <row r="8108" spans="42:43" x14ac:dyDescent="0.35">
      <c r="AP8108" s="10"/>
      <c r="AQ8108"/>
    </row>
    <row r="8109" spans="42:43" x14ac:dyDescent="0.35">
      <c r="AP8109" s="10"/>
      <c r="AQ8109"/>
    </row>
    <row r="8110" spans="42:43" x14ac:dyDescent="0.35">
      <c r="AP8110" s="10"/>
      <c r="AQ8110"/>
    </row>
    <row r="8111" spans="42:43" x14ac:dyDescent="0.35">
      <c r="AP8111" s="10"/>
      <c r="AQ8111"/>
    </row>
    <row r="8112" spans="42:43" x14ac:dyDescent="0.35">
      <c r="AP8112" s="10"/>
      <c r="AQ8112"/>
    </row>
    <row r="8113" spans="42:43" x14ac:dyDescent="0.35">
      <c r="AP8113" s="10"/>
      <c r="AQ8113"/>
    </row>
    <row r="8114" spans="42:43" x14ac:dyDescent="0.35">
      <c r="AP8114" s="10"/>
      <c r="AQ8114"/>
    </row>
    <row r="8115" spans="42:43" x14ac:dyDescent="0.35">
      <c r="AP8115" s="10"/>
      <c r="AQ8115"/>
    </row>
    <row r="8116" spans="42:43" x14ac:dyDescent="0.35">
      <c r="AP8116" s="10"/>
      <c r="AQ8116"/>
    </row>
    <row r="8117" spans="42:43" x14ac:dyDescent="0.35">
      <c r="AP8117" s="10"/>
      <c r="AQ8117"/>
    </row>
    <row r="8118" spans="42:43" x14ac:dyDescent="0.35">
      <c r="AP8118" s="10"/>
      <c r="AQ8118"/>
    </row>
    <row r="8119" spans="42:43" x14ac:dyDescent="0.35">
      <c r="AP8119" s="10"/>
      <c r="AQ8119"/>
    </row>
    <row r="8120" spans="42:43" x14ac:dyDescent="0.35">
      <c r="AP8120" s="10"/>
      <c r="AQ8120"/>
    </row>
    <row r="8121" spans="42:43" x14ac:dyDescent="0.35">
      <c r="AP8121" s="10"/>
      <c r="AQ8121"/>
    </row>
    <row r="8122" spans="42:43" x14ac:dyDescent="0.35">
      <c r="AP8122" s="10"/>
      <c r="AQ8122"/>
    </row>
    <row r="8123" spans="42:43" x14ac:dyDescent="0.35">
      <c r="AP8123" s="10"/>
      <c r="AQ8123"/>
    </row>
    <row r="8124" spans="42:43" x14ac:dyDescent="0.35">
      <c r="AP8124" s="10"/>
      <c r="AQ8124"/>
    </row>
    <row r="8125" spans="42:43" x14ac:dyDescent="0.35">
      <c r="AP8125" s="10"/>
      <c r="AQ8125"/>
    </row>
    <row r="8126" spans="42:43" x14ac:dyDescent="0.35">
      <c r="AP8126" s="10"/>
      <c r="AQ8126"/>
    </row>
    <row r="8127" spans="42:43" x14ac:dyDescent="0.35">
      <c r="AP8127" s="10"/>
      <c r="AQ8127"/>
    </row>
    <row r="8128" spans="42:43" x14ac:dyDescent="0.35">
      <c r="AP8128" s="10"/>
      <c r="AQ8128"/>
    </row>
    <row r="8129" spans="42:43" x14ac:dyDescent="0.35">
      <c r="AP8129" s="10"/>
      <c r="AQ8129"/>
    </row>
    <row r="8130" spans="42:43" x14ac:dyDescent="0.35">
      <c r="AP8130" s="10"/>
      <c r="AQ8130"/>
    </row>
    <row r="8131" spans="42:43" x14ac:dyDescent="0.35">
      <c r="AP8131" s="10"/>
      <c r="AQ8131"/>
    </row>
    <row r="8132" spans="42:43" x14ac:dyDescent="0.35">
      <c r="AP8132" s="10"/>
      <c r="AQ8132"/>
    </row>
    <row r="8133" spans="42:43" x14ac:dyDescent="0.35">
      <c r="AP8133" s="10"/>
      <c r="AQ8133"/>
    </row>
    <row r="8134" spans="42:43" x14ac:dyDescent="0.35">
      <c r="AP8134" s="10"/>
      <c r="AQ8134"/>
    </row>
    <row r="8135" spans="42:43" x14ac:dyDescent="0.35">
      <c r="AP8135" s="10"/>
      <c r="AQ8135"/>
    </row>
    <row r="8136" spans="42:43" x14ac:dyDescent="0.35">
      <c r="AP8136" s="10"/>
      <c r="AQ8136"/>
    </row>
    <row r="8137" spans="42:43" x14ac:dyDescent="0.35">
      <c r="AP8137" s="10"/>
      <c r="AQ8137"/>
    </row>
    <row r="8138" spans="42:43" x14ac:dyDescent="0.35">
      <c r="AP8138" s="10"/>
      <c r="AQ8138"/>
    </row>
    <row r="8139" spans="42:43" x14ac:dyDescent="0.35">
      <c r="AP8139" s="10"/>
      <c r="AQ8139"/>
    </row>
    <row r="8140" spans="42:43" x14ac:dyDescent="0.35">
      <c r="AP8140" s="10"/>
      <c r="AQ8140"/>
    </row>
    <row r="8141" spans="42:43" x14ac:dyDescent="0.35">
      <c r="AP8141" s="10"/>
      <c r="AQ8141"/>
    </row>
    <row r="8142" spans="42:43" x14ac:dyDescent="0.35">
      <c r="AP8142" s="10"/>
      <c r="AQ8142"/>
    </row>
    <row r="8143" spans="42:43" x14ac:dyDescent="0.35">
      <c r="AP8143" s="10"/>
      <c r="AQ8143"/>
    </row>
    <row r="8144" spans="42:43" x14ac:dyDescent="0.35">
      <c r="AP8144" s="10"/>
      <c r="AQ8144"/>
    </row>
    <row r="8145" spans="42:43" x14ac:dyDescent="0.35">
      <c r="AP8145" s="10"/>
      <c r="AQ8145"/>
    </row>
    <row r="8146" spans="42:43" x14ac:dyDescent="0.35">
      <c r="AP8146" s="10"/>
      <c r="AQ8146"/>
    </row>
    <row r="8147" spans="42:43" x14ac:dyDescent="0.35">
      <c r="AP8147" s="10"/>
      <c r="AQ8147"/>
    </row>
    <row r="8148" spans="42:43" x14ac:dyDescent="0.35">
      <c r="AP8148" s="10"/>
      <c r="AQ8148"/>
    </row>
    <row r="8149" spans="42:43" x14ac:dyDescent="0.35">
      <c r="AP8149" s="10"/>
      <c r="AQ8149"/>
    </row>
    <row r="8150" spans="42:43" x14ac:dyDescent="0.35">
      <c r="AP8150" s="10"/>
      <c r="AQ8150"/>
    </row>
    <row r="8151" spans="42:43" x14ac:dyDescent="0.35">
      <c r="AP8151" s="10"/>
      <c r="AQ8151"/>
    </row>
    <row r="8152" spans="42:43" x14ac:dyDescent="0.35">
      <c r="AP8152" s="10"/>
      <c r="AQ8152"/>
    </row>
    <row r="8153" spans="42:43" x14ac:dyDescent="0.35">
      <c r="AP8153" s="10"/>
      <c r="AQ8153"/>
    </row>
    <row r="8154" spans="42:43" x14ac:dyDescent="0.35">
      <c r="AP8154" s="10"/>
      <c r="AQ8154"/>
    </row>
    <row r="8155" spans="42:43" x14ac:dyDescent="0.35">
      <c r="AP8155" s="10"/>
      <c r="AQ8155"/>
    </row>
    <row r="8156" spans="42:43" x14ac:dyDescent="0.35">
      <c r="AP8156" s="10"/>
      <c r="AQ8156"/>
    </row>
    <row r="8157" spans="42:43" x14ac:dyDescent="0.35">
      <c r="AP8157" s="10"/>
      <c r="AQ8157"/>
    </row>
    <row r="8158" spans="42:43" x14ac:dyDescent="0.35">
      <c r="AP8158" s="10"/>
      <c r="AQ8158"/>
    </row>
    <row r="8159" spans="42:43" x14ac:dyDescent="0.35">
      <c r="AP8159" s="10"/>
      <c r="AQ8159"/>
    </row>
    <row r="8160" spans="42:43" x14ac:dyDescent="0.35">
      <c r="AP8160" s="10"/>
      <c r="AQ8160"/>
    </row>
    <row r="8161" spans="42:43" x14ac:dyDescent="0.35">
      <c r="AP8161" s="10"/>
      <c r="AQ8161"/>
    </row>
    <row r="8162" spans="42:43" x14ac:dyDescent="0.35">
      <c r="AP8162" s="10"/>
      <c r="AQ8162"/>
    </row>
    <row r="8163" spans="42:43" x14ac:dyDescent="0.35">
      <c r="AP8163" s="10"/>
      <c r="AQ8163"/>
    </row>
    <row r="8164" spans="42:43" x14ac:dyDescent="0.35">
      <c r="AP8164" s="10"/>
      <c r="AQ8164"/>
    </row>
    <row r="8165" spans="42:43" x14ac:dyDescent="0.35">
      <c r="AP8165" s="10"/>
      <c r="AQ8165"/>
    </row>
    <row r="8166" spans="42:43" x14ac:dyDescent="0.35">
      <c r="AP8166" s="10"/>
      <c r="AQ8166"/>
    </row>
    <row r="8167" spans="42:43" x14ac:dyDescent="0.35">
      <c r="AP8167" s="10"/>
      <c r="AQ8167"/>
    </row>
    <row r="8168" spans="42:43" x14ac:dyDescent="0.35">
      <c r="AP8168" s="10"/>
      <c r="AQ8168"/>
    </row>
    <row r="8169" spans="42:43" x14ac:dyDescent="0.35">
      <c r="AP8169" s="10"/>
      <c r="AQ8169"/>
    </row>
    <row r="8170" spans="42:43" x14ac:dyDescent="0.35">
      <c r="AP8170" s="10"/>
      <c r="AQ8170"/>
    </row>
    <row r="8171" spans="42:43" x14ac:dyDescent="0.35">
      <c r="AP8171" s="10"/>
      <c r="AQ8171"/>
    </row>
    <row r="8172" spans="42:43" x14ac:dyDescent="0.35">
      <c r="AP8172" s="10"/>
      <c r="AQ8172"/>
    </row>
    <row r="8173" spans="42:43" x14ac:dyDescent="0.35">
      <c r="AP8173" s="10"/>
      <c r="AQ8173"/>
    </row>
    <row r="8174" spans="42:43" x14ac:dyDescent="0.35">
      <c r="AP8174" s="10"/>
      <c r="AQ8174"/>
    </row>
    <row r="8175" spans="42:43" x14ac:dyDescent="0.35">
      <c r="AP8175" s="10"/>
      <c r="AQ8175"/>
    </row>
    <row r="8176" spans="42:43" x14ac:dyDescent="0.35">
      <c r="AP8176" s="10"/>
      <c r="AQ8176"/>
    </row>
    <row r="8177" spans="42:43" x14ac:dyDescent="0.35">
      <c r="AP8177" s="10"/>
      <c r="AQ8177"/>
    </row>
    <row r="8178" spans="42:43" x14ac:dyDescent="0.35">
      <c r="AP8178" s="10"/>
      <c r="AQ8178"/>
    </row>
    <row r="8179" spans="42:43" x14ac:dyDescent="0.35">
      <c r="AP8179" s="10"/>
      <c r="AQ8179"/>
    </row>
    <row r="8180" spans="42:43" x14ac:dyDescent="0.35">
      <c r="AP8180" s="10"/>
      <c r="AQ8180"/>
    </row>
    <row r="8181" spans="42:43" x14ac:dyDescent="0.35">
      <c r="AP8181" s="10"/>
      <c r="AQ8181"/>
    </row>
    <row r="8182" spans="42:43" x14ac:dyDescent="0.35">
      <c r="AP8182" s="10"/>
      <c r="AQ8182"/>
    </row>
    <row r="8183" spans="42:43" x14ac:dyDescent="0.35">
      <c r="AP8183" s="10"/>
      <c r="AQ8183"/>
    </row>
    <row r="8184" spans="42:43" x14ac:dyDescent="0.35">
      <c r="AP8184" s="10"/>
      <c r="AQ8184"/>
    </row>
    <row r="8185" spans="42:43" x14ac:dyDescent="0.35">
      <c r="AP8185" s="10"/>
      <c r="AQ8185"/>
    </row>
    <row r="8186" spans="42:43" x14ac:dyDescent="0.35">
      <c r="AP8186" s="10"/>
      <c r="AQ8186"/>
    </row>
    <row r="8187" spans="42:43" x14ac:dyDescent="0.35">
      <c r="AP8187" s="10"/>
      <c r="AQ8187"/>
    </row>
    <row r="8188" spans="42:43" x14ac:dyDescent="0.35">
      <c r="AP8188" s="10"/>
      <c r="AQ8188"/>
    </row>
    <row r="8189" spans="42:43" x14ac:dyDescent="0.35">
      <c r="AP8189" s="10"/>
      <c r="AQ8189"/>
    </row>
    <row r="8190" spans="42:43" x14ac:dyDescent="0.35">
      <c r="AP8190" s="10"/>
      <c r="AQ8190"/>
    </row>
    <row r="8191" spans="42:43" x14ac:dyDescent="0.35">
      <c r="AP8191" s="10"/>
      <c r="AQ8191"/>
    </row>
    <row r="8192" spans="42:43" x14ac:dyDescent="0.35">
      <c r="AP8192" s="10"/>
      <c r="AQ8192"/>
    </row>
    <row r="8193" spans="42:43" x14ac:dyDescent="0.35">
      <c r="AP8193" s="10"/>
      <c r="AQ8193"/>
    </row>
    <row r="8194" spans="42:43" x14ac:dyDescent="0.35">
      <c r="AP8194" s="10"/>
      <c r="AQ8194"/>
    </row>
    <row r="8195" spans="42:43" x14ac:dyDescent="0.35">
      <c r="AP8195" s="10"/>
      <c r="AQ8195"/>
    </row>
    <row r="8196" spans="42:43" x14ac:dyDescent="0.35">
      <c r="AP8196" s="10"/>
      <c r="AQ8196"/>
    </row>
    <row r="8197" spans="42:43" x14ac:dyDescent="0.35">
      <c r="AP8197" s="10"/>
      <c r="AQ8197"/>
    </row>
    <row r="8198" spans="42:43" x14ac:dyDescent="0.35">
      <c r="AP8198" s="10"/>
      <c r="AQ8198"/>
    </row>
    <row r="8199" spans="42:43" x14ac:dyDescent="0.35">
      <c r="AP8199" s="10"/>
      <c r="AQ8199"/>
    </row>
    <row r="8200" spans="42:43" x14ac:dyDescent="0.35">
      <c r="AP8200" s="10"/>
      <c r="AQ8200"/>
    </row>
    <row r="8201" spans="42:43" x14ac:dyDescent="0.35">
      <c r="AP8201" s="10"/>
      <c r="AQ8201"/>
    </row>
    <row r="8202" spans="42:43" x14ac:dyDescent="0.35">
      <c r="AP8202" s="10"/>
      <c r="AQ8202"/>
    </row>
    <row r="8203" spans="42:43" x14ac:dyDescent="0.35">
      <c r="AP8203" s="10"/>
      <c r="AQ8203"/>
    </row>
    <row r="8204" spans="42:43" x14ac:dyDescent="0.35">
      <c r="AP8204" s="10"/>
      <c r="AQ8204"/>
    </row>
    <row r="8205" spans="42:43" x14ac:dyDescent="0.35">
      <c r="AP8205" s="10"/>
      <c r="AQ8205"/>
    </row>
    <row r="8206" spans="42:43" x14ac:dyDescent="0.35">
      <c r="AP8206" s="10"/>
      <c r="AQ8206"/>
    </row>
    <row r="8207" spans="42:43" x14ac:dyDescent="0.35">
      <c r="AP8207" s="10"/>
      <c r="AQ8207"/>
    </row>
    <row r="8208" spans="42:43" x14ac:dyDescent="0.35">
      <c r="AP8208" s="10"/>
      <c r="AQ8208"/>
    </row>
    <row r="8209" spans="42:43" x14ac:dyDescent="0.35">
      <c r="AP8209" s="10"/>
      <c r="AQ8209"/>
    </row>
    <row r="8210" spans="42:43" x14ac:dyDescent="0.35">
      <c r="AP8210" s="10"/>
      <c r="AQ8210"/>
    </row>
    <row r="8211" spans="42:43" x14ac:dyDescent="0.35">
      <c r="AP8211" s="10"/>
      <c r="AQ8211"/>
    </row>
    <row r="8212" spans="42:43" x14ac:dyDescent="0.35">
      <c r="AP8212" s="10"/>
      <c r="AQ8212"/>
    </row>
    <row r="8213" spans="42:43" x14ac:dyDescent="0.35">
      <c r="AP8213" s="10"/>
      <c r="AQ8213"/>
    </row>
    <row r="8214" spans="42:43" x14ac:dyDescent="0.35">
      <c r="AP8214" s="10"/>
      <c r="AQ8214"/>
    </row>
    <row r="8215" spans="42:43" x14ac:dyDescent="0.35">
      <c r="AP8215" s="10"/>
      <c r="AQ8215"/>
    </row>
    <row r="8216" spans="42:43" x14ac:dyDescent="0.35">
      <c r="AP8216" s="10"/>
      <c r="AQ8216"/>
    </row>
    <row r="8217" spans="42:43" x14ac:dyDescent="0.35">
      <c r="AP8217" s="10"/>
      <c r="AQ8217"/>
    </row>
    <row r="8218" spans="42:43" x14ac:dyDescent="0.35">
      <c r="AP8218" s="10"/>
      <c r="AQ8218"/>
    </row>
    <row r="8219" spans="42:43" x14ac:dyDescent="0.35">
      <c r="AP8219" s="10"/>
      <c r="AQ8219"/>
    </row>
    <row r="8220" spans="42:43" x14ac:dyDescent="0.35">
      <c r="AP8220" s="10"/>
      <c r="AQ8220"/>
    </row>
    <row r="8221" spans="42:43" x14ac:dyDescent="0.35">
      <c r="AP8221" s="10"/>
      <c r="AQ8221"/>
    </row>
    <row r="8222" spans="42:43" x14ac:dyDescent="0.35">
      <c r="AP8222" s="10"/>
      <c r="AQ8222"/>
    </row>
    <row r="8223" spans="42:43" x14ac:dyDescent="0.35">
      <c r="AP8223" s="10"/>
      <c r="AQ8223"/>
    </row>
    <row r="8224" spans="42:43" x14ac:dyDescent="0.35">
      <c r="AP8224" s="10"/>
      <c r="AQ8224"/>
    </row>
    <row r="8225" spans="42:43" x14ac:dyDescent="0.35">
      <c r="AP8225" s="10"/>
      <c r="AQ8225"/>
    </row>
    <row r="8226" spans="42:43" x14ac:dyDescent="0.35">
      <c r="AP8226" s="10"/>
      <c r="AQ8226"/>
    </row>
    <row r="8227" spans="42:43" x14ac:dyDescent="0.35">
      <c r="AP8227" s="10"/>
      <c r="AQ8227"/>
    </row>
    <row r="8228" spans="42:43" x14ac:dyDescent="0.35">
      <c r="AP8228" s="10"/>
      <c r="AQ8228"/>
    </row>
    <row r="8229" spans="42:43" x14ac:dyDescent="0.35">
      <c r="AP8229" s="10"/>
      <c r="AQ8229"/>
    </row>
    <row r="8230" spans="42:43" x14ac:dyDescent="0.35">
      <c r="AP8230" s="10"/>
      <c r="AQ8230"/>
    </row>
    <row r="8231" spans="42:43" x14ac:dyDescent="0.35">
      <c r="AP8231" s="10"/>
      <c r="AQ8231"/>
    </row>
    <row r="8232" spans="42:43" x14ac:dyDescent="0.35">
      <c r="AP8232" s="10"/>
      <c r="AQ8232"/>
    </row>
    <row r="8233" spans="42:43" x14ac:dyDescent="0.35">
      <c r="AP8233" s="10"/>
      <c r="AQ8233"/>
    </row>
    <row r="8234" spans="42:43" x14ac:dyDescent="0.35">
      <c r="AP8234" s="10"/>
      <c r="AQ8234"/>
    </row>
    <row r="8235" spans="42:43" x14ac:dyDescent="0.35">
      <c r="AP8235" s="10"/>
      <c r="AQ8235"/>
    </row>
    <row r="8236" spans="42:43" x14ac:dyDescent="0.35">
      <c r="AP8236" s="10"/>
      <c r="AQ8236"/>
    </row>
    <row r="8237" spans="42:43" x14ac:dyDescent="0.35">
      <c r="AP8237" s="10"/>
      <c r="AQ8237"/>
    </row>
    <row r="8238" spans="42:43" x14ac:dyDescent="0.35">
      <c r="AP8238" s="10"/>
      <c r="AQ8238"/>
    </row>
    <row r="8239" spans="42:43" x14ac:dyDescent="0.35">
      <c r="AP8239" s="10"/>
      <c r="AQ8239"/>
    </row>
    <row r="8240" spans="42:43" x14ac:dyDescent="0.35">
      <c r="AP8240" s="10"/>
      <c r="AQ8240"/>
    </row>
    <row r="8241" spans="42:43" x14ac:dyDescent="0.35">
      <c r="AP8241" s="10"/>
      <c r="AQ8241"/>
    </row>
    <row r="8242" spans="42:43" x14ac:dyDescent="0.35">
      <c r="AP8242" s="10"/>
      <c r="AQ8242"/>
    </row>
    <row r="8243" spans="42:43" x14ac:dyDescent="0.35">
      <c r="AP8243" s="10"/>
      <c r="AQ8243"/>
    </row>
    <row r="8244" spans="42:43" x14ac:dyDescent="0.35">
      <c r="AP8244" s="10"/>
      <c r="AQ8244"/>
    </row>
    <row r="8245" spans="42:43" x14ac:dyDescent="0.35">
      <c r="AP8245" s="10"/>
      <c r="AQ8245"/>
    </row>
    <row r="8246" spans="42:43" x14ac:dyDescent="0.35">
      <c r="AP8246" s="10"/>
      <c r="AQ8246"/>
    </row>
    <row r="8247" spans="42:43" x14ac:dyDescent="0.35">
      <c r="AP8247" s="10"/>
      <c r="AQ8247"/>
    </row>
    <row r="8248" spans="42:43" x14ac:dyDescent="0.35">
      <c r="AP8248" s="10"/>
      <c r="AQ8248"/>
    </row>
    <row r="8249" spans="42:43" x14ac:dyDescent="0.35">
      <c r="AP8249" s="10"/>
      <c r="AQ8249"/>
    </row>
    <row r="8250" spans="42:43" x14ac:dyDescent="0.35">
      <c r="AP8250" s="10"/>
      <c r="AQ8250"/>
    </row>
    <row r="8251" spans="42:43" x14ac:dyDescent="0.35">
      <c r="AP8251" s="10"/>
      <c r="AQ8251"/>
    </row>
    <row r="8252" spans="42:43" x14ac:dyDescent="0.35">
      <c r="AP8252" s="10"/>
      <c r="AQ8252"/>
    </row>
    <row r="8253" spans="42:43" x14ac:dyDescent="0.35">
      <c r="AP8253" s="10"/>
      <c r="AQ8253"/>
    </row>
    <row r="8254" spans="42:43" x14ac:dyDescent="0.35">
      <c r="AP8254" s="10"/>
      <c r="AQ8254"/>
    </row>
    <row r="8255" spans="42:43" x14ac:dyDescent="0.35">
      <c r="AP8255" s="10"/>
      <c r="AQ8255"/>
    </row>
    <row r="8256" spans="42:43" x14ac:dyDescent="0.35">
      <c r="AP8256" s="10"/>
      <c r="AQ8256"/>
    </row>
    <row r="8257" spans="42:43" x14ac:dyDescent="0.35">
      <c r="AP8257" s="10"/>
      <c r="AQ8257"/>
    </row>
    <row r="8258" spans="42:43" x14ac:dyDescent="0.35">
      <c r="AP8258" s="10"/>
      <c r="AQ8258"/>
    </row>
    <row r="8259" spans="42:43" x14ac:dyDescent="0.35">
      <c r="AP8259" s="10"/>
      <c r="AQ8259"/>
    </row>
    <row r="8260" spans="42:43" x14ac:dyDescent="0.35">
      <c r="AP8260" s="10"/>
      <c r="AQ8260"/>
    </row>
    <row r="8261" spans="42:43" x14ac:dyDescent="0.35">
      <c r="AP8261" s="10"/>
      <c r="AQ8261"/>
    </row>
    <row r="8262" spans="42:43" x14ac:dyDescent="0.35">
      <c r="AP8262" s="10"/>
      <c r="AQ8262"/>
    </row>
    <row r="8263" spans="42:43" x14ac:dyDescent="0.35">
      <c r="AP8263" s="10"/>
      <c r="AQ8263"/>
    </row>
    <row r="8264" spans="42:43" x14ac:dyDescent="0.35">
      <c r="AP8264" s="10"/>
      <c r="AQ8264"/>
    </row>
    <row r="8265" spans="42:43" x14ac:dyDescent="0.35">
      <c r="AP8265" s="10"/>
      <c r="AQ8265"/>
    </row>
    <row r="8266" spans="42:43" x14ac:dyDescent="0.35">
      <c r="AP8266" s="10"/>
      <c r="AQ8266"/>
    </row>
    <row r="8267" spans="42:43" x14ac:dyDescent="0.35">
      <c r="AP8267" s="10"/>
      <c r="AQ8267"/>
    </row>
    <row r="8268" spans="42:43" x14ac:dyDescent="0.35">
      <c r="AP8268" s="10"/>
      <c r="AQ8268"/>
    </row>
    <row r="8269" spans="42:43" x14ac:dyDescent="0.35">
      <c r="AP8269" s="10"/>
      <c r="AQ8269"/>
    </row>
    <row r="8270" spans="42:43" x14ac:dyDescent="0.35">
      <c r="AP8270" s="10"/>
      <c r="AQ8270"/>
    </row>
    <row r="8271" spans="42:43" x14ac:dyDescent="0.35">
      <c r="AP8271" s="10"/>
      <c r="AQ8271"/>
    </row>
    <row r="8272" spans="42:43" x14ac:dyDescent="0.35">
      <c r="AP8272" s="10"/>
      <c r="AQ8272"/>
    </row>
    <row r="8273" spans="42:43" x14ac:dyDescent="0.35">
      <c r="AP8273" s="10"/>
      <c r="AQ8273"/>
    </row>
    <row r="8274" spans="42:43" x14ac:dyDescent="0.35">
      <c r="AP8274" s="10"/>
      <c r="AQ8274"/>
    </row>
    <row r="8275" spans="42:43" x14ac:dyDescent="0.35">
      <c r="AP8275" s="10"/>
      <c r="AQ8275"/>
    </row>
    <row r="8276" spans="42:43" x14ac:dyDescent="0.35">
      <c r="AP8276" s="10"/>
      <c r="AQ8276"/>
    </row>
    <row r="8277" spans="42:43" x14ac:dyDescent="0.35">
      <c r="AP8277" s="10"/>
      <c r="AQ8277"/>
    </row>
    <row r="8278" spans="42:43" x14ac:dyDescent="0.35">
      <c r="AP8278" s="10"/>
      <c r="AQ8278"/>
    </row>
    <row r="8279" spans="42:43" x14ac:dyDescent="0.35">
      <c r="AP8279" s="10"/>
      <c r="AQ8279"/>
    </row>
    <row r="8280" spans="42:43" x14ac:dyDescent="0.35">
      <c r="AP8280" s="10"/>
      <c r="AQ8280"/>
    </row>
    <row r="8281" spans="42:43" x14ac:dyDescent="0.35">
      <c r="AP8281" s="10"/>
      <c r="AQ8281"/>
    </row>
    <row r="8282" spans="42:43" x14ac:dyDescent="0.35">
      <c r="AP8282" s="10"/>
      <c r="AQ8282"/>
    </row>
    <row r="8283" spans="42:43" x14ac:dyDescent="0.35">
      <c r="AP8283" s="10"/>
      <c r="AQ8283"/>
    </row>
    <row r="8284" spans="42:43" x14ac:dyDescent="0.35">
      <c r="AP8284" s="10"/>
      <c r="AQ8284"/>
    </row>
    <row r="8285" spans="42:43" x14ac:dyDescent="0.35">
      <c r="AP8285" s="10"/>
      <c r="AQ8285"/>
    </row>
    <row r="8286" spans="42:43" x14ac:dyDescent="0.35">
      <c r="AP8286" s="10"/>
      <c r="AQ8286"/>
    </row>
    <row r="8287" spans="42:43" x14ac:dyDescent="0.35">
      <c r="AP8287" s="10"/>
      <c r="AQ8287"/>
    </row>
    <row r="8288" spans="42:43" x14ac:dyDescent="0.35">
      <c r="AP8288" s="10"/>
      <c r="AQ8288"/>
    </row>
    <row r="8289" spans="42:43" x14ac:dyDescent="0.35">
      <c r="AP8289" s="10"/>
      <c r="AQ8289"/>
    </row>
    <row r="8290" spans="42:43" x14ac:dyDescent="0.35">
      <c r="AP8290" s="10"/>
      <c r="AQ8290"/>
    </row>
    <row r="8291" spans="42:43" x14ac:dyDescent="0.35">
      <c r="AP8291" s="10"/>
      <c r="AQ8291"/>
    </row>
    <row r="8292" spans="42:43" x14ac:dyDescent="0.35">
      <c r="AP8292" s="10"/>
      <c r="AQ8292"/>
    </row>
    <row r="8293" spans="42:43" x14ac:dyDescent="0.35">
      <c r="AP8293" s="10"/>
      <c r="AQ8293"/>
    </row>
    <row r="8294" spans="42:43" x14ac:dyDescent="0.35">
      <c r="AP8294" s="10"/>
      <c r="AQ8294"/>
    </row>
    <row r="8295" spans="42:43" x14ac:dyDescent="0.35">
      <c r="AP8295" s="10"/>
      <c r="AQ8295"/>
    </row>
    <row r="8296" spans="42:43" x14ac:dyDescent="0.35">
      <c r="AP8296" s="10"/>
      <c r="AQ8296"/>
    </row>
    <row r="8297" spans="42:43" x14ac:dyDescent="0.35">
      <c r="AP8297" s="10"/>
      <c r="AQ8297"/>
    </row>
    <row r="8298" spans="42:43" x14ac:dyDescent="0.35">
      <c r="AP8298" s="10"/>
      <c r="AQ8298"/>
    </row>
    <row r="8299" spans="42:43" x14ac:dyDescent="0.35">
      <c r="AP8299" s="10"/>
      <c r="AQ8299"/>
    </row>
    <row r="8300" spans="42:43" x14ac:dyDescent="0.35">
      <c r="AP8300" s="10"/>
      <c r="AQ8300"/>
    </row>
    <row r="8301" spans="42:43" x14ac:dyDescent="0.35">
      <c r="AP8301" s="10"/>
      <c r="AQ8301"/>
    </row>
    <row r="8302" spans="42:43" x14ac:dyDescent="0.35">
      <c r="AP8302" s="10"/>
      <c r="AQ8302"/>
    </row>
    <row r="8303" spans="42:43" x14ac:dyDescent="0.35">
      <c r="AP8303" s="10"/>
      <c r="AQ8303"/>
    </row>
    <row r="8304" spans="42:43" x14ac:dyDescent="0.35">
      <c r="AP8304" s="10"/>
      <c r="AQ8304"/>
    </row>
    <row r="8305" spans="42:43" x14ac:dyDescent="0.35">
      <c r="AP8305" s="10"/>
      <c r="AQ8305"/>
    </row>
    <row r="8306" spans="42:43" x14ac:dyDescent="0.35">
      <c r="AP8306" s="10"/>
      <c r="AQ8306"/>
    </row>
    <row r="8307" spans="42:43" x14ac:dyDescent="0.35">
      <c r="AP8307" s="10"/>
      <c r="AQ8307"/>
    </row>
    <row r="8308" spans="42:43" x14ac:dyDescent="0.35">
      <c r="AP8308" s="10"/>
      <c r="AQ8308"/>
    </row>
    <row r="8309" spans="42:43" x14ac:dyDescent="0.35">
      <c r="AP8309" s="10"/>
      <c r="AQ8309"/>
    </row>
    <row r="8310" spans="42:43" x14ac:dyDescent="0.35">
      <c r="AP8310" s="10"/>
      <c r="AQ8310"/>
    </row>
    <row r="8311" spans="42:43" x14ac:dyDescent="0.35">
      <c r="AP8311" s="10"/>
      <c r="AQ8311"/>
    </row>
    <row r="8312" spans="42:43" x14ac:dyDescent="0.35">
      <c r="AP8312" s="10"/>
      <c r="AQ8312"/>
    </row>
    <row r="8313" spans="42:43" x14ac:dyDescent="0.35">
      <c r="AP8313" s="10"/>
      <c r="AQ8313"/>
    </row>
    <row r="8314" spans="42:43" x14ac:dyDescent="0.35">
      <c r="AP8314" s="10"/>
      <c r="AQ8314"/>
    </row>
    <row r="8315" spans="42:43" x14ac:dyDescent="0.35">
      <c r="AP8315" s="10"/>
      <c r="AQ8315"/>
    </row>
    <row r="8316" spans="42:43" x14ac:dyDescent="0.35">
      <c r="AP8316" s="10"/>
      <c r="AQ8316"/>
    </row>
    <row r="8317" spans="42:43" x14ac:dyDescent="0.35">
      <c r="AP8317" s="10"/>
      <c r="AQ8317"/>
    </row>
    <row r="8318" spans="42:43" x14ac:dyDescent="0.35">
      <c r="AP8318" s="10"/>
      <c r="AQ8318"/>
    </row>
    <row r="8319" spans="42:43" x14ac:dyDescent="0.35">
      <c r="AP8319" s="10"/>
      <c r="AQ8319"/>
    </row>
    <row r="8320" spans="42:43" x14ac:dyDescent="0.35">
      <c r="AP8320" s="10"/>
      <c r="AQ8320"/>
    </row>
    <row r="8321" spans="42:43" x14ac:dyDescent="0.35">
      <c r="AP8321" s="10"/>
      <c r="AQ8321"/>
    </row>
    <row r="8322" spans="42:43" x14ac:dyDescent="0.35">
      <c r="AP8322" s="10"/>
      <c r="AQ8322"/>
    </row>
    <row r="8323" spans="42:43" x14ac:dyDescent="0.35">
      <c r="AP8323" s="10"/>
      <c r="AQ8323"/>
    </row>
    <row r="8324" spans="42:43" x14ac:dyDescent="0.35">
      <c r="AP8324" s="10"/>
      <c r="AQ8324"/>
    </row>
    <row r="8325" spans="42:43" x14ac:dyDescent="0.35">
      <c r="AP8325" s="10"/>
      <c r="AQ8325"/>
    </row>
    <row r="8326" spans="42:43" x14ac:dyDescent="0.35">
      <c r="AP8326" s="10"/>
      <c r="AQ8326"/>
    </row>
    <row r="8327" spans="42:43" x14ac:dyDescent="0.35">
      <c r="AP8327" s="10"/>
      <c r="AQ8327"/>
    </row>
    <row r="8328" spans="42:43" x14ac:dyDescent="0.35">
      <c r="AP8328" s="10"/>
      <c r="AQ8328"/>
    </row>
    <row r="8329" spans="42:43" x14ac:dyDescent="0.35">
      <c r="AP8329" s="10"/>
      <c r="AQ8329"/>
    </row>
    <row r="8330" spans="42:43" x14ac:dyDescent="0.35">
      <c r="AP8330" s="10"/>
      <c r="AQ8330"/>
    </row>
    <row r="8331" spans="42:43" x14ac:dyDescent="0.35">
      <c r="AP8331" s="10"/>
      <c r="AQ8331"/>
    </row>
    <row r="8332" spans="42:43" x14ac:dyDescent="0.35">
      <c r="AP8332" s="10"/>
      <c r="AQ8332"/>
    </row>
    <row r="8333" spans="42:43" x14ac:dyDescent="0.35">
      <c r="AP8333" s="10"/>
      <c r="AQ8333"/>
    </row>
    <row r="8334" spans="42:43" x14ac:dyDescent="0.35">
      <c r="AP8334" s="10"/>
      <c r="AQ8334"/>
    </row>
    <row r="8335" spans="42:43" x14ac:dyDescent="0.35">
      <c r="AP8335" s="10"/>
      <c r="AQ8335"/>
    </row>
    <row r="8336" spans="42:43" x14ac:dyDescent="0.35">
      <c r="AP8336" s="10"/>
      <c r="AQ8336"/>
    </row>
    <row r="8337" spans="42:43" x14ac:dyDescent="0.35">
      <c r="AP8337" s="10"/>
      <c r="AQ8337"/>
    </row>
    <row r="8338" spans="42:43" x14ac:dyDescent="0.35">
      <c r="AP8338" s="10"/>
      <c r="AQ8338"/>
    </row>
    <row r="8339" spans="42:43" x14ac:dyDescent="0.35">
      <c r="AP8339" s="10"/>
      <c r="AQ8339"/>
    </row>
    <row r="8340" spans="42:43" x14ac:dyDescent="0.35">
      <c r="AP8340" s="10"/>
      <c r="AQ8340"/>
    </row>
    <row r="8341" spans="42:43" x14ac:dyDescent="0.35">
      <c r="AP8341" s="10"/>
      <c r="AQ8341"/>
    </row>
    <row r="8342" spans="42:43" x14ac:dyDescent="0.35">
      <c r="AP8342" s="10"/>
      <c r="AQ8342"/>
    </row>
    <row r="8343" spans="42:43" x14ac:dyDescent="0.35">
      <c r="AP8343" s="10"/>
      <c r="AQ8343"/>
    </row>
    <row r="8344" spans="42:43" x14ac:dyDescent="0.35">
      <c r="AP8344" s="10"/>
      <c r="AQ8344"/>
    </row>
    <row r="8345" spans="42:43" x14ac:dyDescent="0.35">
      <c r="AP8345" s="10"/>
      <c r="AQ8345"/>
    </row>
    <row r="8346" spans="42:43" x14ac:dyDescent="0.35">
      <c r="AP8346" s="10"/>
      <c r="AQ8346"/>
    </row>
    <row r="8347" spans="42:43" x14ac:dyDescent="0.35">
      <c r="AP8347" s="10"/>
      <c r="AQ8347"/>
    </row>
    <row r="8348" spans="42:43" x14ac:dyDescent="0.35">
      <c r="AP8348" s="10"/>
      <c r="AQ8348"/>
    </row>
    <row r="8349" spans="42:43" x14ac:dyDescent="0.35">
      <c r="AP8349" s="10"/>
      <c r="AQ8349"/>
    </row>
    <row r="8350" spans="42:43" x14ac:dyDescent="0.35">
      <c r="AP8350" s="10"/>
      <c r="AQ8350"/>
    </row>
    <row r="8351" spans="42:43" x14ac:dyDescent="0.35">
      <c r="AP8351" s="10"/>
      <c r="AQ8351"/>
    </row>
    <row r="8352" spans="42:43" x14ac:dyDescent="0.35">
      <c r="AP8352" s="10"/>
      <c r="AQ8352"/>
    </row>
    <row r="8353" spans="42:43" x14ac:dyDescent="0.35">
      <c r="AP8353" s="10"/>
      <c r="AQ8353"/>
    </row>
    <row r="8354" spans="42:43" x14ac:dyDescent="0.35">
      <c r="AP8354" s="10"/>
      <c r="AQ8354"/>
    </row>
    <row r="8355" spans="42:43" x14ac:dyDescent="0.35">
      <c r="AP8355" s="10"/>
      <c r="AQ8355"/>
    </row>
    <row r="8356" spans="42:43" x14ac:dyDescent="0.35">
      <c r="AP8356" s="10"/>
      <c r="AQ8356"/>
    </row>
    <row r="8357" spans="42:43" x14ac:dyDescent="0.35">
      <c r="AP8357" s="10"/>
      <c r="AQ8357"/>
    </row>
    <row r="8358" spans="42:43" x14ac:dyDescent="0.35">
      <c r="AP8358" s="10"/>
      <c r="AQ8358"/>
    </row>
    <row r="8359" spans="42:43" x14ac:dyDescent="0.35">
      <c r="AP8359" s="10"/>
      <c r="AQ8359"/>
    </row>
    <row r="8360" spans="42:43" x14ac:dyDescent="0.35">
      <c r="AP8360" s="10"/>
      <c r="AQ8360"/>
    </row>
    <row r="8361" spans="42:43" x14ac:dyDescent="0.35">
      <c r="AP8361" s="10"/>
      <c r="AQ8361"/>
    </row>
    <row r="8362" spans="42:43" x14ac:dyDescent="0.35">
      <c r="AP8362" s="10"/>
      <c r="AQ8362"/>
    </row>
    <row r="8363" spans="42:43" x14ac:dyDescent="0.35">
      <c r="AP8363" s="10"/>
      <c r="AQ8363"/>
    </row>
    <row r="8364" spans="42:43" x14ac:dyDescent="0.35">
      <c r="AP8364" s="10"/>
      <c r="AQ8364"/>
    </row>
    <row r="8365" spans="42:43" x14ac:dyDescent="0.35">
      <c r="AP8365" s="10"/>
      <c r="AQ8365"/>
    </row>
    <row r="8366" spans="42:43" x14ac:dyDescent="0.35">
      <c r="AP8366" s="10"/>
      <c r="AQ8366"/>
    </row>
    <row r="8367" spans="42:43" x14ac:dyDescent="0.35">
      <c r="AP8367" s="10"/>
      <c r="AQ8367"/>
    </row>
    <row r="8368" spans="42:43" x14ac:dyDescent="0.35">
      <c r="AP8368" s="10"/>
      <c r="AQ8368"/>
    </row>
    <row r="8369" spans="42:43" x14ac:dyDescent="0.35">
      <c r="AP8369" s="10"/>
      <c r="AQ8369"/>
    </row>
    <row r="8370" spans="42:43" x14ac:dyDescent="0.35">
      <c r="AP8370" s="10"/>
      <c r="AQ8370"/>
    </row>
    <row r="8371" spans="42:43" x14ac:dyDescent="0.35">
      <c r="AP8371" s="10"/>
      <c r="AQ8371"/>
    </row>
    <row r="8372" spans="42:43" x14ac:dyDescent="0.35">
      <c r="AP8372" s="10"/>
      <c r="AQ8372"/>
    </row>
    <row r="8373" spans="42:43" x14ac:dyDescent="0.35">
      <c r="AP8373" s="10"/>
      <c r="AQ8373"/>
    </row>
    <row r="8374" spans="42:43" x14ac:dyDescent="0.35">
      <c r="AP8374" s="10"/>
      <c r="AQ8374"/>
    </row>
    <row r="8375" spans="42:43" x14ac:dyDescent="0.35">
      <c r="AP8375" s="10"/>
      <c r="AQ8375"/>
    </row>
    <row r="8376" spans="42:43" x14ac:dyDescent="0.35">
      <c r="AP8376" s="10"/>
      <c r="AQ8376"/>
    </row>
    <row r="8377" spans="42:43" x14ac:dyDescent="0.35">
      <c r="AP8377" s="10"/>
      <c r="AQ8377"/>
    </row>
    <row r="8378" spans="42:43" x14ac:dyDescent="0.35">
      <c r="AP8378" s="10"/>
      <c r="AQ8378"/>
    </row>
    <row r="8379" spans="42:43" x14ac:dyDescent="0.35">
      <c r="AP8379" s="10"/>
      <c r="AQ8379"/>
    </row>
    <row r="8380" spans="42:43" x14ac:dyDescent="0.35">
      <c r="AP8380" s="10"/>
      <c r="AQ8380"/>
    </row>
    <row r="8381" spans="42:43" x14ac:dyDescent="0.35">
      <c r="AP8381" s="10"/>
      <c r="AQ8381"/>
    </row>
    <row r="8382" spans="42:43" x14ac:dyDescent="0.35">
      <c r="AP8382" s="10"/>
      <c r="AQ8382"/>
    </row>
    <row r="8383" spans="42:43" x14ac:dyDescent="0.35">
      <c r="AP8383" s="10"/>
      <c r="AQ8383"/>
    </row>
    <row r="8384" spans="42:43" x14ac:dyDescent="0.35">
      <c r="AP8384" s="10"/>
      <c r="AQ8384"/>
    </row>
    <row r="8385" spans="42:43" x14ac:dyDescent="0.35">
      <c r="AP8385" s="10"/>
      <c r="AQ8385"/>
    </row>
    <row r="8386" spans="42:43" x14ac:dyDescent="0.35">
      <c r="AP8386" s="10"/>
      <c r="AQ8386"/>
    </row>
    <row r="8387" spans="42:43" x14ac:dyDescent="0.35">
      <c r="AP8387" s="10"/>
      <c r="AQ8387"/>
    </row>
    <row r="8388" spans="42:43" x14ac:dyDescent="0.35">
      <c r="AP8388" s="10"/>
      <c r="AQ8388"/>
    </row>
    <row r="8389" spans="42:43" x14ac:dyDescent="0.35">
      <c r="AP8389" s="10"/>
      <c r="AQ8389"/>
    </row>
    <row r="8390" spans="42:43" x14ac:dyDescent="0.35">
      <c r="AP8390" s="10"/>
      <c r="AQ8390"/>
    </row>
    <row r="8391" spans="42:43" x14ac:dyDescent="0.35">
      <c r="AP8391" s="10"/>
      <c r="AQ8391"/>
    </row>
    <row r="8392" spans="42:43" x14ac:dyDescent="0.35">
      <c r="AP8392" s="10"/>
      <c r="AQ8392"/>
    </row>
    <row r="8393" spans="42:43" x14ac:dyDescent="0.35">
      <c r="AP8393" s="10"/>
      <c r="AQ8393"/>
    </row>
    <row r="8394" spans="42:43" x14ac:dyDescent="0.35">
      <c r="AP8394" s="10"/>
      <c r="AQ8394"/>
    </row>
    <row r="8395" spans="42:43" x14ac:dyDescent="0.35">
      <c r="AP8395" s="10"/>
      <c r="AQ8395"/>
    </row>
    <row r="8396" spans="42:43" x14ac:dyDescent="0.35">
      <c r="AP8396" s="10"/>
      <c r="AQ8396"/>
    </row>
    <row r="8397" spans="42:43" x14ac:dyDescent="0.35">
      <c r="AP8397" s="10"/>
      <c r="AQ8397"/>
    </row>
    <row r="8398" spans="42:43" x14ac:dyDescent="0.35">
      <c r="AP8398" s="10"/>
      <c r="AQ8398"/>
    </row>
    <row r="8399" spans="42:43" x14ac:dyDescent="0.35">
      <c r="AP8399" s="10"/>
      <c r="AQ8399"/>
    </row>
    <row r="8400" spans="42:43" x14ac:dyDescent="0.35">
      <c r="AP8400" s="10"/>
      <c r="AQ8400"/>
    </row>
    <row r="8401" spans="42:43" x14ac:dyDescent="0.35">
      <c r="AP8401" s="10"/>
      <c r="AQ8401"/>
    </row>
    <row r="8402" spans="42:43" x14ac:dyDescent="0.35">
      <c r="AP8402" s="10"/>
      <c r="AQ8402"/>
    </row>
    <row r="8403" spans="42:43" x14ac:dyDescent="0.35">
      <c r="AP8403" s="10"/>
      <c r="AQ8403"/>
    </row>
    <row r="8404" spans="42:43" x14ac:dyDescent="0.35">
      <c r="AP8404" s="10"/>
      <c r="AQ8404"/>
    </row>
    <row r="8405" spans="42:43" x14ac:dyDescent="0.35">
      <c r="AP8405" s="10"/>
      <c r="AQ8405"/>
    </row>
    <row r="8406" spans="42:43" x14ac:dyDescent="0.35">
      <c r="AP8406" s="10"/>
      <c r="AQ8406"/>
    </row>
    <row r="8407" spans="42:43" x14ac:dyDescent="0.35">
      <c r="AP8407" s="10"/>
      <c r="AQ8407"/>
    </row>
    <row r="8408" spans="42:43" x14ac:dyDescent="0.35">
      <c r="AP8408" s="10"/>
      <c r="AQ8408"/>
    </row>
    <row r="8409" spans="42:43" x14ac:dyDescent="0.35">
      <c r="AP8409" s="10"/>
      <c r="AQ8409"/>
    </row>
    <row r="8410" spans="42:43" x14ac:dyDescent="0.35">
      <c r="AP8410" s="10"/>
      <c r="AQ8410"/>
    </row>
    <row r="8411" spans="42:43" x14ac:dyDescent="0.35">
      <c r="AP8411" s="10"/>
      <c r="AQ8411"/>
    </row>
    <row r="8412" spans="42:43" x14ac:dyDescent="0.35">
      <c r="AP8412" s="10"/>
      <c r="AQ8412"/>
    </row>
    <row r="8413" spans="42:43" x14ac:dyDescent="0.35">
      <c r="AP8413" s="10"/>
      <c r="AQ8413"/>
    </row>
    <row r="8414" spans="42:43" x14ac:dyDescent="0.35">
      <c r="AP8414" s="10"/>
      <c r="AQ8414"/>
    </row>
    <row r="8415" spans="42:43" x14ac:dyDescent="0.35">
      <c r="AP8415" s="10"/>
      <c r="AQ8415"/>
    </row>
    <row r="8416" spans="42:43" x14ac:dyDescent="0.35">
      <c r="AP8416" s="10"/>
      <c r="AQ8416"/>
    </row>
    <row r="8417" spans="42:43" x14ac:dyDescent="0.35">
      <c r="AP8417" s="10"/>
      <c r="AQ8417"/>
    </row>
    <row r="8418" spans="42:43" x14ac:dyDescent="0.35">
      <c r="AP8418" s="10"/>
      <c r="AQ8418"/>
    </row>
    <row r="8419" spans="42:43" x14ac:dyDescent="0.35">
      <c r="AP8419" s="10"/>
      <c r="AQ8419"/>
    </row>
    <row r="8420" spans="42:43" x14ac:dyDescent="0.35">
      <c r="AP8420" s="10"/>
      <c r="AQ8420"/>
    </row>
    <row r="8421" spans="42:43" x14ac:dyDescent="0.35">
      <c r="AP8421" s="10"/>
      <c r="AQ8421"/>
    </row>
    <row r="8422" spans="42:43" x14ac:dyDescent="0.35">
      <c r="AP8422" s="10"/>
      <c r="AQ8422"/>
    </row>
    <row r="8423" spans="42:43" x14ac:dyDescent="0.35">
      <c r="AP8423" s="10"/>
      <c r="AQ8423"/>
    </row>
    <row r="8424" spans="42:43" x14ac:dyDescent="0.35">
      <c r="AP8424" s="10"/>
      <c r="AQ8424"/>
    </row>
    <row r="8425" spans="42:43" x14ac:dyDescent="0.35">
      <c r="AP8425" s="10"/>
      <c r="AQ8425"/>
    </row>
    <row r="8426" spans="42:43" x14ac:dyDescent="0.35">
      <c r="AP8426" s="10"/>
      <c r="AQ8426"/>
    </row>
    <row r="8427" spans="42:43" x14ac:dyDescent="0.35">
      <c r="AP8427" s="10"/>
      <c r="AQ8427"/>
    </row>
    <row r="8428" spans="42:43" x14ac:dyDescent="0.35">
      <c r="AP8428" s="10"/>
      <c r="AQ8428"/>
    </row>
    <row r="8429" spans="42:43" x14ac:dyDescent="0.35">
      <c r="AP8429" s="10"/>
      <c r="AQ8429"/>
    </row>
    <row r="8430" spans="42:43" x14ac:dyDescent="0.35">
      <c r="AP8430" s="10"/>
      <c r="AQ8430"/>
    </row>
    <row r="8431" spans="42:43" x14ac:dyDescent="0.35">
      <c r="AP8431" s="10"/>
      <c r="AQ8431"/>
    </row>
    <row r="8432" spans="42:43" x14ac:dyDescent="0.35">
      <c r="AP8432" s="10"/>
      <c r="AQ8432"/>
    </row>
    <row r="8433" spans="42:43" x14ac:dyDescent="0.35">
      <c r="AP8433" s="10"/>
      <c r="AQ8433"/>
    </row>
    <row r="8434" spans="42:43" x14ac:dyDescent="0.35">
      <c r="AP8434" s="10"/>
      <c r="AQ8434"/>
    </row>
    <row r="8435" spans="42:43" x14ac:dyDescent="0.35">
      <c r="AP8435" s="10"/>
      <c r="AQ8435"/>
    </row>
    <row r="8436" spans="42:43" x14ac:dyDescent="0.35">
      <c r="AP8436" s="10"/>
      <c r="AQ8436"/>
    </row>
    <row r="8437" spans="42:43" x14ac:dyDescent="0.35">
      <c r="AP8437" s="10"/>
      <c r="AQ8437"/>
    </row>
    <row r="8438" spans="42:43" x14ac:dyDescent="0.35">
      <c r="AP8438" s="10"/>
      <c r="AQ8438"/>
    </row>
    <row r="8439" spans="42:43" x14ac:dyDescent="0.35">
      <c r="AP8439" s="10"/>
      <c r="AQ8439"/>
    </row>
    <row r="8440" spans="42:43" x14ac:dyDescent="0.35">
      <c r="AP8440" s="10"/>
      <c r="AQ8440"/>
    </row>
    <row r="8441" spans="42:43" x14ac:dyDescent="0.35">
      <c r="AP8441" s="10"/>
      <c r="AQ8441"/>
    </row>
    <row r="8442" spans="42:43" x14ac:dyDescent="0.35">
      <c r="AP8442" s="10"/>
      <c r="AQ8442"/>
    </row>
    <row r="8443" spans="42:43" x14ac:dyDescent="0.35">
      <c r="AP8443" s="10"/>
      <c r="AQ8443"/>
    </row>
    <row r="8444" spans="42:43" x14ac:dyDescent="0.35">
      <c r="AP8444" s="10"/>
      <c r="AQ8444"/>
    </row>
    <row r="8445" spans="42:43" x14ac:dyDescent="0.35">
      <c r="AP8445" s="10"/>
      <c r="AQ8445"/>
    </row>
    <row r="8446" spans="42:43" x14ac:dyDescent="0.35">
      <c r="AP8446" s="10"/>
      <c r="AQ8446"/>
    </row>
    <row r="8447" spans="42:43" x14ac:dyDescent="0.35">
      <c r="AP8447" s="10"/>
      <c r="AQ8447"/>
    </row>
    <row r="8448" spans="42:43" x14ac:dyDescent="0.35">
      <c r="AP8448" s="10"/>
      <c r="AQ8448"/>
    </row>
    <row r="8449" spans="42:43" x14ac:dyDescent="0.35">
      <c r="AP8449" s="10"/>
      <c r="AQ8449"/>
    </row>
    <row r="8450" spans="42:43" x14ac:dyDescent="0.35">
      <c r="AP8450" s="10"/>
      <c r="AQ8450"/>
    </row>
    <row r="8451" spans="42:43" x14ac:dyDescent="0.35">
      <c r="AP8451" s="10"/>
      <c r="AQ8451"/>
    </row>
    <row r="8452" spans="42:43" x14ac:dyDescent="0.35">
      <c r="AP8452" s="10"/>
      <c r="AQ8452"/>
    </row>
    <row r="8453" spans="42:43" x14ac:dyDescent="0.35">
      <c r="AP8453" s="10"/>
      <c r="AQ8453"/>
    </row>
    <row r="8454" spans="42:43" x14ac:dyDescent="0.35">
      <c r="AP8454" s="10"/>
      <c r="AQ8454"/>
    </row>
    <row r="8455" spans="42:43" x14ac:dyDescent="0.35">
      <c r="AP8455" s="10"/>
      <c r="AQ8455"/>
    </row>
    <row r="8456" spans="42:43" x14ac:dyDescent="0.35">
      <c r="AP8456" s="10"/>
      <c r="AQ8456"/>
    </row>
    <row r="8457" spans="42:43" x14ac:dyDescent="0.35">
      <c r="AP8457" s="10"/>
      <c r="AQ8457"/>
    </row>
    <row r="8458" spans="42:43" x14ac:dyDescent="0.35">
      <c r="AP8458" s="10"/>
      <c r="AQ8458"/>
    </row>
    <row r="8459" spans="42:43" x14ac:dyDescent="0.35">
      <c r="AP8459" s="10"/>
      <c r="AQ8459"/>
    </row>
    <row r="8460" spans="42:43" x14ac:dyDescent="0.35">
      <c r="AP8460" s="10"/>
      <c r="AQ8460"/>
    </row>
    <row r="8461" spans="42:43" x14ac:dyDescent="0.35">
      <c r="AP8461" s="10"/>
      <c r="AQ8461"/>
    </row>
    <row r="8462" spans="42:43" x14ac:dyDescent="0.35">
      <c r="AP8462" s="10"/>
      <c r="AQ8462"/>
    </row>
    <row r="8463" spans="42:43" x14ac:dyDescent="0.35">
      <c r="AP8463" s="10"/>
      <c r="AQ8463"/>
    </row>
    <row r="8464" spans="42:43" x14ac:dyDescent="0.35">
      <c r="AP8464" s="10"/>
      <c r="AQ8464"/>
    </row>
    <row r="8465" spans="42:43" x14ac:dyDescent="0.35">
      <c r="AP8465" s="10"/>
      <c r="AQ8465"/>
    </row>
    <row r="8466" spans="42:43" x14ac:dyDescent="0.35">
      <c r="AP8466" s="10"/>
      <c r="AQ8466"/>
    </row>
    <row r="8467" spans="42:43" x14ac:dyDescent="0.35">
      <c r="AP8467" s="10"/>
      <c r="AQ8467"/>
    </row>
    <row r="8468" spans="42:43" x14ac:dyDescent="0.35">
      <c r="AP8468" s="10"/>
      <c r="AQ8468"/>
    </row>
    <row r="8469" spans="42:43" x14ac:dyDescent="0.35">
      <c r="AP8469" s="10"/>
      <c r="AQ8469"/>
    </row>
    <row r="8470" spans="42:43" x14ac:dyDescent="0.35">
      <c r="AP8470" s="10"/>
      <c r="AQ8470"/>
    </row>
    <row r="8471" spans="42:43" x14ac:dyDescent="0.35">
      <c r="AP8471" s="10"/>
      <c r="AQ8471"/>
    </row>
    <row r="8472" spans="42:43" x14ac:dyDescent="0.35">
      <c r="AP8472" s="10"/>
      <c r="AQ8472"/>
    </row>
    <row r="8473" spans="42:43" x14ac:dyDescent="0.35">
      <c r="AP8473" s="10"/>
      <c r="AQ8473"/>
    </row>
    <row r="8474" spans="42:43" x14ac:dyDescent="0.35">
      <c r="AP8474" s="10"/>
      <c r="AQ8474"/>
    </row>
    <row r="8475" spans="42:43" x14ac:dyDescent="0.35">
      <c r="AP8475" s="10"/>
      <c r="AQ8475"/>
    </row>
    <row r="8476" spans="42:43" x14ac:dyDescent="0.35">
      <c r="AP8476" s="10"/>
      <c r="AQ8476"/>
    </row>
    <row r="8477" spans="42:43" x14ac:dyDescent="0.35">
      <c r="AP8477" s="10"/>
      <c r="AQ8477"/>
    </row>
    <row r="8478" spans="42:43" x14ac:dyDescent="0.35">
      <c r="AP8478" s="10"/>
      <c r="AQ8478"/>
    </row>
    <row r="8479" spans="42:43" x14ac:dyDescent="0.35">
      <c r="AP8479" s="10"/>
      <c r="AQ8479"/>
    </row>
    <row r="8480" spans="42:43" x14ac:dyDescent="0.35">
      <c r="AP8480" s="10"/>
      <c r="AQ8480"/>
    </row>
    <row r="8481" spans="42:43" x14ac:dyDescent="0.35">
      <c r="AP8481" s="10"/>
      <c r="AQ8481"/>
    </row>
    <row r="8482" spans="42:43" x14ac:dyDescent="0.35">
      <c r="AP8482" s="10"/>
      <c r="AQ8482"/>
    </row>
    <row r="8483" spans="42:43" x14ac:dyDescent="0.35">
      <c r="AP8483" s="10"/>
      <c r="AQ8483"/>
    </row>
    <row r="8484" spans="42:43" x14ac:dyDescent="0.35">
      <c r="AP8484" s="10"/>
      <c r="AQ8484"/>
    </row>
    <row r="8485" spans="42:43" x14ac:dyDescent="0.35">
      <c r="AP8485" s="10"/>
      <c r="AQ8485"/>
    </row>
    <row r="8486" spans="42:43" x14ac:dyDescent="0.35">
      <c r="AP8486" s="10"/>
      <c r="AQ8486"/>
    </row>
    <row r="8487" spans="42:43" x14ac:dyDescent="0.35">
      <c r="AP8487" s="10"/>
      <c r="AQ8487"/>
    </row>
    <row r="8488" spans="42:43" x14ac:dyDescent="0.35">
      <c r="AP8488" s="10"/>
      <c r="AQ8488"/>
    </row>
    <row r="8489" spans="42:43" x14ac:dyDescent="0.35">
      <c r="AP8489" s="10"/>
      <c r="AQ8489"/>
    </row>
    <row r="8490" spans="42:43" x14ac:dyDescent="0.35">
      <c r="AP8490" s="10"/>
      <c r="AQ8490"/>
    </row>
    <row r="8491" spans="42:43" x14ac:dyDescent="0.35">
      <c r="AP8491" s="10"/>
      <c r="AQ8491"/>
    </row>
    <row r="8492" spans="42:43" x14ac:dyDescent="0.35">
      <c r="AP8492" s="10"/>
      <c r="AQ8492"/>
    </row>
    <row r="8493" spans="42:43" x14ac:dyDescent="0.35">
      <c r="AP8493" s="10"/>
      <c r="AQ8493"/>
    </row>
    <row r="8494" spans="42:43" x14ac:dyDescent="0.35">
      <c r="AP8494" s="10"/>
      <c r="AQ8494"/>
    </row>
    <row r="8495" spans="42:43" x14ac:dyDescent="0.35">
      <c r="AP8495" s="10"/>
      <c r="AQ8495"/>
    </row>
    <row r="8496" spans="42:43" x14ac:dyDescent="0.35">
      <c r="AP8496" s="10"/>
      <c r="AQ8496"/>
    </row>
    <row r="8497" spans="42:43" x14ac:dyDescent="0.35">
      <c r="AP8497" s="10"/>
      <c r="AQ8497"/>
    </row>
    <row r="8498" spans="42:43" x14ac:dyDescent="0.35">
      <c r="AP8498" s="10"/>
      <c r="AQ8498"/>
    </row>
    <row r="8499" spans="42:43" x14ac:dyDescent="0.35">
      <c r="AP8499" s="10"/>
      <c r="AQ8499"/>
    </row>
    <row r="8500" spans="42:43" x14ac:dyDescent="0.35">
      <c r="AP8500" s="10"/>
      <c r="AQ8500"/>
    </row>
    <row r="8501" spans="42:43" x14ac:dyDescent="0.35">
      <c r="AP8501" s="10"/>
      <c r="AQ8501"/>
    </row>
    <row r="8502" spans="42:43" x14ac:dyDescent="0.35">
      <c r="AP8502" s="10"/>
      <c r="AQ8502"/>
    </row>
    <row r="8503" spans="42:43" x14ac:dyDescent="0.35">
      <c r="AP8503" s="10"/>
      <c r="AQ8503"/>
    </row>
    <row r="8504" spans="42:43" x14ac:dyDescent="0.35">
      <c r="AP8504" s="10"/>
      <c r="AQ8504"/>
    </row>
    <row r="8505" spans="42:43" x14ac:dyDescent="0.35">
      <c r="AP8505" s="10"/>
      <c r="AQ8505"/>
    </row>
    <row r="8506" spans="42:43" x14ac:dyDescent="0.35">
      <c r="AP8506" s="10"/>
      <c r="AQ8506"/>
    </row>
    <row r="8507" spans="42:43" x14ac:dyDescent="0.35">
      <c r="AP8507" s="10"/>
      <c r="AQ8507"/>
    </row>
    <row r="8508" spans="42:43" x14ac:dyDescent="0.35">
      <c r="AP8508" s="10"/>
      <c r="AQ8508"/>
    </row>
    <row r="8509" spans="42:43" x14ac:dyDescent="0.35">
      <c r="AP8509" s="10"/>
      <c r="AQ8509"/>
    </row>
    <row r="8510" spans="42:43" x14ac:dyDescent="0.35">
      <c r="AP8510" s="10"/>
      <c r="AQ8510"/>
    </row>
    <row r="8511" spans="42:43" x14ac:dyDescent="0.35">
      <c r="AP8511" s="10"/>
      <c r="AQ8511"/>
    </row>
    <row r="8512" spans="42:43" x14ac:dyDescent="0.35">
      <c r="AP8512" s="10"/>
      <c r="AQ8512"/>
    </row>
    <row r="8513" spans="42:43" x14ac:dyDescent="0.35">
      <c r="AP8513" s="10"/>
      <c r="AQ8513"/>
    </row>
    <row r="8514" spans="42:43" x14ac:dyDescent="0.35">
      <c r="AP8514" s="10"/>
      <c r="AQ8514"/>
    </row>
    <row r="8515" spans="42:43" x14ac:dyDescent="0.35">
      <c r="AP8515" s="10"/>
      <c r="AQ8515"/>
    </row>
    <row r="8516" spans="42:43" x14ac:dyDescent="0.35">
      <c r="AP8516" s="10"/>
      <c r="AQ8516"/>
    </row>
    <row r="8517" spans="42:43" x14ac:dyDescent="0.35">
      <c r="AP8517" s="10"/>
      <c r="AQ8517"/>
    </row>
    <row r="8518" spans="42:43" x14ac:dyDescent="0.35">
      <c r="AP8518" s="10"/>
      <c r="AQ8518"/>
    </row>
    <row r="8519" spans="42:43" x14ac:dyDescent="0.35">
      <c r="AP8519" s="10"/>
      <c r="AQ8519"/>
    </row>
    <row r="8520" spans="42:43" x14ac:dyDescent="0.35">
      <c r="AP8520" s="10"/>
      <c r="AQ8520"/>
    </row>
    <row r="8521" spans="42:43" x14ac:dyDescent="0.35">
      <c r="AP8521" s="10"/>
      <c r="AQ8521"/>
    </row>
    <row r="8522" spans="42:43" x14ac:dyDescent="0.35">
      <c r="AP8522" s="10"/>
      <c r="AQ8522"/>
    </row>
    <row r="8523" spans="42:43" x14ac:dyDescent="0.35">
      <c r="AP8523" s="10"/>
      <c r="AQ8523"/>
    </row>
    <row r="8524" spans="42:43" x14ac:dyDescent="0.35">
      <c r="AP8524" s="10"/>
      <c r="AQ8524"/>
    </row>
    <row r="8525" spans="42:43" x14ac:dyDescent="0.35">
      <c r="AP8525" s="10"/>
      <c r="AQ8525"/>
    </row>
    <row r="8526" spans="42:43" x14ac:dyDescent="0.35">
      <c r="AP8526" s="10"/>
      <c r="AQ8526"/>
    </row>
    <row r="8527" spans="42:43" x14ac:dyDescent="0.35">
      <c r="AP8527" s="10"/>
      <c r="AQ8527"/>
    </row>
    <row r="8528" spans="42:43" x14ac:dyDescent="0.35">
      <c r="AP8528" s="10"/>
      <c r="AQ8528"/>
    </row>
    <row r="8529" spans="42:43" x14ac:dyDescent="0.35">
      <c r="AP8529" s="10"/>
      <c r="AQ8529"/>
    </row>
    <row r="8530" spans="42:43" x14ac:dyDescent="0.35">
      <c r="AP8530" s="10"/>
      <c r="AQ8530"/>
    </row>
    <row r="8531" spans="42:43" x14ac:dyDescent="0.35">
      <c r="AP8531" s="10"/>
      <c r="AQ8531"/>
    </row>
    <row r="8532" spans="42:43" x14ac:dyDescent="0.35">
      <c r="AP8532" s="10"/>
      <c r="AQ8532"/>
    </row>
    <row r="8533" spans="42:43" x14ac:dyDescent="0.35">
      <c r="AP8533" s="10"/>
      <c r="AQ8533"/>
    </row>
    <row r="8534" spans="42:43" x14ac:dyDescent="0.35">
      <c r="AP8534" s="10"/>
      <c r="AQ8534"/>
    </row>
    <row r="8535" spans="42:43" x14ac:dyDescent="0.35">
      <c r="AP8535" s="10"/>
      <c r="AQ8535"/>
    </row>
    <row r="8536" spans="42:43" x14ac:dyDescent="0.35">
      <c r="AP8536" s="10"/>
      <c r="AQ8536"/>
    </row>
    <row r="8537" spans="42:43" x14ac:dyDescent="0.35">
      <c r="AP8537" s="10"/>
      <c r="AQ8537"/>
    </row>
    <row r="8538" spans="42:43" x14ac:dyDescent="0.35">
      <c r="AP8538" s="10"/>
      <c r="AQ8538"/>
    </row>
    <row r="8539" spans="42:43" x14ac:dyDescent="0.35">
      <c r="AP8539" s="10"/>
      <c r="AQ8539"/>
    </row>
    <row r="8540" spans="42:43" x14ac:dyDescent="0.35">
      <c r="AP8540" s="10"/>
      <c r="AQ8540"/>
    </row>
    <row r="8541" spans="42:43" x14ac:dyDescent="0.35">
      <c r="AP8541" s="10"/>
      <c r="AQ8541"/>
    </row>
    <row r="8542" spans="42:43" x14ac:dyDescent="0.35">
      <c r="AP8542" s="10"/>
      <c r="AQ8542"/>
    </row>
    <row r="8543" spans="42:43" x14ac:dyDescent="0.35">
      <c r="AP8543" s="10"/>
      <c r="AQ8543"/>
    </row>
    <row r="8544" spans="42:43" x14ac:dyDescent="0.35">
      <c r="AP8544" s="10"/>
      <c r="AQ8544"/>
    </row>
    <row r="8545" spans="42:43" x14ac:dyDescent="0.35">
      <c r="AP8545" s="10"/>
      <c r="AQ8545"/>
    </row>
    <row r="8546" spans="42:43" x14ac:dyDescent="0.35">
      <c r="AP8546" s="10"/>
      <c r="AQ8546"/>
    </row>
    <row r="8547" spans="42:43" x14ac:dyDescent="0.35">
      <c r="AP8547" s="10"/>
      <c r="AQ8547"/>
    </row>
    <row r="8548" spans="42:43" x14ac:dyDescent="0.35">
      <c r="AP8548" s="10"/>
      <c r="AQ8548"/>
    </row>
    <row r="8549" spans="42:43" x14ac:dyDescent="0.35">
      <c r="AP8549" s="10"/>
      <c r="AQ8549"/>
    </row>
    <row r="8550" spans="42:43" x14ac:dyDescent="0.35">
      <c r="AP8550" s="10"/>
      <c r="AQ8550"/>
    </row>
    <row r="8551" spans="42:43" x14ac:dyDescent="0.35">
      <c r="AP8551" s="10"/>
      <c r="AQ8551"/>
    </row>
    <row r="8552" spans="42:43" x14ac:dyDescent="0.35">
      <c r="AP8552" s="10"/>
      <c r="AQ8552"/>
    </row>
    <row r="8553" spans="42:43" x14ac:dyDescent="0.35">
      <c r="AP8553" s="10"/>
      <c r="AQ8553"/>
    </row>
    <row r="8554" spans="42:43" x14ac:dyDescent="0.35">
      <c r="AP8554" s="10"/>
      <c r="AQ8554"/>
    </row>
    <row r="8555" spans="42:43" x14ac:dyDescent="0.35">
      <c r="AP8555" s="10"/>
      <c r="AQ8555"/>
    </row>
    <row r="8556" spans="42:43" x14ac:dyDescent="0.35">
      <c r="AP8556" s="10"/>
      <c r="AQ8556"/>
    </row>
    <row r="8557" spans="42:43" x14ac:dyDescent="0.35">
      <c r="AP8557" s="10"/>
      <c r="AQ8557"/>
    </row>
    <row r="8558" spans="42:43" x14ac:dyDescent="0.35">
      <c r="AP8558" s="10"/>
      <c r="AQ8558"/>
    </row>
    <row r="8559" spans="42:43" x14ac:dyDescent="0.35">
      <c r="AP8559" s="10"/>
      <c r="AQ8559"/>
    </row>
    <row r="8560" spans="42:43" x14ac:dyDescent="0.35">
      <c r="AP8560" s="10"/>
      <c r="AQ8560"/>
    </row>
    <row r="8561" spans="42:43" x14ac:dyDescent="0.35">
      <c r="AP8561" s="10"/>
      <c r="AQ8561"/>
    </row>
    <row r="8562" spans="42:43" x14ac:dyDescent="0.35">
      <c r="AP8562" s="10"/>
      <c r="AQ8562"/>
    </row>
    <row r="8563" spans="42:43" x14ac:dyDescent="0.35">
      <c r="AP8563" s="10"/>
      <c r="AQ8563"/>
    </row>
    <row r="8564" spans="42:43" x14ac:dyDescent="0.35">
      <c r="AP8564" s="10"/>
      <c r="AQ8564"/>
    </row>
    <row r="8565" spans="42:43" x14ac:dyDescent="0.35">
      <c r="AP8565" s="10"/>
      <c r="AQ8565"/>
    </row>
    <row r="8566" spans="42:43" x14ac:dyDescent="0.35">
      <c r="AP8566" s="10"/>
      <c r="AQ8566"/>
    </row>
    <row r="8567" spans="42:43" x14ac:dyDescent="0.35">
      <c r="AP8567" s="10"/>
      <c r="AQ8567"/>
    </row>
    <row r="8568" spans="42:43" x14ac:dyDescent="0.35">
      <c r="AP8568" s="10"/>
      <c r="AQ8568"/>
    </row>
    <row r="8569" spans="42:43" x14ac:dyDescent="0.35">
      <c r="AP8569" s="10"/>
      <c r="AQ8569"/>
    </row>
    <row r="8570" spans="42:43" x14ac:dyDescent="0.35">
      <c r="AP8570" s="10"/>
      <c r="AQ8570"/>
    </row>
    <row r="8571" spans="42:43" x14ac:dyDescent="0.35">
      <c r="AP8571" s="10"/>
      <c r="AQ8571"/>
    </row>
    <row r="8572" spans="42:43" x14ac:dyDescent="0.35">
      <c r="AP8572" s="10"/>
      <c r="AQ8572"/>
    </row>
    <row r="8573" spans="42:43" x14ac:dyDescent="0.35">
      <c r="AP8573" s="10"/>
      <c r="AQ8573"/>
    </row>
    <row r="8574" spans="42:43" x14ac:dyDescent="0.35">
      <c r="AP8574" s="10"/>
      <c r="AQ8574"/>
    </row>
    <row r="8575" spans="42:43" x14ac:dyDescent="0.35">
      <c r="AP8575" s="10"/>
      <c r="AQ8575"/>
    </row>
    <row r="8576" spans="42:43" x14ac:dyDescent="0.35">
      <c r="AP8576" s="10"/>
      <c r="AQ8576"/>
    </row>
    <row r="8577" spans="42:43" x14ac:dyDescent="0.35">
      <c r="AP8577" s="10"/>
      <c r="AQ8577"/>
    </row>
    <row r="8578" spans="42:43" x14ac:dyDescent="0.35">
      <c r="AP8578" s="10"/>
      <c r="AQ8578"/>
    </row>
    <row r="8579" spans="42:43" x14ac:dyDescent="0.35">
      <c r="AP8579" s="10"/>
      <c r="AQ8579"/>
    </row>
    <row r="8580" spans="42:43" x14ac:dyDescent="0.35">
      <c r="AP8580" s="10"/>
      <c r="AQ8580"/>
    </row>
    <row r="8581" spans="42:43" x14ac:dyDescent="0.35">
      <c r="AP8581" s="10"/>
      <c r="AQ8581"/>
    </row>
    <row r="8582" spans="42:43" x14ac:dyDescent="0.35">
      <c r="AP8582" s="10"/>
      <c r="AQ8582"/>
    </row>
    <row r="8583" spans="42:43" x14ac:dyDescent="0.35">
      <c r="AP8583" s="10"/>
      <c r="AQ8583"/>
    </row>
    <row r="8584" spans="42:43" x14ac:dyDescent="0.35">
      <c r="AP8584" s="10"/>
      <c r="AQ8584"/>
    </row>
    <row r="8585" spans="42:43" x14ac:dyDescent="0.35">
      <c r="AP8585" s="10"/>
      <c r="AQ8585"/>
    </row>
    <row r="8586" spans="42:43" x14ac:dyDescent="0.35">
      <c r="AP8586" s="10"/>
      <c r="AQ8586"/>
    </row>
    <row r="8587" spans="42:43" x14ac:dyDescent="0.35">
      <c r="AP8587" s="10"/>
      <c r="AQ8587"/>
    </row>
    <row r="8588" spans="42:43" x14ac:dyDescent="0.35">
      <c r="AP8588" s="10"/>
      <c r="AQ8588"/>
    </row>
    <row r="8589" spans="42:43" x14ac:dyDescent="0.35">
      <c r="AP8589" s="10"/>
      <c r="AQ8589"/>
    </row>
    <row r="8590" spans="42:43" x14ac:dyDescent="0.35">
      <c r="AP8590" s="10"/>
      <c r="AQ8590"/>
    </row>
    <row r="8591" spans="42:43" x14ac:dyDescent="0.35">
      <c r="AP8591" s="10"/>
      <c r="AQ8591"/>
    </row>
    <row r="8592" spans="42:43" x14ac:dyDescent="0.35">
      <c r="AP8592" s="10"/>
      <c r="AQ8592"/>
    </row>
    <row r="8593" spans="42:43" x14ac:dyDescent="0.35">
      <c r="AP8593" s="10"/>
      <c r="AQ8593"/>
    </row>
    <row r="8594" spans="42:43" x14ac:dyDescent="0.35">
      <c r="AP8594" s="10"/>
      <c r="AQ8594"/>
    </row>
    <row r="8595" spans="42:43" x14ac:dyDescent="0.35">
      <c r="AP8595" s="10"/>
      <c r="AQ8595"/>
    </row>
    <row r="8596" spans="42:43" x14ac:dyDescent="0.35">
      <c r="AP8596" s="10"/>
      <c r="AQ8596"/>
    </row>
    <row r="8597" spans="42:43" x14ac:dyDescent="0.35">
      <c r="AP8597" s="10"/>
      <c r="AQ8597"/>
    </row>
    <row r="8598" spans="42:43" x14ac:dyDescent="0.35">
      <c r="AP8598" s="10"/>
      <c r="AQ8598"/>
    </row>
    <row r="8599" spans="42:43" x14ac:dyDescent="0.35">
      <c r="AP8599" s="10"/>
      <c r="AQ8599"/>
    </row>
    <row r="8600" spans="42:43" x14ac:dyDescent="0.35">
      <c r="AP8600" s="10"/>
      <c r="AQ8600"/>
    </row>
    <row r="8601" spans="42:43" x14ac:dyDescent="0.35">
      <c r="AP8601" s="10"/>
      <c r="AQ8601"/>
    </row>
    <row r="8602" spans="42:43" x14ac:dyDescent="0.35">
      <c r="AP8602" s="10"/>
      <c r="AQ8602"/>
    </row>
    <row r="8603" spans="42:43" x14ac:dyDescent="0.35">
      <c r="AP8603" s="10"/>
      <c r="AQ8603"/>
    </row>
    <row r="8604" spans="42:43" x14ac:dyDescent="0.35">
      <c r="AP8604" s="10"/>
      <c r="AQ8604"/>
    </row>
    <row r="8605" spans="42:43" x14ac:dyDescent="0.35">
      <c r="AP8605" s="10"/>
      <c r="AQ8605"/>
    </row>
    <row r="8606" spans="42:43" x14ac:dyDescent="0.35">
      <c r="AP8606" s="10"/>
      <c r="AQ8606"/>
    </row>
    <row r="8607" spans="42:43" x14ac:dyDescent="0.35">
      <c r="AP8607" s="10"/>
      <c r="AQ8607"/>
    </row>
    <row r="8608" spans="42:43" x14ac:dyDescent="0.35">
      <c r="AP8608" s="10"/>
      <c r="AQ8608"/>
    </row>
    <row r="8609" spans="42:43" x14ac:dyDescent="0.35">
      <c r="AP8609" s="10"/>
      <c r="AQ8609"/>
    </row>
    <row r="8610" spans="42:43" x14ac:dyDescent="0.35">
      <c r="AP8610" s="10"/>
      <c r="AQ8610"/>
    </row>
    <row r="8611" spans="42:43" x14ac:dyDescent="0.35">
      <c r="AP8611" s="10"/>
      <c r="AQ8611"/>
    </row>
    <row r="8612" spans="42:43" x14ac:dyDescent="0.35">
      <c r="AP8612" s="10"/>
      <c r="AQ8612"/>
    </row>
    <row r="8613" spans="42:43" x14ac:dyDescent="0.35">
      <c r="AP8613" s="10"/>
      <c r="AQ8613"/>
    </row>
    <row r="8614" spans="42:43" x14ac:dyDescent="0.35">
      <c r="AP8614" s="10"/>
      <c r="AQ8614"/>
    </row>
    <row r="8615" spans="42:43" x14ac:dyDescent="0.35">
      <c r="AP8615" s="10"/>
      <c r="AQ8615"/>
    </row>
    <row r="8616" spans="42:43" x14ac:dyDescent="0.35">
      <c r="AP8616" s="10"/>
      <c r="AQ8616"/>
    </row>
    <row r="8617" spans="42:43" x14ac:dyDescent="0.35">
      <c r="AP8617" s="10"/>
      <c r="AQ8617"/>
    </row>
    <row r="8618" spans="42:43" x14ac:dyDescent="0.35">
      <c r="AP8618" s="10"/>
      <c r="AQ8618"/>
    </row>
    <row r="8619" spans="42:43" x14ac:dyDescent="0.35">
      <c r="AP8619" s="10"/>
      <c r="AQ8619"/>
    </row>
    <row r="8620" spans="42:43" x14ac:dyDescent="0.35">
      <c r="AP8620" s="10"/>
      <c r="AQ8620"/>
    </row>
    <row r="8621" spans="42:43" x14ac:dyDescent="0.35">
      <c r="AP8621" s="10"/>
      <c r="AQ8621"/>
    </row>
    <row r="8622" spans="42:43" x14ac:dyDescent="0.35">
      <c r="AP8622" s="10"/>
      <c r="AQ8622"/>
    </row>
    <row r="8623" spans="42:43" x14ac:dyDescent="0.35">
      <c r="AP8623" s="10"/>
      <c r="AQ8623"/>
    </row>
    <row r="8624" spans="42:43" x14ac:dyDescent="0.35">
      <c r="AP8624" s="10"/>
      <c r="AQ8624"/>
    </row>
    <row r="8625" spans="42:43" x14ac:dyDescent="0.35">
      <c r="AP8625" s="10"/>
      <c r="AQ8625"/>
    </row>
    <row r="8626" spans="42:43" x14ac:dyDescent="0.35">
      <c r="AP8626" s="10"/>
      <c r="AQ8626"/>
    </row>
    <row r="8627" spans="42:43" x14ac:dyDescent="0.35">
      <c r="AP8627" s="10"/>
      <c r="AQ8627"/>
    </row>
    <row r="8628" spans="42:43" x14ac:dyDescent="0.35">
      <c r="AP8628" s="10"/>
      <c r="AQ8628"/>
    </row>
    <row r="8629" spans="42:43" x14ac:dyDescent="0.35">
      <c r="AP8629" s="10"/>
      <c r="AQ8629"/>
    </row>
    <row r="8630" spans="42:43" x14ac:dyDescent="0.35">
      <c r="AP8630" s="10"/>
      <c r="AQ8630"/>
    </row>
    <row r="8631" spans="42:43" x14ac:dyDescent="0.35">
      <c r="AP8631" s="10"/>
      <c r="AQ8631"/>
    </row>
    <row r="8632" spans="42:43" x14ac:dyDescent="0.35">
      <c r="AP8632" s="10"/>
      <c r="AQ8632"/>
    </row>
    <row r="8633" spans="42:43" x14ac:dyDescent="0.35">
      <c r="AP8633" s="10"/>
      <c r="AQ8633"/>
    </row>
    <row r="8634" spans="42:43" x14ac:dyDescent="0.35">
      <c r="AP8634" s="10"/>
      <c r="AQ8634"/>
    </row>
    <row r="8635" spans="42:43" x14ac:dyDescent="0.35">
      <c r="AP8635" s="10"/>
      <c r="AQ8635"/>
    </row>
    <row r="8636" spans="42:43" x14ac:dyDescent="0.35">
      <c r="AP8636" s="10"/>
      <c r="AQ8636"/>
    </row>
    <row r="8637" spans="42:43" x14ac:dyDescent="0.35">
      <c r="AP8637" s="10"/>
      <c r="AQ8637"/>
    </row>
    <row r="8638" spans="42:43" x14ac:dyDescent="0.35">
      <c r="AP8638" s="10"/>
      <c r="AQ8638"/>
    </row>
    <row r="8639" spans="42:43" x14ac:dyDescent="0.35">
      <c r="AP8639" s="10"/>
      <c r="AQ8639"/>
    </row>
    <row r="8640" spans="42:43" x14ac:dyDescent="0.35">
      <c r="AP8640" s="10"/>
      <c r="AQ8640"/>
    </row>
    <row r="8641" spans="42:43" x14ac:dyDescent="0.35">
      <c r="AP8641" s="10"/>
      <c r="AQ8641"/>
    </row>
    <row r="8642" spans="42:43" x14ac:dyDescent="0.35">
      <c r="AP8642" s="10"/>
      <c r="AQ8642"/>
    </row>
    <row r="8643" spans="42:43" x14ac:dyDescent="0.35">
      <c r="AP8643" s="10"/>
      <c r="AQ8643"/>
    </row>
    <row r="8644" spans="42:43" x14ac:dyDescent="0.35">
      <c r="AP8644" s="10"/>
      <c r="AQ8644"/>
    </row>
    <row r="8645" spans="42:43" x14ac:dyDescent="0.35">
      <c r="AP8645" s="10"/>
      <c r="AQ8645"/>
    </row>
    <row r="8646" spans="42:43" x14ac:dyDescent="0.35">
      <c r="AP8646" s="10"/>
      <c r="AQ8646"/>
    </row>
    <row r="8647" spans="42:43" x14ac:dyDescent="0.35">
      <c r="AP8647" s="10"/>
      <c r="AQ8647"/>
    </row>
    <row r="8648" spans="42:43" x14ac:dyDescent="0.35">
      <c r="AP8648" s="10"/>
      <c r="AQ8648"/>
    </row>
    <row r="8649" spans="42:43" x14ac:dyDescent="0.35">
      <c r="AP8649" s="10"/>
      <c r="AQ8649"/>
    </row>
    <row r="8650" spans="42:43" x14ac:dyDescent="0.35">
      <c r="AP8650" s="10"/>
      <c r="AQ8650"/>
    </row>
    <row r="8651" spans="42:43" x14ac:dyDescent="0.35">
      <c r="AP8651" s="10"/>
      <c r="AQ8651"/>
    </row>
    <row r="8652" spans="42:43" x14ac:dyDescent="0.35">
      <c r="AP8652" s="10"/>
      <c r="AQ8652"/>
    </row>
    <row r="8653" spans="42:43" x14ac:dyDescent="0.35">
      <c r="AP8653" s="10"/>
      <c r="AQ8653"/>
    </row>
    <row r="8654" spans="42:43" x14ac:dyDescent="0.35">
      <c r="AP8654" s="10"/>
      <c r="AQ8654"/>
    </row>
    <row r="8655" spans="42:43" x14ac:dyDescent="0.35">
      <c r="AP8655" s="10"/>
      <c r="AQ8655"/>
    </row>
    <row r="8656" spans="42:43" x14ac:dyDescent="0.35">
      <c r="AP8656" s="10"/>
      <c r="AQ8656"/>
    </row>
    <row r="8657" spans="42:43" x14ac:dyDescent="0.35">
      <c r="AP8657" s="10"/>
      <c r="AQ8657"/>
    </row>
    <row r="8658" spans="42:43" x14ac:dyDescent="0.35">
      <c r="AP8658" s="10"/>
      <c r="AQ8658"/>
    </row>
    <row r="8659" spans="42:43" x14ac:dyDescent="0.35">
      <c r="AP8659" s="10"/>
      <c r="AQ8659"/>
    </row>
    <row r="8660" spans="42:43" x14ac:dyDescent="0.35">
      <c r="AP8660" s="10"/>
      <c r="AQ8660"/>
    </row>
    <row r="8661" spans="42:43" x14ac:dyDescent="0.35">
      <c r="AP8661" s="10"/>
      <c r="AQ8661"/>
    </row>
    <row r="8662" spans="42:43" x14ac:dyDescent="0.35">
      <c r="AP8662" s="10"/>
      <c r="AQ8662"/>
    </row>
    <row r="8663" spans="42:43" x14ac:dyDescent="0.35">
      <c r="AP8663" s="10"/>
      <c r="AQ8663"/>
    </row>
    <row r="8664" spans="42:43" x14ac:dyDescent="0.35">
      <c r="AP8664" s="10"/>
      <c r="AQ8664"/>
    </row>
    <row r="8665" spans="42:43" x14ac:dyDescent="0.35">
      <c r="AP8665" s="10"/>
      <c r="AQ8665"/>
    </row>
    <row r="8666" spans="42:43" x14ac:dyDescent="0.35">
      <c r="AP8666" s="10"/>
      <c r="AQ8666"/>
    </row>
    <row r="8667" spans="42:43" x14ac:dyDescent="0.35">
      <c r="AP8667" s="10"/>
      <c r="AQ8667"/>
    </row>
    <row r="8668" spans="42:43" x14ac:dyDescent="0.35">
      <c r="AP8668" s="10"/>
      <c r="AQ8668"/>
    </row>
    <row r="8669" spans="42:43" x14ac:dyDescent="0.35">
      <c r="AP8669" s="10"/>
      <c r="AQ8669"/>
    </row>
    <row r="8670" spans="42:43" x14ac:dyDescent="0.35">
      <c r="AP8670" s="10"/>
      <c r="AQ8670"/>
    </row>
    <row r="8671" spans="42:43" x14ac:dyDescent="0.35">
      <c r="AP8671" s="10"/>
      <c r="AQ8671"/>
    </row>
    <row r="8672" spans="42:43" x14ac:dyDescent="0.35">
      <c r="AP8672" s="10"/>
      <c r="AQ8672"/>
    </row>
    <row r="8673" spans="42:43" x14ac:dyDescent="0.35">
      <c r="AP8673" s="10"/>
      <c r="AQ8673"/>
    </row>
    <row r="8674" spans="42:43" x14ac:dyDescent="0.35">
      <c r="AP8674" s="10"/>
      <c r="AQ8674"/>
    </row>
    <row r="8675" spans="42:43" x14ac:dyDescent="0.35">
      <c r="AP8675" s="10"/>
      <c r="AQ8675"/>
    </row>
    <row r="8676" spans="42:43" x14ac:dyDescent="0.35">
      <c r="AP8676" s="10"/>
      <c r="AQ8676"/>
    </row>
    <row r="8677" spans="42:43" x14ac:dyDescent="0.35">
      <c r="AP8677" s="10"/>
      <c r="AQ8677"/>
    </row>
    <row r="8678" spans="42:43" x14ac:dyDescent="0.35">
      <c r="AP8678" s="10"/>
      <c r="AQ8678"/>
    </row>
    <row r="8679" spans="42:43" x14ac:dyDescent="0.35">
      <c r="AP8679" s="10"/>
      <c r="AQ8679"/>
    </row>
    <row r="8680" spans="42:43" x14ac:dyDescent="0.35">
      <c r="AP8680" s="10"/>
      <c r="AQ8680"/>
    </row>
    <row r="8681" spans="42:43" x14ac:dyDescent="0.35">
      <c r="AP8681" s="10"/>
      <c r="AQ8681"/>
    </row>
    <row r="8682" spans="42:43" x14ac:dyDescent="0.35">
      <c r="AP8682" s="10"/>
      <c r="AQ8682"/>
    </row>
    <row r="8683" spans="42:43" x14ac:dyDescent="0.35">
      <c r="AP8683" s="10"/>
      <c r="AQ8683"/>
    </row>
    <row r="8684" spans="42:43" x14ac:dyDescent="0.35">
      <c r="AP8684" s="10"/>
      <c r="AQ8684"/>
    </row>
    <row r="8685" spans="42:43" x14ac:dyDescent="0.35">
      <c r="AP8685" s="10"/>
      <c r="AQ8685"/>
    </row>
    <row r="8686" spans="42:43" x14ac:dyDescent="0.35">
      <c r="AP8686" s="10"/>
      <c r="AQ8686"/>
    </row>
    <row r="8687" spans="42:43" x14ac:dyDescent="0.35">
      <c r="AP8687" s="10"/>
      <c r="AQ8687"/>
    </row>
    <row r="8688" spans="42:43" x14ac:dyDescent="0.35">
      <c r="AP8688" s="10"/>
      <c r="AQ8688"/>
    </row>
    <row r="8689" spans="42:43" x14ac:dyDescent="0.35">
      <c r="AP8689" s="10"/>
      <c r="AQ8689"/>
    </row>
    <row r="8690" spans="42:43" x14ac:dyDescent="0.35">
      <c r="AP8690" s="10"/>
      <c r="AQ8690"/>
    </row>
    <row r="8691" spans="42:43" x14ac:dyDescent="0.35">
      <c r="AP8691" s="10"/>
      <c r="AQ8691"/>
    </row>
    <row r="8692" spans="42:43" x14ac:dyDescent="0.35">
      <c r="AP8692" s="10"/>
      <c r="AQ8692"/>
    </row>
    <row r="8693" spans="42:43" x14ac:dyDescent="0.35">
      <c r="AP8693" s="10"/>
      <c r="AQ8693"/>
    </row>
    <row r="8694" spans="42:43" x14ac:dyDescent="0.35">
      <c r="AP8694" s="10"/>
      <c r="AQ8694"/>
    </row>
    <row r="8695" spans="42:43" x14ac:dyDescent="0.35">
      <c r="AP8695" s="10"/>
      <c r="AQ8695"/>
    </row>
    <row r="8696" spans="42:43" x14ac:dyDescent="0.35">
      <c r="AP8696" s="10"/>
      <c r="AQ8696"/>
    </row>
    <row r="8697" spans="42:43" x14ac:dyDescent="0.35">
      <c r="AP8697" s="10"/>
      <c r="AQ8697"/>
    </row>
    <row r="8698" spans="42:43" x14ac:dyDescent="0.35">
      <c r="AP8698" s="10"/>
      <c r="AQ8698"/>
    </row>
    <row r="8699" spans="42:43" x14ac:dyDescent="0.35">
      <c r="AP8699" s="10"/>
      <c r="AQ8699"/>
    </row>
    <row r="8700" spans="42:43" x14ac:dyDescent="0.35">
      <c r="AP8700" s="10"/>
      <c r="AQ8700"/>
    </row>
    <row r="8701" spans="42:43" x14ac:dyDescent="0.35">
      <c r="AP8701" s="10"/>
      <c r="AQ8701"/>
    </row>
    <row r="8702" spans="42:43" x14ac:dyDescent="0.35">
      <c r="AP8702" s="10"/>
      <c r="AQ8702"/>
    </row>
    <row r="8703" spans="42:43" x14ac:dyDescent="0.35">
      <c r="AP8703" s="10"/>
      <c r="AQ8703"/>
    </row>
    <row r="8704" spans="42:43" x14ac:dyDescent="0.35">
      <c r="AP8704" s="10"/>
      <c r="AQ8704"/>
    </row>
    <row r="8705" spans="42:43" x14ac:dyDescent="0.35">
      <c r="AP8705" s="10"/>
      <c r="AQ8705"/>
    </row>
    <row r="8706" spans="42:43" x14ac:dyDescent="0.35">
      <c r="AP8706" s="10"/>
      <c r="AQ8706"/>
    </row>
    <row r="8707" spans="42:43" x14ac:dyDescent="0.35">
      <c r="AP8707" s="10"/>
      <c r="AQ8707"/>
    </row>
    <row r="8708" spans="42:43" x14ac:dyDescent="0.35">
      <c r="AP8708" s="10"/>
      <c r="AQ8708"/>
    </row>
    <row r="8709" spans="42:43" x14ac:dyDescent="0.35">
      <c r="AP8709" s="10"/>
      <c r="AQ8709"/>
    </row>
    <row r="8710" spans="42:43" x14ac:dyDescent="0.35">
      <c r="AP8710" s="10"/>
      <c r="AQ8710"/>
    </row>
    <row r="8711" spans="42:43" x14ac:dyDescent="0.35">
      <c r="AP8711" s="10"/>
      <c r="AQ8711"/>
    </row>
    <row r="8712" spans="42:43" x14ac:dyDescent="0.35">
      <c r="AP8712" s="10"/>
      <c r="AQ8712"/>
    </row>
    <row r="8713" spans="42:43" x14ac:dyDescent="0.35">
      <c r="AP8713" s="10"/>
      <c r="AQ8713"/>
    </row>
    <row r="8714" spans="42:43" x14ac:dyDescent="0.35">
      <c r="AP8714" s="10"/>
      <c r="AQ8714"/>
    </row>
    <row r="8715" spans="42:43" x14ac:dyDescent="0.35">
      <c r="AP8715" s="10"/>
      <c r="AQ8715"/>
    </row>
    <row r="8716" spans="42:43" x14ac:dyDescent="0.35">
      <c r="AP8716" s="10"/>
      <c r="AQ8716"/>
    </row>
    <row r="8717" spans="42:43" x14ac:dyDescent="0.35">
      <c r="AP8717" s="10"/>
      <c r="AQ8717"/>
    </row>
    <row r="8718" spans="42:43" x14ac:dyDescent="0.35">
      <c r="AP8718" s="10"/>
      <c r="AQ8718"/>
    </row>
    <row r="8719" spans="42:43" x14ac:dyDescent="0.35">
      <c r="AP8719" s="10"/>
      <c r="AQ8719"/>
    </row>
    <row r="8720" spans="42:43" x14ac:dyDescent="0.35">
      <c r="AP8720" s="10"/>
      <c r="AQ8720"/>
    </row>
    <row r="8721" spans="42:43" x14ac:dyDescent="0.35">
      <c r="AP8721" s="10"/>
      <c r="AQ8721"/>
    </row>
    <row r="8722" spans="42:43" x14ac:dyDescent="0.35">
      <c r="AP8722" s="10"/>
      <c r="AQ8722"/>
    </row>
    <row r="8723" spans="42:43" x14ac:dyDescent="0.35">
      <c r="AP8723" s="10"/>
      <c r="AQ8723"/>
    </row>
    <row r="8724" spans="42:43" x14ac:dyDescent="0.35">
      <c r="AP8724" s="10"/>
      <c r="AQ8724"/>
    </row>
    <row r="8725" spans="42:43" x14ac:dyDescent="0.35">
      <c r="AP8725" s="10"/>
      <c r="AQ8725"/>
    </row>
    <row r="8726" spans="42:43" x14ac:dyDescent="0.35">
      <c r="AP8726" s="10"/>
      <c r="AQ8726"/>
    </row>
    <row r="8727" spans="42:43" x14ac:dyDescent="0.35">
      <c r="AP8727" s="10"/>
      <c r="AQ8727"/>
    </row>
    <row r="8728" spans="42:43" x14ac:dyDescent="0.35">
      <c r="AP8728" s="10"/>
      <c r="AQ8728"/>
    </row>
    <row r="8729" spans="42:43" x14ac:dyDescent="0.35">
      <c r="AP8729" s="10"/>
      <c r="AQ8729"/>
    </row>
    <row r="8730" spans="42:43" x14ac:dyDescent="0.35">
      <c r="AP8730" s="10"/>
      <c r="AQ8730"/>
    </row>
    <row r="8731" spans="42:43" x14ac:dyDescent="0.35">
      <c r="AP8731" s="10"/>
      <c r="AQ8731"/>
    </row>
    <row r="8732" spans="42:43" x14ac:dyDescent="0.35">
      <c r="AP8732" s="10"/>
      <c r="AQ8732"/>
    </row>
    <row r="8733" spans="42:43" x14ac:dyDescent="0.35">
      <c r="AP8733" s="10"/>
      <c r="AQ8733"/>
    </row>
    <row r="8734" spans="42:43" x14ac:dyDescent="0.35">
      <c r="AP8734" s="10"/>
      <c r="AQ8734"/>
    </row>
    <row r="8735" spans="42:43" x14ac:dyDescent="0.35">
      <c r="AP8735" s="10"/>
      <c r="AQ8735"/>
    </row>
    <row r="8736" spans="42:43" x14ac:dyDescent="0.35">
      <c r="AP8736" s="10"/>
      <c r="AQ8736"/>
    </row>
    <row r="8737" spans="42:43" x14ac:dyDescent="0.35">
      <c r="AP8737" s="10"/>
      <c r="AQ8737"/>
    </row>
    <row r="8738" spans="42:43" x14ac:dyDescent="0.35">
      <c r="AP8738" s="10"/>
      <c r="AQ8738"/>
    </row>
    <row r="8739" spans="42:43" x14ac:dyDescent="0.35">
      <c r="AP8739" s="10"/>
      <c r="AQ8739"/>
    </row>
    <row r="8740" spans="42:43" x14ac:dyDescent="0.35">
      <c r="AP8740" s="10"/>
      <c r="AQ8740"/>
    </row>
    <row r="8741" spans="42:43" x14ac:dyDescent="0.35">
      <c r="AP8741" s="10"/>
      <c r="AQ8741"/>
    </row>
    <row r="8742" spans="42:43" x14ac:dyDescent="0.35">
      <c r="AP8742" s="10"/>
      <c r="AQ8742"/>
    </row>
    <row r="8743" spans="42:43" x14ac:dyDescent="0.35">
      <c r="AP8743" s="10"/>
      <c r="AQ8743"/>
    </row>
    <row r="8744" spans="42:43" x14ac:dyDescent="0.35">
      <c r="AP8744" s="10"/>
      <c r="AQ8744"/>
    </row>
    <row r="8745" spans="42:43" x14ac:dyDescent="0.35">
      <c r="AP8745" s="10"/>
      <c r="AQ8745"/>
    </row>
    <row r="8746" spans="42:43" x14ac:dyDescent="0.35">
      <c r="AP8746" s="10"/>
      <c r="AQ8746"/>
    </row>
    <row r="8747" spans="42:43" x14ac:dyDescent="0.35">
      <c r="AP8747" s="10"/>
      <c r="AQ8747"/>
    </row>
    <row r="8748" spans="42:43" x14ac:dyDescent="0.35">
      <c r="AP8748" s="10"/>
      <c r="AQ8748"/>
    </row>
    <row r="8749" spans="42:43" x14ac:dyDescent="0.35">
      <c r="AP8749" s="10"/>
      <c r="AQ8749"/>
    </row>
    <row r="8750" spans="42:43" x14ac:dyDescent="0.35">
      <c r="AP8750" s="10"/>
      <c r="AQ8750"/>
    </row>
    <row r="8751" spans="42:43" x14ac:dyDescent="0.35">
      <c r="AP8751" s="10"/>
      <c r="AQ8751"/>
    </row>
    <row r="8752" spans="42:43" x14ac:dyDescent="0.35">
      <c r="AP8752" s="10"/>
      <c r="AQ8752"/>
    </row>
    <row r="8753" spans="42:43" x14ac:dyDescent="0.35">
      <c r="AP8753" s="10"/>
      <c r="AQ8753"/>
    </row>
    <row r="8754" spans="42:43" x14ac:dyDescent="0.35">
      <c r="AP8754" s="10"/>
      <c r="AQ8754"/>
    </row>
    <row r="8755" spans="42:43" x14ac:dyDescent="0.35">
      <c r="AP8755" s="10"/>
      <c r="AQ8755"/>
    </row>
    <row r="8756" spans="42:43" x14ac:dyDescent="0.35">
      <c r="AP8756" s="10"/>
      <c r="AQ8756"/>
    </row>
    <row r="8757" spans="42:43" x14ac:dyDescent="0.35">
      <c r="AP8757" s="10"/>
      <c r="AQ8757"/>
    </row>
    <row r="8758" spans="42:43" x14ac:dyDescent="0.35">
      <c r="AP8758" s="10"/>
      <c r="AQ8758"/>
    </row>
    <row r="8759" spans="42:43" x14ac:dyDescent="0.35">
      <c r="AP8759" s="10"/>
      <c r="AQ8759"/>
    </row>
    <row r="8760" spans="42:43" x14ac:dyDescent="0.35">
      <c r="AP8760" s="10"/>
      <c r="AQ8760"/>
    </row>
    <row r="8761" spans="42:43" x14ac:dyDescent="0.35">
      <c r="AP8761" s="10"/>
      <c r="AQ8761"/>
    </row>
    <row r="8762" spans="42:43" x14ac:dyDescent="0.35">
      <c r="AP8762" s="10"/>
      <c r="AQ8762"/>
    </row>
    <row r="8763" spans="42:43" x14ac:dyDescent="0.35">
      <c r="AP8763" s="10"/>
      <c r="AQ8763"/>
    </row>
    <row r="8764" spans="42:43" x14ac:dyDescent="0.35">
      <c r="AP8764" s="10"/>
      <c r="AQ8764"/>
    </row>
    <row r="8765" spans="42:43" x14ac:dyDescent="0.35">
      <c r="AP8765" s="10"/>
      <c r="AQ8765"/>
    </row>
    <row r="8766" spans="42:43" x14ac:dyDescent="0.35">
      <c r="AP8766" s="10"/>
      <c r="AQ8766"/>
    </row>
    <row r="8767" spans="42:43" x14ac:dyDescent="0.35">
      <c r="AP8767" s="10"/>
      <c r="AQ8767"/>
    </row>
    <row r="8768" spans="42:43" x14ac:dyDescent="0.35">
      <c r="AP8768" s="10"/>
      <c r="AQ8768"/>
    </row>
    <row r="8769" spans="42:43" x14ac:dyDescent="0.35">
      <c r="AP8769" s="10"/>
      <c r="AQ8769"/>
    </row>
    <row r="8770" spans="42:43" x14ac:dyDescent="0.35">
      <c r="AP8770" s="10"/>
      <c r="AQ8770"/>
    </row>
    <row r="8771" spans="42:43" x14ac:dyDescent="0.35">
      <c r="AP8771" s="10"/>
      <c r="AQ8771"/>
    </row>
    <row r="8772" spans="42:43" x14ac:dyDescent="0.35">
      <c r="AP8772" s="10"/>
      <c r="AQ8772"/>
    </row>
    <row r="8773" spans="42:43" x14ac:dyDescent="0.35">
      <c r="AP8773" s="10"/>
      <c r="AQ8773"/>
    </row>
    <row r="8774" spans="42:43" x14ac:dyDescent="0.35">
      <c r="AP8774" s="10"/>
      <c r="AQ8774"/>
    </row>
    <row r="8775" spans="42:43" x14ac:dyDescent="0.35">
      <c r="AP8775" s="10"/>
      <c r="AQ8775"/>
    </row>
    <row r="8776" spans="42:43" x14ac:dyDescent="0.35">
      <c r="AP8776" s="10"/>
      <c r="AQ8776"/>
    </row>
    <row r="8777" spans="42:43" x14ac:dyDescent="0.35">
      <c r="AP8777" s="10"/>
      <c r="AQ8777"/>
    </row>
    <row r="8778" spans="42:43" x14ac:dyDescent="0.35">
      <c r="AP8778" s="10"/>
      <c r="AQ8778"/>
    </row>
    <row r="8779" spans="42:43" x14ac:dyDescent="0.35">
      <c r="AP8779" s="10"/>
      <c r="AQ8779"/>
    </row>
    <row r="8780" spans="42:43" x14ac:dyDescent="0.35">
      <c r="AP8780" s="10"/>
      <c r="AQ8780"/>
    </row>
    <row r="8781" spans="42:43" x14ac:dyDescent="0.35">
      <c r="AP8781" s="10"/>
      <c r="AQ8781"/>
    </row>
    <row r="8782" spans="42:43" x14ac:dyDescent="0.35">
      <c r="AP8782" s="10"/>
      <c r="AQ8782"/>
    </row>
    <row r="8783" spans="42:43" x14ac:dyDescent="0.35">
      <c r="AP8783" s="10"/>
      <c r="AQ8783"/>
    </row>
    <row r="8784" spans="42:43" x14ac:dyDescent="0.35">
      <c r="AP8784" s="10"/>
      <c r="AQ8784"/>
    </row>
    <row r="8785" spans="42:43" x14ac:dyDescent="0.35">
      <c r="AP8785" s="10"/>
      <c r="AQ8785"/>
    </row>
    <row r="8786" spans="42:43" x14ac:dyDescent="0.35">
      <c r="AP8786" s="10"/>
      <c r="AQ8786"/>
    </row>
    <row r="8787" spans="42:43" x14ac:dyDescent="0.35">
      <c r="AP8787" s="10"/>
      <c r="AQ8787"/>
    </row>
    <row r="8788" spans="42:43" x14ac:dyDescent="0.35">
      <c r="AP8788" s="10"/>
      <c r="AQ8788"/>
    </row>
    <row r="8789" spans="42:43" x14ac:dyDescent="0.35">
      <c r="AP8789" s="10"/>
      <c r="AQ8789"/>
    </row>
    <row r="8790" spans="42:43" x14ac:dyDescent="0.35">
      <c r="AP8790" s="10"/>
      <c r="AQ8790"/>
    </row>
    <row r="8791" spans="42:43" x14ac:dyDescent="0.35">
      <c r="AP8791" s="10"/>
      <c r="AQ8791"/>
    </row>
    <row r="8792" spans="42:43" x14ac:dyDescent="0.35">
      <c r="AP8792" s="10"/>
      <c r="AQ8792"/>
    </row>
    <row r="8793" spans="42:43" x14ac:dyDescent="0.35">
      <c r="AP8793" s="10"/>
      <c r="AQ8793"/>
    </row>
    <row r="8794" spans="42:43" x14ac:dyDescent="0.35">
      <c r="AP8794" s="10"/>
      <c r="AQ8794"/>
    </row>
    <row r="8795" spans="42:43" x14ac:dyDescent="0.35">
      <c r="AP8795" s="10"/>
      <c r="AQ8795"/>
    </row>
    <row r="8796" spans="42:43" x14ac:dyDescent="0.35">
      <c r="AP8796" s="10"/>
      <c r="AQ8796"/>
    </row>
    <row r="8797" spans="42:43" x14ac:dyDescent="0.35">
      <c r="AP8797" s="10"/>
      <c r="AQ8797"/>
    </row>
    <row r="8798" spans="42:43" x14ac:dyDescent="0.35">
      <c r="AP8798" s="10"/>
      <c r="AQ8798"/>
    </row>
    <row r="8799" spans="42:43" x14ac:dyDescent="0.35">
      <c r="AP8799" s="10"/>
      <c r="AQ8799"/>
    </row>
    <row r="8800" spans="42:43" x14ac:dyDescent="0.35">
      <c r="AP8800" s="10"/>
      <c r="AQ8800"/>
    </row>
    <row r="8801" spans="42:43" x14ac:dyDescent="0.35">
      <c r="AP8801" s="10"/>
      <c r="AQ8801"/>
    </row>
    <row r="8802" spans="42:43" x14ac:dyDescent="0.35">
      <c r="AP8802" s="10"/>
      <c r="AQ8802"/>
    </row>
    <row r="8803" spans="42:43" x14ac:dyDescent="0.35">
      <c r="AP8803" s="10"/>
      <c r="AQ8803"/>
    </row>
    <row r="8804" spans="42:43" x14ac:dyDescent="0.35">
      <c r="AP8804" s="10"/>
      <c r="AQ8804"/>
    </row>
    <row r="8805" spans="42:43" x14ac:dyDescent="0.35">
      <c r="AP8805" s="10"/>
      <c r="AQ8805"/>
    </row>
    <row r="8806" spans="42:43" x14ac:dyDescent="0.35">
      <c r="AP8806" s="10"/>
      <c r="AQ8806"/>
    </row>
    <row r="8807" spans="42:43" x14ac:dyDescent="0.35">
      <c r="AP8807" s="10"/>
      <c r="AQ8807"/>
    </row>
    <row r="8808" spans="42:43" x14ac:dyDescent="0.35">
      <c r="AP8808" s="10"/>
      <c r="AQ8808"/>
    </row>
    <row r="8809" spans="42:43" x14ac:dyDescent="0.35">
      <c r="AP8809" s="10"/>
      <c r="AQ8809"/>
    </row>
    <row r="8810" spans="42:43" x14ac:dyDescent="0.35">
      <c r="AP8810" s="10"/>
      <c r="AQ8810"/>
    </row>
    <row r="8811" spans="42:43" x14ac:dyDescent="0.35">
      <c r="AP8811" s="10"/>
      <c r="AQ8811"/>
    </row>
    <row r="8812" spans="42:43" x14ac:dyDescent="0.35">
      <c r="AP8812" s="10"/>
      <c r="AQ8812"/>
    </row>
    <row r="8813" spans="42:43" x14ac:dyDescent="0.35">
      <c r="AP8813" s="10"/>
      <c r="AQ8813"/>
    </row>
    <row r="8814" spans="42:43" x14ac:dyDescent="0.35">
      <c r="AP8814" s="10"/>
      <c r="AQ8814"/>
    </row>
    <row r="8815" spans="42:43" x14ac:dyDescent="0.35">
      <c r="AP8815" s="10"/>
      <c r="AQ8815"/>
    </row>
    <row r="8816" spans="42:43" x14ac:dyDescent="0.35">
      <c r="AP8816" s="10"/>
      <c r="AQ8816"/>
    </row>
    <row r="8817" spans="42:43" x14ac:dyDescent="0.35">
      <c r="AP8817" s="10"/>
      <c r="AQ8817"/>
    </row>
    <row r="8818" spans="42:43" x14ac:dyDescent="0.35">
      <c r="AP8818" s="10"/>
      <c r="AQ8818"/>
    </row>
    <row r="8819" spans="42:43" x14ac:dyDescent="0.35">
      <c r="AP8819" s="10"/>
      <c r="AQ8819"/>
    </row>
    <row r="8820" spans="42:43" x14ac:dyDescent="0.35">
      <c r="AP8820" s="10"/>
      <c r="AQ8820"/>
    </row>
    <row r="8821" spans="42:43" x14ac:dyDescent="0.35">
      <c r="AP8821" s="10"/>
      <c r="AQ8821"/>
    </row>
    <row r="8822" spans="42:43" x14ac:dyDescent="0.35">
      <c r="AP8822" s="10"/>
      <c r="AQ8822"/>
    </row>
    <row r="8823" spans="42:43" x14ac:dyDescent="0.35">
      <c r="AP8823" s="10"/>
      <c r="AQ8823"/>
    </row>
    <row r="8824" spans="42:43" x14ac:dyDescent="0.35">
      <c r="AP8824" s="10"/>
      <c r="AQ8824"/>
    </row>
    <row r="8825" spans="42:43" x14ac:dyDescent="0.35">
      <c r="AP8825" s="10"/>
      <c r="AQ8825"/>
    </row>
    <row r="8826" spans="42:43" x14ac:dyDescent="0.35">
      <c r="AP8826" s="10"/>
      <c r="AQ8826"/>
    </row>
    <row r="8827" spans="42:43" x14ac:dyDescent="0.35">
      <c r="AP8827" s="10"/>
      <c r="AQ8827"/>
    </row>
    <row r="8828" spans="42:43" x14ac:dyDescent="0.35">
      <c r="AP8828" s="10"/>
      <c r="AQ8828"/>
    </row>
    <row r="8829" spans="42:43" x14ac:dyDescent="0.35">
      <c r="AP8829" s="10"/>
      <c r="AQ8829"/>
    </row>
    <row r="8830" spans="42:43" x14ac:dyDescent="0.35">
      <c r="AP8830" s="10"/>
      <c r="AQ8830"/>
    </row>
    <row r="8831" spans="42:43" x14ac:dyDescent="0.35">
      <c r="AP8831" s="10"/>
      <c r="AQ8831"/>
    </row>
    <row r="8832" spans="42:43" x14ac:dyDescent="0.35">
      <c r="AP8832" s="10"/>
      <c r="AQ8832"/>
    </row>
    <row r="8833" spans="42:43" x14ac:dyDescent="0.35">
      <c r="AP8833" s="10"/>
      <c r="AQ8833"/>
    </row>
    <row r="8834" spans="42:43" x14ac:dyDescent="0.35">
      <c r="AP8834" s="10"/>
      <c r="AQ8834"/>
    </row>
    <row r="8835" spans="42:43" x14ac:dyDescent="0.35">
      <c r="AP8835" s="10"/>
      <c r="AQ8835"/>
    </row>
    <row r="8836" spans="42:43" x14ac:dyDescent="0.35">
      <c r="AP8836" s="10"/>
      <c r="AQ8836"/>
    </row>
    <row r="8837" spans="42:43" x14ac:dyDescent="0.35">
      <c r="AP8837" s="10"/>
      <c r="AQ8837"/>
    </row>
    <row r="8838" spans="42:43" x14ac:dyDescent="0.35">
      <c r="AP8838" s="10"/>
      <c r="AQ8838"/>
    </row>
    <row r="8839" spans="42:43" x14ac:dyDescent="0.35">
      <c r="AP8839" s="10"/>
      <c r="AQ8839"/>
    </row>
    <row r="8840" spans="42:43" x14ac:dyDescent="0.35">
      <c r="AP8840" s="10"/>
      <c r="AQ8840"/>
    </row>
    <row r="8841" spans="42:43" x14ac:dyDescent="0.35">
      <c r="AP8841" s="10"/>
      <c r="AQ8841"/>
    </row>
    <row r="8842" spans="42:43" x14ac:dyDescent="0.35">
      <c r="AP8842" s="10"/>
      <c r="AQ8842"/>
    </row>
    <row r="8843" spans="42:43" x14ac:dyDescent="0.35">
      <c r="AP8843" s="10"/>
      <c r="AQ8843"/>
    </row>
    <row r="8844" spans="42:43" x14ac:dyDescent="0.35">
      <c r="AP8844" s="10"/>
      <c r="AQ8844"/>
    </row>
    <row r="8845" spans="42:43" x14ac:dyDescent="0.35">
      <c r="AP8845" s="10"/>
      <c r="AQ8845"/>
    </row>
    <row r="8846" spans="42:43" x14ac:dyDescent="0.35">
      <c r="AP8846" s="10"/>
      <c r="AQ8846"/>
    </row>
    <row r="8847" spans="42:43" x14ac:dyDescent="0.35">
      <c r="AP8847" s="10"/>
      <c r="AQ8847"/>
    </row>
    <row r="8848" spans="42:43" x14ac:dyDescent="0.35">
      <c r="AP8848" s="10"/>
      <c r="AQ8848"/>
    </row>
    <row r="8849" spans="42:43" x14ac:dyDescent="0.35">
      <c r="AP8849" s="10"/>
      <c r="AQ8849"/>
    </row>
    <row r="8850" spans="42:43" x14ac:dyDescent="0.35">
      <c r="AP8850" s="10"/>
      <c r="AQ8850"/>
    </row>
    <row r="8851" spans="42:43" x14ac:dyDescent="0.35">
      <c r="AP8851" s="10"/>
      <c r="AQ8851"/>
    </row>
    <row r="8852" spans="42:43" x14ac:dyDescent="0.35">
      <c r="AP8852" s="10"/>
      <c r="AQ8852"/>
    </row>
    <row r="8853" spans="42:43" x14ac:dyDescent="0.35">
      <c r="AP8853" s="10"/>
      <c r="AQ8853"/>
    </row>
    <row r="8854" spans="42:43" x14ac:dyDescent="0.35">
      <c r="AP8854" s="10"/>
      <c r="AQ8854"/>
    </row>
    <row r="8855" spans="42:43" x14ac:dyDescent="0.35">
      <c r="AP8855" s="10"/>
      <c r="AQ8855"/>
    </row>
    <row r="8856" spans="42:43" x14ac:dyDescent="0.35">
      <c r="AP8856" s="10"/>
      <c r="AQ8856"/>
    </row>
    <row r="8857" spans="42:43" x14ac:dyDescent="0.35">
      <c r="AP8857" s="10"/>
      <c r="AQ8857"/>
    </row>
    <row r="8858" spans="42:43" x14ac:dyDescent="0.35">
      <c r="AP8858" s="10"/>
      <c r="AQ8858"/>
    </row>
    <row r="8859" spans="42:43" x14ac:dyDescent="0.35">
      <c r="AP8859" s="10"/>
      <c r="AQ8859"/>
    </row>
    <row r="8860" spans="42:43" x14ac:dyDescent="0.35">
      <c r="AP8860" s="10"/>
      <c r="AQ8860"/>
    </row>
    <row r="8861" spans="42:43" x14ac:dyDescent="0.35">
      <c r="AP8861" s="10"/>
      <c r="AQ8861"/>
    </row>
    <row r="8862" spans="42:43" x14ac:dyDescent="0.35">
      <c r="AP8862" s="10"/>
      <c r="AQ8862"/>
    </row>
    <row r="8863" spans="42:43" x14ac:dyDescent="0.35">
      <c r="AP8863" s="10"/>
      <c r="AQ8863"/>
    </row>
    <row r="8864" spans="42:43" x14ac:dyDescent="0.35">
      <c r="AP8864" s="10"/>
      <c r="AQ8864"/>
    </row>
    <row r="8865" spans="42:43" x14ac:dyDescent="0.35">
      <c r="AP8865" s="10"/>
      <c r="AQ8865"/>
    </row>
    <row r="8866" spans="42:43" x14ac:dyDescent="0.35">
      <c r="AP8866" s="10"/>
      <c r="AQ8866"/>
    </row>
    <row r="8867" spans="42:43" x14ac:dyDescent="0.35">
      <c r="AP8867" s="10"/>
      <c r="AQ8867"/>
    </row>
    <row r="8868" spans="42:43" x14ac:dyDescent="0.35">
      <c r="AP8868" s="10"/>
      <c r="AQ8868"/>
    </row>
    <row r="8869" spans="42:43" x14ac:dyDescent="0.35">
      <c r="AP8869" s="10"/>
      <c r="AQ8869"/>
    </row>
    <row r="8870" spans="42:43" x14ac:dyDescent="0.35">
      <c r="AP8870" s="10"/>
      <c r="AQ8870"/>
    </row>
    <row r="8871" spans="42:43" x14ac:dyDescent="0.35">
      <c r="AP8871" s="10"/>
      <c r="AQ8871"/>
    </row>
    <row r="8872" spans="42:43" x14ac:dyDescent="0.35">
      <c r="AP8872" s="10"/>
      <c r="AQ8872"/>
    </row>
    <row r="8873" spans="42:43" x14ac:dyDescent="0.35">
      <c r="AP8873" s="10"/>
      <c r="AQ8873"/>
    </row>
    <row r="8874" spans="42:43" x14ac:dyDescent="0.35">
      <c r="AP8874" s="10"/>
      <c r="AQ8874"/>
    </row>
    <row r="8875" spans="42:43" x14ac:dyDescent="0.35">
      <c r="AP8875" s="10"/>
      <c r="AQ8875"/>
    </row>
    <row r="8876" spans="42:43" x14ac:dyDescent="0.35">
      <c r="AP8876" s="10"/>
      <c r="AQ8876"/>
    </row>
    <row r="8877" spans="42:43" x14ac:dyDescent="0.35">
      <c r="AP8877" s="10"/>
      <c r="AQ8877"/>
    </row>
    <row r="8878" spans="42:43" x14ac:dyDescent="0.35">
      <c r="AP8878" s="10"/>
      <c r="AQ8878"/>
    </row>
    <row r="8879" spans="42:43" x14ac:dyDescent="0.35">
      <c r="AP8879" s="10"/>
      <c r="AQ8879"/>
    </row>
    <row r="8880" spans="42:43" x14ac:dyDescent="0.35">
      <c r="AP8880" s="10"/>
      <c r="AQ8880"/>
    </row>
    <row r="8881" spans="42:43" x14ac:dyDescent="0.35">
      <c r="AP8881" s="10"/>
      <c r="AQ8881"/>
    </row>
    <row r="8882" spans="42:43" x14ac:dyDescent="0.35">
      <c r="AP8882" s="10"/>
      <c r="AQ8882"/>
    </row>
    <row r="8883" spans="42:43" x14ac:dyDescent="0.35">
      <c r="AP8883" s="10"/>
      <c r="AQ8883"/>
    </row>
    <row r="8884" spans="42:43" x14ac:dyDescent="0.35">
      <c r="AP8884" s="10"/>
      <c r="AQ8884"/>
    </row>
    <row r="8885" spans="42:43" x14ac:dyDescent="0.35">
      <c r="AP8885" s="10"/>
      <c r="AQ8885"/>
    </row>
    <row r="8886" spans="42:43" x14ac:dyDescent="0.35">
      <c r="AP8886" s="10"/>
      <c r="AQ8886"/>
    </row>
    <row r="8887" spans="42:43" x14ac:dyDescent="0.35">
      <c r="AP8887" s="10"/>
      <c r="AQ8887"/>
    </row>
    <row r="8888" spans="42:43" x14ac:dyDescent="0.35">
      <c r="AP8888" s="10"/>
      <c r="AQ8888"/>
    </row>
    <row r="8889" spans="42:43" x14ac:dyDescent="0.35">
      <c r="AP8889" s="10"/>
      <c r="AQ8889"/>
    </row>
    <row r="8890" spans="42:43" x14ac:dyDescent="0.35">
      <c r="AP8890" s="10"/>
      <c r="AQ8890"/>
    </row>
    <row r="8891" spans="42:43" x14ac:dyDescent="0.35">
      <c r="AP8891" s="10"/>
      <c r="AQ8891"/>
    </row>
    <row r="8892" spans="42:43" x14ac:dyDescent="0.35">
      <c r="AP8892" s="10"/>
      <c r="AQ8892"/>
    </row>
    <row r="8893" spans="42:43" x14ac:dyDescent="0.35">
      <c r="AP8893" s="10"/>
      <c r="AQ8893"/>
    </row>
    <row r="8894" spans="42:43" x14ac:dyDescent="0.35">
      <c r="AP8894" s="10"/>
      <c r="AQ8894"/>
    </row>
    <row r="8895" spans="42:43" x14ac:dyDescent="0.35">
      <c r="AP8895" s="10"/>
      <c r="AQ8895"/>
    </row>
    <row r="8896" spans="42:43" x14ac:dyDescent="0.35">
      <c r="AP8896" s="10"/>
      <c r="AQ8896"/>
    </row>
    <row r="8897" spans="42:43" x14ac:dyDescent="0.35">
      <c r="AP8897" s="10"/>
      <c r="AQ8897"/>
    </row>
    <row r="8898" spans="42:43" x14ac:dyDescent="0.35">
      <c r="AP8898" s="10"/>
      <c r="AQ8898"/>
    </row>
    <row r="8899" spans="42:43" x14ac:dyDescent="0.35">
      <c r="AP8899" s="10"/>
      <c r="AQ8899"/>
    </row>
    <row r="8900" spans="42:43" x14ac:dyDescent="0.35">
      <c r="AP8900" s="10"/>
      <c r="AQ8900"/>
    </row>
    <row r="8901" spans="42:43" x14ac:dyDescent="0.35">
      <c r="AP8901" s="10"/>
      <c r="AQ8901"/>
    </row>
    <row r="8902" spans="42:43" x14ac:dyDescent="0.35">
      <c r="AP8902" s="10"/>
      <c r="AQ8902"/>
    </row>
    <row r="8903" spans="42:43" x14ac:dyDescent="0.35">
      <c r="AP8903" s="10"/>
      <c r="AQ8903"/>
    </row>
    <row r="8904" spans="42:43" x14ac:dyDescent="0.35">
      <c r="AP8904" s="10"/>
      <c r="AQ8904"/>
    </row>
    <row r="8905" spans="42:43" x14ac:dyDescent="0.35">
      <c r="AP8905" s="10"/>
      <c r="AQ8905"/>
    </row>
    <row r="8906" spans="42:43" x14ac:dyDescent="0.35">
      <c r="AP8906" s="10"/>
      <c r="AQ8906"/>
    </row>
    <row r="8907" spans="42:43" x14ac:dyDescent="0.35">
      <c r="AP8907" s="10"/>
      <c r="AQ8907"/>
    </row>
    <row r="8908" spans="42:43" x14ac:dyDescent="0.35">
      <c r="AP8908" s="10"/>
      <c r="AQ8908"/>
    </row>
    <row r="8909" spans="42:43" x14ac:dyDescent="0.35">
      <c r="AP8909" s="10"/>
      <c r="AQ8909"/>
    </row>
    <row r="8910" spans="42:43" x14ac:dyDescent="0.35">
      <c r="AP8910" s="10"/>
      <c r="AQ8910"/>
    </row>
    <row r="8911" spans="42:43" x14ac:dyDescent="0.35">
      <c r="AP8911" s="10"/>
      <c r="AQ8911"/>
    </row>
    <row r="8912" spans="42:43" x14ac:dyDescent="0.35">
      <c r="AP8912" s="10"/>
      <c r="AQ8912"/>
    </row>
    <row r="8913" spans="42:43" x14ac:dyDescent="0.35">
      <c r="AP8913" s="10"/>
      <c r="AQ8913"/>
    </row>
    <row r="8914" spans="42:43" x14ac:dyDescent="0.35">
      <c r="AP8914" s="10"/>
      <c r="AQ8914"/>
    </row>
    <row r="8915" spans="42:43" x14ac:dyDescent="0.35">
      <c r="AP8915" s="10"/>
      <c r="AQ8915"/>
    </row>
    <row r="8916" spans="42:43" x14ac:dyDescent="0.35">
      <c r="AP8916" s="10"/>
      <c r="AQ8916"/>
    </row>
    <row r="8917" spans="42:43" x14ac:dyDescent="0.35">
      <c r="AP8917" s="10"/>
      <c r="AQ8917"/>
    </row>
    <row r="8918" spans="42:43" x14ac:dyDescent="0.35">
      <c r="AP8918" s="10"/>
      <c r="AQ8918"/>
    </row>
    <row r="8919" spans="42:43" x14ac:dyDescent="0.35">
      <c r="AP8919" s="10"/>
      <c r="AQ8919"/>
    </row>
    <row r="8920" spans="42:43" x14ac:dyDescent="0.35">
      <c r="AP8920" s="10"/>
      <c r="AQ8920"/>
    </row>
    <row r="8921" spans="42:43" x14ac:dyDescent="0.35">
      <c r="AP8921" s="10"/>
      <c r="AQ8921"/>
    </row>
    <row r="8922" spans="42:43" x14ac:dyDescent="0.35">
      <c r="AP8922" s="10"/>
      <c r="AQ8922"/>
    </row>
    <row r="8923" spans="42:43" x14ac:dyDescent="0.35">
      <c r="AP8923" s="10"/>
      <c r="AQ8923"/>
    </row>
    <row r="8924" spans="42:43" x14ac:dyDescent="0.35">
      <c r="AP8924" s="10"/>
      <c r="AQ8924"/>
    </row>
    <row r="8925" spans="42:43" x14ac:dyDescent="0.35">
      <c r="AP8925" s="10"/>
      <c r="AQ8925"/>
    </row>
    <row r="8926" spans="42:43" x14ac:dyDescent="0.35">
      <c r="AP8926" s="10"/>
      <c r="AQ8926"/>
    </row>
    <row r="8927" spans="42:43" x14ac:dyDescent="0.35">
      <c r="AP8927" s="10"/>
      <c r="AQ8927"/>
    </row>
    <row r="8928" spans="42:43" x14ac:dyDescent="0.35">
      <c r="AP8928" s="10"/>
      <c r="AQ8928"/>
    </row>
    <row r="8929" spans="42:43" x14ac:dyDescent="0.35">
      <c r="AP8929" s="10"/>
      <c r="AQ8929"/>
    </row>
    <row r="8930" spans="42:43" x14ac:dyDescent="0.35">
      <c r="AP8930" s="10"/>
      <c r="AQ8930"/>
    </row>
    <row r="8931" spans="42:43" x14ac:dyDescent="0.35">
      <c r="AP8931" s="10"/>
      <c r="AQ8931"/>
    </row>
    <row r="8932" spans="42:43" x14ac:dyDescent="0.35">
      <c r="AP8932" s="10"/>
      <c r="AQ8932"/>
    </row>
    <row r="8933" spans="42:43" x14ac:dyDescent="0.35">
      <c r="AP8933" s="10"/>
      <c r="AQ8933"/>
    </row>
    <row r="8934" spans="42:43" x14ac:dyDescent="0.35">
      <c r="AP8934" s="10"/>
      <c r="AQ8934"/>
    </row>
    <row r="8935" spans="42:43" x14ac:dyDescent="0.35">
      <c r="AP8935" s="10"/>
      <c r="AQ8935"/>
    </row>
    <row r="8936" spans="42:43" x14ac:dyDescent="0.35">
      <c r="AP8936" s="10"/>
      <c r="AQ8936"/>
    </row>
    <row r="8937" spans="42:43" x14ac:dyDescent="0.35">
      <c r="AP8937" s="10"/>
      <c r="AQ8937"/>
    </row>
    <row r="8938" spans="42:43" x14ac:dyDescent="0.35">
      <c r="AP8938" s="10"/>
      <c r="AQ8938"/>
    </row>
    <row r="8939" spans="42:43" x14ac:dyDescent="0.35">
      <c r="AP8939" s="10"/>
      <c r="AQ8939"/>
    </row>
    <row r="8940" spans="42:43" x14ac:dyDescent="0.35">
      <c r="AP8940" s="10"/>
      <c r="AQ8940"/>
    </row>
    <row r="8941" spans="42:43" x14ac:dyDescent="0.35">
      <c r="AP8941" s="10"/>
      <c r="AQ8941"/>
    </row>
    <row r="8942" spans="42:43" x14ac:dyDescent="0.35">
      <c r="AP8942" s="10"/>
      <c r="AQ8942"/>
    </row>
    <row r="8943" spans="42:43" x14ac:dyDescent="0.35">
      <c r="AP8943" s="10"/>
      <c r="AQ8943"/>
    </row>
    <row r="8944" spans="42:43" x14ac:dyDescent="0.35">
      <c r="AP8944" s="10"/>
      <c r="AQ8944"/>
    </row>
    <row r="8945" spans="42:43" x14ac:dyDescent="0.35">
      <c r="AP8945" s="10"/>
      <c r="AQ8945"/>
    </row>
    <row r="8946" spans="42:43" x14ac:dyDescent="0.35">
      <c r="AP8946" s="10"/>
      <c r="AQ8946"/>
    </row>
    <row r="8947" spans="42:43" x14ac:dyDescent="0.35">
      <c r="AP8947" s="10"/>
      <c r="AQ8947"/>
    </row>
    <row r="8948" spans="42:43" x14ac:dyDescent="0.35">
      <c r="AP8948" s="10"/>
      <c r="AQ8948"/>
    </row>
    <row r="8949" spans="42:43" x14ac:dyDescent="0.35">
      <c r="AP8949" s="10"/>
      <c r="AQ8949"/>
    </row>
    <row r="8950" spans="42:43" x14ac:dyDescent="0.35">
      <c r="AP8950" s="10"/>
      <c r="AQ8950"/>
    </row>
    <row r="8951" spans="42:43" x14ac:dyDescent="0.35">
      <c r="AP8951" s="10"/>
      <c r="AQ8951"/>
    </row>
    <row r="8952" spans="42:43" x14ac:dyDescent="0.35">
      <c r="AP8952" s="10"/>
      <c r="AQ8952"/>
    </row>
    <row r="8953" spans="42:43" x14ac:dyDescent="0.35">
      <c r="AP8953" s="10"/>
      <c r="AQ8953"/>
    </row>
    <row r="8954" spans="42:43" x14ac:dyDescent="0.35">
      <c r="AP8954" s="10"/>
      <c r="AQ8954"/>
    </row>
    <row r="8955" spans="42:43" x14ac:dyDescent="0.35">
      <c r="AP8955" s="10"/>
      <c r="AQ8955"/>
    </row>
    <row r="8956" spans="42:43" x14ac:dyDescent="0.35">
      <c r="AP8956" s="10"/>
      <c r="AQ8956"/>
    </row>
    <row r="8957" spans="42:43" x14ac:dyDescent="0.35">
      <c r="AP8957" s="10"/>
      <c r="AQ8957"/>
    </row>
    <row r="8958" spans="42:43" x14ac:dyDescent="0.35">
      <c r="AP8958" s="10"/>
      <c r="AQ8958"/>
    </row>
    <row r="8959" spans="42:43" x14ac:dyDescent="0.35">
      <c r="AP8959" s="10"/>
      <c r="AQ8959"/>
    </row>
    <row r="8960" spans="42:43" x14ac:dyDescent="0.35">
      <c r="AP8960" s="10"/>
      <c r="AQ8960"/>
    </row>
    <row r="8961" spans="42:43" x14ac:dyDescent="0.35">
      <c r="AP8961" s="10"/>
      <c r="AQ8961"/>
    </row>
    <row r="8962" spans="42:43" x14ac:dyDescent="0.35">
      <c r="AP8962" s="10"/>
      <c r="AQ8962"/>
    </row>
    <row r="8963" spans="42:43" x14ac:dyDescent="0.35">
      <c r="AP8963" s="10"/>
      <c r="AQ8963"/>
    </row>
    <row r="8964" spans="42:43" x14ac:dyDescent="0.35">
      <c r="AP8964" s="10"/>
      <c r="AQ8964"/>
    </row>
    <row r="8965" spans="42:43" x14ac:dyDescent="0.35">
      <c r="AP8965" s="10"/>
      <c r="AQ8965"/>
    </row>
    <row r="8966" spans="42:43" x14ac:dyDescent="0.35">
      <c r="AP8966" s="10"/>
      <c r="AQ8966"/>
    </row>
    <row r="8967" spans="42:43" x14ac:dyDescent="0.35">
      <c r="AP8967" s="10"/>
      <c r="AQ8967"/>
    </row>
    <row r="8968" spans="42:43" x14ac:dyDescent="0.35">
      <c r="AP8968" s="10"/>
      <c r="AQ8968"/>
    </row>
    <row r="8969" spans="42:43" x14ac:dyDescent="0.35">
      <c r="AP8969" s="10"/>
      <c r="AQ8969"/>
    </row>
    <row r="8970" spans="42:43" x14ac:dyDescent="0.35">
      <c r="AP8970" s="10"/>
      <c r="AQ8970"/>
    </row>
    <row r="8971" spans="42:43" x14ac:dyDescent="0.35">
      <c r="AP8971" s="10"/>
      <c r="AQ8971"/>
    </row>
    <row r="8972" spans="42:43" x14ac:dyDescent="0.35">
      <c r="AP8972" s="10"/>
      <c r="AQ8972"/>
    </row>
    <row r="8973" spans="42:43" x14ac:dyDescent="0.35">
      <c r="AP8973" s="10"/>
      <c r="AQ8973"/>
    </row>
    <row r="8974" spans="42:43" x14ac:dyDescent="0.35">
      <c r="AP8974" s="10"/>
      <c r="AQ8974"/>
    </row>
    <row r="8975" spans="42:43" x14ac:dyDescent="0.35">
      <c r="AP8975" s="10"/>
      <c r="AQ8975"/>
    </row>
    <row r="8976" spans="42:43" x14ac:dyDescent="0.35">
      <c r="AP8976" s="10"/>
      <c r="AQ8976"/>
    </row>
    <row r="8977" spans="42:43" x14ac:dyDescent="0.35">
      <c r="AP8977" s="10"/>
      <c r="AQ8977"/>
    </row>
    <row r="8978" spans="42:43" x14ac:dyDescent="0.35">
      <c r="AP8978" s="10"/>
      <c r="AQ8978"/>
    </row>
    <row r="8979" spans="42:43" x14ac:dyDescent="0.35">
      <c r="AP8979" s="10"/>
      <c r="AQ8979"/>
    </row>
    <row r="8980" spans="42:43" x14ac:dyDescent="0.35">
      <c r="AP8980" s="10"/>
      <c r="AQ8980"/>
    </row>
    <row r="8981" spans="42:43" x14ac:dyDescent="0.35">
      <c r="AP8981" s="10"/>
      <c r="AQ8981"/>
    </row>
    <row r="8982" spans="42:43" x14ac:dyDescent="0.35">
      <c r="AP8982" s="10"/>
      <c r="AQ8982"/>
    </row>
    <row r="8983" spans="42:43" x14ac:dyDescent="0.35">
      <c r="AP8983" s="10"/>
      <c r="AQ8983"/>
    </row>
    <row r="8984" spans="42:43" x14ac:dyDescent="0.35">
      <c r="AP8984" s="10"/>
      <c r="AQ8984"/>
    </row>
    <row r="8985" spans="42:43" x14ac:dyDescent="0.35">
      <c r="AP8985" s="10"/>
      <c r="AQ8985"/>
    </row>
    <row r="8986" spans="42:43" x14ac:dyDescent="0.35">
      <c r="AP8986" s="10"/>
      <c r="AQ8986"/>
    </row>
    <row r="8987" spans="42:43" x14ac:dyDescent="0.35">
      <c r="AP8987" s="10"/>
      <c r="AQ8987"/>
    </row>
    <row r="8988" spans="42:43" x14ac:dyDescent="0.35">
      <c r="AP8988" s="10"/>
      <c r="AQ8988"/>
    </row>
    <row r="8989" spans="42:43" x14ac:dyDescent="0.35">
      <c r="AP8989" s="10"/>
      <c r="AQ8989"/>
    </row>
    <row r="8990" spans="42:43" x14ac:dyDescent="0.35">
      <c r="AP8990" s="10"/>
      <c r="AQ8990"/>
    </row>
    <row r="8991" spans="42:43" x14ac:dyDescent="0.35">
      <c r="AP8991" s="10"/>
      <c r="AQ8991"/>
    </row>
    <row r="8992" spans="42:43" x14ac:dyDescent="0.35">
      <c r="AP8992" s="10"/>
      <c r="AQ8992"/>
    </row>
    <row r="8993" spans="42:43" x14ac:dyDescent="0.35">
      <c r="AP8993" s="10"/>
      <c r="AQ8993"/>
    </row>
    <row r="8994" spans="42:43" x14ac:dyDescent="0.35">
      <c r="AP8994" s="10"/>
      <c r="AQ8994"/>
    </row>
    <row r="8995" spans="42:43" x14ac:dyDescent="0.35">
      <c r="AP8995" s="10"/>
      <c r="AQ8995"/>
    </row>
    <row r="8996" spans="42:43" x14ac:dyDescent="0.35">
      <c r="AP8996" s="10"/>
      <c r="AQ8996"/>
    </row>
    <row r="8997" spans="42:43" x14ac:dyDescent="0.35">
      <c r="AP8997" s="10"/>
      <c r="AQ8997"/>
    </row>
    <row r="8998" spans="42:43" x14ac:dyDescent="0.35">
      <c r="AP8998" s="10"/>
      <c r="AQ8998"/>
    </row>
    <row r="8999" spans="42:43" x14ac:dyDescent="0.35">
      <c r="AP8999" s="10"/>
      <c r="AQ8999"/>
    </row>
    <row r="9000" spans="42:43" x14ac:dyDescent="0.35">
      <c r="AP9000" s="10"/>
      <c r="AQ9000"/>
    </row>
    <row r="9001" spans="42:43" x14ac:dyDescent="0.35">
      <c r="AP9001" s="10"/>
      <c r="AQ9001"/>
    </row>
    <row r="9002" spans="42:43" x14ac:dyDescent="0.35">
      <c r="AP9002" s="10"/>
      <c r="AQ9002"/>
    </row>
    <row r="9003" spans="42:43" x14ac:dyDescent="0.35">
      <c r="AP9003" s="10"/>
      <c r="AQ9003"/>
    </row>
    <row r="9004" spans="42:43" x14ac:dyDescent="0.35">
      <c r="AP9004" s="10"/>
      <c r="AQ9004"/>
    </row>
    <row r="9005" spans="42:43" x14ac:dyDescent="0.35">
      <c r="AP9005" s="10"/>
      <c r="AQ9005"/>
    </row>
    <row r="9006" spans="42:43" x14ac:dyDescent="0.35">
      <c r="AP9006" s="10"/>
      <c r="AQ9006"/>
    </row>
    <row r="9007" spans="42:43" x14ac:dyDescent="0.35">
      <c r="AP9007" s="10"/>
      <c r="AQ9007"/>
    </row>
    <row r="9008" spans="42:43" x14ac:dyDescent="0.35">
      <c r="AP9008" s="10"/>
      <c r="AQ9008"/>
    </row>
    <row r="9009" spans="42:43" x14ac:dyDescent="0.35">
      <c r="AP9009" s="10"/>
      <c r="AQ9009"/>
    </row>
    <row r="9010" spans="42:43" x14ac:dyDescent="0.35">
      <c r="AP9010" s="10"/>
      <c r="AQ9010"/>
    </row>
    <row r="9011" spans="42:43" x14ac:dyDescent="0.35">
      <c r="AP9011" s="10"/>
      <c r="AQ9011"/>
    </row>
    <row r="9012" spans="42:43" x14ac:dyDescent="0.35">
      <c r="AP9012" s="10"/>
      <c r="AQ9012"/>
    </row>
    <row r="9013" spans="42:43" x14ac:dyDescent="0.35">
      <c r="AP9013" s="10"/>
      <c r="AQ9013"/>
    </row>
    <row r="9014" spans="42:43" x14ac:dyDescent="0.35">
      <c r="AP9014" s="10"/>
      <c r="AQ9014"/>
    </row>
    <row r="9015" spans="42:43" x14ac:dyDescent="0.35">
      <c r="AP9015" s="10"/>
      <c r="AQ9015"/>
    </row>
    <row r="9016" spans="42:43" x14ac:dyDescent="0.35">
      <c r="AP9016" s="10"/>
      <c r="AQ9016"/>
    </row>
    <row r="9017" spans="42:43" x14ac:dyDescent="0.35">
      <c r="AP9017" s="10"/>
      <c r="AQ9017"/>
    </row>
    <row r="9018" spans="42:43" x14ac:dyDescent="0.35">
      <c r="AP9018" s="10"/>
      <c r="AQ9018"/>
    </row>
    <row r="9019" spans="42:43" x14ac:dyDescent="0.35">
      <c r="AP9019" s="10"/>
      <c r="AQ9019"/>
    </row>
    <row r="9020" spans="42:43" x14ac:dyDescent="0.35">
      <c r="AP9020" s="10"/>
      <c r="AQ9020"/>
    </row>
    <row r="9021" spans="42:43" x14ac:dyDescent="0.35">
      <c r="AP9021" s="10"/>
      <c r="AQ9021"/>
    </row>
    <row r="9022" spans="42:43" x14ac:dyDescent="0.35">
      <c r="AP9022" s="10"/>
      <c r="AQ9022"/>
    </row>
    <row r="9023" spans="42:43" x14ac:dyDescent="0.35">
      <c r="AP9023" s="10"/>
      <c r="AQ9023"/>
    </row>
    <row r="9024" spans="42:43" x14ac:dyDescent="0.35">
      <c r="AP9024" s="10"/>
      <c r="AQ9024"/>
    </row>
    <row r="9025" spans="42:43" x14ac:dyDescent="0.35">
      <c r="AP9025" s="10"/>
      <c r="AQ9025"/>
    </row>
    <row r="9026" spans="42:43" x14ac:dyDescent="0.35">
      <c r="AP9026" s="10"/>
      <c r="AQ9026"/>
    </row>
    <row r="9027" spans="42:43" x14ac:dyDescent="0.35">
      <c r="AP9027" s="10"/>
      <c r="AQ9027"/>
    </row>
    <row r="9028" spans="42:43" x14ac:dyDescent="0.35">
      <c r="AP9028" s="10"/>
      <c r="AQ9028"/>
    </row>
    <row r="9029" spans="42:43" x14ac:dyDescent="0.35">
      <c r="AP9029" s="10"/>
      <c r="AQ9029"/>
    </row>
    <row r="9030" spans="42:43" x14ac:dyDescent="0.35">
      <c r="AP9030" s="10"/>
      <c r="AQ9030"/>
    </row>
    <row r="9031" spans="42:43" x14ac:dyDescent="0.35">
      <c r="AP9031" s="10"/>
      <c r="AQ9031"/>
    </row>
    <row r="9032" spans="42:43" x14ac:dyDescent="0.35">
      <c r="AP9032" s="10"/>
      <c r="AQ9032"/>
    </row>
    <row r="9033" spans="42:43" x14ac:dyDescent="0.35">
      <c r="AP9033" s="10"/>
      <c r="AQ9033"/>
    </row>
    <row r="9034" spans="42:43" x14ac:dyDescent="0.35">
      <c r="AP9034" s="10"/>
      <c r="AQ9034"/>
    </row>
    <row r="9035" spans="42:43" x14ac:dyDescent="0.35">
      <c r="AP9035" s="10"/>
      <c r="AQ9035"/>
    </row>
    <row r="9036" spans="42:43" x14ac:dyDescent="0.35">
      <c r="AP9036" s="10"/>
      <c r="AQ9036"/>
    </row>
    <row r="9037" spans="42:43" x14ac:dyDescent="0.35">
      <c r="AP9037" s="10"/>
      <c r="AQ9037"/>
    </row>
    <row r="9038" spans="42:43" x14ac:dyDescent="0.35">
      <c r="AP9038" s="10"/>
      <c r="AQ9038"/>
    </row>
    <row r="9039" spans="42:43" x14ac:dyDescent="0.35">
      <c r="AP9039" s="10"/>
      <c r="AQ9039"/>
    </row>
    <row r="9040" spans="42:43" x14ac:dyDescent="0.35">
      <c r="AP9040" s="10"/>
      <c r="AQ9040"/>
    </row>
    <row r="9041" spans="42:43" x14ac:dyDescent="0.35">
      <c r="AP9041" s="10"/>
      <c r="AQ9041"/>
    </row>
    <row r="9042" spans="42:43" x14ac:dyDescent="0.35">
      <c r="AP9042" s="10"/>
      <c r="AQ9042"/>
    </row>
    <row r="9043" spans="42:43" x14ac:dyDescent="0.35">
      <c r="AP9043" s="10"/>
      <c r="AQ9043"/>
    </row>
    <row r="9044" spans="42:43" x14ac:dyDescent="0.35">
      <c r="AP9044" s="10"/>
      <c r="AQ9044"/>
    </row>
    <row r="9045" spans="42:43" x14ac:dyDescent="0.35">
      <c r="AP9045" s="10"/>
      <c r="AQ9045"/>
    </row>
    <row r="9046" spans="42:43" x14ac:dyDescent="0.35">
      <c r="AP9046" s="10"/>
      <c r="AQ9046"/>
    </row>
    <row r="9047" spans="42:43" x14ac:dyDescent="0.35">
      <c r="AP9047" s="10"/>
      <c r="AQ9047"/>
    </row>
    <row r="9048" spans="42:43" x14ac:dyDescent="0.35">
      <c r="AP9048" s="10"/>
      <c r="AQ9048"/>
    </row>
    <row r="9049" spans="42:43" x14ac:dyDescent="0.35">
      <c r="AP9049" s="10"/>
      <c r="AQ9049"/>
    </row>
    <row r="9050" spans="42:43" x14ac:dyDescent="0.35">
      <c r="AP9050" s="10"/>
      <c r="AQ9050"/>
    </row>
    <row r="9051" spans="42:43" x14ac:dyDescent="0.35">
      <c r="AP9051" s="10"/>
      <c r="AQ9051"/>
    </row>
    <row r="9052" spans="42:43" x14ac:dyDescent="0.35">
      <c r="AP9052" s="10"/>
      <c r="AQ9052"/>
    </row>
    <row r="9053" spans="42:43" x14ac:dyDescent="0.35">
      <c r="AP9053" s="10"/>
      <c r="AQ9053"/>
    </row>
    <row r="9054" spans="42:43" x14ac:dyDescent="0.35">
      <c r="AP9054" s="10"/>
      <c r="AQ9054"/>
    </row>
    <row r="9055" spans="42:43" x14ac:dyDescent="0.35">
      <c r="AP9055" s="10"/>
      <c r="AQ9055"/>
    </row>
    <row r="9056" spans="42:43" x14ac:dyDescent="0.35">
      <c r="AP9056" s="10"/>
      <c r="AQ9056"/>
    </row>
    <row r="9057" spans="42:43" x14ac:dyDescent="0.35">
      <c r="AP9057" s="10"/>
      <c r="AQ9057"/>
    </row>
    <row r="9058" spans="42:43" x14ac:dyDescent="0.35">
      <c r="AP9058" s="10"/>
      <c r="AQ9058"/>
    </row>
    <row r="9059" spans="42:43" x14ac:dyDescent="0.35">
      <c r="AP9059" s="10"/>
      <c r="AQ9059"/>
    </row>
    <row r="9060" spans="42:43" x14ac:dyDescent="0.35">
      <c r="AP9060" s="10"/>
      <c r="AQ9060"/>
    </row>
    <row r="9061" spans="42:43" x14ac:dyDescent="0.35">
      <c r="AP9061" s="10"/>
      <c r="AQ9061"/>
    </row>
    <row r="9062" spans="42:43" x14ac:dyDescent="0.35">
      <c r="AP9062" s="10"/>
      <c r="AQ9062"/>
    </row>
    <row r="9063" spans="42:43" x14ac:dyDescent="0.35">
      <c r="AP9063" s="10"/>
      <c r="AQ9063"/>
    </row>
    <row r="9064" spans="42:43" x14ac:dyDescent="0.35">
      <c r="AP9064" s="10"/>
      <c r="AQ9064"/>
    </row>
    <row r="9065" spans="42:43" x14ac:dyDescent="0.35">
      <c r="AP9065" s="10"/>
      <c r="AQ9065"/>
    </row>
    <row r="9066" spans="42:43" x14ac:dyDescent="0.35">
      <c r="AP9066" s="10"/>
      <c r="AQ9066"/>
    </row>
    <row r="9067" spans="42:43" x14ac:dyDescent="0.35">
      <c r="AP9067" s="10"/>
      <c r="AQ9067"/>
    </row>
    <row r="9068" spans="42:43" x14ac:dyDescent="0.35">
      <c r="AP9068" s="10"/>
      <c r="AQ9068"/>
    </row>
    <row r="9069" spans="42:43" x14ac:dyDescent="0.35">
      <c r="AP9069" s="10"/>
      <c r="AQ9069"/>
    </row>
    <row r="9070" spans="42:43" x14ac:dyDescent="0.35">
      <c r="AP9070" s="10"/>
      <c r="AQ9070"/>
    </row>
    <row r="9071" spans="42:43" x14ac:dyDescent="0.35">
      <c r="AP9071" s="10"/>
      <c r="AQ9071"/>
    </row>
    <row r="9072" spans="42:43" x14ac:dyDescent="0.35">
      <c r="AP9072" s="10"/>
      <c r="AQ9072"/>
    </row>
    <row r="9073" spans="42:43" x14ac:dyDescent="0.35">
      <c r="AP9073" s="10"/>
      <c r="AQ9073"/>
    </row>
    <row r="9074" spans="42:43" x14ac:dyDescent="0.35">
      <c r="AP9074" s="10"/>
      <c r="AQ9074"/>
    </row>
    <row r="9075" spans="42:43" x14ac:dyDescent="0.35">
      <c r="AP9075" s="10"/>
      <c r="AQ9075"/>
    </row>
    <row r="9076" spans="42:43" x14ac:dyDescent="0.35">
      <c r="AP9076" s="10"/>
      <c r="AQ9076"/>
    </row>
    <row r="9077" spans="42:43" x14ac:dyDescent="0.35">
      <c r="AP9077" s="10"/>
      <c r="AQ9077"/>
    </row>
    <row r="9078" spans="42:43" x14ac:dyDescent="0.35">
      <c r="AP9078" s="10"/>
      <c r="AQ9078"/>
    </row>
    <row r="9079" spans="42:43" x14ac:dyDescent="0.35">
      <c r="AP9079" s="10"/>
      <c r="AQ9079"/>
    </row>
    <row r="9080" spans="42:43" x14ac:dyDescent="0.35">
      <c r="AP9080" s="10"/>
      <c r="AQ9080"/>
    </row>
    <row r="9081" spans="42:43" x14ac:dyDescent="0.35">
      <c r="AP9081" s="10"/>
      <c r="AQ9081"/>
    </row>
    <row r="9082" spans="42:43" x14ac:dyDescent="0.35">
      <c r="AP9082" s="10"/>
      <c r="AQ9082"/>
    </row>
    <row r="9083" spans="42:43" x14ac:dyDescent="0.35">
      <c r="AP9083" s="10"/>
      <c r="AQ9083"/>
    </row>
    <row r="9084" spans="42:43" x14ac:dyDescent="0.35">
      <c r="AP9084" s="10"/>
      <c r="AQ9084"/>
    </row>
    <row r="9085" spans="42:43" x14ac:dyDescent="0.35">
      <c r="AP9085" s="10"/>
      <c r="AQ9085"/>
    </row>
    <row r="9086" spans="42:43" x14ac:dyDescent="0.35">
      <c r="AP9086" s="10"/>
      <c r="AQ9086"/>
    </row>
    <row r="9087" spans="42:43" x14ac:dyDescent="0.35">
      <c r="AP9087" s="10"/>
      <c r="AQ9087"/>
    </row>
    <row r="9088" spans="42:43" x14ac:dyDescent="0.35">
      <c r="AP9088" s="10"/>
      <c r="AQ9088"/>
    </row>
    <row r="9089" spans="42:43" x14ac:dyDescent="0.35">
      <c r="AP9089" s="10"/>
      <c r="AQ9089"/>
    </row>
    <row r="9090" spans="42:43" x14ac:dyDescent="0.35">
      <c r="AP9090" s="10"/>
      <c r="AQ9090"/>
    </row>
    <row r="9091" spans="42:43" x14ac:dyDescent="0.35">
      <c r="AP9091" s="10"/>
      <c r="AQ9091"/>
    </row>
    <row r="9092" spans="42:43" x14ac:dyDescent="0.35">
      <c r="AP9092" s="10"/>
      <c r="AQ9092"/>
    </row>
    <row r="9093" spans="42:43" x14ac:dyDescent="0.35">
      <c r="AP9093" s="10"/>
      <c r="AQ9093"/>
    </row>
    <row r="9094" spans="42:43" x14ac:dyDescent="0.35">
      <c r="AP9094" s="10"/>
      <c r="AQ9094"/>
    </row>
    <row r="9095" spans="42:43" x14ac:dyDescent="0.35">
      <c r="AP9095" s="10"/>
      <c r="AQ9095"/>
    </row>
    <row r="9096" spans="42:43" x14ac:dyDescent="0.35">
      <c r="AP9096" s="10"/>
      <c r="AQ9096"/>
    </row>
    <row r="9097" spans="42:43" x14ac:dyDescent="0.35">
      <c r="AP9097" s="10"/>
      <c r="AQ9097"/>
    </row>
    <row r="9098" spans="42:43" x14ac:dyDescent="0.35">
      <c r="AP9098" s="10"/>
      <c r="AQ9098"/>
    </row>
    <row r="9099" spans="42:43" x14ac:dyDescent="0.35">
      <c r="AP9099" s="10"/>
      <c r="AQ9099"/>
    </row>
    <row r="9100" spans="42:43" x14ac:dyDescent="0.35">
      <c r="AP9100" s="10"/>
      <c r="AQ9100"/>
    </row>
    <row r="9101" spans="42:43" x14ac:dyDescent="0.35">
      <c r="AP9101" s="10"/>
      <c r="AQ9101"/>
    </row>
    <row r="9102" spans="42:43" x14ac:dyDescent="0.35">
      <c r="AP9102" s="10"/>
      <c r="AQ9102"/>
    </row>
    <row r="9103" spans="42:43" x14ac:dyDescent="0.35">
      <c r="AP9103" s="10"/>
      <c r="AQ9103"/>
    </row>
    <row r="9104" spans="42:43" x14ac:dyDescent="0.35">
      <c r="AP9104" s="10"/>
      <c r="AQ9104"/>
    </row>
    <row r="9105" spans="42:43" x14ac:dyDescent="0.35">
      <c r="AP9105" s="10"/>
      <c r="AQ9105"/>
    </row>
    <row r="9106" spans="42:43" x14ac:dyDescent="0.35">
      <c r="AP9106" s="10"/>
      <c r="AQ9106"/>
    </row>
    <row r="9107" spans="42:43" x14ac:dyDescent="0.35">
      <c r="AP9107" s="10"/>
      <c r="AQ9107"/>
    </row>
    <row r="9108" spans="42:43" x14ac:dyDescent="0.35">
      <c r="AP9108" s="10"/>
      <c r="AQ9108"/>
    </row>
    <row r="9109" spans="42:43" x14ac:dyDescent="0.35">
      <c r="AP9109" s="10"/>
      <c r="AQ9109"/>
    </row>
    <row r="9110" spans="42:43" x14ac:dyDescent="0.35">
      <c r="AP9110" s="10"/>
      <c r="AQ9110"/>
    </row>
    <row r="9111" spans="42:43" x14ac:dyDescent="0.35">
      <c r="AP9111" s="10"/>
      <c r="AQ9111"/>
    </row>
    <row r="9112" spans="42:43" x14ac:dyDescent="0.35">
      <c r="AP9112" s="10"/>
      <c r="AQ9112"/>
    </row>
    <row r="9113" spans="42:43" x14ac:dyDescent="0.35">
      <c r="AP9113" s="10"/>
      <c r="AQ9113"/>
    </row>
    <row r="9114" spans="42:43" x14ac:dyDescent="0.35">
      <c r="AP9114" s="10"/>
      <c r="AQ9114"/>
    </row>
    <row r="9115" spans="42:43" x14ac:dyDescent="0.35">
      <c r="AP9115" s="10"/>
      <c r="AQ9115"/>
    </row>
    <row r="9116" spans="42:43" x14ac:dyDescent="0.35">
      <c r="AP9116" s="10"/>
      <c r="AQ9116"/>
    </row>
    <row r="9117" spans="42:43" x14ac:dyDescent="0.35">
      <c r="AP9117" s="10"/>
      <c r="AQ9117"/>
    </row>
    <row r="9118" spans="42:43" x14ac:dyDescent="0.35">
      <c r="AP9118" s="10"/>
      <c r="AQ9118"/>
    </row>
    <row r="9119" spans="42:43" x14ac:dyDescent="0.35">
      <c r="AP9119" s="10"/>
      <c r="AQ9119"/>
    </row>
    <row r="9120" spans="42:43" x14ac:dyDescent="0.35">
      <c r="AP9120" s="10"/>
      <c r="AQ9120"/>
    </row>
    <row r="9121" spans="42:43" x14ac:dyDescent="0.35">
      <c r="AP9121" s="10"/>
      <c r="AQ9121"/>
    </row>
    <row r="9122" spans="42:43" x14ac:dyDescent="0.35">
      <c r="AP9122" s="10"/>
      <c r="AQ9122"/>
    </row>
    <row r="9123" spans="42:43" x14ac:dyDescent="0.35">
      <c r="AP9123" s="10"/>
      <c r="AQ9123"/>
    </row>
    <row r="9124" spans="42:43" x14ac:dyDescent="0.35">
      <c r="AP9124" s="10"/>
      <c r="AQ9124"/>
    </row>
    <row r="9125" spans="42:43" x14ac:dyDescent="0.35">
      <c r="AP9125" s="10"/>
      <c r="AQ9125"/>
    </row>
    <row r="9126" spans="42:43" x14ac:dyDescent="0.35">
      <c r="AP9126" s="10"/>
      <c r="AQ9126"/>
    </row>
    <row r="9127" spans="42:43" x14ac:dyDescent="0.35">
      <c r="AP9127" s="10"/>
      <c r="AQ9127"/>
    </row>
    <row r="9128" spans="42:43" x14ac:dyDescent="0.35">
      <c r="AP9128" s="10"/>
      <c r="AQ9128"/>
    </row>
    <row r="9129" spans="42:43" x14ac:dyDescent="0.35">
      <c r="AP9129" s="10"/>
      <c r="AQ9129"/>
    </row>
    <row r="9130" spans="42:43" x14ac:dyDescent="0.35">
      <c r="AP9130" s="10"/>
      <c r="AQ9130"/>
    </row>
    <row r="9131" spans="42:43" x14ac:dyDescent="0.35">
      <c r="AP9131" s="10"/>
      <c r="AQ9131"/>
    </row>
    <row r="9132" spans="42:43" x14ac:dyDescent="0.35">
      <c r="AP9132" s="10"/>
      <c r="AQ9132"/>
    </row>
    <row r="9133" spans="42:43" x14ac:dyDescent="0.35">
      <c r="AP9133" s="10"/>
      <c r="AQ9133"/>
    </row>
    <row r="9134" spans="42:43" x14ac:dyDescent="0.35">
      <c r="AP9134" s="10"/>
      <c r="AQ9134"/>
    </row>
    <row r="9135" spans="42:43" x14ac:dyDescent="0.35">
      <c r="AP9135" s="10"/>
      <c r="AQ9135"/>
    </row>
    <row r="9136" spans="42:43" x14ac:dyDescent="0.35">
      <c r="AP9136" s="10"/>
      <c r="AQ9136"/>
    </row>
    <row r="9137" spans="42:43" x14ac:dyDescent="0.35">
      <c r="AP9137" s="10"/>
      <c r="AQ9137"/>
    </row>
    <row r="9138" spans="42:43" x14ac:dyDescent="0.35">
      <c r="AP9138" s="10"/>
      <c r="AQ9138"/>
    </row>
    <row r="9139" spans="42:43" x14ac:dyDescent="0.35">
      <c r="AP9139" s="10"/>
      <c r="AQ9139"/>
    </row>
    <row r="9140" spans="42:43" x14ac:dyDescent="0.35">
      <c r="AP9140" s="10"/>
      <c r="AQ9140"/>
    </row>
    <row r="9141" spans="42:43" x14ac:dyDescent="0.35">
      <c r="AP9141" s="10"/>
      <c r="AQ9141"/>
    </row>
    <row r="9142" spans="42:43" x14ac:dyDescent="0.35">
      <c r="AP9142" s="10"/>
      <c r="AQ9142"/>
    </row>
    <row r="9143" spans="42:43" x14ac:dyDescent="0.35">
      <c r="AP9143" s="10"/>
      <c r="AQ9143"/>
    </row>
    <row r="9144" spans="42:43" x14ac:dyDescent="0.35">
      <c r="AP9144" s="10"/>
      <c r="AQ9144"/>
    </row>
    <row r="9145" spans="42:43" x14ac:dyDescent="0.35">
      <c r="AP9145" s="10"/>
      <c r="AQ9145"/>
    </row>
    <row r="9146" spans="42:43" x14ac:dyDescent="0.35">
      <c r="AP9146" s="10"/>
      <c r="AQ9146"/>
    </row>
    <row r="9147" spans="42:43" x14ac:dyDescent="0.35">
      <c r="AP9147" s="10"/>
      <c r="AQ9147"/>
    </row>
    <row r="9148" spans="42:43" x14ac:dyDescent="0.35">
      <c r="AP9148" s="10"/>
      <c r="AQ9148"/>
    </row>
    <row r="9149" spans="42:43" x14ac:dyDescent="0.35">
      <c r="AP9149" s="10"/>
      <c r="AQ9149"/>
    </row>
    <row r="9150" spans="42:43" x14ac:dyDescent="0.35">
      <c r="AP9150" s="10"/>
      <c r="AQ9150"/>
    </row>
    <row r="9151" spans="42:43" x14ac:dyDescent="0.35">
      <c r="AP9151" s="10"/>
      <c r="AQ9151"/>
    </row>
    <row r="9152" spans="42:43" x14ac:dyDescent="0.35">
      <c r="AP9152" s="10"/>
      <c r="AQ9152"/>
    </row>
    <row r="9153" spans="42:43" x14ac:dyDescent="0.35">
      <c r="AP9153" s="10"/>
      <c r="AQ9153"/>
    </row>
    <row r="9154" spans="42:43" x14ac:dyDescent="0.35">
      <c r="AP9154" s="10"/>
      <c r="AQ9154"/>
    </row>
    <row r="9155" spans="42:43" x14ac:dyDescent="0.35">
      <c r="AP9155" s="10"/>
      <c r="AQ9155"/>
    </row>
    <row r="9156" spans="42:43" x14ac:dyDescent="0.35">
      <c r="AP9156" s="10"/>
      <c r="AQ9156"/>
    </row>
    <row r="9157" spans="42:43" x14ac:dyDescent="0.35">
      <c r="AP9157" s="10"/>
      <c r="AQ9157"/>
    </row>
    <row r="9158" spans="42:43" x14ac:dyDescent="0.35">
      <c r="AP9158" s="10"/>
      <c r="AQ9158"/>
    </row>
    <row r="9159" spans="42:43" x14ac:dyDescent="0.35">
      <c r="AP9159" s="10"/>
      <c r="AQ9159"/>
    </row>
    <row r="9160" spans="42:43" x14ac:dyDescent="0.35">
      <c r="AP9160" s="10"/>
      <c r="AQ9160"/>
    </row>
    <row r="9161" spans="42:43" x14ac:dyDescent="0.35">
      <c r="AP9161" s="10"/>
      <c r="AQ9161"/>
    </row>
    <row r="9162" spans="42:43" x14ac:dyDescent="0.35">
      <c r="AP9162" s="10"/>
      <c r="AQ9162"/>
    </row>
    <row r="9163" spans="42:43" x14ac:dyDescent="0.35">
      <c r="AP9163" s="10"/>
      <c r="AQ9163"/>
    </row>
    <row r="9164" spans="42:43" x14ac:dyDescent="0.35">
      <c r="AP9164" s="10"/>
      <c r="AQ9164"/>
    </row>
    <row r="9165" spans="42:43" x14ac:dyDescent="0.35">
      <c r="AP9165" s="10"/>
      <c r="AQ9165"/>
    </row>
    <row r="9166" spans="42:43" x14ac:dyDescent="0.35">
      <c r="AP9166" s="10"/>
      <c r="AQ9166"/>
    </row>
    <row r="9167" spans="42:43" x14ac:dyDescent="0.35">
      <c r="AP9167" s="10"/>
      <c r="AQ9167"/>
    </row>
    <row r="9168" spans="42:43" x14ac:dyDescent="0.35">
      <c r="AP9168" s="10"/>
      <c r="AQ9168"/>
    </row>
    <row r="9169" spans="42:43" x14ac:dyDescent="0.35">
      <c r="AP9169" s="10"/>
      <c r="AQ9169"/>
    </row>
    <row r="9170" spans="42:43" x14ac:dyDescent="0.35">
      <c r="AP9170" s="10"/>
      <c r="AQ9170"/>
    </row>
    <row r="9171" spans="42:43" x14ac:dyDescent="0.35">
      <c r="AP9171" s="10"/>
      <c r="AQ9171"/>
    </row>
    <row r="9172" spans="42:43" x14ac:dyDescent="0.35">
      <c r="AP9172" s="10"/>
      <c r="AQ9172"/>
    </row>
    <row r="9173" spans="42:43" x14ac:dyDescent="0.35">
      <c r="AP9173" s="10"/>
      <c r="AQ9173"/>
    </row>
    <row r="9174" spans="42:43" x14ac:dyDescent="0.35">
      <c r="AP9174" s="10"/>
      <c r="AQ9174"/>
    </row>
    <row r="9175" spans="42:43" x14ac:dyDescent="0.35">
      <c r="AP9175" s="10"/>
      <c r="AQ9175"/>
    </row>
    <row r="9176" spans="42:43" x14ac:dyDescent="0.35">
      <c r="AP9176" s="10"/>
      <c r="AQ9176"/>
    </row>
    <row r="9177" spans="42:43" x14ac:dyDescent="0.35">
      <c r="AP9177" s="10"/>
      <c r="AQ9177"/>
    </row>
    <row r="9178" spans="42:43" x14ac:dyDescent="0.35">
      <c r="AP9178" s="10"/>
      <c r="AQ9178"/>
    </row>
    <row r="9179" spans="42:43" x14ac:dyDescent="0.35">
      <c r="AP9179" s="10"/>
      <c r="AQ9179"/>
    </row>
    <row r="9180" spans="42:43" x14ac:dyDescent="0.35">
      <c r="AP9180" s="10"/>
      <c r="AQ9180"/>
    </row>
    <row r="9181" spans="42:43" x14ac:dyDescent="0.35">
      <c r="AP9181" s="10"/>
      <c r="AQ9181"/>
    </row>
    <row r="9182" spans="42:43" x14ac:dyDescent="0.35">
      <c r="AP9182" s="10"/>
      <c r="AQ9182"/>
    </row>
    <row r="9183" spans="42:43" x14ac:dyDescent="0.35">
      <c r="AP9183" s="10"/>
      <c r="AQ9183"/>
    </row>
    <row r="9184" spans="42:43" x14ac:dyDescent="0.35">
      <c r="AP9184" s="10"/>
      <c r="AQ9184"/>
    </row>
    <row r="9185" spans="42:43" x14ac:dyDescent="0.35">
      <c r="AP9185" s="10"/>
      <c r="AQ9185"/>
    </row>
    <row r="9186" spans="42:43" x14ac:dyDescent="0.35">
      <c r="AP9186" s="10"/>
      <c r="AQ9186"/>
    </row>
    <row r="9187" spans="42:43" x14ac:dyDescent="0.35">
      <c r="AP9187" s="10"/>
      <c r="AQ9187"/>
    </row>
    <row r="9188" spans="42:43" x14ac:dyDescent="0.35">
      <c r="AP9188" s="10"/>
      <c r="AQ9188"/>
    </row>
    <row r="9189" spans="42:43" x14ac:dyDescent="0.35">
      <c r="AP9189" s="10"/>
      <c r="AQ9189"/>
    </row>
    <row r="9190" spans="42:43" x14ac:dyDescent="0.35">
      <c r="AP9190" s="10"/>
      <c r="AQ9190"/>
    </row>
    <row r="9191" spans="42:43" x14ac:dyDescent="0.35">
      <c r="AP9191" s="10"/>
      <c r="AQ9191"/>
    </row>
    <row r="9192" spans="42:43" x14ac:dyDescent="0.35">
      <c r="AP9192" s="10"/>
      <c r="AQ9192"/>
    </row>
    <row r="9193" spans="42:43" x14ac:dyDescent="0.35">
      <c r="AP9193" s="10"/>
      <c r="AQ9193"/>
    </row>
    <row r="9194" spans="42:43" x14ac:dyDescent="0.35">
      <c r="AP9194" s="10"/>
      <c r="AQ9194"/>
    </row>
    <row r="9195" spans="42:43" x14ac:dyDescent="0.35">
      <c r="AP9195" s="10"/>
      <c r="AQ9195"/>
    </row>
    <row r="9196" spans="42:43" x14ac:dyDescent="0.35">
      <c r="AP9196" s="10"/>
      <c r="AQ9196"/>
    </row>
    <row r="9197" spans="42:43" x14ac:dyDescent="0.35">
      <c r="AP9197" s="10"/>
      <c r="AQ9197"/>
    </row>
    <row r="9198" spans="42:43" x14ac:dyDescent="0.35">
      <c r="AP9198" s="10"/>
      <c r="AQ9198"/>
    </row>
    <row r="9199" spans="42:43" x14ac:dyDescent="0.35">
      <c r="AP9199" s="10"/>
      <c r="AQ9199"/>
    </row>
    <row r="9200" spans="42:43" x14ac:dyDescent="0.35">
      <c r="AP9200" s="10"/>
      <c r="AQ9200"/>
    </row>
    <row r="9201" spans="42:43" x14ac:dyDescent="0.35">
      <c r="AP9201" s="10"/>
      <c r="AQ9201"/>
    </row>
    <row r="9202" spans="42:43" x14ac:dyDescent="0.35">
      <c r="AP9202" s="10"/>
      <c r="AQ9202"/>
    </row>
    <row r="9203" spans="42:43" x14ac:dyDescent="0.35">
      <c r="AP9203" s="10"/>
      <c r="AQ9203"/>
    </row>
    <row r="9204" spans="42:43" x14ac:dyDescent="0.35">
      <c r="AP9204" s="10"/>
      <c r="AQ9204"/>
    </row>
    <row r="9205" spans="42:43" x14ac:dyDescent="0.35">
      <c r="AP9205" s="10"/>
      <c r="AQ9205"/>
    </row>
    <row r="9206" spans="42:43" x14ac:dyDescent="0.35">
      <c r="AP9206" s="10"/>
      <c r="AQ9206"/>
    </row>
    <row r="9207" spans="42:43" x14ac:dyDescent="0.35">
      <c r="AP9207" s="10"/>
      <c r="AQ9207"/>
    </row>
    <row r="9208" spans="42:43" x14ac:dyDescent="0.35">
      <c r="AP9208" s="10"/>
      <c r="AQ9208"/>
    </row>
    <row r="9209" spans="42:43" x14ac:dyDescent="0.35">
      <c r="AP9209" s="10"/>
      <c r="AQ9209"/>
    </row>
    <row r="9210" spans="42:43" x14ac:dyDescent="0.35">
      <c r="AP9210" s="10"/>
      <c r="AQ9210"/>
    </row>
    <row r="9211" spans="42:43" x14ac:dyDescent="0.35">
      <c r="AP9211" s="10"/>
      <c r="AQ9211"/>
    </row>
    <row r="9212" spans="42:43" x14ac:dyDescent="0.35">
      <c r="AP9212" s="10"/>
      <c r="AQ9212"/>
    </row>
    <row r="9213" spans="42:43" x14ac:dyDescent="0.35">
      <c r="AP9213" s="10"/>
      <c r="AQ9213"/>
    </row>
    <row r="9214" spans="42:43" x14ac:dyDescent="0.35">
      <c r="AP9214" s="10"/>
      <c r="AQ9214"/>
    </row>
    <row r="9215" spans="42:43" x14ac:dyDescent="0.35">
      <c r="AP9215" s="10"/>
      <c r="AQ9215"/>
    </row>
    <row r="9216" spans="42:43" x14ac:dyDescent="0.35">
      <c r="AP9216" s="10"/>
      <c r="AQ9216"/>
    </row>
    <row r="9217" spans="42:43" x14ac:dyDescent="0.35">
      <c r="AP9217" s="10"/>
      <c r="AQ9217"/>
    </row>
    <row r="9218" spans="42:43" x14ac:dyDescent="0.35">
      <c r="AP9218" s="10"/>
      <c r="AQ9218"/>
    </row>
    <row r="9219" spans="42:43" x14ac:dyDescent="0.35">
      <c r="AP9219" s="10"/>
      <c r="AQ9219"/>
    </row>
    <row r="9220" spans="42:43" x14ac:dyDescent="0.35">
      <c r="AP9220" s="10"/>
      <c r="AQ9220"/>
    </row>
    <row r="9221" spans="42:43" x14ac:dyDescent="0.35">
      <c r="AP9221" s="10"/>
      <c r="AQ9221"/>
    </row>
    <row r="9222" spans="42:43" x14ac:dyDescent="0.35">
      <c r="AP9222" s="10"/>
      <c r="AQ9222"/>
    </row>
    <row r="9223" spans="42:43" x14ac:dyDescent="0.35">
      <c r="AP9223" s="10"/>
      <c r="AQ9223"/>
    </row>
    <row r="9224" spans="42:43" x14ac:dyDescent="0.35">
      <c r="AP9224" s="10"/>
      <c r="AQ9224"/>
    </row>
    <row r="9225" spans="42:43" x14ac:dyDescent="0.35">
      <c r="AP9225" s="10"/>
      <c r="AQ9225"/>
    </row>
    <row r="9226" spans="42:43" x14ac:dyDescent="0.35">
      <c r="AP9226" s="10"/>
      <c r="AQ9226"/>
    </row>
    <row r="9227" spans="42:43" x14ac:dyDescent="0.35">
      <c r="AP9227" s="10"/>
      <c r="AQ9227"/>
    </row>
    <row r="9228" spans="42:43" x14ac:dyDescent="0.35">
      <c r="AP9228" s="10"/>
      <c r="AQ9228"/>
    </row>
    <row r="9229" spans="42:43" x14ac:dyDescent="0.35">
      <c r="AP9229" s="10"/>
      <c r="AQ9229"/>
    </row>
    <row r="9230" spans="42:43" x14ac:dyDescent="0.35">
      <c r="AP9230" s="10"/>
      <c r="AQ9230"/>
    </row>
    <row r="9231" spans="42:43" x14ac:dyDescent="0.35">
      <c r="AP9231" s="10"/>
      <c r="AQ9231"/>
    </row>
    <row r="9232" spans="42:43" x14ac:dyDescent="0.35">
      <c r="AP9232" s="10"/>
      <c r="AQ9232"/>
    </row>
    <row r="9233" spans="42:43" x14ac:dyDescent="0.35">
      <c r="AP9233" s="10"/>
      <c r="AQ9233"/>
    </row>
    <row r="9234" spans="42:43" x14ac:dyDescent="0.35">
      <c r="AP9234" s="10"/>
      <c r="AQ9234"/>
    </row>
    <row r="9235" spans="42:43" x14ac:dyDescent="0.35">
      <c r="AP9235" s="10"/>
      <c r="AQ9235"/>
    </row>
    <row r="9236" spans="42:43" x14ac:dyDescent="0.35">
      <c r="AP9236" s="10"/>
      <c r="AQ9236"/>
    </row>
    <row r="9237" spans="42:43" x14ac:dyDescent="0.35">
      <c r="AP9237" s="10"/>
      <c r="AQ9237"/>
    </row>
    <row r="9238" spans="42:43" x14ac:dyDescent="0.35">
      <c r="AP9238" s="10"/>
      <c r="AQ9238"/>
    </row>
    <row r="9239" spans="42:43" x14ac:dyDescent="0.35">
      <c r="AP9239" s="10"/>
      <c r="AQ9239"/>
    </row>
    <row r="9240" spans="42:43" x14ac:dyDescent="0.35">
      <c r="AP9240" s="10"/>
      <c r="AQ9240"/>
    </row>
    <row r="9241" spans="42:43" x14ac:dyDescent="0.35">
      <c r="AP9241" s="10"/>
      <c r="AQ9241"/>
    </row>
    <row r="9242" spans="42:43" x14ac:dyDescent="0.35">
      <c r="AP9242" s="10"/>
      <c r="AQ9242"/>
    </row>
    <row r="9243" spans="42:43" x14ac:dyDescent="0.35">
      <c r="AP9243" s="10"/>
      <c r="AQ9243"/>
    </row>
    <row r="9244" spans="42:43" x14ac:dyDescent="0.35">
      <c r="AP9244" s="10"/>
      <c r="AQ9244"/>
    </row>
    <row r="9245" spans="42:43" x14ac:dyDescent="0.35">
      <c r="AP9245" s="10"/>
      <c r="AQ9245"/>
    </row>
    <row r="9246" spans="42:43" x14ac:dyDescent="0.35">
      <c r="AP9246" s="10"/>
      <c r="AQ9246"/>
    </row>
    <row r="9247" spans="42:43" x14ac:dyDescent="0.35">
      <c r="AP9247" s="10"/>
      <c r="AQ9247"/>
    </row>
    <row r="9248" spans="42:43" x14ac:dyDescent="0.35">
      <c r="AP9248" s="10"/>
      <c r="AQ9248"/>
    </row>
    <row r="9249" spans="42:43" x14ac:dyDescent="0.35">
      <c r="AP9249" s="10"/>
      <c r="AQ9249"/>
    </row>
    <row r="9250" spans="42:43" x14ac:dyDescent="0.35">
      <c r="AP9250" s="10"/>
      <c r="AQ9250"/>
    </row>
    <row r="9251" spans="42:43" x14ac:dyDescent="0.35">
      <c r="AP9251" s="10"/>
      <c r="AQ9251"/>
    </row>
    <row r="9252" spans="42:43" x14ac:dyDescent="0.35">
      <c r="AP9252" s="10"/>
      <c r="AQ9252"/>
    </row>
    <row r="9253" spans="42:43" x14ac:dyDescent="0.35">
      <c r="AP9253" s="10"/>
      <c r="AQ9253"/>
    </row>
    <row r="9254" spans="42:43" x14ac:dyDescent="0.35">
      <c r="AP9254" s="10"/>
      <c r="AQ9254"/>
    </row>
    <row r="9255" spans="42:43" x14ac:dyDescent="0.35">
      <c r="AP9255" s="10"/>
      <c r="AQ9255"/>
    </row>
    <row r="9256" spans="42:43" x14ac:dyDescent="0.35">
      <c r="AP9256" s="10"/>
      <c r="AQ9256"/>
    </row>
    <row r="9257" spans="42:43" x14ac:dyDescent="0.35">
      <c r="AP9257" s="10"/>
      <c r="AQ9257"/>
    </row>
    <row r="9258" spans="42:43" x14ac:dyDescent="0.35">
      <c r="AP9258" s="10"/>
      <c r="AQ9258"/>
    </row>
    <row r="9259" spans="42:43" x14ac:dyDescent="0.35">
      <c r="AP9259" s="10"/>
      <c r="AQ9259"/>
    </row>
    <row r="9260" spans="42:43" x14ac:dyDescent="0.35">
      <c r="AP9260" s="10"/>
      <c r="AQ9260"/>
    </row>
    <row r="9261" spans="42:43" x14ac:dyDescent="0.35">
      <c r="AP9261" s="10"/>
      <c r="AQ9261"/>
    </row>
    <row r="9262" spans="42:43" x14ac:dyDescent="0.35">
      <c r="AP9262" s="10"/>
      <c r="AQ9262"/>
    </row>
    <row r="9263" spans="42:43" x14ac:dyDescent="0.35">
      <c r="AP9263" s="10"/>
      <c r="AQ9263"/>
    </row>
    <row r="9264" spans="42:43" x14ac:dyDescent="0.35">
      <c r="AP9264" s="10"/>
      <c r="AQ9264"/>
    </row>
    <row r="9265" spans="42:43" x14ac:dyDescent="0.35">
      <c r="AP9265" s="10"/>
      <c r="AQ9265"/>
    </row>
    <row r="9266" spans="42:43" x14ac:dyDescent="0.35">
      <c r="AP9266" s="10"/>
      <c r="AQ9266"/>
    </row>
    <row r="9267" spans="42:43" x14ac:dyDescent="0.35">
      <c r="AP9267" s="10"/>
      <c r="AQ9267"/>
    </row>
    <row r="9268" spans="42:43" x14ac:dyDescent="0.35">
      <c r="AP9268" s="10"/>
      <c r="AQ9268"/>
    </row>
    <row r="9269" spans="42:43" x14ac:dyDescent="0.35">
      <c r="AP9269" s="10"/>
      <c r="AQ9269"/>
    </row>
    <row r="9270" spans="42:43" x14ac:dyDescent="0.35">
      <c r="AP9270" s="10"/>
      <c r="AQ9270"/>
    </row>
    <row r="9271" spans="42:43" x14ac:dyDescent="0.35">
      <c r="AP9271" s="10"/>
      <c r="AQ9271"/>
    </row>
    <row r="9272" spans="42:43" x14ac:dyDescent="0.35">
      <c r="AP9272" s="10"/>
      <c r="AQ9272"/>
    </row>
    <row r="9273" spans="42:43" x14ac:dyDescent="0.35">
      <c r="AP9273" s="10"/>
      <c r="AQ9273"/>
    </row>
    <row r="9274" spans="42:43" x14ac:dyDescent="0.35">
      <c r="AP9274" s="10"/>
      <c r="AQ9274"/>
    </row>
    <row r="9275" spans="42:43" x14ac:dyDescent="0.35">
      <c r="AP9275" s="10"/>
      <c r="AQ9275"/>
    </row>
    <row r="9276" spans="42:43" x14ac:dyDescent="0.35">
      <c r="AP9276" s="10"/>
      <c r="AQ9276"/>
    </row>
    <row r="9277" spans="42:43" x14ac:dyDescent="0.35">
      <c r="AP9277" s="10"/>
      <c r="AQ9277"/>
    </row>
    <row r="9278" spans="42:43" x14ac:dyDescent="0.35">
      <c r="AP9278" s="10"/>
      <c r="AQ9278"/>
    </row>
    <row r="9279" spans="42:43" x14ac:dyDescent="0.35">
      <c r="AP9279" s="10"/>
      <c r="AQ9279"/>
    </row>
    <row r="9280" spans="42:43" x14ac:dyDescent="0.35">
      <c r="AP9280" s="10"/>
      <c r="AQ9280"/>
    </row>
    <row r="9281" spans="42:43" x14ac:dyDescent="0.35">
      <c r="AP9281" s="10"/>
      <c r="AQ9281"/>
    </row>
    <row r="9282" spans="42:43" x14ac:dyDescent="0.35">
      <c r="AP9282" s="10"/>
      <c r="AQ9282"/>
    </row>
    <row r="9283" spans="42:43" x14ac:dyDescent="0.35">
      <c r="AP9283" s="10"/>
      <c r="AQ9283"/>
    </row>
    <row r="9284" spans="42:43" x14ac:dyDescent="0.35">
      <c r="AP9284" s="10"/>
      <c r="AQ9284"/>
    </row>
    <row r="9285" spans="42:43" x14ac:dyDescent="0.35">
      <c r="AP9285" s="10"/>
      <c r="AQ9285"/>
    </row>
    <row r="9286" spans="42:43" x14ac:dyDescent="0.35">
      <c r="AP9286" s="10"/>
      <c r="AQ9286"/>
    </row>
    <row r="9287" spans="42:43" x14ac:dyDescent="0.35">
      <c r="AP9287" s="10"/>
      <c r="AQ9287"/>
    </row>
    <row r="9288" spans="42:43" x14ac:dyDescent="0.35">
      <c r="AP9288" s="10"/>
      <c r="AQ9288"/>
    </row>
    <row r="9289" spans="42:43" x14ac:dyDescent="0.35">
      <c r="AP9289" s="10"/>
      <c r="AQ9289"/>
    </row>
    <row r="9290" spans="42:43" x14ac:dyDescent="0.35">
      <c r="AP9290" s="10"/>
      <c r="AQ9290"/>
    </row>
    <row r="9291" spans="42:43" x14ac:dyDescent="0.35">
      <c r="AP9291" s="10"/>
      <c r="AQ9291"/>
    </row>
    <row r="9292" spans="42:43" x14ac:dyDescent="0.35">
      <c r="AP9292" s="10"/>
      <c r="AQ9292"/>
    </row>
    <row r="9293" spans="42:43" x14ac:dyDescent="0.35">
      <c r="AP9293" s="10"/>
      <c r="AQ9293"/>
    </row>
    <row r="9294" spans="42:43" x14ac:dyDescent="0.35">
      <c r="AP9294" s="10"/>
      <c r="AQ9294"/>
    </row>
    <row r="9295" spans="42:43" x14ac:dyDescent="0.35">
      <c r="AP9295" s="10"/>
      <c r="AQ9295"/>
    </row>
    <row r="9296" spans="42:43" x14ac:dyDescent="0.35">
      <c r="AP9296" s="10"/>
      <c r="AQ9296"/>
    </row>
    <row r="9297" spans="42:43" x14ac:dyDescent="0.35">
      <c r="AP9297" s="10"/>
      <c r="AQ9297"/>
    </row>
    <row r="9298" spans="42:43" x14ac:dyDescent="0.35">
      <c r="AP9298" s="10"/>
      <c r="AQ9298"/>
    </row>
    <row r="9299" spans="42:43" x14ac:dyDescent="0.35">
      <c r="AP9299" s="10"/>
      <c r="AQ9299"/>
    </row>
    <row r="9300" spans="42:43" x14ac:dyDescent="0.35">
      <c r="AP9300" s="10"/>
      <c r="AQ9300"/>
    </row>
    <row r="9301" spans="42:43" x14ac:dyDescent="0.35">
      <c r="AP9301" s="10"/>
      <c r="AQ9301"/>
    </row>
    <row r="9302" spans="42:43" x14ac:dyDescent="0.35">
      <c r="AP9302" s="10"/>
      <c r="AQ9302"/>
    </row>
    <row r="9303" spans="42:43" x14ac:dyDescent="0.35">
      <c r="AP9303" s="10"/>
      <c r="AQ9303"/>
    </row>
    <row r="9304" spans="42:43" x14ac:dyDescent="0.35">
      <c r="AP9304" s="10"/>
      <c r="AQ9304"/>
    </row>
    <row r="9305" spans="42:43" x14ac:dyDescent="0.35">
      <c r="AP9305" s="10"/>
      <c r="AQ9305"/>
    </row>
    <row r="9306" spans="42:43" x14ac:dyDescent="0.35">
      <c r="AP9306" s="10"/>
      <c r="AQ9306"/>
    </row>
    <row r="9307" spans="42:43" x14ac:dyDescent="0.35">
      <c r="AP9307" s="10"/>
      <c r="AQ9307"/>
    </row>
    <row r="9308" spans="42:43" x14ac:dyDescent="0.35">
      <c r="AP9308" s="10"/>
      <c r="AQ9308"/>
    </row>
    <row r="9309" spans="42:43" x14ac:dyDescent="0.35">
      <c r="AP9309" s="10"/>
      <c r="AQ9309"/>
    </row>
    <row r="9310" spans="42:43" x14ac:dyDescent="0.35">
      <c r="AP9310" s="10"/>
      <c r="AQ9310"/>
    </row>
    <row r="9311" spans="42:43" x14ac:dyDescent="0.35">
      <c r="AP9311" s="10"/>
      <c r="AQ9311"/>
    </row>
    <row r="9312" spans="42:43" x14ac:dyDescent="0.35">
      <c r="AP9312" s="10"/>
      <c r="AQ9312"/>
    </row>
    <row r="9313" spans="42:43" x14ac:dyDescent="0.35">
      <c r="AP9313" s="10"/>
      <c r="AQ9313"/>
    </row>
    <row r="9314" spans="42:43" x14ac:dyDescent="0.35">
      <c r="AP9314" s="10"/>
      <c r="AQ9314"/>
    </row>
    <row r="9315" spans="42:43" x14ac:dyDescent="0.35">
      <c r="AP9315" s="10"/>
      <c r="AQ9315"/>
    </row>
    <row r="9316" spans="42:43" x14ac:dyDescent="0.35">
      <c r="AP9316" s="10"/>
      <c r="AQ9316"/>
    </row>
    <row r="9317" spans="42:43" x14ac:dyDescent="0.35">
      <c r="AP9317" s="10"/>
      <c r="AQ9317"/>
    </row>
    <row r="9318" spans="42:43" x14ac:dyDescent="0.35">
      <c r="AP9318" s="10"/>
      <c r="AQ9318"/>
    </row>
    <row r="9319" spans="42:43" x14ac:dyDescent="0.35">
      <c r="AP9319" s="10"/>
      <c r="AQ9319"/>
    </row>
    <row r="9320" spans="42:43" x14ac:dyDescent="0.35">
      <c r="AP9320" s="10"/>
      <c r="AQ9320"/>
    </row>
    <row r="9321" spans="42:43" x14ac:dyDescent="0.35">
      <c r="AP9321" s="10"/>
      <c r="AQ9321"/>
    </row>
    <row r="9322" spans="42:43" x14ac:dyDescent="0.35">
      <c r="AP9322" s="10"/>
      <c r="AQ9322"/>
    </row>
    <row r="9323" spans="42:43" x14ac:dyDescent="0.35">
      <c r="AP9323" s="10"/>
      <c r="AQ9323"/>
    </row>
    <row r="9324" spans="42:43" x14ac:dyDescent="0.35">
      <c r="AP9324" s="10"/>
      <c r="AQ9324"/>
    </row>
    <row r="9325" spans="42:43" x14ac:dyDescent="0.35">
      <c r="AP9325" s="10"/>
      <c r="AQ9325"/>
    </row>
    <row r="9326" spans="42:43" x14ac:dyDescent="0.35">
      <c r="AP9326" s="10"/>
      <c r="AQ9326"/>
    </row>
    <row r="9327" spans="42:43" x14ac:dyDescent="0.35">
      <c r="AP9327" s="10"/>
      <c r="AQ9327"/>
    </row>
    <row r="9328" spans="42:43" x14ac:dyDescent="0.35">
      <c r="AP9328" s="10"/>
      <c r="AQ9328"/>
    </row>
    <row r="9329" spans="42:43" x14ac:dyDescent="0.35">
      <c r="AP9329" s="10"/>
      <c r="AQ9329"/>
    </row>
    <row r="9330" spans="42:43" x14ac:dyDescent="0.35">
      <c r="AP9330" s="10"/>
      <c r="AQ9330"/>
    </row>
    <row r="9331" spans="42:43" x14ac:dyDescent="0.35">
      <c r="AP9331" s="10"/>
      <c r="AQ9331"/>
    </row>
    <row r="9332" spans="42:43" x14ac:dyDescent="0.35">
      <c r="AP9332" s="10"/>
      <c r="AQ9332"/>
    </row>
    <row r="9333" spans="42:43" x14ac:dyDescent="0.35">
      <c r="AP9333" s="10"/>
      <c r="AQ9333"/>
    </row>
    <row r="9334" spans="42:43" x14ac:dyDescent="0.35">
      <c r="AP9334" s="10"/>
      <c r="AQ9334"/>
    </row>
    <row r="9335" spans="42:43" x14ac:dyDescent="0.35">
      <c r="AP9335" s="10"/>
      <c r="AQ9335"/>
    </row>
    <row r="9336" spans="42:43" x14ac:dyDescent="0.35">
      <c r="AP9336" s="10"/>
      <c r="AQ9336"/>
    </row>
    <row r="9337" spans="42:43" x14ac:dyDescent="0.35">
      <c r="AP9337" s="10"/>
      <c r="AQ9337"/>
    </row>
    <row r="9338" spans="42:43" x14ac:dyDescent="0.35">
      <c r="AP9338" s="10"/>
      <c r="AQ9338"/>
    </row>
    <row r="9339" spans="42:43" x14ac:dyDescent="0.35">
      <c r="AP9339" s="10"/>
      <c r="AQ9339"/>
    </row>
    <row r="9340" spans="42:43" x14ac:dyDescent="0.35">
      <c r="AP9340" s="10"/>
      <c r="AQ9340"/>
    </row>
    <row r="9341" spans="42:43" x14ac:dyDescent="0.35">
      <c r="AP9341" s="10"/>
      <c r="AQ9341"/>
    </row>
    <row r="9342" spans="42:43" x14ac:dyDescent="0.35">
      <c r="AP9342" s="10"/>
      <c r="AQ9342"/>
    </row>
    <row r="9343" spans="42:43" x14ac:dyDescent="0.35">
      <c r="AP9343" s="10"/>
      <c r="AQ9343"/>
    </row>
    <row r="9344" spans="42:43" x14ac:dyDescent="0.35">
      <c r="AP9344" s="10"/>
      <c r="AQ9344"/>
    </row>
    <row r="9345" spans="42:43" x14ac:dyDescent="0.35">
      <c r="AP9345" s="10"/>
      <c r="AQ9345"/>
    </row>
    <row r="9346" spans="42:43" x14ac:dyDescent="0.35">
      <c r="AP9346" s="10"/>
      <c r="AQ9346"/>
    </row>
    <row r="9347" spans="42:43" x14ac:dyDescent="0.35">
      <c r="AP9347" s="10"/>
      <c r="AQ9347"/>
    </row>
    <row r="9348" spans="42:43" x14ac:dyDescent="0.35">
      <c r="AP9348" s="10"/>
      <c r="AQ9348"/>
    </row>
    <row r="9349" spans="42:43" x14ac:dyDescent="0.35">
      <c r="AP9349" s="10"/>
      <c r="AQ9349"/>
    </row>
    <row r="9350" spans="42:43" x14ac:dyDescent="0.35">
      <c r="AP9350" s="10"/>
      <c r="AQ9350"/>
    </row>
    <row r="9351" spans="42:43" x14ac:dyDescent="0.35">
      <c r="AP9351" s="10"/>
      <c r="AQ9351"/>
    </row>
    <row r="9352" spans="42:43" x14ac:dyDescent="0.35">
      <c r="AP9352" s="10"/>
      <c r="AQ9352"/>
    </row>
    <row r="9353" spans="42:43" x14ac:dyDescent="0.35">
      <c r="AP9353" s="10"/>
      <c r="AQ9353"/>
    </row>
    <row r="9354" spans="42:43" x14ac:dyDescent="0.35">
      <c r="AP9354" s="10"/>
      <c r="AQ9354"/>
    </row>
    <row r="9355" spans="42:43" x14ac:dyDescent="0.35">
      <c r="AP9355" s="10"/>
      <c r="AQ9355"/>
    </row>
    <row r="9356" spans="42:43" x14ac:dyDescent="0.35">
      <c r="AP9356" s="10"/>
      <c r="AQ9356"/>
    </row>
    <row r="9357" spans="42:43" x14ac:dyDescent="0.35">
      <c r="AP9357" s="10"/>
      <c r="AQ9357"/>
    </row>
    <row r="9358" spans="42:43" x14ac:dyDescent="0.35">
      <c r="AP9358" s="10"/>
      <c r="AQ9358"/>
    </row>
    <row r="9359" spans="42:43" x14ac:dyDescent="0.35">
      <c r="AP9359" s="10"/>
      <c r="AQ9359"/>
    </row>
    <row r="9360" spans="42:43" x14ac:dyDescent="0.35">
      <c r="AP9360" s="10"/>
      <c r="AQ9360"/>
    </row>
    <row r="9361" spans="42:43" x14ac:dyDescent="0.35">
      <c r="AP9361" s="10"/>
      <c r="AQ9361"/>
    </row>
    <row r="9362" spans="42:43" x14ac:dyDescent="0.35">
      <c r="AP9362" s="10"/>
      <c r="AQ9362"/>
    </row>
    <row r="9363" spans="42:43" x14ac:dyDescent="0.35">
      <c r="AP9363" s="10"/>
      <c r="AQ9363"/>
    </row>
    <row r="9364" spans="42:43" x14ac:dyDescent="0.35">
      <c r="AP9364" s="10"/>
      <c r="AQ9364"/>
    </row>
    <row r="9365" spans="42:43" x14ac:dyDescent="0.35">
      <c r="AP9365" s="10"/>
      <c r="AQ9365"/>
    </row>
    <row r="9366" spans="42:43" x14ac:dyDescent="0.35">
      <c r="AP9366" s="10"/>
      <c r="AQ9366"/>
    </row>
    <row r="9367" spans="42:43" x14ac:dyDescent="0.35">
      <c r="AP9367" s="10"/>
      <c r="AQ9367"/>
    </row>
    <row r="9368" spans="42:43" x14ac:dyDescent="0.35">
      <c r="AP9368" s="10"/>
      <c r="AQ9368"/>
    </row>
    <row r="9369" spans="42:43" x14ac:dyDescent="0.35">
      <c r="AP9369" s="10"/>
      <c r="AQ9369"/>
    </row>
    <row r="9370" spans="42:43" x14ac:dyDescent="0.35">
      <c r="AP9370" s="10"/>
      <c r="AQ9370"/>
    </row>
    <row r="9371" spans="42:43" x14ac:dyDescent="0.35">
      <c r="AP9371" s="10"/>
      <c r="AQ9371"/>
    </row>
    <row r="9372" spans="42:43" x14ac:dyDescent="0.35">
      <c r="AP9372" s="10"/>
      <c r="AQ9372"/>
    </row>
    <row r="9373" spans="42:43" x14ac:dyDescent="0.35">
      <c r="AP9373" s="10"/>
      <c r="AQ9373"/>
    </row>
    <row r="9374" spans="42:43" x14ac:dyDescent="0.35">
      <c r="AP9374" s="10"/>
      <c r="AQ9374"/>
    </row>
    <row r="9375" spans="42:43" x14ac:dyDescent="0.35">
      <c r="AP9375" s="10"/>
      <c r="AQ9375"/>
    </row>
    <row r="9376" spans="42:43" x14ac:dyDescent="0.35">
      <c r="AP9376" s="10"/>
      <c r="AQ9376"/>
    </row>
    <row r="9377" spans="42:43" x14ac:dyDescent="0.35">
      <c r="AP9377" s="10"/>
      <c r="AQ9377"/>
    </row>
    <row r="9378" spans="42:43" x14ac:dyDescent="0.35">
      <c r="AP9378" s="10"/>
      <c r="AQ9378"/>
    </row>
    <row r="9379" spans="42:43" x14ac:dyDescent="0.35">
      <c r="AP9379" s="10"/>
      <c r="AQ9379"/>
    </row>
    <row r="9380" spans="42:43" x14ac:dyDescent="0.35">
      <c r="AP9380" s="10"/>
      <c r="AQ9380"/>
    </row>
    <row r="9381" spans="42:43" x14ac:dyDescent="0.35">
      <c r="AP9381" s="10"/>
      <c r="AQ9381"/>
    </row>
    <row r="9382" spans="42:43" x14ac:dyDescent="0.35">
      <c r="AP9382" s="10"/>
      <c r="AQ9382"/>
    </row>
    <row r="9383" spans="42:43" x14ac:dyDescent="0.35">
      <c r="AP9383" s="10"/>
      <c r="AQ9383"/>
    </row>
    <row r="9384" spans="42:43" x14ac:dyDescent="0.35">
      <c r="AP9384" s="10"/>
      <c r="AQ9384"/>
    </row>
    <row r="9385" spans="42:43" x14ac:dyDescent="0.35">
      <c r="AP9385" s="10"/>
      <c r="AQ9385"/>
    </row>
    <row r="9386" spans="42:43" x14ac:dyDescent="0.35">
      <c r="AP9386" s="10"/>
      <c r="AQ9386"/>
    </row>
    <row r="9387" spans="42:43" x14ac:dyDescent="0.35">
      <c r="AP9387" s="10"/>
      <c r="AQ9387"/>
    </row>
    <row r="9388" spans="42:43" x14ac:dyDescent="0.35">
      <c r="AP9388" s="10"/>
      <c r="AQ9388"/>
    </row>
    <row r="9389" spans="42:43" x14ac:dyDescent="0.35">
      <c r="AP9389" s="10"/>
      <c r="AQ9389"/>
    </row>
    <row r="9390" spans="42:43" x14ac:dyDescent="0.35">
      <c r="AP9390" s="10"/>
      <c r="AQ9390"/>
    </row>
    <row r="9391" spans="42:43" x14ac:dyDescent="0.35">
      <c r="AP9391" s="10"/>
      <c r="AQ9391"/>
    </row>
    <row r="9392" spans="42:43" x14ac:dyDescent="0.35">
      <c r="AP9392" s="10"/>
      <c r="AQ9392"/>
    </row>
    <row r="9393" spans="42:43" x14ac:dyDescent="0.35">
      <c r="AP9393" s="10"/>
      <c r="AQ9393"/>
    </row>
    <row r="9394" spans="42:43" x14ac:dyDescent="0.35">
      <c r="AP9394" s="10"/>
      <c r="AQ9394"/>
    </row>
    <row r="9395" spans="42:43" x14ac:dyDescent="0.35">
      <c r="AP9395" s="10"/>
      <c r="AQ9395"/>
    </row>
    <row r="9396" spans="42:43" x14ac:dyDescent="0.35">
      <c r="AP9396" s="10"/>
      <c r="AQ9396"/>
    </row>
    <row r="9397" spans="42:43" x14ac:dyDescent="0.35">
      <c r="AP9397" s="10"/>
      <c r="AQ9397"/>
    </row>
    <row r="9398" spans="42:43" x14ac:dyDescent="0.35">
      <c r="AP9398" s="10"/>
      <c r="AQ9398"/>
    </row>
    <row r="9399" spans="42:43" x14ac:dyDescent="0.35">
      <c r="AP9399" s="10"/>
      <c r="AQ9399"/>
    </row>
    <row r="9400" spans="42:43" x14ac:dyDescent="0.35">
      <c r="AP9400" s="10"/>
      <c r="AQ9400"/>
    </row>
    <row r="9401" spans="42:43" x14ac:dyDescent="0.35">
      <c r="AP9401" s="10"/>
      <c r="AQ9401"/>
    </row>
    <row r="9402" spans="42:43" x14ac:dyDescent="0.35">
      <c r="AP9402" s="10"/>
      <c r="AQ9402"/>
    </row>
    <row r="9403" spans="42:43" x14ac:dyDescent="0.35">
      <c r="AP9403" s="10"/>
      <c r="AQ9403"/>
    </row>
    <row r="9404" spans="42:43" x14ac:dyDescent="0.35">
      <c r="AP9404" s="10"/>
      <c r="AQ9404"/>
    </row>
    <row r="9405" spans="42:43" x14ac:dyDescent="0.35">
      <c r="AP9405" s="10"/>
      <c r="AQ9405"/>
    </row>
    <row r="9406" spans="42:43" x14ac:dyDescent="0.35">
      <c r="AP9406" s="10"/>
      <c r="AQ9406"/>
    </row>
    <row r="9407" spans="42:43" x14ac:dyDescent="0.35">
      <c r="AP9407" s="10"/>
      <c r="AQ9407"/>
    </row>
    <row r="9408" spans="42:43" x14ac:dyDescent="0.35">
      <c r="AP9408" s="10"/>
      <c r="AQ9408"/>
    </row>
    <row r="9409" spans="42:43" x14ac:dyDescent="0.35">
      <c r="AP9409" s="10"/>
      <c r="AQ9409"/>
    </row>
    <row r="9410" spans="42:43" x14ac:dyDescent="0.35">
      <c r="AP9410" s="10"/>
      <c r="AQ9410"/>
    </row>
    <row r="9411" spans="42:43" x14ac:dyDescent="0.35">
      <c r="AP9411" s="10"/>
      <c r="AQ9411"/>
    </row>
    <row r="9412" spans="42:43" x14ac:dyDescent="0.35">
      <c r="AP9412" s="10"/>
      <c r="AQ9412"/>
    </row>
    <row r="9413" spans="42:43" x14ac:dyDescent="0.35">
      <c r="AP9413" s="10"/>
      <c r="AQ9413"/>
    </row>
    <row r="9414" spans="42:43" x14ac:dyDescent="0.35">
      <c r="AP9414" s="10"/>
      <c r="AQ9414"/>
    </row>
    <row r="9415" spans="42:43" x14ac:dyDescent="0.35">
      <c r="AP9415" s="10"/>
      <c r="AQ9415"/>
    </row>
    <row r="9416" spans="42:43" x14ac:dyDescent="0.35">
      <c r="AP9416" s="10"/>
      <c r="AQ9416"/>
    </row>
    <row r="9417" spans="42:43" x14ac:dyDescent="0.35">
      <c r="AP9417" s="10"/>
      <c r="AQ9417"/>
    </row>
    <row r="9418" spans="42:43" x14ac:dyDescent="0.35">
      <c r="AP9418" s="10"/>
      <c r="AQ9418"/>
    </row>
    <row r="9419" spans="42:43" x14ac:dyDescent="0.35">
      <c r="AP9419" s="10"/>
      <c r="AQ9419"/>
    </row>
    <row r="9420" spans="42:43" x14ac:dyDescent="0.35">
      <c r="AP9420" s="10"/>
      <c r="AQ9420"/>
    </row>
    <row r="9421" spans="42:43" x14ac:dyDescent="0.35">
      <c r="AP9421" s="10"/>
      <c r="AQ9421"/>
    </row>
    <row r="9422" spans="42:43" x14ac:dyDescent="0.35">
      <c r="AP9422" s="10"/>
      <c r="AQ9422"/>
    </row>
    <row r="9423" spans="42:43" x14ac:dyDescent="0.35">
      <c r="AP9423" s="10"/>
      <c r="AQ9423"/>
    </row>
    <row r="9424" spans="42:43" x14ac:dyDescent="0.35">
      <c r="AP9424" s="10"/>
      <c r="AQ9424"/>
    </row>
    <row r="9425" spans="42:43" x14ac:dyDescent="0.35">
      <c r="AP9425" s="10"/>
      <c r="AQ9425"/>
    </row>
    <row r="9426" spans="42:43" x14ac:dyDescent="0.35">
      <c r="AP9426" s="10"/>
      <c r="AQ9426"/>
    </row>
    <row r="9427" spans="42:43" x14ac:dyDescent="0.35">
      <c r="AP9427" s="10"/>
      <c r="AQ9427"/>
    </row>
    <row r="9428" spans="42:43" x14ac:dyDescent="0.35">
      <c r="AP9428" s="10"/>
      <c r="AQ9428"/>
    </row>
    <row r="9429" spans="42:43" x14ac:dyDescent="0.35">
      <c r="AP9429" s="10"/>
      <c r="AQ9429"/>
    </row>
    <row r="9430" spans="42:43" x14ac:dyDescent="0.35">
      <c r="AP9430" s="10"/>
      <c r="AQ9430"/>
    </row>
    <row r="9431" spans="42:43" x14ac:dyDescent="0.35">
      <c r="AP9431" s="10"/>
      <c r="AQ9431"/>
    </row>
    <row r="9432" spans="42:43" x14ac:dyDescent="0.35">
      <c r="AP9432" s="10"/>
      <c r="AQ9432"/>
    </row>
    <row r="9433" spans="42:43" x14ac:dyDescent="0.35">
      <c r="AP9433" s="10"/>
      <c r="AQ9433"/>
    </row>
    <row r="9434" spans="42:43" x14ac:dyDescent="0.35">
      <c r="AP9434" s="10"/>
      <c r="AQ9434"/>
    </row>
    <row r="9435" spans="42:43" x14ac:dyDescent="0.35">
      <c r="AP9435" s="10"/>
      <c r="AQ9435"/>
    </row>
    <row r="9436" spans="42:43" x14ac:dyDescent="0.35">
      <c r="AP9436" s="10"/>
      <c r="AQ9436"/>
    </row>
    <row r="9437" spans="42:43" x14ac:dyDescent="0.35">
      <c r="AP9437" s="10"/>
      <c r="AQ9437"/>
    </row>
    <row r="9438" spans="42:43" x14ac:dyDescent="0.35">
      <c r="AP9438" s="10"/>
      <c r="AQ9438"/>
    </row>
    <row r="9439" spans="42:43" x14ac:dyDescent="0.35">
      <c r="AP9439" s="10"/>
      <c r="AQ9439"/>
    </row>
    <row r="9440" spans="42:43" x14ac:dyDescent="0.35">
      <c r="AP9440" s="10"/>
      <c r="AQ9440"/>
    </row>
    <row r="9441" spans="42:43" x14ac:dyDescent="0.35">
      <c r="AP9441" s="10"/>
      <c r="AQ9441"/>
    </row>
    <row r="9442" spans="42:43" x14ac:dyDescent="0.35">
      <c r="AP9442" s="10"/>
      <c r="AQ9442"/>
    </row>
    <row r="9443" spans="42:43" x14ac:dyDescent="0.35">
      <c r="AP9443" s="10"/>
      <c r="AQ9443"/>
    </row>
    <row r="9444" spans="42:43" x14ac:dyDescent="0.35">
      <c r="AP9444" s="10"/>
      <c r="AQ9444"/>
    </row>
    <row r="9445" spans="42:43" x14ac:dyDescent="0.35">
      <c r="AP9445" s="10"/>
      <c r="AQ9445"/>
    </row>
    <row r="9446" spans="42:43" x14ac:dyDescent="0.35">
      <c r="AP9446" s="10"/>
      <c r="AQ9446"/>
    </row>
    <row r="9447" spans="42:43" x14ac:dyDescent="0.35">
      <c r="AP9447" s="10"/>
      <c r="AQ9447"/>
    </row>
    <row r="9448" spans="42:43" x14ac:dyDescent="0.35">
      <c r="AP9448" s="10"/>
      <c r="AQ9448"/>
    </row>
    <row r="9449" spans="42:43" x14ac:dyDescent="0.35">
      <c r="AP9449" s="10"/>
      <c r="AQ9449"/>
    </row>
    <row r="9450" spans="42:43" x14ac:dyDescent="0.35">
      <c r="AP9450" s="10"/>
      <c r="AQ9450"/>
    </row>
    <row r="9451" spans="42:43" x14ac:dyDescent="0.35">
      <c r="AP9451" s="10"/>
      <c r="AQ9451"/>
    </row>
    <row r="9452" spans="42:43" x14ac:dyDescent="0.35">
      <c r="AP9452" s="10"/>
      <c r="AQ9452"/>
    </row>
    <row r="9453" spans="42:43" x14ac:dyDescent="0.35">
      <c r="AP9453" s="10"/>
      <c r="AQ9453"/>
    </row>
    <row r="9454" spans="42:43" x14ac:dyDescent="0.35">
      <c r="AP9454" s="10"/>
      <c r="AQ9454"/>
    </row>
    <row r="9455" spans="42:43" x14ac:dyDescent="0.35">
      <c r="AP9455" s="10"/>
      <c r="AQ9455"/>
    </row>
    <row r="9456" spans="42:43" x14ac:dyDescent="0.35">
      <c r="AP9456" s="10"/>
      <c r="AQ9456"/>
    </row>
    <row r="9457" spans="42:43" x14ac:dyDescent="0.35">
      <c r="AP9457" s="10"/>
      <c r="AQ9457"/>
    </row>
    <row r="9458" spans="42:43" x14ac:dyDescent="0.35">
      <c r="AP9458" s="10"/>
      <c r="AQ9458"/>
    </row>
    <row r="9459" spans="42:43" x14ac:dyDescent="0.35">
      <c r="AP9459" s="10"/>
      <c r="AQ9459"/>
    </row>
    <row r="9460" spans="42:43" x14ac:dyDescent="0.35">
      <c r="AP9460" s="10"/>
      <c r="AQ9460"/>
    </row>
    <row r="9461" spans="42:43" x14ac:dyDescent="0.35">
      <c r="AP9461" s="10"/>
      <c r="AQ9461"/>
    </row>
    <row r="9462" spans="42:43" x14ac:dyDescent="0.35">
      <c r="AP9462" s="10"/>
      <c r="AQ9462"/>
    </row>
    <row r="9463" spans="42:43" x14ac:dyDescent="0.35">
      <c r="AP9463" s="10"/>
      <c r="AQ9463"/>
    </row>
    <row r="9464" spans="42:43" x14ac:dyDescent="0.35">
      <c r="AP9464" s="10"/>
      <c r="AQ9464"/>
    </row>
    <row r="9465" spans="42:43" x14ac:dyDescent="0.35">
      <c r="AP9465" s="10"/>
      <c r="AQ9465"/>
    </row>
    <row r="9466" spans="42:43" x14ac:dyDescent="0.35">
      <c r="AP9466" s="10"/>
      <c r="AQ9466"/>
    </row>
    <row r="9467" spans="42:43" x14ac:dyDescent="0.35">
      <c r="AP9467" s="10"/>
      <c r="AQ9467"/>
    </row>
    <row r="9468" spans="42:43" x14ac:dyDescent="0.35">
      <c r="AP9468" s="10"/>
      <c r="AQ9468"/>
    </row>
    <row r="9469" spans="42:43" x14ac:dyDescent="0.35">
      <c r="AP9469" s="10"/>
      <c r="AQ9469"/>
    </row>
    <row r="9470" spans="42:43" x14ac:dyDescent="0.35">
      <c r="AP9470" s="10"/>
      <c r="AQ9470"/>
    </row>
    <row r="9471" spans="42:43" x14ac:dyDescent="0.35">
      <c r="AP9471" s="10"/>
      <c r="AQ9471"/>
    </row>
    <row r="9472" spans="42:43" x14ac:dyDescent="0.35">
      <c r="AP9472" s="10"/>
      <c r="AQ9472"/>
    </row>
    <row r="9473" spans="42:43" x14ac:dyDescent="0.35">
      <c r="AP9473" s="10"/>
      <c r="AQ9473"/>
    </row>
    <row r="9474" spans="42:43" x14ac:dyDescent="0.35">
      <c r="AP9474" s="10"/>
      <c r="AQ9474"/>
    </row>
    <row r="9475" spans="42:43" x14ac:dyDescent="0.35">
      <c r="AP9475" s="10"/>
      <c r="AQ9475"/>
    </row>
    <row r="9476" spans="42:43" x14ac:dyDescent="0.35">
      <c r="AP9476" s="10"/>
      <c r="AQ9476"/>
    </row>
    <row r="9477" spans="42:43" x14ac:dyDescent="0.35">
      <c r="AP9477" s="10"/>
      <c r="AQ9477"/>
    </row>
    <row r="9478" spans="42:43" x14ac:dyDescent="0.35">
      <c r="AP9478" s="10"/>
      <c r="AQ9478"/>
    </row>
    <row r="9479" spans="42:43" x14ac:dyDescent="0.35">
      <c r="AP9479" s="10"/>
      <c r="AQ9479"/>
    </row>
    <row r="9480" spans="42:43" x14ac:dyDescent="0.35">
      <c r="AP9480" s="10"/>
      <c r="AQ9480"/>
    </row>
    <row r="9481" spans="42:43" x14ac:dyDescent="0.35">
      <c r="AP9481" s="10"/>
      <c r="AQ9481"/>
    </row>
    <row r="9482" spans="42:43" x14ac:dyDescent="0.35">
      <c r="AP9482" s="10"/>
      <c r="AQ9482"/>
    </row>
    <row r="9483" spans="42:43" x14ac:dyDescent="0.35">
      <c r="AP9483" s="10"/>
      <c r="AQ9483"/>
    </row>
    <row r="9484" spans="42:43" x14ac:dyDescent="0.35">
      <c r="AP9484" s="10"/>
      <c r="AQ9484"/>
    </row>
    <row r="9485" spans="42:43" x14ac:dyDescent="0.35">
      <c r="AP9485" s="10"/>
      <c r="AQ9485"/>
    </row>
    <row r="9486" spans="42:43" x14ac:dyDescent="0.35">
      <c r="AP9486" s="10"/>
      <c r="AQ9486"/>
    </row>
    <row r="9487" spans="42:43" x14ac:dyDescent="0.35">
      <c r="AP9487" s="10"/>
      <c r="AQ9487"/>
    </row>
    <row r="9488" spans="42:43" x14ac:dyDescent="0.35">
      <c r="AP9488" s="10"/>
      <c r="AQ9488"/>
    </row>
    <row r="9489" spans="42:43" x14ac:dyDescent="0.35">
      <c r="AP9489" s="10"/>
      <c r="AQ9489"/>
    </row>
    <row r="9490" spans="42:43" x14ac:dyDescent="0.35">
      <c r="AP9490" s="10"/>
      <c r="AQ9490"/>
    </row>
    <row r="9491" spans="42:43" x14ac:dyDescent="0.35">
      <c r="AP9491" s="10"/>
      <c r="AQ9491"/>
    </row>
    <row r="9492" spans="42:43" x14ac:dyDescent="0.35">
      <c r="AP9492" s="10"/>
      <c r="AQ9492"/>
    </row>
    <row r="9493" spans="42:43" x14ac:dyDescent="0.35">
      <c r="AP9493" s="10"/>
      <c r="AQ9493"/>
    </row>
    <row r="9494" spans="42:43" x14ac:dyDescent="0.35">
      <c r="AP9494" s="10"/>
      <c r="AQ9494"/>
    </row>
    <row r="9495" spans="42:43" x14ac:dyDescent="0.35">
      <c r="AP9495" s="10"/>
      <c r="AQ9495"/>
    </row>
    <row r="9496" spans="42:43" x14ac:dyDescent="0.35">
      <c r="AP9496" s="10"/>
      <c r="AQ9496"/>
    </row>
    <row r="9497" spans="42:43" x14ac:dyDescent="0.35">
      <c r="AP9497" s="10"/>
      <c r="AQ9497"/>
    </row>
    <row r="9498" spans="42:43" x14ac:dyDescent="0.35">
      <c r="AP9498" s="10"/>
      <c r="AQ9498"/>
    </row>
    <row r="9499" spans="42:43" x14ac:dyDescent="0.35">
      <c r="AP9499" s="10"/>
      <c r="AQ9499"/>
    </row>
    <row r="9500" spans="42:43" x14ac:dyDescent="0.35">
      <c r="AP9500" s="10"/>
      <c r="AQ9500"/>
    </row>
    <row r="9501" spans="42:43" x14ac:dyDescent="0.35">
      <c r="AP9501" s="10"/>
      <c r="AQ9501"/>
    </row>
    <row r="9502" spans="42:43" x14ac:dyDescent="0.35">
      <c r="AP9502" s="10"/>
      <c r="AQ9502"/>
    </row>
    <row r="9503" spans="42:43" x14ac:dyDescent="0.35">
      <c r="AP9503" s="10"/>
      <c r="AQ9503"/>
    </row>
    <row r="9504" spans="42:43" x14ac:dyDescent="0.35">
      <c r="AP9504" s="10"/>
      <c r="AQ9504"/>
    </row>
    <row r="9505" spans="42:43" x14ac:dyDescent="0.35">
      <c r="AP9505" s="10"/>
      <c r="AQ9505"/>
    </row>
    <row r="9506" spans="42:43" x14ac:dyDescent="0.35">
      <c r="AP9506" s="10"/>
      <c r="AQ9506"/>
    </row>
    <row r="9507" spans="42:43" x14ac:dyDescent="0.35">
      <c r="AP9507" s="10"/>
      <c r="AQ9507"/>
    </row>
    <row r="9508" spans="42:43" x14ac:dyDescent="0.35">
      <c r="AP9508" s="10"/>
      <c r="AQ9508"/>
    </row>
    <row r="9509" spans="42:43" x14ac:dyDescent="0.35">
      <c r="AP9509" s="10"/>
      <c r="AQ9509"/>
    </row>
    <row r="9510" spans="42:43" x14ac:dyDescent="0.35">
      <c r="AP9510" s="10"/>
      <c r="AQ9510"/>
    </row>
    <row r="9511" spans="42:43" x14ac:dyDescent="0.35">
      <c r="AP9511" s="10"/>
      <c r="AQ9511"/>
    </row>
    <row r="9512" spans="42:43" x14ac:dyDescent="0.35">
      <c r="AP9512" s="10"/>
      <c r="AQ9512"/>
    </row>
    <row r="9513" spans="42:43" x14ac:dyDescent="0.35">
      <c r="AP9513" s="10"/>
      <c r="AQ9513"/>
    </row>
    <row r="9514" spans="42:43" x14ac:dyDescent="0.35">
      <c r="AP9514" s="10"/>
      <c r="AQ9514"/>
    </row>
    <row r="9515" spans="42:43" x14ac:dyDescent="0.35">
      <c r="AP9515" s="10"/>
      <c r="AQ9515"/>
    </row>
    <row r="9516" spans="42:43" x14ac:dyDescent="0.35">
      <c r="AP9516" s="10"/>
      <c r="AQ9516"/>
    </row>
    <row r="9517" spans="42:43" x14ac:dyDescent="0.35">
      <c r="AP9517" s="10"/>
      <c r="AQ9517"/>
    </row>
    <row r="9518" spans="42:43" x14ac:dyDescent="0.35">
      <c r="AP9518" s="10"/>
      <c r="AQ9518"/>
    </row>
    <row r="9519" spans="42:43" x14ac:dyDescent="0.35">
      <c r="AP9519" s="10"/>
      <c r="AQ9519"/>
    </row>
    <row r="9520" spans="42:43" x14ac:dyDescent="0.35">
      <c r="AP9520" s="10"/>
      <c r="AQ9520"/>
    </row>
    <row r="9521" spans="42:43" x14ac:dyDescent="0.35">
      <c r="AP9521" s="10"/>
      <c r="AQ9521"/>
    </row>
    <row r="9522" spans="42:43" x14ac:dyDescent="0.35">
      <c r="AP9522" s="10"/>
      <c r="AQ9522"/>
    </row>
    <row r="9523" spans="42:43" x14ac:dyDescent="0.35">
      <c r="AP9523" s="10"/>
      <c r="AQ9523"/>
    </row>
    <row r="9524" spans="42:43" x14ac:dyDescent="0.35">
      <c r="AP9524" s="10"/>
      <c r="AQ9524"/>
    </row>
    <row r="9525" spans="42:43" x14ac:dyDescent="0.35">
      <c r="AP9525" s="10"/>
      <c r="AQ9525"/>
    </row>
    <row r="9526" spans="42:43" x14ac:dyDescent="0.35">
      <c r="AP9526" s="10"/>
      <c r="AQ9526"/>
    </row>
    <row r="9527" spans="42:43" x14ac:dyDescent="0.35">
      <c r="AP9527" s="10"/>
      <c r="AQ9527"/>
    </row>
    <row r="9528" spans="42:43" x14ac:dyDescent="0.35">
      <c r="AP9528" s="10"/>
      <c r="AQ9528"/>
    </row>
    <row r="9529" spans="42:43" x14ac:dyDescent="0.35">
      <c r="AP9529" s="10"/>
      <c r="AQ9529"/>
    </row>
    <row r="9530" spans="42:43" x14ac:dyDescent="0.35">
      <c r="AP9530" s="10"/>
      <c r="AQ9530"/>
    </row>
    <row r="9531" spans="42:43" x14ac:dyDescent="0.35">
      <c r="AP9531" s="10"/>
      <c r="AQ9531"/>
    </row>
    <row r="9532" spans="42:43" x14ac:dyDescent="0.35">
      <c r="AP9532" s="10"/>
      <c r="AQ9532"/>
    </row>
    <row r="9533" spans="42:43" x14ac:dyDescent="0.35">
      <c r="AP9533" s="10"/>
      <c r="AQ9533"/>
    </row>
    <row r="9534" spans="42:43" x14ac:dyDescent="0.35">
      <c r="AP9534" s="10"/>
      <c r="AQ9534"/>
    </row>
    <row r="9535" spans="42:43" x14ac:dyDescent="0.35">
      <c r="AP9535" s="10"/>
      <c r="AQ9535"/>
    </row>
    <row r="9536" spans="42:43" x14ac:dyDescent="0.35">
      <c r="AP9536" s="10"/>
      <c r="AQ9536"/>
    </row>
    <row r="9537" spans="42:43" x14ac:dyDescent="0.35">
      <c r="AP9537" s="10"/>
      <c r="AQ9537"/>
    </row>
    <row r="9538" spans="42:43" x14ac:dyDescent="0.35">
      <c r="AP9538" s="10"/>
      <c r="AQ9538"/>
    </row>
    <row r="9539" spans="42:43" x14ac:dyDescent="0.35">
      <c r="AP9539" s="10"/>
      <c r="AQ9539"/>
    </row>
    <row r="9540" spans="42:43" x14ac:dyDescent="0.35">
      <c r="AP9540" s="10"/>
      <c r="AQ9540"/>
    </row>
    <row r="9541" spans="42:43" x14ac:dyDescent="0.35">
      <c r="AP9541" s="10"/>
      <c r="AQ9541"/>
    </row>
    <row r="9542" spans="42:43" x14ac:dyDescent="0.35">
      <c r="AP9542" s="10"/>
      <c r="AQ9542"/>
    </row>
    <row r="9543" spans="42:43" x14ac:dyDescent="0.35">
      <c r="AP9543" s="10"/>
      <c r="AQ9543"/>
    </row>
    <row r="9544" spans="42:43" x14ac:dyDescent="0.35">
      <c r="AP9544" s="10"/>
      <c r="AQ9544"/>
    </row>
    <row r="9545" spans="42:43" x14ac:dyDescent="0.35">
      <c r="AP9545" s="10"/>
      <c r="AQ9545"/>
    </row>
    <row r="9546" spans="42:43" x14ac:dyDescent="0.35">
      <c r="AP9546" s="10"/>
      <c r="AQ9546"/>
    </row>
    <row r="9547" spans="42:43" x14ac:dyDescent="0.35">
      <c r="AP9547" s="10"/>
      <c r="AQ9547"/>
    </row>
    <row r="9548" spans="42:43" x14ac:dyDescent="0.35">
      <c r="AP9548" s="10"/>
      <c r="AQ9548"/>
    </row>
    <row r="9549" spans="42:43" x14ac:dyDescent="0.35">
      <c r="AP9549" s="10"/>
      <c r="AQ9549"/>
    </row>
    <row r="9550" spans="42:43" x14ac:dyDescent="0.35">
      <c r="AP9550" s="10"/>
      <c r="AQ9550"/>
    </row>
    <row r="9551" spans="42:43" x14ac:dyDescent="0.35">
      <c r="AP9551" s="10"/>
      <c r="AQ9551"/>
    </row>
    <row r="9552" spans="42:43" x14ac:dyDescent="0.35">
      <c r="AP9552" s="10"/>
      <c r="AQ9552"/>
    </row>
    <row r="9553" spans="42:43" x14ac:dyDescent="0.35">
      <c r="AP9553" s="10"/>
      <c r="AQ9553"/>
    </row>
    <row r="9554" spans="42:43" x14ac:dyDescent="0.35">
      <c r="AP9554" s="10"/>
      <c r="AQ9554"/>
    </row>
    <row r="9555" spans="42:43" x14ac:dyDescent="0.35">
      <c r="AP9555" s="10"/>
      <c r="AQ9555"/>
    </row>
    <row r="9556" spans="42:43" x14ac:dyDescent="0.35">
      <c r="AP9556" s="10"/>
      <c r="AQ9556"/>
    </row>
    <row r="9557" spans="42:43" x14ac:dyDescent="0.35">
      <c r="AP9557" s="10"/>
      <c r="AQ9557"/>
    </row>
    <row r="9558" spans="42:43" x14ac:dyDescent="0.35">
      <c r="AP9558" s="10"/>
      <c r="AQ9558"/>
    </row>
    <row r="9559" spans="42:43" x14ac:dyDescent="0.35">
      <c r="AP9559" s="10"/>
      <c r="AQ9559"/>
    </row>
    <row r="9560" spans="42:43" x14ac:dyDescent="0.35">
      <c r="AP9560" s="10"/>
      <c r="AQ9560"/>
    </row>
    <row r="9561" spans="42:43" x14ac:dyDescent="0.35">
      <c r="AP9561" s="10"/>
      <c r="AQ9561"/>
    </row>
    <row r="9562" spans="42:43" x14ac:dyDescent="0.35">
      <c r="AP9562" s="10"/>
      <c r="AQ9562"/>
    </row>
    <row r="9563" spans="42:43" x14ac:dyDescent="0.35">
      <c r="AP9563" s="10"/>
      <c r="AQ9563"/>
    </row>
    <row r="9564" spans="42:43" x14ac:dyDescent="0.35">
      <c r="AP9564" s="10"/>
      <c r="AQ9564"/>
    </row>
    <row r="9565" spans="42:43" x14ac:dyDescent="0.35">
      <c r="AP9565" s="10"/>
      <c r="AQ9565"/>
    </row>
    <row r="9566" spans="42:43" x14ac:dyDescent="0.35">
      <c r="AP9566" s="10"/>
      <c r="AQ9566"/>
    </row>
    <row r="9567" spans="42:43" x14ac:dyDescent="0.35">
      <c r="AP9567" s="10"/>
      <c r="AQ9567"/>
    </row>
    <row r="9568" spans="42:43" x14ac:dyDescent="0.35">
      <c r="AP9568" s="10"/>
      <c r="AQ9568"/>
    </row>
    <row r="9569" spans="42:43" x14ac:dyDescent="0.35">
      <c r="AP9569" s="10"/>
      <c r="AQ9569"/>
    </row>
    <row r="9570" spans="42:43" x14ac:dyDescent="0.35">
      <c r="AP9570" s="10"/>
      <c r="AQ9570"/>
    </row>
    <row r="9571" spans="42:43" x14ac:dyDescent="0.35">
      <c r="AP9571" s="10"/>
      <c r="AQ9571"/>
    </row>
    <row r="9572" spans="42:43" x14ac:dyDescent="0.35">
      <c r="AP9572" s="10"/>
      <c r="AQ9572"/>
    </row>
    <row r="9573" spans="42:43" x14ac:dyDescent="0.35">
      <c r="AP9573" s="10"/>
      <c r="AQ9573"/>
    </row>
    <row r="9574" spans="42:43" x14ac:dyDescent="0.35">
      <c r="AP9574" s="10"/>
      <c r="AQ9574"/>
    </row>
    <row r="9575" spans="42:43" x14ac:dyDescent="0.35">
      <c r="AP9575" s="10"/>
      <c r="AQ9575"/>
    </row>
    <row r="9576" spans="42:43" x14ac:dyDescent="0.35">
      <c r="AP9576" s="10"/>
      <c r="AQ9576"/>
    </row>
    <row r="9577" spans="42:43" x14ac:dyDescent="0.35">
      <c r="AP9577" s="10"/>
      <c r="AQ9577"/>
    </row>
    <row r="9578" spans="42:43" x14ac:dyDescent="0.35">
      <c r="AP9578" s="10"/>
      <c r="AQ9578"/>
    </row>
    <row r="9579" spans="42:43" x14ac:dyDescent="0.35">
      <c r="AP9579" s="10"/>
      <c r="AQ9579"/>
    </row>
    <row r="9580" spans="42:43" x14ac:dyDescent="0.35">
      <c r="AP9580" s="10"/>
      <c r="AQ9580"/>
    </row>
    <row r="9581" spans="42:43" x14ac:dyDescent="0.35">
      <c r="AP9581" s="10"/>
      <c r="AQ9581"/>
    </row>
    <row r="9582" spans="42:43" x14ac:dyDescent="0.35">
      <c r="AP9582" s="10"/>
      <c r="AQ9582"/>
    </row>
    <row r="9583" spans="42:43" x14ac:dyDescent="0.35">
      <c r="AP9583" s="10"/>
      <c r="AQ9583"/>
    </row>
    <row r="9584" spans="42:43" x14ac:dyDescent="0.35">
      <c r="AP9584" s="10"/>
      <c r="AQ9584"/>
    </row>
    <row r="9585" spans="42:43" x14ac:dyDescent="0.35">
      <c r="AP9585" s="10"/>
      <c r="AQ9585"/>
    </row>
    <row r="9586" spans="42:43" x14ac:dyDescent="0.35">
      <c r="AP9586" s="10"/>
      <c r="AQ9586"/>
    </row>
    <row r="9587" spans="42:43" x14ac:dyDescent="0.35">
      <c r="AP9587" s="10"/>
      <c r="AQ9587"/>
    </row>
    <row r="9588" spans="42:43" x14ac:dyDescent="0.35">
      <c r="AP9588" s="10"/>
      <c r="AQ9588"/>
    </row>
    <row r="9589" spans="42:43" x14ac:dyDescent="0.35">
      <c r="AP9589" s="10"/>
      <c r="AQ9589"/>
    </row>
    <row r="9590" spans="42:43" x14ac:dyDescent="0.35">
      <c r="AP9590" s="10"/>
      <c r="AQ9590"/>
    </row>
    <row r="9591" spans="42:43" x14ac:dyDescent="0.35">
      <c r="AP9591" s="10"/>
      <c r="AQ9591"/>
    </row>
    <row r="9592" spans="42:43" x14ac:dyDescent="0.35">
      <c r="AP9592" s="10"/>
      <c r="AQ9592"/>
    </row>
    <row r="9593" spans="42:43" x14ac:dyDescent="0.35">
      <c r="AP9593" s="10"/>
      <c r="AQ9593"/>
    </row>
    <row r="9594" spans="42:43" x14ac:dyDescent="0.35">
      <c r="AP9594" s="10"/>
      <c r="AQ9594"/>
    </row>
    <row r="9595" spans="42:43" x14ac:dyDescent="0.35">
      <c r="AP9595" s="10"/>
      <c r="AQ9595"/>
    </row>
    <row r="9596" spans="42:43" x14ac:dyDescent="0.35">
      <c r="AP9596" s="10"/>
      <c r="AQ9596"/>
    </row>
    <row r="9597" spans="42:43" x14ac:dyDescent="0.35">
      <c r="AP9597" s="10"/>
      <c r="AQ9597"/>
    </row>
    <row r="9598" spans="42:43" x14ac:dyDescent="0.35">
      <c r="AP9598" s="10"/>
      <c r="AQ9598"/>
    </row>
    <row r="9599" spans="42:43" x14ac:dyDescent="0.35">
      <c r="AP9599" s="10"/>
      <c r="AQ9599"/>
    </row>
    <row r="9600" spans="42:43" x14ac:dyDescent="0.35">
      <c r="AP9600" s="10"/>
      <c r="AQ9600"/>
    </row>
    <row r="9601" spans="42:43" x14ac:dyDescent="0.35">
      <c r="AP9601" s="10"/>
      <c r="AQ9601"/>
    </row>
    <row r="9602" spans="42:43" x14ac:dyDescent="0.35">
      <c r="AP9602" s="10"/>
      <c r="AQ9602"/>
    </row>
    <row r="9603" spans="42:43" x14ac:dyDescent="0.35">
      <c r="AP9603" s="10"/>
      <c r="AQ9603"/>
    </row>
    <row r="9604" spans="42:43" x14ac:dyDescent="0.35">
      <c r="AP9604" s="10"/>
      <c r="AQ9604"/>
    </row>
    <row r="9605" spans="42:43" x14ac:dyDescent="0.35">
      <c r="AP9605" s="10"/>
      <c r="AQ9605"/>
    </row>
    <row r="9606" spans="42:43" x14ac:dyDescent="0.35">
      <c r="AP9606" s="10"/>
      <c r="AQ9606"/>
    </row>
    <row r="9607" spans="42:43" x14ac:dyDescent="0.35">
      <c r="AP9607" s="10"/>
      <c r="AQ9607"/>
    </row>
    <row r="9608" spans="42:43" x14ac:dyDescent="0.35">
      <c r="AP9608" s="10"/>
      <c r="AQ9608"/>
    </row>
    <row r="9609" spans="42:43" x14ac:dyDescent="0.35">
      <c r="AP9609" s="10"/>
      <c r="AQ9609"/>
    </row>
    <row r="9610" spans="42:43" x14ac:dyDescent="0.35">
      <c r="AP9610" s="10"/>
      <c r="AQ9610"/>
    </row>
    <row r="9611" spans="42:43" x14ac:dyDescent="0.35">
      <c r="AP9611" s="10"/>
      <c r="AQ9611"/>
    </row>
    <row r="9612" spans="42:43" x14ac:dyDescent="0.35">
      <c r="AP9612" s="10"/>
      <c r="AQ9612"/>
    </row>
    <row r="9613" spans="42:43" x14ac:dyDescent="0.35">
      <c r="AP9613" s="10"/>
      <c r="AQ9613"/>
    </row>
    <row r="9614" spans="42:43" x14ac:dyDescent="0.35">
      <c r="AP9614" s="10"/>
      <c r="AQ9614"/>
    </row>
    <row r="9615" spans="42:43" x14ac:dyDescent="0.35">
      <c r="AP9615" s="10"/>
      <c r="AQ9615"/>
    </row>
    <row r="9616" spans="42:43" x14ac:dyDescent="0.35">
      <c r="AP9616" s="10"/>
      <c r="AQ9616"/>
    </row>
    <row r="9617" spans="42:43" x14ac:dyDescent="0.35">
      <c r="AP9617" s="10"/>
      <c r="AQ9617"/>
    </row>
    <row r="9618" spans="42:43" x14ac:dyDescent="0.35">
      <c r="AP9618" s="10"/>
      <c r="AQ9618"/>
    </row>
    <row r="9619" spans="42:43" x14ac:dyDescent="0.35">
      <c r="AP9619" s="10"/>
      <c r="AQ9619"/>
    </row>
    <row r="9620" spans="42:43" x14ac:dyDescent="0.35">
      <c r="AP9620" s="10"/>
      <c r="AQ9620"/>
    </row>
    <row r="9621" spans="42:43" x14ac:dyDescent="0.35">
      <c r="AP9621" s="10"/>
      <c r="AQ9621"/>
    </row>
    <row r="9622" spans="42:43" x14ac:dyDescent="0.35">
      <c r="AP9622" s="10"/>
      <c r="AQ9622"/>
    </row>
    <row r="9623" spans="42:43" x14ac:dyDescent="0.35">
      <c r="AP9623" s="10"/>
      <c r="AQ9623"/>
    </row>
    <row r="9624" spans="42:43" x14ac:dyDescent="0.35">
      <c r="AP9624" s="10"/>
      <c r="AQ9624"/>
    </row>
    <row r="9625" spans="42:43" x14ac:dyDescent="0.35">
      <c r="AP9625" s="10"/>
      <c r="AQ9625"/>
    </row>
    <row r="9626" spans="42:43" x14ac:dyDescent="0.35">
      <c r="AP9626" s="10"/>
      <c r="AQ9626"/>
    </row>
    <row r="9627" spans="42:43" x14ac:dyDescent="0.35">
      <c r="AP9627" s="10"/>
      <c r="AQ9627"/>
    </row>
    <row r="9628" spans="42:43" x14ac:dyDescent="0.35">
      <c r="AP9628" s="10"/>
      <c r="AQ9628"/>
    </row>
    <row r="9629" spans="42:43" x14ac:dyDescent="0.35">
      <c r="AP9629" s="10"/>
      <c r="AQ9629"/>
    </row>
    <row r="9630" spans="42:43" x14ac:dyDescent="0.35">
      <c r="AP9630" s="10"/>
      <c r="AQ9630"/>
    </row>
    <row r="9631" spans="42:43" x14ac:dyDescent="0.35">
      <c r="AP9631" s="10"/>
      <c r="AQ9631"/>
    </row>
    <row r="9632" spans="42:43" x14ac:dyDescent="0.35">
      <c r="AP9632" s="10"/>
      <c r="AQ9632"/>
    </row>
    <row r="9633" spans="42:43" x14ac:dyDescent="0.35">
      <c r="AP9633" s="10"/>
      <c r="AQ9633"/>
    </row>
    <row r="9634" spans="42:43" x14ac:dyDescent="0.35">
      <c r="AP9634" s="10"/>
      <c r="AQ9634"/>
    </row>
    <row r="9635" spans="42:43" x14ac:dyDescent="0.35">
      <c r="AP9635" s="10"/>
      <c r="AQ9635"/>
    </row>
    <row r="9636" spans="42:43" x14ac:dyDescent="0.35">
      <c r="AP9636" s="10"/>
      <c r="AQ9636"/>
    </row>
    <row r="9637" spans="42:43" x14ac:dyDescent="0.35">
      <c r="AP9637" s="10"/>
      <c r="AQ9637"/>
    </row>
    <row r="9638" spans="42:43" x14ac:dyDescent="0.35">
      <c r="AP9638" s="10"/>
      <c r="AQ9638"/>
    </row>
    <row r="9639" spans="42:43" x14ac:dyDescent="0.35">
      <c r="AP9639" s="10"/>
      <c r="AQ9639"/>
    </row>
    <row r="9640" spans="42:43" x14ac:dyDescent="0.35">
      <c r="AP9640" s="10"/>
      <c r="AQ9640"/>
    </row>
    <row r="9641" spans="42:43" x14ac:dyDescent="0.35">
      <c r="AP9641" s="10"/>
      <c r="AQ9641"/>
    </row>
    <row r="9642" spans="42:43" x14ac:dyDescent="0.35">
      <c r="AP9642" s="10"/>
      <c r="AQ9642"/>
    </row>
    <row r="9643" spans="42:43" x14ac:dyDescent="0.35">
      <c r="AP9643" s="10"/>
      <c r="AQ9643"/>
    </row>
    <row r="9644" spans="42:43" x14ac:dyDescent="0.35">
      <c r="AP9644" s="10"/>
      <c r="AQ9644"/>
    </row>
    <row r="9645" spans="42:43" x14ac:dyDescent="0.35">
      <c r="AP9645" s="10"/>
      <c r="AQ9645"/>
    </row>
    <row r="9646" spans="42:43" x14ac:dyDescent="0.35">
      <c r="AP9646" s="10"/>
      <c r="AQ9646"/>
    </row>
    <row r="9647" spans="42:43" x14ac:dyDescent="0.35">
      <c r="AP9647" s="10"/>
      <c r="AQ9647"/>
    </row>
    <row r="9648" spans="42:43" x14ac:dyDescent="0.35">
      <c r="AP9648" s="10"/>
      <c r="AQ9648"/>
    </row>
    <row r="9649" spans="42:43" x14ac:dyDescent="0.35">
      <c r="AP9649" s="10"/>
      <c r="AQ9649"/>
    </row>
    <row r="9650" spans="42:43" x14ac:dyDescent="0.35">
      <c r="AP9650" s="10"/>
      <c r="AQ9650"/>
    </row>
    <row r="9651" spans="42:43" x14ac:dyDescent="0.35">
      <c r="AP9651" s="10"/>
      <c r="AQ9651"/>
    </row>
    <row r="9652" spans="42:43" x14ac:dyDescent="0.35">
      <c r="AP9652" s="10"/>
      <c r="AQ9652"/>
    </row>
    <row r="9653" spans="42:43" x14ac:dyDescent="0.35">
      <c r="AP9653" s="10"/>
      <c r="AQ9653"/>
    </row>
    <row r="9654" spans="42:43" x14ac:dyDescent="0.35">
      <c r="AP9654" s="10"/>
      <c r="AQ9654"/>
    </row>
    <row r="9655" spans="42:43" x14ac:dyDescent="0.35">
      <c r="AP9655" s="10"/>
      <c r="AQ9655"/>
    </row>
    <row r="9656" spans="42:43" x14ac:dyDescent="0.35">
      <c r="AP9656" s="10"/>
      <c r="AQ9656"/>
    </row>
    <row r="9657" spans="42:43" x14ac:dyDescent="0.35">
      <c r="AP9657" s="10"/>
      <c r="AQ9657"/>
    </row>
    <row r="9658" spans="42:43" x14ac:dyDescent="0.35">
      <c r="AP9658" s="10"/>
      <c r="AQ9658"/>
    </row>
    <row r="9659" spans="42:43" x14ac:dyDescent="0.35">
      <c r="AP9659" s="10"/>
      <c r="AQ9659"/>
    </row>
    <row r="9660" spans="42:43" x14ac:dyDescent="0.35">
      <c r="AP9660" s="10"/>
      <c r="AQ9660"/>
    </row>
    <row r="9661" spans="42:43" x14ac:dyDescent="0.35">
      <c r="AP9661" s="10"/>
      <c r="AQ9661"/>
    </row>
    <row r="9662" spans="42:43" x14ac:dyDescent="0.35">
      <c r="AP9662" s="10"/>
      <c r="AQ9662"/>
    </row>
    <row r="9663" spans="42:43" x14ac:dyDescent="0.35">
      <c r="AP9663" s="10"/>
      <c r="AQ9663"/>
    </row>
    <row r="9664" spans="42:43" x14ac:dyDescent="0.35">
      <c r="AP9664" s="10"/>
      <c r="AQ9664"/>
    </row>
    <row r="9665" spans="42:43" x14ac:dyDescent="0.35">
      <c r="AP9665" s="10"/>
      <c r="AQ9665"/>
    </row>
    <row r="9666" spans="42:43" x14ac:dyDescent="0.35">
      <c r="AP9666" s="10"/>
      <c r="AQ9666"/>
    </row>
    <row r="9667" spans="42:43" x14ac:dyDescent="0.35">
      <c r="AP9667" s="10"/>
      <c r="AQ9667"/>
    </row>
    <row r="9668" spans="42:43" x14ac:dyDescent="0.35">
      <c r="AP9668" s="10"/>
      <c r="AQ9668"/>
    </row>
    <row r="9669" spans="42:43" x14ac:dyDescent="0.35">
      <c r="AP9669" s="10"/>
      <c r="AQ9669"/>
    </row>
    <row r="9670" spans="42:43" x14ac:dyDescent="0.35">
      <c r="AP9670" s="10"/>
      <c r="AQ9670"/>
    </row>
    <row r="9671" spans="42:43" x14ac:dyDescent="0.35">
      <c r="AP9671" s="10"/>
      <c r="AQ9671"/>
    </row>
    <row r="9672" spans="42:43" x14ac:dyDescent="0.35">
      <c r="AP9672" s="10"/>
      <c r="AQ9672"/>
    </row>
    <row r="9673" spans="42:43" x14ac:dyDescent="0.35">
      <c r="AP9673" s="10"/>
      <c r="AQ9673"/>
    </row>
    <row r="9674" spans="42:43" x14ac:dyDescent="0.35">
      <c r="AP9674" s="10"/>
      <c r="AQ9674"/>
    </row>
    <row r="9675" spans="42:43" x14ac:dyDescent="0.35">
      <c r="AP9675" s="10"/>
      <c r="AQ9675"/>
    </row>
    <row r="9676" spans="42:43" x14ac:dyDescent="0.35">
      <c r="AP9676" s="10"/>
      <c r="AQ9676"/>
    </row>
    <row r="9677" spans="42:43" x14ac:dyDescent="0.35">
      <c r="AP9677" s="10"/>
      <c r="AQ9677"/>
    </row>
    <row r="9678" spans="42:43" x14ac:dyDescent="0.35">
      <c r="AP9678" s="10"/>
      <c r="AQ9678"/>
    </row>
    <row r="9679" spans="42:43" x14ac:dyDescent="0.35">
      <c r="AP9679" s="10"/>
      <c r="AQ9679"/>
    </row>
    <row r="9680" spans="42:43" x14ac:dyDescent="0.35">
      <c r="AP9680" s="10"/>
      <c r="AQ9680"/>
    </row>
    <row r="9681" spans="42:43" x14ac:dyDescent="0.35">
      <c r="AP9681" s="10"/>
      <c r="AQ9681"/>
    </row>
    <row r="9682" spans="42:43" x14ac:dyDescent="0.35">
      <c r="AP9682" s="10"/>
      <c r="AQ9682"/>
    </row>
    <row r="9683" spans="42:43" x14ac:dyDescent="0.35">
      <c r="AP9683" s="10"/>
      <c r="AQ9683"/>
    </row>
    <row r="9684" spans="42:43" x14ac:dyDescent="0.35">
      <c r="AP9684" s="10"/>
      <c r="AQ9684"/>
    </row>
    <row r="9685" spans="42:43" x14ac:dyDescent="0.35">
      <c r="AP9685" s="10"/>
      <c r="AQ9685"/>
    </row>
    <row r="9686" spans="42:43" x14ac:dyDescent="0.35">
      <c r="AP9686" s="10"/>
      <c r="AQ9686"/>
    </row>
    <row r="9687" spans="42:43" x14ac:dyDescent="0.35">
      <c r="AP9687" s="10"/>
      <c r="AQ9687"/>
    </row>
    <row r="9688" spans="42:43" x14ac:dyDescent="0.35">
      <c r="AP9688" s="10"/>
      <c r="AQ9688"/>
    </row>
    <row r="9689" spans="42:43" x14ac:dyDescent="0.35">
      <c r="AP9689" s="10"/>
      <c r="AQ9689"/>
    </row>
    <row r="9690" spans="42:43" x14ac:dyDescent="0.35">
      <c r="AP9690" s="10"/>
      <c r="AQ9690"/>
    </row>
    <row r="9691" spans="42:43" x14ac:dyDescent="0.35">
      <c r="AP9691" s="10"/>
      <c r="AQ9691"/>
    </row>
    <row r="9692" spans="42:43" x14ac:dyDescent="0.35">
      <c r="AP9692" s="10"/>
      <c r="AQ9692"/>
    </row>
    <row r="9693" spans="42:43" x14ac:dyDescent="0.35">
      <c r="AP9693" s="10"/>
      <c r="AQ9693"/>
    </row>
    <row r="9694" spans="42:43" x14ac:dyDescent="0.35">
      <c r="AP9694" s="10"/>
      <c r="AQ9694"/>
    </row>
    <row r="9695" spans="42:43" x14ac:dyDescent="0.35">
      <c r="AP9695" s="10"/>
      <c r="AQ9695"/>
    </row>
    <row r="9696" spans="42:43" x14ac:dyDescent="0.35">
      <c r="AP9696" s="10"/>
      <c r="AQ9696"/>
    </row>
    <row r="9697" spans="42:43" x14ac:dyDescent="0.35">
      <c r="AP9697" s="10"/>
      <c r="AQ9697"/>
    </row>
    <row r="9698" spans="42:43" x14ac:dyDescent="0.35">
      <c r="AP9698" s="10"/>
      <c r="AQ9698"/>
    </row>
    <row r="9699" spans="42:43" x14ac:dyDescent="0.35">
      <c r="AP9699" s="10"/>
      <c r="AQ9699"/>
    </row>
    <row r="9700" spans="42:43" x14ac:dyDescent="0.35">
      <c r="AP9700" s="10"/>
      <c r="AQ9700"/>
    </row>
    <row r="9701" spans="42:43" x14ac:dyDescent="0.35">
      <c r="AP9701" s="10"/>
      <c r="AQ9701"/>
    </row>
    <row r="9702" spans="42:43" x14ac:dyDescent="0.35">
      <c r="AP9702" s="10"/>
      <c r="AQ9702"/>
    </row>
    <row r="9703" spans="42:43" x14ac:dyDescent="0.35">
      <c r="AP9703" s="10"/>
      <c r="AQ9703"/>
    </row>
    <row r="9704" spans="42:43" x14ac:dyDescent="0.35">
      <c r="AP9704" s="10"/>
      <c r="AQ9704"/>
    </row>
    <row r="9705" spans="42:43" x14ac:dyDescent="0.35">
      <c r="AP9705" s="10"/>
      <c r="AQ9705"/>
    </row>
    <row r="9706" spans="42:43" x14ac:dyDescent="0.35">
      <c r="AP9706" s="10"/>
      <c r="AQ9706"/>
    </row>
    <row r="9707" spans="42:43" x14ac:dyDescent="0.35">
      <c r="AP9707" s="10"/>
      <c r="AQ9707"/>
    </row>
    <row r="9708" spans="42:43" x14ac:dyDescent="0.35">
      <c r="AP9708" s="10"/>
      <c r="AQ9708"/>
    </row>
    <row r="9709" spans="42:43" x14ac:dyDescent="0.35">
      <c r="AP9709" s="10"/>
      <c r="AQ9709"/>
    </row>
    <row r="9710" spans="42:43" x14ac:dyDescent="0.35">
      <c r="AP9710" s="10"/>
      <c r="AQ9710"/>
    </row>
    <row r="9711" spans="42:43" x14ac:dyDescent="0.35">
      <c r="AP9711" s="10"/>
      <c r="AQ9711"/>
    </row>
    <row r="9712" spans="42:43" x14ac:dyDescent="0.35">
      <c r="AP9712" s="10"/>
      <c r="AQ9712"/>
    </row>
    <row r="9713" spans="42:43" x14ac:dyDescent="0.35">
      <c r="AP9713" s="10"/>
      <c r="AQ9713"/>
    </row>
    <row r="9714" spans="42:43" x14ac:dyDescent="0.35">
      <c r="AP9714" s="10"/>
      <c r="AQ9714"/>
    </row>
    <row r="9715" spans="42:43" x14ac:dyDescent="0.35">
      <c r="AP9715" s="10"/>
      <c r="AQ9715"/>
    </row>
    <row r="9716" spans="42:43" x14ac:dyDescent="0.35">
      <c r="AP9716" s="10"/>
      <c r="AQ9716"/>
    </row>
    <row r="9717" spans="42:43" x14ac:dyDescent="0.35">
      <c r="AP9717" s="10"/>
      <c r="AQ9717"/>
    </row>
    <row r="9718" spans="42:43" x14ac:dyDescent="0.35">
      <c r="AP9718" s="10"/>
      <c r="AQ9718"/>
    </row>
    <row r="9719" spans="42:43" x14ac:dyDescent="0.35">
      <c r="AP9719" s="10"/>
      <c r="AQ9719"/>
    </row>
    <row r="9720" spans="42:43" x14ac:dyDescent="0.35">
      <c r="AP9720" s="10"/>
      <c r="AQ9720"/>
    </row>
    <row r="9721" spans="42:43" x14ac:dyDescent="0.35">
      <c r="AP9721" s="10"/>
      <c r="AQ9721"/>
    </row>
    <row r="9722" spans="42:43" x14ac:dyDescent="0.35">
      <c r="AP9722" s="10"/>
      <c r="AQ9722"/>
    </row>
    <row r="9723" spans="42:43" x14ac:dyDescent="0.35">
      <c r="AP9723" s="10"/>
      <c r="AQ9723"/>
    </row>
    <row r="9724" spans="42:43" x14ac:dyDescent="0.35">
      <c r="AP9724" s="10"/>
      <c r="AQ9724"/>
    </row>
    <row r="9725" spans="42:43" x14ac:dyDescent="0.35">
      <c r="AP9725" s="10"/>
      <c r="AQ9725"/>
    </row>
    <row r="9726" spans="42:43" x14ac:dyDescent="0.35">
      <c r="AP9726" s="10"/>
      <c r="AQ9726"/>
    </row>
    <row r="9727" spans="42:43" x14ac:dyDescent="0.35">
      <c r="AP9727" s="10"/>
      <c r="AQ9727"/>
    </row>
    <row r="9728" spans="42:43" x14ac:dyDescent="0.35">
      <c r="AP9728" s="10"/>
      <c r="AQ9728"/>
    </row>
    <row r="9729" spans="42:43" x14ac:dyDescent="0.35">
      <c r="AP9729" s="10"/>
      <c r="AQ9729"/>
    </row>
    <row r="9730" spans="42:43" x14ac:dyDescent="0.35">
      <c r="AP9730" s="10"/>
      <c r="AQ9730"/>
    </row>
    <row r="9731" spans="42:43" x14ac:dyDescent="0.35">
      <c r="AP9731" s="10"/>
      <c r="AQ9731"/>
    </row>
    <row r="9732" spans="42:43" x14ac:dyDescent="0.35">
      <c r="AP9732" s="10"/>
      <c r="AQ9732"/>
    </row>
    <row r="9733" spans="42:43" x14ac:dyDescent="0.35">
      <c r="AP9733" s="10"/>
      <c r="AQ9733"/>
    </row>
    <row r="9734" spans="42:43" x14ac:dyDescent="0.35">
      <c r="AP9734" s="10"/>
      <c r="AQ9734"/>
    </row>
    <row r="9735" spans="42:43" x14ac:dyDescent="0.35">
      <c r="AP9735" s="10"/>
      <c r="AQ9735"/>
    </row>
    <row r="9736" spans="42:43" x14ac:dyDescent="0.35">
      <c r="AP9736" s="10"/>
      <c r="AQ9736"/>
    </row>
    <row r="9737" spans="42:43" x14ac:dyDescent="0.35">
      <c r="AP9737" s="10"/>
      <c r="AQ9737"/>
    </row>
    <row r="9738" spans="42:43" x14ac:dyDescent="0.35">
      <c r="AP9738" s="10"/>
      <c r="AQ9738"/>
    </row>
    <row r="9739" spans="42:43" x14ac:dyDescent="0.35">
      <c r="AP9739" s="10"/>
      <c r="AQ9739"/>
    </row>
    <row r="9740" spans="42:43" x14ac:dyDescent="0.35">
      <c r="AP9740" s="10"/>
      <c r="AQ9740"/>
    </row>
    <row r="9741" spans="42:43" x14ac:dyDescent="0.35">
      <c r="AP9741" s="10"/>
      <c r="AQ9741"/>
    </row>
    <row r="9742" spans="42:43" x14ac:dyDescent="0.35">
      <c r="AP9742" s="10"/>
      <c r="AQ9742"/>
    </row>
    <row r="9743" spans="42:43" x14ac:dyDescent="0.35">
      <c r="AP9743" s="10"/>
      <c r="AQ9743"/>
    </row>
    <row r="9744" spans="42:43" x14ac:dyDescent="0.35">
      <c r="AP9744" s="10"/>
      <c r="AQ9744"/>
    </row>
    <row r="9745" spans="42:43" x14ac:dyDescent="0.35">
      <c r="AP9745" s="10"/>
      <c r="AQ9745"/>
    </row>
    <row r="9746" spans="42:43" x14ac:dyDescent="0.35">
      <c r="AP9746" s="10"/>
      <c r="AQ9746"/>
    </row>
    <row r="9747" spans="42:43" x14ac:dyDescent="0.35">
      <c r="AP9747" s="10"/>
      <c r="AQ9747"/>
    </row>
    <row r="9748" spans="42:43" x14ac:dyDescent="0.35">
      <c r="AP9748" s="10"/>
      <c r="AQ9748"/>
    </row>
    <row r="9749" spans="42:43" x14ac:dyDescent="0.35">
      <c r="AP9749" s="10"/>
      <c r="AQ9749"/>
    </row>
    <row r="9750" spans="42:43" x14ac:dyDescent="0.35">
      <c r="AP9750" s="10"/>
      <c r="AQ9750"/>
    </row>
    <row r="9751" spans="42:43" x14ac:dyDescent="0.35">
      <c r="AP9751" s="10"/>
      <c r="AQ9751"/>
    </row>
    <row r="9752" spans="42:43" x14ac:dyDescent="0.35">
      <c r="AP9752" s="10"/>
      <c r="AQ9752"/>
    </row>
    <row r="9753" spans="42:43" x14ac:dyDescent="0.35">
      <c r="AP9753" s="10"/>
      <c r="AQ9753"/>
    </row>
    <row r="9754" spans="42:43" x14ac:dyDescent="0.35">
      <c r="AP9754" s="10"/>
      <c r="AQ9754"/>
    </row>
    <row r="9755" spans="42:43" x14ac:dyDescent="0.35">
      <c r="AP9755" s="10"/>
      <c r="AQ9755"/>
    </row>
    <row r="9756" spans="42:43" x14ac:dyDescent="0.35">
      <c r="AP9756" s="10"/>
      <c r="AQ9756"/>
    </row>
    <row r="9757" spans="42:43" x14ac:dyDescent="0.35">
      <c r="AP9757" s="10"/>
      <c r="AQ9757"/>
    </row>
    <row r="9758" spans="42:43" x14ac:dyDescent="0.35">
      <c r="AP9758" s="10"/>
      <c r="AQ9758"/>
    </row>
    <row r="9759" spans="42:43" x14ac:dyDescent="0.35">
      <c r="AP9759" s="10"/>
      <c r="AQ9759"/>
    </row>
    <row r="9760" spans="42:43" x14ac:dyDescent="0.35">
      <c r="AP9760" s="10"/>
      <c r="AQ9760"/>
    </row>
    <row r="9761" spans="42:43" x14ac:dyDescent="0.35">
      <c r="AP9761" s="10"/>
      <c r="AQ9761"/>
    </row>
    <row r="9762" spans="42:43" x14ac:dyDescent="0.35">
      <c r="AP9762" s="10"/>
      <c r="AQ9762"/>
    </row>
    <row r="9763" spans="42:43" x14ac:dyDescent="0.35">
      <c r="AP9763" s="10"/>
      <c r="AQ9763"/>
    </row>
    <row r="9764" spans="42:43" x14ac:dyDescent="0.35">
      <c r="AP9764" s="10"/>
      <c r="AQ9764"/>
    </row>
    <row r="9765" spans="42:43" x14ac:dyDescent="0.35">
      <c r="AP9765" s="10"/>
      <c r="AQ9765"/>
    </row>
    <row r="9766" spans="42:43" x14ac:dyDescent="0.35">
      <c r="AP9766" s="10"/>
      <c r="AQ9766"/>
    </row>
    <row r="9767" spans="42:43" x14ac:dyDescent="0.35">
      <c r="AP9767" s="10"/>
      <c r="AQ9767"/>
    </row>
    <row r="9768" spans="42:43" x14ac:dyDescent="0.35">
      <c r="AP9768" s="10"/>
      <c r="AQ9768"/>
    </row>
    <row r="9769" spans="42:43" x14ac:dyDescent="0.35">
      <c r="AP9769" s="10"/>
      <c r="AQ9769"/>
    </row>
    <row r="9770" spans="42:43" x14ac:dyDescent="0.35">
      <c r="AP9770" s="10"/>
      <c r="AQ9770"/>
    </row>
    <row r="9771" spans="42:43" x14ac:dyDescent="0.35">
      <c r="AP9771" s="10"/>
      <c r="AQ9771"/>
    </row>
    <row r="9772" spans="42:43" x14ac:dyDescent="0.35">
      <c r="AP9772" s="10"/>
      <c r="AQ9772"/>
    </row>
    <row r="9773" spans="42:43" x14ac:dyDescent="0.35">
      <c r="AP9773" s="10"/>
      <c r="AQ9773"/>
    </row>
    <row r="9774" spans="42:43" x14ac:dyDescent="0.35">
      <c r="AP9774" s="10"/>
      <c r="AQ9774"/>
    </row>
    <row r="9775" spans="42:43" x14ac:dyDescent="0.35">
      <c r="AP9775" s="10"/>
      <c r="AQ9775"/>
    </row>
    <row r="9776" spans="42:43" x14ac:dyDescent="0.35">
      <c r="AP9776" s="10"/>
      <c r="AQ9776"/>
    </row>
    <row r="9777" spans="42:43" x14ac:dyDescent="0.35">
      <c r="AP9777" s="10"/>
      <c r="AQ9777"/>
    </row>
    <row r="9778" spans="42:43" x14ac:dyDescent="0.35">
      <c r="AP9778" s="10"/>
      <c r="AQ9778"/>
    </row>
    <row r="9779" spans="42:43" x14ac:dyDescent="0.35">
      <c r="AP9779" s="10"/>
      <c r="AQ9779"/>
    </row>
    <row r="9780" spans="42:43" x14ac:dyDescent="0.35">
      <c r="AP9780" s="10"/>
      <c r="AQ9780"/>
    </row>
    <row r="9781" spans="42:43" x14ac:dyDescent="0.35">
      <c r="AP9781" s="10"/>
      <c r="AQ9781"/>
    </row>
    <row r="9782" spans="42:43" x14ac:dyDescent="0.35">
      <c r="AP9782" s="10"/>
      <c r="AQ9782"/>
    </row>
    <row r="9783" spans="42:43" x14ac:dyDescent="0.35">
      <c r="AP9783" s="10"/>
      <c r="AQ9783"/>
    </row>
    <row r="9784" spans="42:43" x14ac:dyDescent="0.35">
      <c r="AP9784" s="10"/>
      <c r="AQ9784"/>
    </row>
    <row r="9785" spans="42:43" x14ac:dyDescent="0.35">
      <c r="AP9785" s="10"/>
      <c r="AQ9785"/>
    </row>
    <row r="9786" spans="42:43" x14ac:dyDescent="0.35">
      <c r="AP9786" s="10"/>
      <c r="AQ9786"/>
    </row>
    <row r="9787" spans="42:43" x14ac:dyDescent="0.35">
      <c r="AP9787" s="10"/>
      <c r="AQ9787"/>
    </row>
    <row r="9788" spans="42:43" x14ac:dyDescent="0.35">
      <c r="AP9788" s="10"/>
      <c r="AQ9788"/>
    </row>
    <row r="9789" spans="42:43" x14ac:dyDescent="0.35">
      <c r="AP9789" s="10"/>
      <c r="AQ9789"/>
    </row>
    <row r="9790" spans="42:43" x14ac:dyDescent="0.35">
      <c r="AP9790" s="10"/>
      <c r="AQ9790"/>
    </row>
    <row r="9791" spans="42:43" x14ac:dyDescent="0.35">
      <c r="AP9791" s="10"/>
      <c r="AQ9791"/>
    </row>
    <row r="9792" spans="42:43" x14ac:dyDescent="0.35">
      <c r="AP9792" s="10"/>
      <c r="AQ9792"/>
    </row>
    <row r="9793" spans="42:43" x14ac:dyDescent="0.35">
      <c r="AP9793" s="10"/>
      <c r="AQ9793"/>
    </row>
    <row r="9794" spans="42:43" x14ac:dyDescent="0.35">
      <c r="AP9794" s="10"/>
      <c r="AQ9794"/>
    </row>
    <row r="9795" spans="42:43" x14ac:dyDescent="0.35">
      <c r="AP9795" s="10"/>
      <c r="AQ9795"/>
    </row>
    <row r="9796" spans="42:43" x14ac:dyDescent="0.35">
      <c r="AP9796" s="10"/>
      <c r="AQ9796"/>
    </row>
    <row r="9797" spans="42:43" x14ac:dyDescent="0.35">
      <c r="AP9797" s="10"/>
      <c r="AQ9797"/>
    </row>
    <row r="9798" spans="42:43" x14ac:dyDescent="0.35">
      <c r="AP9798" s="10"/>
      <c r="AQ9798"/>
    </row>
    <row r="9799" spans="42:43" x14ac:dyDescent="0.35">
      <c r="AP9799" s="10"/>
      <c r="AQ9799"/>
    </row>
    <row r="9800" spans="42:43" x14ac:dyDescent="0.35">
      <c r="AP9800" s="10"/>
      <c r="AQ9800"/>
    </row>
    <row r="9801" spans="42:43" x14ac:dyDescent="0.35">
      <c r="AP9801" s="10"/>
      <c r="AQ9801"/>
    </row>
    <row r="9802" spans="42:43" x14ac:dyDescent="0.35">
      <c r="AP9802" s="10"/>
      <c r="AQ9802"/>
    </row>
    <row r="9803" spans="42:43" x14ac:dyDescent="0.35">
      <c r="AP9803" s="10"/>
      <c r="AQ9803"/>
    </row>
    <row r="9804" spans="42:43" x14ac:dyDescent="0.35">
      <c r="AP9804" s="10"/>
      <c r="AQ9804"/>
    </row>
    <row r="9805" spans="42:43" x14ac:dyDescent="0.35">
      <c r="AP9805" s="10"/>
      <c r="AQ9805"/>
    </row>
    <row r="9806" spans="42:43" x14ac:dyDescent="0.35">
      <c r="AP9806" s="10"/>
      <c r="AQ9806"/>
    </row>
    <row r="9807" spans="42:43" x14ac:dyDescent="0.35">
      <c r="AP9807" s="10"/>
      <c r="AQ9807"/>
    </row>
    <row r="9808" spans="42:43" x14ac:dyDescent="0.35">
      <c r="AP9808" s="10"/>
      <c r="AQ9808"/>
    </row>
    <row r="9809" spans="42:43" x14ac:dyDescent="0.35">
      <c r="AP9809" s="10"/>
      <c r="AQ9809"/>
    </row>
    <row r="9810" spans="42:43" x14ac:dyDescent="0.35">
      <c r="AP9810" s="10"/>
      <c r="AQ9810"/>
    </row>
    <row r="9811" spans="42:43" x14ac:dyDescent="0.35">
      <c r="AP9811" s="10"/>
      <c r="AQ9811"/>
    </row>
    <row r="9812" spans="42:43" x14ac:dyDescent="0.35">
      <c r="AP9812" s="10"/>
      <c r="AQ9812"/>
    </row>
    <row r="9813" spans="42:43" x14ac:dyDescent="0.35">
      <c r="AP9813" s="10"/>
      <c r="AQ9813"/>
    </row>
    <row r="9814" spans="42:43" x14ac:dyDescent="0.35">
      <c r="AP9814" s="10"/>
      <c r="AQ9814"/>
    </row>
    <row r="9815" spans="42:43" x14ac:dyDescent="0.35">
      <c r="AP9815" s="10"/>
      <c r="AQ9815"/>
    </row>
    <row r="9816" spans="42:43" x14ac:dyDescent="0.35">
      <c r="AP9816" s="10"/>
      <c r="AQ9816"/>
    </row>
    <row r="9817" spans="42:43" x14ac:dyDescent="0.35">
      <c r="AP9817" s="10"/>
      <c r="AQ9817"/>
    </row>
    <row r="9818" spans="42:43" x14ac:dyDescent="0.35">
      <c r="AP9818" s="10"/>
      <c r="AQ9818"/>
    </row>
    <row r="9819" spans="42:43" x14ac:dyDescent="0.35">
      <c r="AP9819" s="10"/>
      <c r="AQ9819"/>
    </row>
    <row r="9820" spans="42:43" x14ac:dyDescent="0.35">
      <c r="AP9820" s="10"/>
      <c r="AQ9820"/>
    </row>
    <row r="9821" spans="42:43" x14ac:dyDescent="0.35">
      <c r="AP9821" s="10"/>
      <c r="AQ9821"/>
    </row>
    <row r="9822" spans="42:43" x14ac:dyDescent="0.35">
      <c r="AP9822" s="10"/>
      <c r="AQ9822"/>
    </row>
    <row r="9823" spans="42:43" x14ac:dyDescent="0.35">
      <c r="AP9823" s="10"/>
      <c r="AQ9823"/>
    </row>
    <row r="9824" spans="42:43" x14ac:dyDescent="0.35">
      <c r="AP9824" s="10"/>
      <c r="AQ9824"/>
    </row>
    <row r="9825" spans="42:43" x14ac:dyDescent="0.35">
      <c r="AP9825" s="10"/>
      <c r="AQ9825"/>
    </row>
    <row r="9826" spans="42:43" x14ac:dyDescent="0.35">
      <c r="AP9826" s="10"/>
      <c r="AQ9826"/>
    </row>
    <row r="9827" spans="42:43" x14ac:dyDescent="0.35">
      <c r="AP9827" s="10"/>
      <c r="AQ9827"/>
    </row>
    <row r="9828" spans="42:43" x14ac:dyDescent="0.35">
      <c r="AP9828" s="10"/>
      <c r="AQ9828"/>
    </row>
    <row r="9829" spans="42:43" x14ac:dyDescent="0.35">
      <c r="AP9829" s="10"/>
      <c r="AQ9829"/>
    </row>
    <row r="9830" spans="42:43" x14ac:dyDescent="0.35">
      <c r="AP9830" s="10"/>
      <c r="AQ9830"/>
    </row>
    <row r="9831" spans="42:43" x14ac:dyDescent="0.35">
      <c r="AP9831" s="10"/>
      <c r="AQ9831"/>
    </row>
    <row r="9832" spans="42:43" x14ac:dyDescent="0.35">
      <c r="AP9832" s="10"/>
      <c r="AQ9832"/>
    </row>
    <row r="9833" spans="42:43" x14ac:dyDescent="0.35">
      <c r="AP9833" s="10"/>
      <c r="AQ9833"/>
    </row>
    <row r="9834" spans="42:43" x14ac:dyDescent="0.35">
      <c r="AP9834" s="10"/>
      <c r="AQ9834"/>
    </row>
    <row r="9835" spans="42:43" x14ac:dyDescent="0.35">
      <c r="AP9835" s="10"/>
      <c r="AQ9835"/>
    </row>
    <row r="9836" spans="42:43" x14ac:dyDescent="0.35">
      <c r="AP9836" s="10"/>
      <c r="AQ9836"/>
    </row>
    <row r="9837" spans="42:43" x14ac:dyDescent="0.35">
      <c r="AP9837" s="10"/>
      <c r="AQ9837"/>
    </row>
    <row r="9838" spans="42:43" x14ac:dyDescent="0.35">
      <c r="AP9838" s="10"/>
      <c r="AQ9838"/>
    </row>
    <row r="9839" spans="42:43" x14ac:dyDescent="0.35">
      <c r="AP9839" s="10"/>
      <c r="AQ9839"/>
    </row>
    <row r="9840" spans="42:43" x14ac:dyDescent="0.35">
      <c r="AP9840" s="10"/>
      <c r="AQ9840"/>
    </row>
    <row r="9841" spans="42:43" x14ac:dyDescent="0.35">
      <c r="AP9841" s="10"/>
      <c r="AQ9841"/>
    </row>
    <row r="9842" spans="42:43" x14ac:dyDescent="0.35">
      <c r="AP9842" s="10"/>
      <c r="AQ9842"/>
    </row>
    <row r="9843" spans="42:43" x14ac:dyDescent="0.35">
      <c r="AP9843" s="10"/>
      <c r="AQ9843"/>
    </row>
    <row r="9844" spans="42:43" x14ac:dyDescent="0.35">
      <c r="AP9844" s="10"/>
      <c r="AQ9844"/>
    </row>
    <row r="9845" spans="42:43" x14ac:dyDescent="0.35">
      <c r="AP9845" s="10"/>
      <c r="AQ9845"/>
    </row>
    <row r="9846" spans="42:43" x14ac:dyDescent="0.35">
      <c r="AP9846" s="10"/>
      <c r="AQ9846"/>
    </row>
    <row r="9847" spans="42:43" x14ac:dyDescent="0.35">
      <c r="AP9847" s="10"/>
      <c r="AQ9847"/>
    </row>
    <row r="9848" spans="42:43" x14ac:dyDescent="0.35">
      <c r="AP9848" s="10"/>
      <c r="AQ9848"/>
    </row>
    <row r="9849" spans="42:43" x14ac:dyDescent="0.35">
      <c r="AP9849" s="10"/>
      <c r="AQ9849"/>
    </row>
    <row r="9850" spans="42:43" x14ac:dyDescent="0.35">
      <c r="AP9850" s="10"/>
      <c r="AQ9850"/>
    </row>
    <row r="9851" spans="42:43" x14ac:dyDescent="0.35">
      <c r="AP9851" s="10"/>
      <c r="AQ9851"/>
    </row>
    <row r="9852" spans="42:43" x14ac:dyDescent="0.35">
      <c r="AP9852" s="10"/>
      <c r="AQ9852"/>
    </row>
    <row r="9853" spans="42:43" x14ac:dyDescent="0.35">
      <c r="AP9853" s="10"/>
      <c r="AQ9853"/>
    </row>
    <row r="9854" spans="42:43" x14ac:dyDescent="0.35">
      <c r="AP9854" s="10"/>
      <c r="AQ9854"/>
    </row>
    <row r="9855" spans="42:43" x14ac:dyDescent="0.35">
      <c r="AP9855" s="10"/>
      <c r="AQ9855"/>
    </row>
    <row r="9856" spans="42:43" x14ac:dyDescent="0.35">
      <c r="AP9856" s="10"/>
      <c r="AQ9856"/>
    </row>
    <row r="9857" spans="42:43" x14ac:dyDescent="0.35">
      <c r="AP9857" s="10"/>
      <c r="AQ9857"/>
    </row>
    <row r="9858" spans="42:43" x14ac:dyDescent="0.35">
      <c r="AP9858" s="10"/>
      <c r="AQ9858"/>
    </row>
    <row r="9859" spans="42:43" x14ac:dyDescent="0.35">
      <c r="AP9859" s="10"/>
      <c r="AQ9859"/>
    </row>
    <row r="9860" spans="42:43" x14ac:dyDescent="0.35">
      <c r="AP9860" s="10"/>
      <c r="AQ9860"/>
    </row>
    <row r="9861" spans="42:43" x14ac:dyDescent="0.35">
      <c r="AP9861" s="10"/>
      <c r="AQ9861"/>
    </row>
    <row r="9862" spans="42:43" x14ac:dyDescent="0.35">
      <c r="AP9862" s="10"/>
      <c r="AQ9862"/>
    </row>
    <row r="9863" spans="42:43" x14ac:dyDescent="0.35">
      <c r="AP9863" s="10"/>
      <c r="AQ9863"/>
    </row>
    <row r="9864" spans="42:43" x14ac:dyDescent="0.35">
      <c r="AP9864" s="10"/>
      <c r="AQ9864"/>
    </row>
    <row r="9865" spans="42:43" x14ac:dyDescent="0.35">
      <c r="AP9865" s="10"/>
      <c r="AQ9865"/>
    </row>
    <row r="9866" spans="42:43" x14ac:dyDescent="0.35">
      <c r="AP9866" s="10"/>
      <c r="AQ9866"/>
    </row>
    <row r="9867" spans="42:43" x14ac:dyDescent="0.35">
      <c r="AP9867" s="10"/>
      <c r="AQ9867"/>
    </row>
    <row r="9868" spans="42:43" x14ac:dyDescent="0.35">
      <c r="AP9868" s="10"/>
      <c r="AQ9868"/>
    </row>
    <row r="9869" spans="42:43" x14ac:dyDescent="0.35">
      <c r="AP9869" s="10"/>
      <c r="AQ9869"/>
    </row>
    <row r="9870" spans="42:43" x14ac:dyDescent="0.35">
      <c r="AP9870" s="10"/>
      <c r="AQ9870"/>
    </row>
    <row r="9871" spans="42:43" x14ac:dyDescent="0.35">
      <c r="AP9871" s="10"/>
      <c r="AQ9871"/>
    </row>
    <row r="9872" spans="42:43" x14ac:dyDescent="0.35">
      <c r="AP9872" s="10"/>
      <c r="AQ9872"/>
    </row>
    <row r="9873" spans="42:43" x14ac:dyDescent="0.35">
      <c r="AP9873" s="10"/>
      <c r="AQ9873"/>
    </row>
    <row r="9874" spans="42:43" x14ac:dyDescent="0.35">
      <c r="AP9874" s="10"/>
      <c r="AQ9874"/>
    </row>
    <row r="9875" spans="42:43" x14ac:dyDescent="0.35">
      <c r="AP9875" s="10"/>
      <c r="AQ9875"/>
    </row>
    <row r="9876" spans="42:43" x14ac:dyDescent="0.35">
      <c r="AP9876" s="10"/>
      <c r="AQ9876"/>
    </row>
    <row r="9877" spans="42:43" x14ac:dyDescent="0.35">
      <c r="AP9877" s="10"/>
      <c r="AQ9877"/>
    </row>
    <row r="9878" spans="42:43" x14ac:dyDescent="0.35">
      <c r="AP9878" s="10"/>
      <c r="AQ9878"/>
    </row>
    <row r="9879" spans="42:43" x14ac:dyDescent="0.35">
      <c r="AP9879" s="10"/>
      <c r="AQ9879"/>
    </row>
    <row r="9880" spans="42:43" x14ac:dyDescent="0.35">
      <c r="AP9880" s="10"/>
      <c r="AQ9880"/>
    </row>
    <row r="9881" spans="42:43" x14ac:dyDescent="0.35">
      <c r="AP9881" s="10"/>
      <c r="AQ9881"/>
    </row>
    <row r="9882" spans="42:43" x14ac:dyDescent="0.35">
      <c r="AP9882" s="10"/>
      <c r="AQ9882"/>
    </row>
    <row r="9883" spans="42:43" x14ac:dyDescent="0.35">
      <c r="AP9883" s="10"/>
      <c r="AQ9883"/>
    </row>
    <row r="9884" spans="42:43" x14ac:dyDescent="0.35">
      <c r="AP9884" s="10"/>
      <c r="AQ9884"/>
    </row>
    <row r="9885" spans="42:43" x14ac:dyDescent="0.35">
      <c r="AP9885" s="10"/>
      <c r="AQ9885"/>
    </row>
    <row r="9886" spans="42:43" x14ac:dyDescent="0.35">
      <c r="AP9886" s="10"/>
      <c r="AQ9886"/>
    </row>
    <row r="9887" spans="42:43" x14ac:dyDescent="0.35">
      <c r="AP9887" s="10"/>
      <c r="AQ9887"/>
    </row>
    <row r="9888" spans="42:43" x14ac:dyDescent="0.35">
      <c r="AP9888" s="10"/>
      <c r="AQ9888"/>
    </row>
    <row r="9889" spans="42:43" x14ac:dyDescent="0.35">
      <c r="AP9889" s="10"/>
      <c r="AQ9889"/>
    </row>
    <row r="9890" spans="42:43" x14ac:dyDescent="0.35">
      <c r="AP9890" s="10"/>
      <c r="AQ9890"/>
    </row>
    <row r="9891" spans="42:43" x14ac:dyDescent="0.35">
      <c r="AP9891" s="10"/>
      <c r="AQ9891"/>
    </row>
    <row r="9892" spans="42:43" x14ac:dyDescent="0.35">
      <c r="AP9892" s="10"/>
      <c r="AQ9892"/>
    </row>
    <row r="9893" spans="42:43" x14ac:dyDescent="0.35">
      <c r="AP9893" s="10"/>
      <c r="AQ9893"/>
    </row>
    <row r="9894" spans="42:43" x14ac:dyDescent="0.35">
      <c r="AP9894" s="10"/>
      <c r="AQ9894"/>
    </row>
    <row r="9895" spans="42:43" x14ac:dyDescent="0.35">
      <c r="AP9895" s="10"/>
      <c r="AQ9895"/>
    </row>
    <row r="9896" spans="42:43" x14ac:dyDescent="0.35">
      <c r="AP9896" s="10"/>
      <c r="AQ9896"/>
    </row>
    <row r="9897" spans="42:43" x14ac:dyDescent="0.35">
      <c r="AP9897" s="10"/>
      <c r="AQ9897"/>
    </row>
    <row r="9898" spans="42:43" x14ac:dyDescent="0.35">
      <c r="AP9898" s="10"/>
      <c r="AQ9898"/>
    </row>
    <row r="9899" spans="42:43" x14ac:dyDescent="0.35">
      <c r="AP9899" s="10"/>
      <c r="AQ9899"/>
    </row>
    <row r="9900" spans="42:43" x14ac:dyDescent="0.35">
      <c r="AP9900" s="10"/>
      <c r="AQ9900"/>
    </row>
    <row r="9901" spans="42:43" x14ac:dyDescent="0.35">
      <c r="AP9901" s="10"/>
      <c r="AQ9901"/>
    </row>
    <row r="9902" spans="42:43" x14ac:dyDescent="0.35">
      <c r="AP9902" s="10"/>
      <c r="AQ9902"/>
    </row>
    <row r="9903" spans="42:43" x14ac:dyDescent="0.35">
      <c r="AP9903" s="10"/>
      <c r="AQ9903"/>
    </row>
    <row r="9904" spans="42:43" x14ac:dyDescent="0.35">
      <c r="AP9904" s="10"/>
      <c r="AQ9904"/>
    </row>
    <row r="9905" spans="42:43" x14ac:dyDescent="0.35">
      <c r="AP9905" s="10"/>
      <c r="AQ9905"/>
    </row>
    <row r="9906" spans="42:43" x14ac:dyDescent="0.35">
      <c r="AP9906" s="10"/>
      <c r="AQ9906"/>
    </row>
    <row r="9907" spans="42:43" x14ac:dyDescent="0.35">
      <c r="AP9907" s="10"/>
      <c r="AQ9907"/>
    </row>
    <row r="9908" spans="42:43" x14ac:dyDescent="0.35">
      <c r="AP9908" s="10"/>
      <c r="AQ9908"/>
    </row>
    <row r="9909" spans="42:43" x14ac:dyDescent="0.35">
      <c r="AP9909" s="10"/>
      <c r="AQ9909"/>
    </row>
    <row r="9910" spans="42:43" x14ac:dyDescent="0.35">
      <c r="AP9910" s="10"/>
      <c r="AQ9910"/>
    </row>
    <row r="9911" spans="42:43" x14ac:dyDescent="0.35">
      <c r="AP9911" s="10"/>
      <c r="AQ9911"/>
    </row>
    <row r="9912" spans="42:43" x14ac:dyDescent="0.35">
      <c r="AP9912" s="10"/>
      <c r="AQ9912"/>
    </row>
    <row r="9913" spans="42:43" x14ac:dyDescent="0.35">
      <c r="AP9913" s="10"/>
      <c r="AQ9913"/>
    </row>
    <row r="9914" spans="42:43" x14ac:dyDescent="0.35">
      <c r="AP9914" s="10"/>
      <c r="AQ9914"/>
    </row>
    <row r="9915" spans="42:43" x14ac:dyDescent="0.35">
      <c r="AP9915" s="10"/>
      <c r="AQ9915"/>
    </row>
    <row r="9916" spans="42:43" x14ac:dyDescent="0.35">
      <c r="AP9916" s="10"/>
      <c r="AQ9916"/>
    </row>
    <row r="9917" spans="42:43" x14ac:dyDescent="0.35">
      <c r="AP9917" s="10"/>
      <c r="AQ9917"/>
    </row>
    <row r="9918" spans="42:43" x14ac:dyDescent="0.35">
      <c r="AP9918" s="10"/>
      <c r="AQ9918"/>
    </row>
    <row r="9919" spans="42:43" x14ac:dyDescent="0.35">
      <c r="AP9919" s="10"/>
      <c r="AQ9919"/>
    </row>
    <row r="9920" spans="42:43" x14ac:dyDescent="0.35">
      <c r="AP9920" s="10"/>
      <c r="AQ9920"/>
    </row>
    <row r="9921" spans="42:43" x14ac:dyDescent="0.35">
      <c r="AP9921" s="10"/>
      <c r="AQ9921"/>
    </row>
    <row r="9922" spans="42:43" x14ac:dyDescent="0.35">
      <c r="AP9922" s="10"/>
      <c r="AQ9922"/>
    </row>
    <row r="9923" spans="42:43" x14ac:dyDescent="0.35">
      <c r="AP9923" s="10"/>
      <c r="AQ9923"/>
    </row>
    <row r="9924" spans="42:43" x14ac:dyDescent="0.35">
      <c r="AP9924" s="10"/>
      <c r="AQ9924"/>
    </row>
    <row r="9925" spans="42:43" x14ac:dyDescent="0.35">
      <c r="AP9925" s="10"/>
      <c r="AQ9925"/>
    </row>
    <row r="9926" spans="42:43" x14ac:dyDescent="0.35">
      <c r="AP9926" s="10"/>
      <c r="AQ9926"/>
    </row>
    <row r="9927" spans="42:43" x14ac:dyDescent="0.35">
      <c r="AP9927" s="10"/>
      <c r="AQ9927"/>
    </row>
    <row r="9928" spans="42:43" x14ac:dyDescent="0.35">
      <c r="AP9928" s="10"/>
      <c r="AQ9928"/>
    </row>
    <row r="9929" spans="42:43" x14ac:dyDescent="0.35">
      <c r="AP9929" s="10"/>
      <c r="AQ9929"/>
    </row>
    <row r="9930" spans="42:43" x14ac:dyDescent="0.35">
      <c r="AP9930" s="10"/>
      <c r="AQ9930"/>
    </row>
    <row r="9931" spans="42:43" x14ac:dyDescent="0.35">
      <c r="AP9931" s="10"/>
      <c r="AQ9931"/>
    </row>
    <row r="9932" spans="42:43" x14ac:dyDescent="0.35">
      <c r="AP9932" s="10"/>
      <c r="AQ9932"/>
    </row>
    <row r="9933" spans="42:43" x14ac:dyDescent="0.35">
      <c r="AP9933" s="10"/>
      <c r="AQ9933"/>
    </row>
    <row r="9934" spans="42:43" x14ac:dyDescent="0.35">
      <c r="AP9934" s="10"/>
      <c r="AQ9934"/>
    </row>
    <row r="9935" spans="42:43" x14ac:dyDescent="0.35">
      <c r="AP9935" s="10"/>
      <c r="AQ9935"/>
    </row>
    <row r="9936" spans="42:43" x14ac:dyDescent="0.35">
      <c r="AP9936" s="10"/>
      <c r="AQ9936"/>
    </row>
    <row r="9937" spans="42:43" x14ac:dyDescent="0.35">
      <c r="AP9937" s="10"/>
      <c r="AQ9937"/>
    </row>
    <row r="9938" spans="42:43" x14ac:dyDescent="0.35">
      <c r="AP9938" s="10"/>
      <c r="AQ9938"/>
    </row>
    <row r="9939" spans="42:43" x14ac:dyDescent="0.35">
      <c r="AP9939" s="10"/>
      <c r="AQ9939"/>
    </row>
    <row r="9940" spans="42:43" x14ac:dyDescent="0.35">
      <c r="AP9940" s="10"/>
      <c r="AQ9940"/>
    </row>
    <row r="9941" spans="42:43" x14ac:dyDescent="0.35">
      <c r="AP9941" s="10"/>
      <c r="AQ9941"/>
    </row>
    <row r="9942" spans="42:43" x14ac:dyDescent="0.35">
      <c r="AP9942" s="10"/>
      <c r="AQ9942"/>
    </row>
    <row r="9943" spans="42:43" x14ac:dyDescent="0.35">
      <c r="AP9943" s="10"/>
      <c r="AQ9943"/>
    </row>
    <row r="9944" spans="42:43" x14ac:dyDescent="0.35">
      <c r="AP9944" s="10"/>
      <c r="AQ9944"/>
    </row>
    <row r="9945" spans="42:43" x14ac:dyDescent="0.35">
      <c r="AP9945" s="10"/>
      <c r="AQ9945"/>
    </row>
    <row r="9946" spans="42:43" x14ac:dyDescent="0.35">
      <c r="AP9946" s="10"/>
      <c r="AQ9946"/>
    </row>
    <row r="9947" spans="42:43" x14ac:dyDescent="0.35">
      <c r="AP9947" s="10"/>
      <c r="AQ9947"/>
    </row>
    <row r="9948" spans="42:43" x14ac:dyDescent="0.35">
      <c r="AP9948" s="10"/>
      <c r="AQ9948"/>
    </row>
    <row r="9949" spans="42:43" x14ac:dyDescent="0.35">
      <c r="AP9949" s="10"/>
      <c r="AQ9949"/>
    </row>
    <row r="9950" spans="42:43" x14ac:dyDescent="0.35">
      <c r="AP9950" s="10"/>
      <c r="AQ9950"/>
    </row>
    <row r="9951" spans="42:43" x14ac:dyDescent="0.35">
      <c r="AP9951" s="10"/>
      <c r="AQ9951"/>
    </row>
    <row r="9952" spans="42:43" x14ac:dyDescent="0.35">
      <c r="AP9952" s="10"/>
      <c r="AQ9952"/>
    </row>
    <row r="9953" spans="42:43" x14ac:dyDescent="0.35">
      <c r="AP9953" s="10"/>
      <c r="AQ9953"/>
    </row>
    <row r="9954" spans="42:43" x14ac:dyDescent="0.35">
      <c r="AP9954" s="10"/>
      <c r="AQ9954"/>
    </row>
    <row r="9955" spans="42:43" x14ac:dyDescent="0.35">
      <c r="AP9955" s="10"/>
      <c r="AQ9955"/>
    </row>
    <row r="9956" spans="42:43" x14ac:dyDescent="0.35">
      <c r="AP9956" s="10"/>
      <c r="AQ9956"/>
    </row>
    <row r="9957" spans="42:43" x14ac:dyDescent="0.35">
      <c r="AP9957" s="10"/>
      <c r="AQ9957"/>
    </row>
    <row r="9958" spans="42:43" x14ac:dyDescent="0.35">
      <c r="AP9958" s="10"/>
      <c r="AQ9958"/>
    </row>
    <row r="9959" spans="42:43" x14ac:dyDescent="0.35">
      <c r="AP9959" s="10"/>
      <c r="AQ9959"/>
    </row>
    <row r="9960" spans="42:43" x14ac:dyDescent="0.35">
      <c r="AP9960" s="10"/>
      <c r="AQ9960"/>
    </row>
    <row r="9961" spans="42:43" x14ac:dyDescent="0.35">
      <c r="AP9961" s="10"/>
      <c r="AQ9961"/>
    </row>
    <row r="9962" spans="42:43" x14ac:dyDescent="0.35">
      <c r="AP9962" s="10"/>
      <c r="AQ9962"/>
    </row>
    <row r="9963" spans="42:43" x14ac:dyDescent="0.35">
      <c r="AP9963" s="10"/>
      <c r="AQ9963"/>
    </row>
    <row r="9964" spans="42:43" x14ac:dyDescent="0.35">
      <c r="AP9964" s="10"/>
      <c r="AQ9964"/>
    </row>
    <row r="9965" spans="42:43" x14ac:dyDescent="0.35">
      <c r="AP9965" s="10"/>
      <c r="AQ9965"/>
    </row>
    <row r="9966" spans="42:43" x14ac:dyDescent="0.35">
      <c r="AP9966" s="10"/>
      <c r="AQ9966"/>
    </row>
    <row r="9967" spans="42:43" x14ac:dyDescent="0.35">
      <c r="AP9967" s="10"/>
      <c r="AQ9967"/>
    </row>
    <row r="9968" spans="42:43" x14ac:dyDescent="0.35">
      <c r="AP9968" s="10"/>
      <c r="AQ9968"/>
    </row>
    <row r="9969" spans="42:43" x14ac:dyDescent="0.35">
      <c r="AP9969" s="10"/>
      <c r="AQ9969"/>
    </row>
    <row r="9970" spans="42:43" x14ac:dyDescent="0.35">
      <c r="AP9970" s="10"/>
      <c r="AQ9970"/>
    </row>
    <row r="9971" spans="42:43" x14ac:dyDescent="0.35">
      <c r="AP9971" s="10"/>
      <c r="AQ9971"/>
    </row>
    <row r="9972" spans="42:43" x14ac:dyDescent="0.35">
      <c r="AP9972" s="10"/>
      <c r="AQ9972"/>
    </row>
    <row r="9973" spans="42:43" x14ac:dyDescent="0.35">
      <c r="AP9973" s="10"/>
      <c r="AQ9973"/>
    </row>
    <row r="9974" spans="42:43" x14ac:dyDescent="0.35">
      <c r="AP9974" s="10"/>
      <c r="AQ9974"/>
    </row>
    <row r="9975" spans="42:43" x14ac:dyDescent="0.35">
      <c r="AP9975" s="10"/>
      <c r="AQ9975"/>
    </row>
    <row r="9976" spans="42:43" x14ac:dyDescent="0.35">
      <c r="AP9976" s="10"/>
      <c r="AQ9976"/>
    </row>
    <row r="9977" spans="42:43" x14ac:dyDescent="0.35">
      <c r="AP9977" s="10"/>
      <c r="AQ9977"/>
    </row>
    <row r="9978" spans="42:43" x14ac:dyDescent="0.35">
      <c r="AP9978" s="10"/>
      <c r="AQ9978"/>
    </row>
    <row r="9979" spans="42:43" x14ac:dyDescent="0.35">
      <c r="AP9979" s="10"/>
      <c r="AQ9979"/>
    </row>
    <row r="9980" spans="42:43" x14ac:dyDescent="0.35">
      <c r="AP9980" s="10"/>
      <c r="AQ9980"/>
    </row>
    <row r="9981" spans="42:43" x14ac:dyDescent="0.35">
      <c r="AP9981" s="10"/>
      <c r="AQ9981"/>
    </row>
    <row r="9982" spans="42:43" x14ac:dyDescent="0.35">
      <c r="AP9982" s="10"/>
      <c r="AQ9982"/>
    </row>
    <row r="9983" spans="42:43" x14ac:dyDescent="0.35">
      <c r="AP9983" s="10"/>
      <c r="AQ9983"/>
    </row>
    <row r="9984" spans="42:43" x14ac:dyDescent="0.35">
      <c r="AP9984" s="10"/>
      <c r="AQ9984"/>
    </row>
    <row r="9985" spans="42:43" x14ac:dyDescent="0.35">
      <c r="AP9985" s="10"/>
      <c r="AQ9985"/>
    </row>
    <row r="9986" spans="42:43" x14ac:dyDescent="0.35">
      <c r="AP9986" s="10"/>
      <c r="AQ9986"/>
    </row>
    <row r="9987" spans="42:43" x14ac:dyDescent="0.35">
      <c r="AP9987" s="10"/>
      <c r="AQ9987"/>
    </row>
    <row r="9988" spans="42:43" x14ac:dyDescent="0.35">
      <c r="AP9988" s="10"/>
      <c r="AQ9988"/>
    </row>
    <row r="9989" spans="42:43" x14ac:dyDescent="0.35">
      <c r="AP9989" s="10"/>
      <c r="AQ9989"/>
    </row>
    <row r="9990" spans="42:43" x14ac:dyDescent="0.35">
      <c r="AP9990" s="10"/>
      <c r="AQ9990"/>
    </row>
    <row r="9991" spans="42:43" x14ac:dyDescent="0.35">
      <c r="AP9991" s="10"/>
      <c r="AQ9991"/>
    </row>
    <row r="9992" spans="42:43" x14ac:dyDescent="0.35">
      <c r="AP9992" s="10"/>
      <c r="AQ9992"/>
    </row>
    <row r="9993" spans="42:43" x14ac:dyDescent="0.35">
      <c r="AP9993" s="10"/>
      <c r="AQ9993"/>
    </row>
    <row r="9994" spans="42:43" x14ac:dyDescent="0.35">
      <c r="AP9994" s="10"/>
      <c r="AQ9994"/>
    </row>
    <row r="9995" spans="42:43" x14ac:dyDescent="0.35">
      <c r="AP9995" s="10"/>
      <c r="AQ9995"/>
    </row>
    <row r="9996" spans="42:43" x14ac:dyDescent="0.35">
      <c r="AP9996" s="10"/>
      <c r="AQ9996"/>
    </row>
    <row r="9997" spans="42:43" x14ac:dyDescent="0.35">
      <c r="AP9997" s="10"/>
      <c r="AQ9997"/>
    </row>
    <row r="9998" spans="42:43" x14ac:dyDescent="0.35">
      <c r="AP9998" s="10"/>
      <c r="AQ9998"/>
    </row>
    <row r="9999" spans="42:43" x14ac:dyDescent="0.35">
      <c r="AP9999" s="10"/>
      <c r="AQ9999"/>
    </row>
    <row r="10000" spans="42:43" x14ac:dyDescent="0.35">
      <c r="AP10000" s="10"/>
      <c r="AQ10000"/>
    </row>
    <row r="10001" spans="42:43" x14ac:dyDescent="0.35">
      <c r="AP10001" s="10"/>
      <c r="AQ10001"/>
    </row>
    <row r="10002" spans="42:43" x14ac:dyDescent="0.35">
      <c r="AP10002" s="10"/>
      <c r="AQ10002"/>
    </row>
    <row r="10003" spans="42:43" x14ac:dyDescent="0.35">
      <c r="AP10003" s="10"/>
      <c r="AQ10003"/>
    </row>
    <row r="10004" spans="42:43" x14ac:dyDescent="0.35">
      <c r="AP10004" s="10"/>
      <c r="AQ10004"/>
    </row>
    <row r="10005" spans="42:43" x14ac:dyDescent="0.35">
      <c r="AP10005" s="10"/>
      <c r="AQ10005"/>
    </row>
    <row r="10006" spans="42:43" x14ac:dyDescent="0.35">
      <c r="AP10006" s="10"/>
      <c r="AQ10006"/>
    </row>
    <row r="10007" spans="42:43" x14ac:dyDescent="0.35">
      <c r="AP10007" s="10"/>
      <c r="AQ10007"/>
    </row>
    <row r="10008" spans="42:43" x14ac:dyDescent="0.35">
      <c r="AP10008" s="10"/>
      <c r="AQ10008"/>
    </row>
    <row r="10009" spans="42:43" x14ac:dyDescent="0.35">
      <c r="AP10009" s="10"/>
      <c r="AQ10009"/>
    </row>
    <row r="10010" spans="42:43" x14ac:dyDescent="0.35">
      <c r="AP10010" s="10"/>
      <c r="AQ10010"/>
    </row>
    <row r="10011" spans="42:43" x14ac:dyDescent="0.35">
      <c r="AP10011" s="10"/>
      <c r="AQ10011"/>
    </row>
    <row r="10012" spans="42:43" x14ac:dyDescent="0.35">
      <c r="AP10012" s="10"/>
      <c r="AQ10012"/>
    </row>
    <row r="10013" spans="42:43" x14ac:dyDescent="0.35">
      <c r="AP10013" s="10"/>
      <c r="AQ10013"/>
    </row>
    <row r="10014" spans="42:43" x14ac:dyDescent="0.35">
      <c r="AP10014" s="10"/>
      <c r="AQ10014"/>
    </row>
    <row r="10015" spans="42:43" x14ac:dyDescent="0.35">
      <c r="AP10015" s="10"/>
      <c r="AQ10015"/>
    </row>
    <row r="10016" spans="42:43" x14ac:dyDescent="0.35">
      <c r="AP10016" s="10"/>
      <c r="AQ10016"/>
    </row>
    <row r="10017" spans="42:43" x14ac:dyDescent="0.35">
      <c r="AP10017" s="10"/>
      <c r="AQ10017"/>
    </row>
    <row r="10018" spans="42:43" x14ac:dyDescent="0.35">
      <c r="AP10018" s="10"/>
      <c r="AQ10018"/>
    </row>
    <row r="10019" spans="42:43" x14ac:dyDescent="0.35">
      <c r="AP10019" s="10"/>
      <c r="AQ10019"/>
    </row>
    <row r="10020" spans="42:43" x14ac:dyDescent="0.35">
      <c r="AP10020" s="10"/>
      <c r="AQ10020"/>
    </row>
    <row r="10021" spans="42:43" x14ac:dyDescent="0.35">
      <c r="AP10021" s="10"/>
      <c r="AQ10021"/>
    </row>
    <row r="10022" spans="42:43" x14ac:dyDescent="0.35">
      <c r="AP10022" s="10"/>
      <c r="AQ10022"/>
    </row>
    <row r="10023" spans="42:43" x14ac:dyDescent="0.35">
      <c r="AP10023" s="10"/>
      <c r="AQ10023"/>
    </row>
    <row r="10024" spans="42:43" x14ac:dyDescent="0.35">
      <c r="AP10024" s="10"/>
      <c r="AQ10024"/>
    </row>
    <row r="10025" spans="42:43" x14ac:dyDescent="0.35">
      <c r="AP10025" s="10"/>
      <c r="AQ10025"/>
    </row>
    <row r="10026" spans="42:43" x14ac:dyDescent="0.35">
      <c r="AP10026" s="10"/>
      <c r="AQ10026"/>
    </row>
    <row r="10027" spans="42:43" x14ac:dyDescent="0.35">
      <c r="AP10027" s="10"/>
      <c r="AQ10027"/>
    </row>
    <row r="10028" spans="42:43" x14ac:dyDescent="0.35">
      <c r="AP10028" s="10"/>
      <c r="AQ10028"/>
    </row>
    <row r="10029" spans="42:43" x14ac:dyDescent="0.35">
      <c r="AP10029" s="10"/>
      <c r="AQ10029"/>
    </row>
    <row r="10030" spans="42:43" x14ac:dyDescent="0.35">
      <c r="AP10030" s="10"/>
      <c r="AQ10030"/>
    </row>
    <row r="10031" spans="42:43" x14ac:dyDescent="0.35">
      <c r="AP10031" s="10"/>
      <c r="AQ10031"/>
    </row>
    <row r="10032" spans="42:43" x14ac:dyDescent="0.35">
      <c r="AP10032" s="10"/>
      <c r="AQ10032"/>
    </row>
    <row r="10033" spans="42:43" x14ac:dyDescent="0.35">
      <c r="AP10033" s="10"/>
      <c r="AQ10033"/>
    </row>
    <row r="10034" spans="42:43" x14ac:dyDescent="0.35">
      <c r="AP10034" s="10"/>
      <c r="AQ10034"/>
    </row>
    <row r="10035" spans="42:43" x14ac:dyDescent="0.35">
      <c r="AP10035" s="10"/>
      <c r="AQ10035"/>
    </row>
    <row r="10036" spans="42:43" x14ac:dyDescent="0.35">
      <c r="AP10036" s="10"/>
      <c r="AQ10036"/>
    </row>
    <row r="10037" spans="42:43" x14ac:dyDescent="0.35">
      <c r="AP10037" s="10"/>
      <c r="AQ10037"/>
    </row>
    <row r="10038" spans="42:43" x14ac:dyDescent="0.35">
      <c r="AP10038" s="10"/>
      <c r="AQ10038"/>
    </row>
    <row r="10039" spans="42:43" x14ac:dyDescent="0.35">
      <c r="AP10039" s="10"/>
      <c r="AQ10039"/>
    </row>
    <row r="10040" spans="42:43" x14ac:dyDescent="0.35">
      <c r="AP10040" s="10"/>
      <c r="AQ10040"/>
    </row>
    <row r="10041" spans="42:43" x14ac:dyDescent="0.35">
      <c r="AP10041" s="10"/>
      <c r="AQ10041"/>
    </row>
    <row r="10042" spans="42:43" x14ac:dyDescent="0.35">
      <c r="AP10042" s="10"/>
      <c r="AQ10042"/>
    </row>
    <row r="10043" spans="42:43" x14ac:dyDescent="0.35">
      <c r="AP10043" s="10"/>
      <c r="AQ10043"/>
    </row>
    <row r="10044" spans="42:43" x14ac:dyDescent="0.35">
      <c r="AP10044" s="10"/>
      <c r="AQ10044"/>
    </row>
    <row r="10045" spans="42:43" x14ac:dyDescent="0.35">
      <c r="AP10045" s="10"/>
      <c r="AQ10045"/>
    </row>
    <row r="10046" spans="42:43" x14ac:dyDescent="0.35">
      <c r="AP10046" s="10"/>
      <c r="AQ10046"/>
    </row>
    <row r="10047" spans="42:43" x14ac:dyDescent="0.35">
      <c r="AP10047" s="10"/>
      <c r="AQ10047"/>
    </row>
    <row r="10048" spans="42:43" x14ac:dyDescent="0.35">
      <c r="AP10048" s="10"/>
      <c r="AQ10048"/>
    </row>
    <row r="10049" spans="42:43" x14ac:dyDescent="0.35">
      <c r="AP10049" s="10"/>
      <c r="AQ10049"/>
    </row>
    <row r="10050" spans="42:43" x14ac:dyDescent="0.35">
      <c r="AP10050" s="10"/>
      <c r="AQ10050"/>
    </row>
    <row r="10051" spans="42:43" x14ac:dyDescent="0.35">
      <c r="AP10051" s="10"/>
      <c r="AQ10051"/>
    </row>
    <row r="10052" spans="42:43" x14ac:dyDescent="0.35">
      <c r="AP10052" s="10"/>
      <c r="AQ10052"/>
    </row>
    <row r="10053" spans="42:43" x14ac:dyDescent="0.35">
      <c r="AP10053" s="10"/>
      <c r="AQ10053"/>
    </row>
    <row r="10054" spans="42:43" x14ac:dyDescent="0.35">
      <c r="AP10054" s="10"/>
      <c r="AQ10054"/>
    </row>
    <row r="10055" spans="42:43" x14ac:dyDescent="0.35">
      <c r="AP10055" s="10"/>
      <c r="AQ10055"/>
    </row>
    <row r="10056" spans="42:43" x14ac:dyDescent="0.35">
      <c r="AP10056" s="10"/>
      <c r="AQ10056"/>
    </row>
    <row r="10057" spans="42:43" x14ac:dyDescent="0.35">
      <c r="AP10057" s="10"/>
      <c r="AQ10057"/>
    </row>
    <row r="10058" spans="42:43" x14ac:dyDescent="0.35">
      <c r="AP10058" s="10"/>
      <c r="AQ10058"/>
    </row>
    <row r="10059" spans="42:43" x14ac:dyDescent="0.35">
      <c r="AP10059" s="10"/>
      <c r="AQ10059"/>
    </row>
    <row r="10060" spans="42:43" x14ac:dyDescent="0.35">
      <c r="AP10060" s="10"/>
      <c r="AQ10060"/>
    </row>
    <row r="10061" spans="42:43" x14ac:dyDescent="0.35">
      <c r="AP10061" s="10"/>
      <c r="AQ10061"/>
    </row>
    <row r="10062" spans="42:43" x14ac:dyDescent="0.35">
      <c r="AP10062" s="10"/>
      <c r="AQ10062"/>
    </row>
    <row r="10063" spans="42:43" x14ac:dyDescent="0.35">
      <c r="AP10063" s="10"/>
      <c r="AQ10063"/>
    </row>
    <row r="10064" spans="42:43" x14ac:dyDescent="0.35">
      <c r="AP10064" s="10"/>
      <c r="AQ10064"/>
    </row>
    <row r="10065" spans="42:43" x14ac:dyDescent="0.35">
      <c r="AP10065" s="10"/>
      <c r="AQ10065"/>
    </row>
    <row r="10066" spans="42:43" x14ac:dyDescent="0.35">
      <c r="AP10066" s="10"/>
      <c r="AQ10066"/>
    </row>
    <row r="10067" spans="42:43" x14ac:dyDescent="0.35">
      <c r="AP10067" s="10"/>
      <c r="AQ10067"/>
    </row>
    <row r="10068" spans="42:43" x14ac:dyDescent="0.35">
      <c r="AP10068" s="10"/>
      <c r="AQ10068"/>
    </row>
    <row r="10069" spans="42:43" x14ac:dyDescent="0.35">
      <c r="AP10069" s="10"/>
      <c r="AQ10069"/>
    </row>
    <row r="10070" spans="42:43" x14ac:dyDescent="0.35">
      <c r="AP10070" s="10"/>
      <c r="AQ10070"/>
    </row>
    <row r="10071" spans="42:43" x14ac:dyDescent="0.35">
      <c r="AP10071" s="10"/>
      <c r="AQ10071"/>
    </row>
    <row r="10072" spans="42:43" x14ac:dyDescent="0.35">
      <c r="AP10072" s="10"/>
      <c r="AQ10072"/>
    </row>
    <row r="10073" spans="42:43" x14ac:dyDescent="0.35">
      <c r="AP10073" s="10"/>
      <c r="AQ10073"/>
    </row>
    <row r="10074" spans="42:43" x14ac:dyDescent="0.35">
      <c r="AP10074" s="10"/>
      <c r="AQ10074"/>
    </row>
    <row r="10075" spans="42:43" x14ac:dyDescent="0.35">
      <c r="AP10075" s="10"/>
      <c r="AQ10075"/>
    </row>
    <row r="10076" spans="42:43" x14ac:dyDescent="0.35">
      <c r="AP10076" s="10"/>
      <c r="AQ10076"/>
    </row>
    <row r="10077" spans="42:43" x14ac:dyDescent="0.35">
      <c r="AP10077" s="10"/>
      <c r="AQ10077"/>
    </row>
    <row r="10078" spans="42:43" x14ac:dyDescent="0.35">
      <c r="AP10078" s="10"/>
      <c r="AQ10078"/>
    </row>
    <row r="10079" spans="42:43" x14ac:dyDescent="0.35">
      <c r="AP10079" s="10"/>
      <c r="AQ10079"/>
    </row>
    <row r="10080" spans="42:43" x14ac:dyDescent="0.35">
      <c r="AP10080" s="10"/>
      <c r="AQ10080"/>
    </row>
    <row r="10081" spans="42:43" x14ac:dyDescent="0.35">
      <c r="AP10081" s="10"/>
      <c r="AQ10081"/>
    </row>
    <row r="10082" spans="42:43" x14ac:dyDescent="0.35">
      <c r="AP10082" s="10"/>
      <c r="AQ10082"/>
    </row>
    <row r="10083" spans="42:43" x14ac:dyDescent="0.35">
      <c r="AP10083" s="10"/>
      <c r="AQ10083"/>
    </row>
    <row r="10084" spans="42:43" x14ac:dyDescent="0.35">
      <c r="AP10084" s="10"/>
      <c r="AQ10084"/>
    </row>
    <row r="10085" spans="42:43" x14ac:dyDescent="0.35">
      <c r="AP10085" s="10"/>
      <c r="AQ10085"/>
    </row>
    <row r="10086" spans="42:43" x14ac:dyDescent="0.35">
      <c r="AP10086" s="10"/>
      <c r="AQ10086"/>
    </row>
    <row r="10087" spans="42:43" x14ac:dyDescent="0.35">
      <c r="AP10087" s="10"/>
      <c r="AQ10087"/>
    </row>
    <row r="10088" spans="42:43" x14ac:dyDescent="0.35">
      <c r="AP10088" s="10"/>
      <c r="AQ10088"/>
    </row>
    <row r="10089" spans="42:43" x14ac:dyDescent="0.35">
      <c r="AP10089" s="10"/>
      <c r="AQ10089"/>
    </row>
    <row r="10090" spans="42:43" x14ac:dyDescent="0.35">
      <c r="AP10090" s="10"/>
      <c r="AQ10090"/>
    </row>
    <row r="10091" spans="42:43" x14ac:dyDescent="0.35">
      <c r="AP10091" s="10"/>
      <c r="AQ10091"/>
    </row>
    <row r="10092" spans="42:43" x14ac:dyDescent="0.35">
      <c r="AP10092" s="10"/>
      <c r="AQ10092"/>
    </row>
    <row r="10093" spans="42:43" x14ac:dyDescent="0.35">
      <c r="AP10093" s="10"/>
      <c r="AQ10093"/>
    </row>
    <row r="10094" spans="42:43" x14ac:dyDescent="0.35">
      <c r="AP10094" s="10"/>
      <c r="AQ10094"/>
    </row>
    <row r="10095" spans="42:43" x14ac:dyDescent="0.35">
      <c r="AP10095" s="10"/>
      <c r="AQ10095"/>
    </row>
    <row r="10096" spans="42:43" x14ac:dyDescent="0.35">
      <c r="AP10096" s="10"/>
      <c r="AQ10096"/>
    </row>
    <row r="10097" spans="42:43" x14ac:dyDescent="0.35">
      <c r="AP10097" s="10"/>
      <c r="AQ10097"/>
    </row>
    <row r="10098" spans="42:43" x14ac:dyDescent="0.35">
      <c r="AP10098" s="10"/>
      <c r="AQ10098"/>
    </row>
    <row r="10099" spans="42:43" x14ac:dyDescent="0.35">
      <c r="AP10099" s="10"/>
      <c r="AQ10099"/>
    </row>
    <row r="10100" spans="42:43" x14ac:dyDescent="0.35">
      <c r="AP10100" s="10"/>
      <c r="AQ10100"/>
    </row>
    <row r="10101" spans="42:43" x14ac:dyDescent="0.35">
      <c r="AP10101" s="10"/>
      <c r="AQ10101"/>
    </row>
    <row r="10102" spans="42:43" x14ac:dyDescent="0.35">
      <c r="AP10102" s="10"/>
      <c r="AQ10102"/>
    </row>
    <row r="10103" spans="42:43" x14ac:dyDescent="0.35">
      <c r="AP10103" s="10"/>
      <c r="AQ10103"/>
    </row>
    <row r="10104" spans="42:43" x14ac:dyDescent="0.35">
      <c r="AP10104" s="10"/>
      <c r="AQ10104"/>
    </row>
    <row r="10105" spans="42:43" x14ac:dyDescent="0.35">
      <c r="AP10105" s="10"/>
      <c r="AQ10105"/>
    </row>
    <row r="10106" spans="42:43" x14ac:dyDescent="0.35">
      <c r="AP10106" s="10"/>
      <c r="AQ10106"/>
    </row>
    <row r="10107" spans="42:43" x14ac:dyDescent="0.35">
      <c r="AP10107" s="10"/>
      <c r="AQ10107"/>
    </row>
    <row r="10108" spans="42:43" x14ac:dyDescent="0.35">
      <c r="AP10108" s="10"/>
      <c r="AQ10108"/>
    </row>
    <row r="10109" spans="42:43" x14ac:dyDescent="0.35">
      <c r="AP10109" s="10"/>
      <c r="AQ10109"/>
    </row>
    <row r="10110" spans="42:43" x14ac:dyDescent="0.35">
      <c r="AP10110" s="10"/>
      <c r="AQ10110"/>
    </row>
    <row r="10111" spans="42:43" x14ac:dyDescent="0.35">
      <c r="AP10111" s="10"/>
      <c r="AQ10111"/>
    </row>
    <row r="10112" spans="42:43" x14ac:dyDescent="0.35">
      <c r="AP10112" s="10"/>
      <c r="AQ10112"/>
    </row>
    <row r="10113" spans="42:43" x14ac:dyDescent="0.35">
      <c r="AP10113" s="10"/>
      <c r="AQ10113"/>
    </row>
    <row r="10114" spans="42:43" x14ac:dyDescent="0.35">
      <c r="AP10114" s="10"/>
      <c r="AQ10114"/>
    </row>
    <row r="10115" spans="42:43" x14ac:dyDescent="0.35">
      <c r="AP10115" s="10"/>
      <c r="AQ10115"/>
    </row>
    <row r="10116" spans="42:43" x14ac:dyDescent="0.35">
      <c r="AP10116" s="10"/>
      <c r="AQ10116"/>
    </row>
    <row r="10117" spans="42:43" x14ac:dyDescent="0.35">
      <c r="AP10117" s="10"/>
      <c r="AQ10117"/>
    </row>
    <row r="10118" spans="42:43" x14ac:dyDescent="0.35">
      <c r="AP10118" s="10"/>
      <c r="AQ10118"/>
    </row>
    <row r="10119" spans="42:43" x14ac:dyDescent="0.35">
      <c r="AP10119" s="10"/>
      <c r="AQ10119"/>
    </row>
    <row r="10120" spans="42:43" x14ac:dyDescent="0.35">
      <c r="AP10120" s="10"/>
      <c r="AQ10120"/>
    </row>
    <row r="10121" spans="42:43" x14ac:dyDescent="0.35">
      <c r="AP10121" s="10"/>
      <c r="AQ10121"/>
    </row>
    <row r="10122" spans="42:43" x14ac:dyDescent="0.35">
      <c r="AP10122" s="10"/>
      <c r="AQ10122"/>
    </row>
    <row r="10123" spans="42:43" x14ac:dyDescent="0.35">
      <c r="AP10123" s="10"/>
      <c r="AQ10123"/>
    </row>
    <row r="10124" spans="42:43" x14ac:dyDescent="0.35">
      <c r="AP10124" s="10"/>
      <c r="AQ10124"/>
    </row>
    <row r="10125" spans="42:43" x14ac:dyDescent="0.35">
      <c r="AP10125" s="10"/>
      <c r="AQ10125"/>
    </row>
    <row r="10126" spans="42:43" x14ac:dyDescent="0.35">
      <c r="AP10126" s="10"/>
      <c r="AQ10126"/>
    </row>
    <row r="10127" spans="42:43" x14ac:dyDescent="0.35">
      <c r="AP10127" s="10"/>
      <c r="AQ10127"/>
    </row>
    <row r="10128" spans="42:43" x14ac:dyDescent="0.35">
      <c r="AP10128" s="10"/>
      <c r="AQ10128"/>
    </row>
    <row r="10129" spans="42:43" x14ac:dyDescent="0.35">
      <c r="AP10129" s="10"/>
      <c r="AQ10129"/>
    </row>
    <row r="10130" spans="42:43" x14ac:dyDescent="0.35">
      <c r="AP10130" s="10"/>
      <c r="AQ10130"/>
    </row>
    <row r="10131" spans="42:43" x14ac:dyDescent="0.35">
      <c r="AP10131" s="10"/>
      <c r="AQ10131"/>
    </row>
    <row r="10132" spans="42:43" x14ac:dyDescent="0.35">
      <c r="AP10132" s="10"/>
      <c r="AQ10132"/>
    </row>
    <row r="10133" spans="42:43" x14ac:dyDescent="0.35">
      <c r="AP10133" s="10"/>
      <c r="AQ10133"/>
    </row>
    <row r="10134" spans="42:43" x14ac:dyDescent="0.35">
      <c r="AP10134" s="10"/>
      <c r="AQ10134"/>
    </row>
    <row r="10135" spans="42:43" x14ac:dyDescent="0.35">
      <c r="AP10135" s="10"/>
      <c r="AQ10135"/>
    </row>
    <row r="10136" spans="42:43" x14ac:dyDescent="0.35">
      <c r="AP10136" s="10"/>
      <c r="AQ10136"/>
    </row>
    <row r="10137" spans="42:43" x14ac:dyDescent="0.35">
      <c r="AP10137" s="10"/>
      <c r="AQ10137"/>
    </row>
    <row r="10138" spans="42:43" x14ac:dyDescent="0.35">
      <c r="AP10138" s="10"/>
      <c r="AQ10138"/>
    </row>
    <row r="10139" spans="42:43" x14ac:dyDescent="0.35">
      <c r="AP10139" s="10"/>
      <c r="AQ10139"/>
    </row>
    <row r="10140" spans="42:43" x14ac:dyDescent="0.35">
      <c r="AP10140" s="10"/>
      <c r="AQ10140"/>
    </row>
    <row r="10141" spans="42:43" x14ac:dyDescent="0.35">
      <c r="AP10141" s="10"/>
      <c r="AQ10141"/>
    </row>
    <row r="10142" spans="42:43" x14ac:dyDescent="0.35">
      <c r="AP10142" s="10"/>
      <c r="AQ10142"/>
    </row>
    <row r="10143" spans="42:43" x14ac:dyDescent="0.35">
      <c r="AP10143" s="10"/>
      <c r="AQ10143"/>
    </row>
    <row r="10144" spans="42:43" x14ac:dyDescent="0.35">
      <c r="AP10144" s="10"/>
      <c r="AQ10144"/>
    </row>
    <row r="10145" spans="42:43" x14ac:dyDescent="0.35">
      <c r="AP10145" s="10"/>
      <c r="AQ10145"/>
    </row>
    <row r="10146" spans="42:43" x14ac:dyDescent="0.35">
      <c r="AP10146" s="10"/>
      <c r="AQ10146"/>
    </row>
    <row r="10147" spans="42:43" x14ac:dyDescent="0.35">
      <c r="AP10147" s="10"/>
      <c r="AQ10147"/>
    </row>
    <row r="10148" spans="42:43" x14ac:dyDescent="0.35">
      <c r="AP10148" s="10"/>
      <c r="AQ10148"/>
    </row>
    <row r="10149" spans="42:43" x14ac:dyDescent="0.35">
      <c r="AP10149" s="10"/>
      <c r="AQ10149"/>
    </row>
    <row r="10150" spans="42:43" x14ac:dyDescent="0.35">
      <c r="AP10150" s="10"/>
      <c r="AQ10150"/>
    </row>
    <row r="10151" spans="42:43" x14ac:dyDescent="0.35">
      <c r="AP10151" s="10"/>
      <c r="AQ10151"/>
    </row>
    <row r="10152" spans="42:43" x14ac:dyDescent="0.35">
      <c r="AP10152" s="10"/>
      <c r="AQ10152"/>
    </row>
    <row r="10153" spans="42:43" x14ac:dyDescent="0.35">
      <c r="AP10153" s="10"/>
      <c r="AQ10153"/>
    </row>
    <row r="10154" spans="42:43" x14ac:dyDescent="0.35">
      <c r="AP10154" s="10"/>
      <c r="AQ10154"/>
    </row>
    <row r="10155" spans="42:43" x14ac:dyDescent="0.35">
      <c r="AP10155" s="10"/>
      <c r="AQ10155"/>
    </row>
    <row r="10156" spans="42:43" x14ac:dyDescent="0.35">
      <c r="AP10156" s="10"/>
      <c r="AQ10156"/>
    </row>
    <row r="10157" spans="42:43" x14ac:dyDescent="0.35">
      <c r="AP10157" s="10"/>
      <c r="AQ10157"/>
    </row>
    <row r="10158" spans="42:43" x14ac:dyDescent="0.35">
      <c r="AP10158" s="10"/>
      <c r="AQ10158"/>
    </row>
    <row r="10159" spans="42:43" x14ac:dyDescent="0.35">
      <c r="AP10159" s="10"/>
      <c r="AQ10159"/>
    </row>
    <row r="10160" spans="42:43" x14ac:dyDescent="0.35">
      <c r="AP10160" s="10"/>
      <c r="AQ10160"/>
    </row>
    <row r="10161" spans="42:43" x14ac:dyDescent="0.35">
      <c r="AP10161" s="10"/>
      <c r="AQ10161"/>
    </row>
    <row r="10162" spans="42:43" x14ac:dyDescent="0.35">
      <c r="AP10162" s="10"/>
      <c r="AQ10162"/>
    </row>
    <row r="10163" spans="42:43" x14ac:dyDescent="0.35">
      <c r="AP10163" s="10"/>
      <c r="AQ10163"/>
    </row>
    <row r="10164" spans="42:43" x14ac:dyDescent="0.35">
      <c r="AP10164" s="10"/>
      <c r="AQ10164"/>
    </row>
    <row r="10165" spans="42:43" x14ac:dyDescent="0.35">
      <c r="AP10165" s="10"/>
      <c r="AQ10165"/>
    </row>
    <row r="10166" spans="42:43" x14ac:dyDescent="0.35">
      <c r="AP10166" s="10"/>
      <c r="AQ10166"/>
    </row>
    <row r="10167" spans="42:43" x14ac:dyDescent="0.35">
      <c r="AP10167" s="10"/>
      <c r="AQ10167"/>
    </row>
    <row r="10168" spans="42:43" x14ac:dyDescent="0.35">
      <c r="AP10168" s="10"/>
      <c r="AQ10168"/>
    </row>
    <row r="10169" spans="42:43" x14ac:dyDescent="0.35">
      <c r="AP10169" s="10"/>
      <c r="AQ10169"/>
    </row>
    <row r="10170" spans="42:43" x14ac:dyDescent="0.35">
      <c r="AP10170" s="10"/>
      <c r="AQ10170"/>
    </row>
    <row r="10171" spans="42:43" x14ac:dyDescent="0.35">
      <c r="AP10171" s="10"/>
      <c r="AQ10171"/>
    </row>
    <row r="10172" spans="42:43" x14ac:dyDescent="0.35">
      <c r="AP10172" s="10"/>
      <c r="AQ10172"/>
    </row>
    <row r="10173" spans="42:43" x14ac:dyDescent="0.35">
      <c r="AP10173" s="10"/>
      <c r="AQ10173"/>
    </row>
    <row r="10174" spans="42:43" x14ac:dyDescent="0.35">
      <c r="AP10174" s="10"/>
      <c r="AQ10174"/>
    </row>
    <row r="10175" spans="42:43" x14ac:dyDescent="0.35">
      <c r="AP10175" s="10"/>
      <c r="AQ10175"/>
    </row>
    <row r="10176" spans="42:43" x14ac:dyDescent="0.35">
      <c r="AP10176" s="10"/>
      <c r="AQ10176"/>
    </row>
    <row r="10177" spans="42:43" x14ac:dyDescent="0.35">
      <c r="AP10177" s="10"/>
      <c r="AQ10177"/>
    </row>
    <row r="10178" spans="42:43" x14ac:dyDescent="0.35">
      <c r="AP10178" s="10"/>
      <c r="AQ10178"/>
    </row>
    <row r="10179" spans="42:43" x14ac:dyDescent="0.35">
      <c r="AP10179" s="10"/>
      <c r="AQ10179"/>
    </row>
    <row r="10180" spans="42:43" x14ac:dyDescent="0.35">
      <c r="AP10180" s="10"/>
      <c r="AQ10180"/>
    </row>
    <row r="10181" spans="42:43" x14ac:dyDescent="0.35">
      <c r="AP10181" s="10"/>
      <c r="AQ10181"/>
    </row>
    <row r="10182" spans="42:43" x14ac:dyDescent="0.35">
      <c r="AP10182" s="10"/>
      <c r="AQ10182"/>
    </row>
    <row r="10183" spans="42:43" x14ac:dyDescent="0.35">
      <c r="AP10183" s="10"/>
      <c r="AQ10183"/>
    </row>
    <row r="10184" spans="42:43" x14ac:dyDescent="0.35">
      <c r="AP10184" s="10"/>
      <c r="AQ10184"/>
    </row>
    <row r="10185" spans="42:43" x14ac:dyDescent="0.35">
      <c r="AP10185" s="10"/>
      <c r="AQ10185"/>
    </row>
    <row r="10186" spans="42:43" x14ac:dyDescent="0.35">
      <c r="AP10186" s="10"/>
      <c r="AQ10186"/>
    </row>
    <row r="10187" spans="42:43" x14ac:dyDescent="0.35">
      <c r="AP10187" s="10"/>
      <c r="AQ10187"/>
    </row>
    <row r="10188" spans="42:43" x14ac:dyDescent="0.35">
      <c r="AP10188" s="10"/>
      <c r="AQ10188"/>
    </row>
    <row r="10189" spans="42:43" x14ac:dyDescent="0.35">
      <c r="AP10189" s="10"/>
      <c r="AQ10189"/>
    </row>
    <row r="10190" spans="42:43" x14ac:dyDescent="0.35">
      <c r="AP10190" s="10"/>
      <c r="AQ10190"/>
    </row>
    <row r="10191" spans="42:43" x14ac:dyDescent="0.35">
      <c r="AP10191" s="10"/>
      <c r="AQ10191"/>
    </row>
    <row r="10192" spans="42:43" x14ac:dyDescent="0.35">
      <c r="AP10192" s="10"/>
      <c r="AQ10192"/>
    </row>
    <row r="10193" spans="42:43" x14ac:dyDescent="0.35">
      <c r="AP10193" s="10"/>
      <c r="AQ10193"/>
    </row>
    <row r="10194" spans="42:43" x14ac:dyDescent="0.35">
      <c r="AP10194" s="10"/>
      <c r="AQ10194"/>
    </row>
    <row r="10195" spans="42:43" x14ac:dyDescent="0.35">
      <c r="AP10195" s="10"/>
      <c r="AQ10195"/>
    </row>
    <row r="10196" spans="42:43" x14ac:dyDescent="0.35">
      <c r="AP10196" s="10"/>
      <c r="AQ10196"/>
    </row>
    <row r="10197" spans="42:43" x14ac:dyDescent="0.35">
      <c r="AP10197" s="10"/>
      <c r="AQ10197"/>
    </row>
    <row r="10198" spans="42:43" x14ac:dyDescent="0.35">
      <c r="AP10198" s="10"/>
      <c r="AQ10198"/>
    </row>
    <row r="10199" spans="42:43" x14ac:dyDescent="0.35">
      <c r="AP10199" s="10"/>
      <c r="AQ10199"/>
    </row>
    <row r="10200" spans="42:43" x14ac:dyDescent="0.35">
      <c r="AP10200" s="10"/>
      <c r="AQ10200"/>
    </row>
    <row r="10201" spans="42:43" x14ac:dyDescent="0.35">
      <c r="AP10201" s="10"/>
      <c r="AQ10201"/>
    </row>
    <row r="10202" spans="42:43" x14ac:dyDescent="0.35">
      <c r="AP10202" s="10"/>
      <c r="AQ10202"/>
    </row>
    <row r="10203" spans="42:43" x14ac:dyDescent="0.35">
      <c r="AP10203" s="10"/>
      <c r="AQ10203"/>
    </row>
    <row r="10204" spans="42:43" x14ac:dyDescent="0.35">
      <c r="AP10204" s="10"/>
      <c r="AQ10204"/>
    </row>
    <row r="10205" spans="42:43" x14ac:dyDescent="0.35">
      <c r="AP10205" s="10"/>
      <c r="AQ10205"/>
    </row>
    <row r="10206" spans="42:43" x14ac:dyDescent="0.35">
      <c r="AP10206" s="10"/>
      <c r="AQ10206"/>
    </row>
    <row r="10207" spans="42:43" x14ac:dyDescent="0.35">
      <c r="AP10207" s="10"/>
      <c r="AQ10207"/>
    </row>
    <row r="10208" spans="42:43" x14ac:dyDescent="0.35">
      <c r="AP10208" s="10"/>
      <c r="AQ10208"/>
    </row>
    <row r="10209" spans="42:43" x14ac:dyDescent="0.35">
      <c r="AP10209" s="10"/>
      <c r="AQ10209"/>
    </row>
    <row r="10210" spans="42:43" x14ac:dyDescent="0.35">
      <c r="AP10210" s="10"/>
      <c r="AQ10210"/>
    </row>
    <row r="10211" spans="42:43" x14ac:dyDescent="0.35">
      <c r="AP10211" s="10"/>
      <c r="AQ10211"/>
    </row>
    <row r="10212" spans="42:43" x14ac:dyDescent="0.35">
      <c r="AP10212" s="10"/>
      <c r="AQ10212"/>
    </row>
    <row r="10213" spans="42:43" x14ac:dyDescent="0.35">
      <c r="AP10213" s="10"/>
      <c r="AQ10213"/>
    </row>
    <row r="10214" spans="42:43" x14ac:dyDescent="0.35">
      <c r="AP10214" s="10"/>
      <c r="AQ10214"/>
    </row>
    <row r="10215" spans="42:43" x14ac:dyDescent="0.35">
      <c r="AP10215" s="10"/>
      <c r="AQ10215"/>
    </row>
    <row r="10216" spans="42:43" x14ac:dyDescent="0.35">
      <c r="AP10216" s="10"/>
      <c r="AQ10216"/>
    </row>
    <row r="10217" spans="42:43" x14ac:dyDescent="0.35">
      <c r="AP10217" s="10"/>
      <c r="AQ10217"/>
    </row>
    <row r="10218" spans="42:43" x14ac:dyDescent="0.35">
      <c r="AP10218" s="10"/>
      <c r="AQ10218"/>
    </row>
    <row r="10219" spans="42:43" x14ac:dyDescent="0.35">
      <c r="AP10219" s="10"/>
      <c r="AQ10219"/>
    </row>
    <row r="10220" spans="42:43" x14ac:dyDescent="0.35">
      <c r="AP10220" s="10"/>
      <c r="AQ10220"/>
    </row>
    <row r="10221" spans="42:43" x14ac:dyDescent="0.35">
      <c r="AP10221" s="10"/>
      <c r="AQ10221"/>
    </row>
    <row r="10222" spans="42:43" x14ac:dyDescent="0.35">
      <c r="AP10222" s="10"/>
      <c r="AQ10222"/>
    </row>
    <row r="10223" spans="42:43" x14ac:dyDescent="0.35">
      <c r="AP10223" s="10"/>
      <c r="AQ10223"/>
    </row>
    <row r="10224" spans="42:43" x14ac:dyDescent="0.35">
      <c r="AP10224" s="10"/>
      <c r="AQ10224"/>
    </row>
    <row r="10225" spans="42:43" x14ac:dyDescent="0.35">
      <c r="AP10225" s="10"/>
      <c r="AQ10225"/>
    </row>
    <row r="10226" spans="42:43" x14ac:dyDescent="0.35">
      <c r="AP10226" s="10"/>
      <c r="AQ10226"/>
    </row>
    <row r="10227" spans="42:43" x14ac:dyDescent="0.35">
      <c r="AP10227" s="10"/>
      <c r="AQ10227"/>
    </row>
    <row r="10228" spans="42:43" x14ac:dyDescent="0.35">
      <c r="AP10228" s="10"/>
      <c r="AQ10228"/>
    </row>
    <row r="10229" spans="42:43" x14ac:dyDescent="0.35">
      <c r="AP10229" s="10"/>
      <c r="AQ10229"/>
    </row>
    <row r="10230" spans="42:43" x14ac:dyDescent="0.35">
      <c r="AP10230" s="10"/>
      <c r="AQ10230"/>
    </row>
    <row r="10231" spans="42:43" x14ac:dyDescent="0.35">
      <c r="AP10231" s="10"/>
      <c r="AQ10231"/>
    </row>
    <row r="10232" spans="42:43" x14ac:dyDescent="0.35">
      <c r="AP10232" s="10"/>
      <c r="AQ10232"/>
    </row>
    <row r="10233" spans="42:43" x14ac:dyDescent="0.35">
      <c r="AP10233" s="10"/>
      <c r="AQ10233"/>
    </row>
    <row r="10234" spans="42:43" x14ac:dyDescent="0.35">
      <c r="AP10234" s="10"/>
      <c r="AQ10234"/>
    </row>
    <row r="10235" spans="42:43" x14ac:dyDescent="0.35">
      <c r="AP10235" s="10"/>
      <c r="AQ10235"/>
    </row>
    <row r="10236" spans="42:43" x14ac:dyDescent="0.35">
      <c r="AP10236" s="10"/>
      <c r="AQ10236"/>
    </row>
    <row r="10237" spans="42:43" x14ac:dyDescent="0.35">
      <c r="AP10237" s="10"/>
      <c r="AQ10237"/>
    </row>
    <row r="10238" spans="42:43" x14ac:dyDescent="0.35">
      <c r="AP10238" s="10"/>
      <c r="AQ10238"/>
    </row>
    <row r="10239" spans="42:43" x14ac:dyDescent="0.35">
      <c r="AP10239" s="10"/>
      <c r="AQ10239"/>
    </row>
    <row r="10240" spans="42:43" x14ac:dyDescent="0.35">
      <c r="AP10240" s="10"/>
      <c r="AQ10240"/>
    </row>
    <row r="10241" spans="42:43" x14ac:dyDescent="0.35">
      <c r="AP10241" s="10"/>
      <c r="AQ10241"/>
    </row>
    <row r="10242" spans="42:43" x14ac:dyDescent="0.35">
      <c r="AP10242" s="10"/>
      <c r="AQ10242"/>
    </row>
    <row r="10243" spans="42:43" x14ac:dyDescent="0.35">
      <c r="AP10243" s="10"/>
      <c r="AQ10243"/>
    </row>
    <row r="10244" spans="42:43" x14ac:dyDescent="0.35">
      <c r="AP10244" s="10"/>
      <c r="AQ10244"/>
    </row>
    <row r="10245" spans="42:43" x14ac:dyDescent="0.35">
      <c r="AP10245" s="10"/>
      <c r="AQ10245"/>
    </row>
    <row r="10246" spans="42:43" x14ac:dyDescent="0.35">
      <c r="AP10246" s="10"/>
      <c r="AQ10246"/>
    </row>
    <row r="10247" spans="42:43" x14ac:dyDescent="0.35">
      <c r="AP10247" s="10"/>
      <c r="AQ10247"/>
    </row>
    <row r="10248" spans="42:43" x14ac:dyDescent="0.35">
      <c r="AP10248" s="10"/>
      <c r="AQ10248"/>
    </row>
    <row r="10249" spans="42:43" x14ac:dyDescent="0.35">
      <c r="AP10249" s="10"/>
      <c r="AQ10249"/>
    </row>
    <row r="10250" spans="42:43" x14ac:dyDescent="0.35">
      <c r="AP10250" s="10"/>
      <c r="AQ10250"/>
    </row>
    <row r="10251" spans="42:43" x14ac:dyDescent="0.35">
      <c r="AP10251" s="10"/>
      <c r="AQ10251"/>
    </row>
    <row r="10252" spans="42:43" x14ac:dyDescent="0.35">
      <c r="AP10252" s="10"/>
      <c r="AQ10252"/>
    </row>
    <row r="10253" spans="42:43" x14ac:dyDescent="0.35">
      <c r="AP10253" s="10"/>
      <c r="AQ10253"/>
    </row>
    <row r="10254" spans="42:43" x14ac:dyDescent="0.35">
      <c r="AP10254" s="10"/>
      <c r="AQ10254"/>
    </row>
    <row r="10255" spans="42:43" x14ac:dyDescent="0.35">
      <c r="AP10255" s="10"/>
      <c r="AQ10255"/>
    </row>
    <row r="10256" spans="42:43" x14ac:dyDescent="0.35">
      <c r="AP10256" s="10"/>
      <c r="AQ10256"/>
    </row>
    <row r="10257" spans="42:43" x14ac:dyDescent="0.35">
      <c r="AP10257" s="10"/>
      <c r="AQ10257"/>
    </row>
    <row r="10258" spans="42:43" x14ac:dyDescent="0.35">
      <c r="AP10258" s="10"/>
      <c r="AQ10258"/>
    </row>
    <row r="10259" spans="42:43" x14ac:dyDescent="0.35">
      <c r="AP10259" s="10"/>
      <c r="AQ10259"/>
    </row>
    <row r="10260" spans="42:43" x14ac:dyDescent="0.35">
      <c r="AP10260" s="10"/>
      <c r="AQ10260"/>
    </row>
    <row r="10261" spans="42:43" x14ac:dyDescent="0.35">
      <c r="AP10261" s="10"/>
      <c r="AQ10261"/>
    </row>
    <row r="10262" spans="42:43" x14ac:dyDescent="0.35">
      <c r="AP10262" s="10"/>
      <c r="AQ10262"/>
    </row>
    <row r="10263" spans="42:43" x14ac:dyDescent="0.35">
      <c r="AP10263" s="10"/>
      <c r="AQ10263"/>
    </row>
    <row r="10264" spans="42:43" x14ac:dyDescent="0.35">
      <c r="AP10264" s="10"/>
      <c r="AQ10264"/>
    </row>
    <row r="10265" spans="42:43" x14ac:dyDescent="0.35">
      <c r="AP10265" s="10"/>
      <c r="AQ10265"/>
    </row>
    <row r="10266" spans="42:43" x14ac:dyDescent="0.35">
      <c r="AP10266" s="10"/>
      <c r="AQ10266"/>
    </row>
    <row r="10267" spans="42:43" x14ac:dyDescent="0.35">
      <c r="AP10267" s="10"/>
      <c r="AQ10267"/>
    </row>
    <row r="10268" spans="42:43" x14ac:dyDescent="0.35">
      <c r="AP10268" s="10"/>
      <c r="AQ10268"/>
    </row>
    <row r="10269" spans="42:43" x14ac:dyDescent="0.35">
      <c r="AP10269" s="10"/>
      <c r="AQ10269"/>
    </row>
    <row r="10270" spans="42:43" x14ac:dyDescent="0.35">
      <c r="AP10270" s="10"/>
      <c r="AQ10270"/>
    </row>
    <row r="10271" spans="42:43" x14ac:dyDescent="0.35">
      <c r="AP10271" s="10"/>
      <c r="AQ10271"/>
    </row>
    <row r="10272" spans="42:43" x14ac:dyDescent="0.35">
      <c r="AP10272" s="10"/>
      <c r="AQ10272"/>
    </row>
    <row r="10273" spans="42:43" x14ac:dyDescent="0.35">
      <c r="AP10273" s="10"/>
      <c r="AQ10273"/>
    </row>
    <row r="10274" spans="42:43" x14ac:dyDescent="0.35">
      <c r="AP10274" s="10"/>
      <c r="AQ10274"/>
    </row>
    <row r="10275" spans="42:43" x14ac:dyDescent="0.35">
      <c r="AP10275" s="10"/>
      <c r="AQ10275"/>
    </row>
    <row r="10276" spans="42:43" x14ac:dyDescent="0.35">
      <c r="AP10276" s="10"/>
      <c r="AQ10276"/>
    </row>
    <row r="10277" spans="42:43" x14ac:dyDescent="0.35">
      <c r="AP10277" s="10"/>
      <c r="AQ10277"/>
    </row>
    <row r="10278" spans="42:43" x14ac:dyDescent="0.35">
      <c r="AP10278" s="10"/>
      <c r="AQ10278"/>
    </row>
    <row r="10279" spans="42:43" x14ac:dyDescent="0.35">
      <c r="AP10279" s="10"/>
      <c r="AQ10279"/>
    </row>
    <row r="10280" spans="42:43" x14ac:dyDescent="0.35">
      <c r="AP10280" s="10"/>
      <c r="AQ10280"/>
    </row>
    <row r="10281" spans="42:43" x14ac:dyDescent="0.35">
      <c r="AP10281" s="10"/>
      <c r="AQ10281"/>
    </row>
    <row r="10282" spans="42:43" x14ac:dyDescent="0.35">
      <c r="AP10282" s="10"/>
      <c r="AQ10282"/>
    </row>
    <row r="10283" spans="42:43" x14ac:dyDescent="0.35">
      <c r="AP10283" s="10"/>
      <c r="AQ10283"/>
    </row>
    <row r="10284" spans="42:43" x14ac:dyDescent="0.35">
      <c r="AP10284" s="10"/>
      <c r="AQ10284"/>
    </row>
    <row r="10285" spans="42:43" x14ac:dyDescent="0.35">
      <c r="AP10285" s="10"/>
      <c r="AQ10285"/>
    </row>
    <row r="10286" spans="42:43" x14ac:dyDescent="0.35">
      <c r="AP10286" s="10"/>
      <c r="AQ10286"/>
    </row>
    <row r="10287" spans="42:43" x14ac:dyDescent="0.35">
      <c r="AP10287" s="10"/>
      <c r="AQ10287"/>
    </row>
    <row r="10288" spans="42:43" x14ac:dyDescent="0.35">
      <c r="AP10288" s="10"/>
      <c r="AQ10288"/>
    </row>
    <row r="10289" spans="42:43" x14ac:dyDescent="0.35">
      <c r="AP10289" s="10"/>
      <c r="AQ10289"/>
    </row>
    <row r="10290" spans="42:43" x14ac:dyDescent="0.35">
      <c r="AP10290" s="10"/>
      <c r="AQ10290"/>
    </row>
    <row r="10291" spans="42:43" x14ac:dyDescent="0.35">
      <c r="AP10291" s="10"/>
      <c r="AQ10291"/>
    </row>
    <row r="10292" spans="42:43" x14ac:dyDescent="0.35">
      <c r="AP10292" s="10"/>
      <c r="AQ10292"/>
    </row>
    <row r="10293" spans="42:43" x14ac:dyDescent="0.35">
      <c r="AP10293" s="10"/>
      <c r="AQ10293"/>
    </row>
    <row r="10294" spans="42:43" x14ac:dyDescent="0.35">
      <c r="AP10294" s="10"/>
      <c r="AQ10294"/>
    </row>
    <row r="10295" spans="42:43" x14ac:dyDescent="0.35">
      <c r="AP10295" s="10"/>
      <c r="AQ10295"/>
    </row>
    <row r="10296" spans="42:43" x14ac:dyDescent="0.35">
      <c r="AP10296" s="10"/>
      <c r="AQ10296"/>
    </row>
    <row r="10297" spans="42:43" x14ac:dyDescent="0.35">
      <c r="AP10297" s="10"/>
      <c r="AQ10297"/>
    </row>
    <row r="10298" spans="42:43" x14ac:dyDescent="0.35">
      <c r="AP10298" s="10"/>
      <c r="AQ10298"/>
    </row>
    <row r="10299" spans="42:43" x14ac:dyDescent="0.35">
      <c r="AP10299" s="10"/>
      <c r="AQ10299"/>
    </row>
    <row r="10300" spans="42:43" x14ac:dyDescent="0.35">
      <c r="AP10300" s="10"/>
      <c r="AQ10300"/>
    </row>
    <row r="10301" spans="42:43" x14ac:dyDescent="0.35">
      <c r="AP10301" s="10"/>
      <c r="AQ10301"/>
    </row>
    <row r="10302" spans="42:43" x14ac:dyDescent="0.35">
      <c r="AP10302" s="10"/>
      <c r="AQ10302"/>
    </row>
    <row r="10303" spans="42:43" x14ac:dyDescent="0.35">
      <c r="AP10303" s="10"/>
      <c r="AQ10303"/>
    </row>
    <row r="10304" spans="42:43" x14ac:dyDescent="0.35">
      <c r="AP10304" s="10"/>
      <c r="AQ10304"/>
    </row>
    <row r="10305" spans="42:43" x14ac:dyDescent="0.35">
      <c r="AP10305" s="10"/>
      <c r="AQ10305"/>
    </row>
    <row r="10306" spans="42:43" x14ac:dyDescent="0.35">
      <c r="AP10306" s="10"/>
      <c r="AQ10306"/>
    </row>
    <row r="10307" spans="42:43" x14ac:dyDescent="0.35">
      <c r="AP10307" s="10"/>
      <c r="AQ10307"/>
    </row>
    <row r="10308" spans="42:43" x14ac:dyDescent="0.35">
      <c r="AP10308" s="10"/>
      <c r="AQ10308"/>
    </row>
    <row r="10309" spans="42:43" x14ac:dyDescent="0.35">
      <c r="AP10309" s="10"/>
      <c r="AQ10309"/>
    </row>
    <row r="10310" spans="42:43" x14ac:dyDescent="0.35">
      <c r="AP10310" s="10"/>
      <c r="AQ10310"/>
    </row>
    <row r="10311" spans="42:43" x14ac:dyDescent="0.35">
      <c r="AP10311" s="10"/>
      <c r="AQ10311"/>
    </row>
    <row r="10312" spans="42:43" x14ac:dyDescent="0.35">
      <c r="AP10312" s="10"/>
      <c r="AQ10312"/>
    </row>
    <row r="10313" spans="42:43" x14ac:dyDescent="0.35">
      <c r="AP10313" s="10"/>
      <c r="AQ10313"/>
    </row>
    <row r="10314" spans="42:43" x14ac:dyDescent="0.35">
      <c r="AP10314" s="10"/>
      <c r="AQ10314"/>
    </row>
    <row r="10315" spans="42:43" x14ac:dyDescent="0.35">
      <c r="AP10315" s="10"/>
      <c r="AQ10315"/>
    </row>
    <row r="10316" spans="42:43" x14ac:dyDescent="0.35">
      <c r="AP10316" s="10"/>
      <c r="AQ10316"/>
    </row>
    <row r="10317" spans="42:43" x14ac:dyDescent="0.35">
      <c r="AP10317" s="10"/>
      <c r="AQ10317"/>
    </row>
    <row r="10318" spans="42:43" x14ac:dyDescent="0.35">
      <c r="AP10318" s="10"/>
      <c r="AQ10318"/>
    </row>
    <row r="10319" spans="42:43" x14ac:dyDescent="0.35">
      <c r="AP10319" s="10"/>
      <c r="AQ10319"/>
    </row>
    <row r="10320" spans="42:43" x14ac:dyDescent="0.35">
      <c r="AP10320" s="10"/>
      <c r="AQ10320"/>
    </row>
    <row r="10321" spans="42:43" x14ac:dyDescent="0.35">
      <c r="AP10321" s="10"/>
      <c r="AQ10321"/>
    </row>
    <row r="10322" spans="42:43" x14ac:dyDescent="0.35">
      <c r="AP10322" s="10"/>
      <c r="AQ10322"/>
    </row>
    <row r="10323" spans="42:43" x14ac:dyDescent="0.35">
      <c r="AP10323" s="10"/>
      <c r="AQ10323"/>
    </row>
    <row r="10324" spans="42:43" x14ac:dyDescent="0.35">
      <c r="AP10324" s="10"/>
      <c r="AQ10324"/>
    </row>
    <row r="10325" spans="42:43" x14ac:dyDescent="0.35">
      <c r="AP10325" s="10"/>
      <c r="AQ10325"/>
    </row>
    <row r="10326" spans="42:43" x14ac:dyDescent="0.35">
      <c r="AP10326" s="10"/>
      <c r="AQ10326"/>
    </row>
    <row r="10327" spans="42:43" x14ac:dyDescent="0.35">
      <c r="AP10327" s="10"/>
      <c r="AQ10327"/>
    </row>
    <row r="10328" spans="42:43" x14ac:dyDescent="0.35">
      <c r="AP10328" s="10"/>
      <c r="AQ10328"/>
    </row>
    <row r="10329" spans="42:43" x14ac:dyDescent="0.35">
      <c r="AP10329" s="10"/>
      <c r="AQ10329"/>
    </row>
    <row r="10330" spans="42:43" x14ac:dyDescent="0.35">
      <c r="AP10330" s="10"/>
      <c r="AQ10330"/>
    </row>
    <row r="10331" spans="42:43" x14ac:dyDescent="0.35">
      <c r="AP10331" s="10"/>
      <c r="AQ10331"/>
    </row>
    <row r="10332" spans="42:43" x14ac:dyDescent="0.35">
      <c r="AP10332" s="10"/>
      <c r="AQ10332"/>
    </row>
    <row r="10333" spans="42:43" x14ac:dyDescent="0.35">
      <c r="AP10333" s="10"/>
      <c r="AQ10333"/>
    </row>
    <row r="10334" spans="42:43" x14ac:dyDescent="0.35">
      <c r="AP10334" s="10"/>
      <c r="AQ10334"/>
    </row>
    <row r="10335" spans="42:43" x14ac:dyDescent="0.35">
      <c r="AP10335" s="10"/>
      <c r="AQ10335"/>
    </row>
    <row r="10336" spans="42:43" x14ac:dyDescent="0.35">
      <c r="AP10336" s="10"/>
      <c r="AQ10336"/>
    </row>
    <row r="10337" spans="42:43" x14ac:dyDescent="0.35">
      <c r="AP10337" s="10"/>
      <c r="AQ10337"/>
    </row>
    <row r="10338" spans="42:43" x14ac:dyDescent="0.35">
      <c r="AP10338" s="10"/>
      <c r="AQ10338"/>
    </row>
    <row r="10339" spans="42:43" x14ac:dyDescent="0.35">
      <c r="AP10339" s="10"/>
      <c r="AQ10339"/>
    </row>
    <row r="10340" spans="42:43" x14ac:dyDescent="0.35">
      <c r="AP10340" s="10"/>
      <c r="AQ10340"/>
    </row>
    <row r="10341" spans="42:43" x14ac:dyDescent="0.35">
      <c r="AP10341" s="10"/>
      <c r="AQ10341"/>
    </row>
    <row r="10342" spans="42:43" x14ac:dyDescent="0.35">
      <c r="AP10342" s="10"/>
      <c r="AQ10342"/>
    </row>
    <row r="10343" spans="42:43" x14ac:dyDescent="0.35">
      <c r="AP10343" s="10"/>
      <c r="AQ10343"/>
    </row>
    <row r="10344" spans="42:43" x14ac:dyDescent="0.35">
      <c r="AP10344" s="10"/>
      <c r="AQ10344"/>
    </row>
    <row r="10345" spans="42:43" x14ac:dyDescent="0.35">
      <c r="AP10345" s="10"/>
      <c r="AQ10345"/>
    </row>
    <row r="10346" spans="42:43" x14ac:dyDescent="0.35">
      <c r="AP10346" s="10"/>
      <c r="AQ10346"/>
    </row>
    <row r="10347" spans="42:43" x14ac:dyDescent="0.35">
      <c r="AP10347" s="10"/>
      <c r="AQ10347"/>
    </row>
    <row r="10348" spans="42:43" x14ac:dyDescent="0.35">
      <c r="AP10348" s="10"/>
      <c r="AQ10348"/>
    </row>
    <row r="10349" spans="42:43" x14ac:dyDescent="0.35">
      <c r="AP10349" s="10"/>
      <c r="AQ10349"/>
    </row>
    <row r="10350" spans="42:43" x14ac:dyDescent="0.35">
      <c r="AP10350" s="10"/>
      <c r="AQ10350"/>
    </row>
    <row r="10351" spans="42:43" x14ac:dyDescent="0.35">
      <c r="AP10351" s="10"/>
      <c r="AQ10351"/>
    </row>
    <row r="10352" spans="42:43" x14ac:dyDescent="0.35">
      <c r="AP10352" s="10"/>
      <c r="AQ10352"/>
    </row>
    <row r="10353" spans="42:43" x14ac:dyDescent="0.35">
      <c r="AP10353" s="10"/>
      <c r="AQ10353"/>
    </row>
    <row r="10354" spans="42:43" x14ac:dyDescent="0.35">
      <c r="AP10354" s="10"/>
      <c r="AQ10354"/>
    </row>
    <row r="10355" spans="42:43" x14ac:dyDescent="0.35">
      <c r="AP10355" s="10"/>
      <c r="AQ10355"/>
    </row>
    <row r="10356" spans="42:43" x14ac:dyDescent="0.35">
      <c r="AP10356" s="10"/>
      <c r="AQ10356"/>
    </row>
    <row r="10357" spans="42:43" x14ac:dyDescent="0.35">
      <c r="AP10357" s="10"/>
      <c r="AQ10357"/>
    </row>
    <row r="10358" spans="42:43" x14ac:dyDescent="0.35">
      <c r="AP10358" s="10"/>
      <c r="AQ10358"/>
    </row>
    <row r="10359" spans="42:43" x14ac:dyDescent="0.35">
      <c r="AP10359" s="10"/>
      <c r="AQ10359"/>
    </row>
    <row r="10360" spans="42:43" x14ac:dyDescent="0.35">
      <c r="AP10360" s="10"/>
      <c r="AQ10360"/>
    </row>
    <row r="10361" spans="42:43" x14ac:dyDescent="0.35">
      <c r="AP10361" s="10"/>
      <c r="AQ10361"/>
    </row>
    <row r="10362" spans="42:43" x14ac:dyDescent="0.35">
      <c r="AP10362" s="10"/>
      <c r="AQ10362"/>
    </row>
    <row r="10363" spans="42:43" x14ac:dyDescent="0.35">
      <c r="AP10363" s="10"/>
      <c r="AQ10363"/>
    </row>
    <row r="10364" spans="42:43" x14ac:dyDescent="0.35">
      <c r="AP10364" s="10"/>
      <c r="AQ10364"/>
    </row>
    <row r="10365" spans="42:43" x14ac:dyDescent="0.35">
      <c r="AP10365" s="10"/>
      <c r="AQ10365"/>
    </row>
    <row r="10366" spans="42:43" x14ac:dyDescent="0.35">
      <c r="AP10366" s="10"/>
      <c r="AQ10366"/>
    </row>
    <row r="10367" spans="42:43" x14ac:dyDescent="0.35">
      <c r="AP10367" s="10"/>
      <c r="AQ10367"/>
    </row>
    <row r="10368" spans="42:43" x14ac:dyDescent="0.35">
      <c r="AP10368" s="10"/>
      <c r="AQ10368"/>
    </row>
    <row r="10369" spans="42:43" x14ac:dyDescent="0.35">
      <c r="AP10369" s="10"/>
      <c r="AQ10369"/>
    </row>
    <row r="10370" spans="42:43" x14ac:dyDescent="0.35">
      <c r="AP10370" s="10"/>
      <c r="AQ10370"/>
    </row>
    <row r="10371" spans="42:43" x14ac:dyDescent="0.35">
      <c r="AP10371" s="10"/>
      <c r="AQ10371"/>
    </row>
    <row r="10372" spans="42:43" x14ac:dyDescent="0.35">
      <c r="AP10372" s="10"/>
      <c r="AQ10372"/>
    </row>
    <row r="10373" spans="42:43" x14ac:dyDescent="0.35">
      <c r="AP10373" s="10"/>
      <c r="AQ10373"/>
    </row>
    <row r="10374" spans="42:43" x14ac:dyDescent="0.35">
      <c r="AP10374" s="10"/>
      <c r="AQ10374"/>
    </row>
    <row r="10375" spans="42:43" x14ac:dyDescent="0.35">
      <c r="AP10375" s="10"/>
      <c r="AQ10375"/>
    </row>
    <row r="10376" spans="42:43" x14ac:dyDescent="0.35">
      <c r="AP10376" s="10"/>
      <c r="AQ10376"/>
    </row>
    <row r="10377" spans="42:43" x14ac:dyDescent="0.35">
      <c r="AP10377" s="10"/>
      <c r="AQ10377"/>
    </row>
    <row r="10378" spans="42:43" x14ac:dyDescent="0.35">
      <c r="AP10378" s="10"/>
      <c r="AQ10378"/>
    </row>
    <row r="10379" spans="42:43" x14ac:dyDescent="0.35">
      <c r="AP10379" s="10"/>
      <c r="AQ10379"/>
    </row>
    <row r="10380" spans="42:43" x14ac:dyDescent="0.35">
      <c r="AP10380" s="10"/>
      <c r="AQ10380"/>
    </row>
    <row r="10381" spans="42:43" x14ac:dyDescent="0.35">
      <c r="AP10381" s="10"/>
      <c r="AQ10381"/>
    </row>
    <row r="10382" spans="42:43" x14ac:dyDescent="0.35">
      <c r="AP10382" s="10"/>
      <c r="AQ10382"/>
    </row>
    <row r="10383" spans="42:43" x14ac:dyDescent="0.35">
      <c r="AP10383" s="10"/>
      <c r="AQ10383"/>
    </row>
    <row r="10384" spans="42:43" x14ac:dyDescent="0.35">
      <c r="AP10384" s="10"/>
      <c r="AQ10384"/>
    </row>
    <row r="10385" spans="42:43" x14ac:dyDescent="0.35">
      <c r="AP10385" s="10"/>
      <c r="AQ10385"/>
    </row>
    <row r="10386" spans="42:43" x14ac:dyDescent="0.35">
      <c r="AP10386" s="10"/>
      <c r="AQ10386"/>
    </row>
    <row r="10387" spans="42:43" x14ac:dyDescent="0.35">
      <c r="AP10387" s="10"/>
      <c r="AQ10387"/>
    </row>
    <row r="10388" spans="42:43" x14ac:dyDescent="0.35">
      <c r="AP10388" s="10"/>
      <c r="AQ10388"/>
    </row>
    <row r="10389" spans="42:43" x14ac:dyDescent="0.35">
      <c r="AP10389" s="10"/>
      <c r="AQ10389"/>
    </row>
    <row r="10390" spans="42:43" x14ac:dyDescent="0.35">
      <c r="AP10390" s="10"/>
      <c r="AQ10390"/>
    </row>
    <row r="10391" spans="42:43" x14ac:dyDescent="0.35">
      <c r="AP10391" s="10"/>
      <c r="AQ10391"/>
    </row>
    <row r="10392" spans="42:43" x14ac:dyDescent="0.35">
      <c r="AP10392" s="10"/>
      <c r="AQ10392"/>
    </row>
    <row r="10393" spans="42:43" x14ac:dyDescent="0.35">
      <c r="AP10393" s="10"/>
      <c r="AQ10393"/>
    </row>
    <row r="10394" spans="42:43" x14ac:dyDescent="0.35">
      <c r="AP10394" s="10"/>
      <c r="AQ10394"/>
    </row>
    <row r="10395" spans="42:43" x14ac:dyDescent="0.35">
      <c r="AP10395" s="10"/>
      <c r="AQ10395"/>
    </row>
    <row r="10396" spans="42:43" x14ac:dyDescent="0.35">
      <c r="AP10396" s="10"/>
      <c r="AQ10396"/>
    </row>
    <row r="10397" spans="42:43" x14ac:dyDescent="0.35">
      <c r="AP10397" s="10"/>
      <c r="AQ10397"/>
    </row>
    <row r="10398" spans="42:43" x14ac:dyDescent="0.35">
      <c r="AP10398" s="10"/>
      <c r="AQ10398"/>
    </row>
    <row r="10399" spans="42:43" x14ac:dyDescent="0.35">
      <c r="AP10399" s="10"/>
      <c r="AQ10399"/>
    </row>
    <row r="10400" spans="42:43" x14ac:dyDescent="0.35">
      <c r="AP10400" s="10"/>
      <c r="AQ10400"/>
    </row>
    <row r="10401" spans="42:43" x14ac:dyDescent="0.35">
      <c r="AP10401" s="10"/>
      <c r="AQ10401"/>
    </row>
    <row r="10402" spans="42:43" x14ac:dyDescent="0.35">
      <c r="AP10402" s="10"/>
      <c r="AQ10402"/>
    </row>
    <row r="10403" spans="42:43" x14ac:dyDescent="0.35">
      <c r="AP10403" s="10"/>
      <c r="AQ10403"/>
    </row>
    <row r="10404" spans="42:43" x14ac:dyDescent="0.35">
      <c r="AP10404" s="10"/>
      <c r="AQ10404"/>
    </row>
    <row r="10405" spans="42:43" x14ac:dyDescent="0.35">
      <c r="AP10405" s="10"/>
      <c r="AQ10405"/>
    </row>
    <row r="10406" spans="42:43" x14ac:dyDescent="0.35">
      <c r="AP10406" s="10"/>
      <c r="AQ10406"/>
    </row>
    <row r="10407" spans="42:43" x14ac:dyDescent="0.35">
      <c r="AP10407" s="10"/>
      <c r="AQ10407"/>
    </row>
    <row r="10408" spans="42:43" x14ac:dyDescent="0.35">
      <c r="AP10408" s="10"/>
      <c r="AQ10408"/>
    </row>
    <row r="10409" spans="42:43" x14ac:dyDescent="0.35">
      <c r="AP10409" s="10"/>
      <c r="AQ10409"/>
    </row>
    <row r="10410" spans="42:43" x14ac:dyDescent="0.35">
      <c r="AP10410" s="10"/>
      <c r="AQ10410"/>
    </row>
    <row r="10411" spans="42:43" x14ac:dyDescent="0.35">
      <c r="AP10411" s="10"/>
      <c r="AQ10411"/>
    </row>
    <row r="10412" spans="42:43" x14ac:dyDescent="0.35">
      <c r="AP10412" s="10"/>
      <c r="AQ10412"/>
    </row>
    <row r="10413" spans="42:43" x14ac:dyDescent="0.35">
      <c r="AP10413" s="10"/>
      <c r="AQ10413"/>
    </row>
    <row r="10414" spans="42:43" x14ac:dyDescent="0.35">
      <c r="AP10414" s="10"/>
      <c r="AQ10414"/>
    </row>
    <row r="10415" spans="42:43" x14ac:dyDescent="0.35">
      <c r="AP10415" s="10"/>
      <c r="AQ10415"/>
    </row>
    <row r="10416" spans="42:43" x14ac:dyDescent="0.35">
      <c r="AP10416" s="10"/>
      <c r="AQ10416"/>
    </row>
    <row r="10417" spans="42:43" x14ac:dyDescent="0.35">
      <c r="AP10417" s="10"/>
      <c r="AQ10417"/>
    </row>
    <row r="10418" spans="42:43" x14ac:dyDescent="0.35">
      <c r="AP10418" s="10"/>
      <c r="AQ10418"/>
    </row>
    <row r="10419" spans="42:43" x14ac:dyDescent="0.35">
      <c r="AP10419" s="10"/>
      <c r="AQ10419"/>
    </row>
    <row r="10420" spans="42:43" x14ac:dyDescent="0.35">
      <c r="AP10420" s="10"/>
      <c r="AQ10420"/>
    </row>
    <row r="10421" spans="42:43" x14ac:dyDescent="0.35">
      <c r="AP10421" s="10"/>
      <c r="AQ10421"/>
    </row>
    <row r="10422" spans="42:43" x14ac:dyDescent="0.35">
      <c r="AP10422" s="10"/>
      <c r="AQ10422"/>
    </row>
    <row r="10423" spans="42:43" x14ac:dyDescent="0.35">
      <c r="AP10423" s="10"/>
      <c r="AQ10423"/>
    </row>
    <row r="10424" spans="42:43" x14ac:dyDescent="0.35">
      <c r="AP10424" s="10"/>
      <c r="AQ10424"/>
    </row>
    <row r="10425" spans="42:43" x14ac:dyDescent="0.35">
      <c r="AP10425" s="10"/>
      <c r="AQ10425"/>
    </row>
    <row r="10426" spans="42:43" x14ac:dyDescent="0.35">
      <c r="AP10426" s="10"/>
      <c r="AQ10426"/>
    </row>
    <row r="10427" spans="42:43" x14ac:dyDescent="0.35">
      <c r="AP10427" s="10"/>
      <c r="AQ10427"/>
    </row>
    <row r="10428" spans="42:43" x14ac:dyDescent="0.35">
      <c r="AP10428" s="10"/>
      <c r="AQ10428"/>
    </row>
    <row r="10429" spans="42:43" x14ac:dyDescent="0.35">
      <c r="AP10429" s="10"/>
      <c r="AQ10429"/>
    </row>
    <row r="10430" spans="42:43" x14ac:dyDescent="0.35">
      <c r="AP10430" s="10"/>
      <c r="AQ10430"/>
    </row>
    <row r="10431" spans="42:43" x14ac:dyDescent="0.35">
      <c r="AP10431" s="10"/>
      <c r="AQ10431"/>
    </row>
    <row r="10432" spans="42:43" x14ac:dyDescent="0.35">
      <c r="AP10432" s="10"/>
      <c r="AQ10432"/>
    </row>
    <row r="10433" spans="42:43" x14ac:dyDescent="0.35">
      <c r="AP10433" s="10"/>
      <c r="AQ10433"/>
    </row>
    <row r="10434" spans="42:43" x14ac:dyDescent="0.35">
      <c r="AP10434" s="10"/>
      <c r="AQ10434"/>
    </row>
    <row r="10435" spans="42:43" x14ac:dyDescent="0.35">
      <c r="AP10435" s="10"/>
      <c r="AQ10435"/>
    </row>
    <row r="10436" spans="42:43" x14ac:dyDescent="0.35">
      <c r="AP10436" s="10"/>
      <c r="AQ10436"/>
    </row>
    <row r="10437" spans="42:43" x14ac:dyDescent="0.35">
      <c r="AP10437" s="10"/>
      <c r="AQ10437"/>
    </row>
    <row r="10438" spans="42:43" x14ac:dyDescent="0.35">
      <c r="AP10438" s="10"/>
      <c r="AQ10438"/>
    </row>
    <row r="10439" spans="42:43" x14ac:dyDescent="0.35">
      <c r="AP10439" s="10"/>
      <c r="AQ10439"/>
    </row>
    <row r="10440" spans="42:43" x14ac:dyDescent="0.35">
      <c r="AP10440" s="10"/>
      <c r="AQ10440"/>
    </row>
    <row r="10441" spans="42:43" x14ac:dyDescent="0.35">
      <c r="AP10441" s="10"/>
      <c r="AQ10441"/>
    </row>
    <row r="10442" spans="42:43" x14ac:dyDescent="0.35">
      <c r="AP10442" s="10"/>
      <c r="AQ10442"/>
    </row>
    <row r="10443" spans="42:43" x14ac:dyDescent="0.35">
      <c r="AP10443" s="10"/>
      <c r="AQ10443"/>
    </row>
    <row r="10444" spans="42:43" x14ac:dyDescent="0.35">
      <c r="AP10444" s="10"/>
      <c r="AQ10444"/>
    </row>
    <row r="10445" spans="42:43" x14ac:dyDescent="0.35">
      <c r="AP10445" s="10"/>
      <c r="AQ10445"/>
    </row>
    <row r="10446" spans="42:43" x14ac:dyDescent="0.35">
      <c r="AP10446" s="10"/>
      <c r="AQ10446"/>
    </row>
    <row r="10447" spans="42:43" x14ac:dyDescent="0.35">
      <c r="AP10447" s="10"/>
      <c r="AQ10447"/>
    </row>
    <row r="10448" spans="42:43" x14ac:dyDescent="0.35">
      <c r="AP10448" s="10"/>
      <c r="AQ10448"/>
    </row>
    <row r="10449" spans="42:43" x14ac:dyDescent="0.35">
      <c r="AP10449" s="10"/>
      <c r="AQ10449"/>
    </row>
    <row r="10450" spans="42:43" x14ac:dyDescent="0.35">
      <c r="AP10450" s="10"/>
      <c r="AQ10450"/>
    </row>
    <row r="10451" spans="42:43" x14ac:dyDescent="0.35">
      <c r="AP10451" s="10"/>
      <c r="AQ10451"/>
    </row>
    <row r="10452" spans="42:43" x14ac:dyDescent="0.35">
      <c r="AP10452" s="10"/>
      <c r="AQ10452"/>
    </row>
    <row r="10453" spans="42:43" x14ac:dyDescent="0.35">
      <c r="AP10453" s="10"/>
      <c r="AQ10453"/>
    </row>
    <row r="10454" spans="42:43" x14ac:dyDescent="0.35">
      <c r="AP10454" s="10"/>
      <c r="AQ10454"/>
    </row>
    <row r="10455" spans="42:43" x14ac:dyDescent="0.35">
      <c r="AP10455" s="10"/>
      <c r="AQ10455"/>
    </row>
    <row r="10456" spans="42:43" x14ac:dyDescent="0.35">
      <c r="AP10456" s="10"/>
      <c r="AQ10456"/>
    </row>
    <row r="10457" spans="42:43" x14ac:dyDescent="0.35">
      <c r="AP10457" s="10"/>
      <c r="AQ10457"/>
    </row>
    <row r="10458" spans="42:43" x14ac:dyDescent="0.35">
      <c r="AP10458" s="10"/>
      <c r="AQ10458"/>
    </row>
    <row r="10459" spans="42:43" x14ac:dyDescent="0.35">
      <c r="AP10459" s="10"/>
      <c r="AQ10459"/>
    </row>
    <row r="10460" spans="42:43" x14ac:dyDescent="0.35">
      <c r="AP10460" s="10"/>
      <c r="AQ10460"/>
    </row>
    <row r="10461" spans="42:43" x14ac:dyDescent="0.35">
      <c r="AP10461" s="10"/>
      <c r="AQ10461"/>
    </row>
    <row r="10462" spans="42:43" x14ac:dyDescent="0.35">
      <c r="AP10462" s="10"/>
      <c r="AQ10462"/>
    </row>
    <row r="10463" spans="42:43" x14ac:dyDescent="0.35">
      <c r="AP10463" s="10"/>
      <c r="AQ10463"/>
    </row>
    <row r="10464" spans="42:43" x14ac:dyDescent="0.35">
      <c r="AP10464" s="10"/>
      <c r="AQ10464"/>
    </row>
    <row r="10465" spans="42:43" x14ac:dyDescent="0.35">
      <c r="AP10465" s="10"/>
      <c r="AQ10465"/>
    </row>
    <row r="10466" spans="42:43" x14ac:dyDescent="0.35">
      <c r="AP10466" s="10"/>
      <c r="AQ10466"/>
    </row>
    <row r="10467" spans="42:43" x14ac:dyDescent="0.35">
      <c r="AP10467" s="10"/>
      <c r="AQ10467"/>
    </row>
    <row r="10468" spans="42:43" x14ac:dyDescent="0.35">
      <c r="AP10468" s="10"/>
      <c r="AQ10468"/>
    </row>
    <row r="10469" spans="42:43" x14ac:dyDescent="0.35">
      <c r="AP10469" s="10"/>
      <c r="AQ10469"/>
    </row>
    <row r="10470" spans="42:43" x14ac:dyDescent="0.35">
      <c r="AP10470" s="10"/>
      <c r="AQ10470"/>
    </row>
    <row r="10471" spans="42:43" x14ac:dyDescent="0.35">
      <c r="AP10471" s="10"/>
      <c r="AQ10471"/>
    </row>
    <row r="10472" spans="42:43" x14ac:dyDescent="0.35">
      <c r="AP10472" s="10"/>
      <c r="AQ10472"/>
    </row>
    <row r="10473" spans="42:43" x14ac:dyDescent="0.35">
      <c r="AP10473" s="10"/>
      <c r="AQ10473"/>
    </row>
    <row r="10474" spans="42:43" x14ac:dyDescent="0.35">
      <c r="AP10474" s="10"/>
      <c r="AQ10474"/>
    </row>
    <row r="10475" spans="42:43" x14ac:dyDescent="0.35">
      <c r="AP10475" s="10"/>
      <c r="AQ10475"/>
    </row>
    <row r="10476" spans="42:43" x14ac:dyDescent="0.35">
      <c r="AP10476" s="10"/>
      <c r="AQ10476"/>
    </row>
    <row r="10477" spans="42:43" x14ac:dyDescent="0.35">
      <c r="AP10477" s="10"/>
      <c r="AQ10477"/>
    </row>
    <row r="10478" spans="42:43" x14ac:dyDescent="0.35">
      <c r="AP10478" s="10"/>
      <c r="AQ10478"/>
    </row>
    <row r="10479" spans="42:43" x14ac:dyDescent="0.35">
      <c r="AP10479" s="10"/>
      <c r="AQ10479"/>
    </row>
    <row r="10480" spans="42:43" x14ac:dyDescent="0.35">
      <c r="AP10480" s="10"/>
      <c r="AQ10480"/>
    </row>
    <row r="10481" spans="42:43" x14ac:dyDescent="0.35">
      <c r="AP10481" s="10"/>
      <c r="AQ10481"/>
    </row>
    <row r="10482" spans="42:43" x14ac:dyDescent="0.35">
      <c r="AP10482" s="10"/>
      <c r="AQ10482"/>
    </row>
    <row r="10483" spans="42:43" x14ac:dyDescent="0.35">
      <c r="AP10483" s="10"/>
      <c r="AQ10483"/>
    </row>
    <row r="10484" spans="42:43" x14ac:dyDescent="0.35">
      <c r="AP10484" s="10"/>
      <c r="AQ10484"/>
    </row>
    <row r="10485" spans="42:43" x14ac:dyDescent="0.35">
      <c r="AP10485" s="10"/>
      <c r="AQ10485"/>
    </row>
    <row r="10486" spans="42:43" x14ac:dyDescent="0.35">
      <c r="AP10486" s="10"/>
      <c r="AQ10486"/>
    </row>
    <row r="10487" spans="42:43" x14ac:dyDescent="0.35">
      <c r="AP10487" s="10"/>
      <c r="AQ10487"/>
    </row>
    <row r="10488" spans="42:43" x14ac:dyDescent="0.35">
      <c r="AP10488" s="10"/>
      <c r="AQ10488"/>
    </row>
    <row r="10489" spans="42:43" x14ac:dyDescent="0.35">
      <c r="AP10489" s="10"/>
      <c r="AQ10489"/>
    </row>
    <row r="10490" spans="42:43" x14ac:dyDescent="0.35">
      <c r="AP10490" s="10"/>
      <c r="AQ10490"/>
    </row>
    <row r="10491" spans="42:43" x14ac:dyDescent="0.35">
      <c r="AP10491" s="10"/>
      <c r="AQ10491"/>
    </row>
    <row r="10492" spans="42:43" x14ac:dyDescent="0.35">
      <c r="AP10492" s="10"/>
      <c r="AQ10492"/>
    </row>
    <row r="10493" spans="42:43" x14ac:dyDescent="0.35">
      <c r="AP10493" s="10"/>
      <c r="AQ10493"/>
    </row>
    <row r="10494" spans="42:43" x14ac:dyDescent="0.35">
      <c r="AP10494" s="10"/>
      <c r="AQ10494"/>
    </row>
    <row r="10495" spans="42:43" x14ac:dyDescent="0.35">
      <c r="AP10495" s="10"/>
      <c r="AQ10495"/>
    </row>
    <row r="10496" spans="42:43" x14ac:dyDescent="0.35">
      <c r="AP10496" s="10"/>
      <c r="AQ10496"/>
    </row>
    <row r="10497" spans="42:43" x14ac:dyDescent="0.35">
      <c r="AP10497" s="10"/>
      <c r="AQ10497"/>
    </row>
    <row r="10498" spans="42:43" x14ac:dyDescent="0.35">
      <c r="AP10498" s="10"/>
      <c r="AQ10498"/>
    </row>
    <row r="10499" spans="42:43" x14ac:dyDescent="0.35">
      <c r="AP10499" s="10"/>
      <c r="AQ10499"/>
    </row>
    <row r="10500" spans="42:43" x14ac:dyDescent="0.35">
      <c r="AP10500" s="10"/>
      <c r="AQ10500"/>
    </row>
    <row r="10501" spans="42:43" x14ac:dyDescent="0.35">
      <c r="AP10501" s="10"/>
      <c r="AQ10501"/>
    </row>
    <row r="10502" spans="42:43" x14ac:dyDescent="0.35">
      <c r="AP10502" s="10"/>
      <c r="AQ10502"/>
    </row>
    <row r="10503" spans="42:43" x14ac:dyDescent="0.35">
      <c r="AP10503" s="10"/>
      <c r="AQ10503"/>
    </row>
    <row r="10504" spans="42:43" x14ac:dyDescent="0.35">
      <c r="AP10504" s="10"/>
      <c r="AQ10504"/>
    </row>
    <row r="10505" spans="42:43" x14ac:dyDescent="0.35">
      <c r="AP10505" s="10"/>
      <c r="AQ10505"/>
    </row>
    <row r="10506" spans="42:43" x14ac:dyDescent="0.35">
      <c r="AP10506" s="10"/>
      <c r="AQ10506"/>
    </row>
    <row r="10507" spans="42:43" x14ac:dyDescent="0.35">
      <c r="AP10507" s="10"/>
      <c r="AQ10507"/>
    </row>
    <row r="10508" spans="42:43" x14ac:dyDescent="0.35">
      <c r="AP10508" s="10"/>
      <c r="AQ10508"/>
    </row>
    <row r="10509" spans="42:43" x14ac:dyDescent="0.35">
      <c r="AP10509" s="10"/>
      <c r="AQ10509"/>
    </row>
    <row r="10510" spans="42:43" x14ac:dyDescent="0.35">
      <c r="AP10510" s="10"/>
      <c r="AQ10510"/>
    </row>
    <row r="10511" spans="42:43" x14ac:dyDescent="0.35">
      <c r="AP10511" s="10"/>
      <c r="AQ10511"/>
    </row>
    <row r="10512" spans="42:43" x14ac:dyDescent="0.35">
      <c r="AP10512" s="10"/>
      <c r="AQ10512"/>
    </row>
    <row r="10513" spans="42:43" x14ac:dyDescent="0.35">
      <c r="AP10513" s="10"/>
      <c r="AQ10513"/>
    </row>
    <row r="10514" spans="42:43" x14ac:dyDescent="0.35">
      <c r="AP10514" s="10"/>
      <c r="AQ10514"/>
    </row>
    <row r="10515" spans="42:43" x14ac:dyDescent="0.35">
      <c r="AP10515" s="10"/>
      <c r="AQ10515"/>
    </row>
    <row r="10516" spans="42:43" x14ac:dyDescent="0.35">
      <c r="AP10516" s="10"/>
      <c r="AQ10516"/>
    </row>
    <row r="10517" spans="42:43" x14ac:dyDescent="0.35">
      <c r="AP10517" s="10"/>
      <c r="AQ10517"/>
    </row>
    <row r="10518" spans="42:43" x14ac:dyDescent="0.35">
      <c r="AP10518" s="10"/>
      <c r="AQ10518"/>
    </row>
    <row r="10519" spans="42:43" x14ac:dyDescent="0.35">
      <c r="AP10519" s="10"/>
      <c r="AQ10519"/>
    </row>
    <row r="10520" spans="42:43" x14ac:dyDescent="0.35">
      <c r="AP10520" s="10"/>
      <c r="AQ10520"/>
    </row>
    <row r="10521" spans="42:43" x14ac:dyDescent="0.35">
      <c r="AP10521" s="10"/>
      <c r="AQ10521"/>
    </row>
    <row r="10522" spans="42:43" x14ac:dyDescent="0.35">
      <c r="AP10522" s="10"/>
      <c r="AQ10522"/>
    </row>
    <row r="10523" spans="42:43" x14ac:dyDescent="0.35">
      <c r="AP10523" s="10"/>
      <c r="AQ10523"/>
    </row>
    <row r="10524" spans="42:43" x14ac:dyDescent="0.35">
      <c r="AP10524" s="10"/>
      <c r="AQ10524"/>
    </row>
    <row r="10525" spans="42:43" x14ac:dyDescent="0.35">
      <c r="AP10525" s="10"/>
      <c r="AQ10525"/>
    </row>
    <row r="10526" spans="42:43" x14ac:dyDescent="0.35">
      <c r="AP10526" s="10"/>
      <c r="AQ10526"/>
    </row>
    <row r="10527" spans="42:43" x14ac:dyDescent="0.35">
      <c r="AP10527" s="10"/>
      <c r="AQ10527"/>
    </row>
    <row r="10528" spans="42:43" x14ac:dyDescent="0.35">
      <c r="AP10528" s="10"/>
      <c r="AQ10528"/>
    </row>
    <row r="10529" spans="42:43" x14ac:dyDescent="0.35">
      <c r="AP10529" s="10"/>
      <c r="AQ10529"/>
    </row>
    <row r="10530" spans="42:43" x14ac:dyDescent="0.35">
      <c r="AP10530" s="10"/>
      <c r="AQ10530"/>
    </row>
    <row r="10531" spans="42:43" x14ac:dyDescent="0.35">
      <c r="AP10531" s="10"/>
      <c r="AQ10531"/>
    </row>
    <row r="10532" spans="42:43" x14ac:dyDescent="0.35">
      <c r="AP10532" s="10"/>
      <c r="AQ10532"/>
    </row>
    <row r="10533" spans="42:43" x14ac:dyDescent="0.35">
      <c r="AP10533" s="10"/>
      <c r="AQ10533"/>
    </row>
    <row r="10534" spans="42:43" x14ac:dyDescent="0.35">
      <c r="AP10534" s="10"/>
      <c r="AQ10534"/>
    </row>
    <row r="10535" spans="42:43" x14ac:dyDescent="0.35">
      <c r="AP10535" s="10"/>
      <c r="AQ10535"/>
    </row>
    <row r="10536" spans="42:43" x14ac:dyDescent="0.35">
      <c r="AP10536" s="10"/>
      <c r="AQ10536"/>
    </row>
    <row r="10537" spans="42:43" x14ac:dyDescent="0.35">
      <c r="AP10537" s="10"/>
      <c r="AQ10537"/>
    </row>
    <row r="10538" spans="42:43" x14ac:dyDescent="0.35">
      <c r="AP10538" s="10"/>
      <c r="AQ10538"/>
    </row>
    <row r="10539" spans="42:43" x14ac:dyDescent="0.35">
      <c r="AP10539" s="10"/>
      <c r="AQ10539"/>
    </row>
    <row r="10540" spans="42:43" x14ac:dyDescent="0.35">
      <c r="AP10540" s="10"/>
      <c r="AQ10540"/>
    </row>
    <row r="10541" spans="42:43" x14ac:dyDescent="0.35">
      <c r="AP10541" s="10"/>
      <c r="AQ10541"/>
    </row>
    <row r="10542" spans="42:43" x14ac:dyDescent="0.35">
      <c r="AP10542" s="10"/>
      <c r="AQ10542"/>
    </row>
    <row r="10543" spans="42:43" x14ac:dyDescent="0.35">
      <c r="AP10543" s="10"/>
      <c r="AQ10543"/>
    </row>
    <row r="10544" spans="42:43" x14ac:dyDescent="0.35">
      <c r="AP10544" s="10"/>
      <c r="AQ10544"/>
    </row>
    <row r="10545" spans="42:43" x14ac:dyDescent="0.35">
      <c r="AP10545" s="10"/>
      <c r="AQ10545"/>
    </row>
    <row r="10546" spans="42:43" x14ac:dyDescent="0.35">
      <c r="AP10546" s="10"/>
      <c r="AQ10546"/>
    </row>
    <row r="10547" spans="42:43" x14ac:dyDescent="0.35">
      <c r="AP10547" s="10"/>
      <c r="AQ10547"/>
    </row>
    <row r="10548" spans="42:43" x14ac:dyDescent="0.35">
      <c r="AP10548" s="10"/>
      <c r="AQ10548"/>
    </row>
    <row r="10549" spans="42:43" x14ac:dyDescent="0.35">
      <c r="AP10549" s="10"/>
      <c r="AQ10549"/>
    </row>
    <row r="10550" spans="42:43" x14ac:dyDescent="0.35">
      <c r="AP10550" s="10"/>
      <c r="AQ10550"/>
    </row>
    <row r="10551" spans="42:43" x14ac:dyDescent="0.35">
      <c r="AP10551" s="10"/>
      <c r="AQ10551"/>
    </row>
    <row r="10552" spans="42:43" x14ac:dyDescent="0.35">
      <c r="AP10552" s="10"/>
      <c r="AQ10552"/>
    </row>
    <row r="10553" spans="42:43" x14ac:dyDescent="0.35">
      <c r="AP10553" s="10"/>
      <c r="AQ10553"/>
    </row>
    <row r="10554" spans="42:43" x14ac:dyDescent="0.35">
      <c r="AP10554" s="10"/>
      <c r="AQ10554"/>
    </row>
    <row r="10555" spans="42:43" x14ac:dyDescent="0.35">
      <c r="AP10555" s="10"/>
      <c r="AQ10555"/>
    </row>
    <row r="10556" spans="42:43" x14ac:dyDescent="0.35">
      <c r="AP10556" s="10"/>
      <c r="AQ10556"/>
    </row>
    <row r="10557" spans="42:43" x14ac:dyDescent="0.35">
      <c r="AP10557" s="10"/>
      <c r="AQ10557"/>
    </row>
    <row r="10558" spans="42:43" x14ac:dyDescent="0.35">
      <c r="AP10558" s="10"/>
      <c r="AQ10558"/>
    </row>
    <row r="10559" spans="42:43" x14ac:dyDescent="0.35">
      <c r="AP10559" s="10"/>
      <c r="AQ10559"/>
    </row>
    <row r="10560" spans="42:43" x14ac:dyDescent="0.35">
      <c r="AP10560" s="10"/>
      <c r="AQ10560"/>
    </row>
    <row r="10561" spans="42:43" x14ac:dyDescent="0.35">
      <c r="AP10561" s="10"/>
      <c r="AQ10561"/>
    </row>
    <row r="10562" spans="42:43" x14ac:dyDescent="0.35">
      <c r="AP10562" s="10"/>
      <c r="AQ10562"/>
    </row>
    <row r="10563" spans="42:43" x14ac:dyDescent="0.35">
      <c r="AP10563" s="10"/>
      <c r="AQ10563"/>
    </row>
    <row r="10564" spans="42:43" x14ac:dyDescent="0.35">
      <c r="AP10564" s="10"/>
      <c r="AQ10564"/>
    </row>
    <row r="10565" spans="42:43" x14ac:dyDescent="0.35">
      <c r="AP10565" s="10"/>
      <c r="AQ10565"/>
    </row>
    <row r="10566" spans="42:43" x14ac:dyDescent="0.35">
      <c r="AP10566" s="10"/>
      <c r="AQ10566"/>
    </row>
    <row r="10567" spans="42:43" x14ac:dyDescent="0.35">
      <c r="AP10567" s="10"/>
      <c r="AQ10567"/>
    </row>
    <row r="10568" spans="42:43" x14ac:dyDescent="0.35">
      <c r="AP10568" s="10"/>
      <c r="AQ10568"/>
    </row>
    <row r="10569" spans="42:43" x14ac:dyDescent="0.35">
      <c r="AP10569" s="10"/>
      <c r="AQ10569"/>
    </row>
    <row r="10570" spans="42:43" x14ac:dyDescent="0.35">
      <c r="AP10570" s="10"/>
      <c r="AQ10570"/>
    </row>
    <row r="10571" spans="42:43" x14ac:dyDescent="0.35">
      <c r="AP10571" s="10"/>
      <c r="AQ10571"/>
    </row>
    <row r="10572" spans="42:43" x14ac:dyDescent="0.35">
      <c r="AP10572" s="10"/>
      <c r="AQ10572"/>
    </row>
    <row r="10573" spans="42:43" x14ac:dyDescent="0.35">
      <c r="AP10573" s="10"/>
      <c r="AQ10573"/>
    </row>
    <row r="10574" spans="42:43" x14ac:dyDescent="0.35">
      <c r="AP10574" s="10"/>
      <c r="AQ10574"/>
    </row>
    <row r="10575" spans="42:43" x14ac:dyDescent="0.35">
      <c r="AP10575" s="10"/>
      <c r="AQ10575"/>
    </row>
    <row r="10576" spans="42:43" x14ac:dyDescent="0.35">
      <c r="AP10576" s="10"/>
      <c r="AQ10576"/>
    </row>
    <row r="10577" spans="42:43" x14ac:dyDescent="0.35">
      <c r="AP10577" s="10"/>
      <c r="AQ10577"/>
    </row>
    <row r="10578" spans="42:43" x14ac:dyDescent="0.35">
      <c r="AP10578" s="10"/>
      <c r="AQ10578"/>
    </row>
    <row r="10579" spans="42:43" x14ac:dyDescent="0.35">
      <c r="AP10579" s="10"/>
      <c r="AQ10579"/>
    </row>
    <row r="10580" spans="42:43" x14ac:dyDescent="0.35">
      <c r="AP10580" s="10"/>
      <c r="AQ10580"/>
    </row>
    <row r="10581" spans="42:43" x14ac:dyDescent="0.35">
      <c r="AP10581" s="10"/>
      <c r="AQ10581"/>
    </row>
    <row r="10582" spans="42:43" x14ac:dyDescent="0.35">
      <c r="AP10582" s="10"/>
      <c r="AQ10582"/>
    </row>
    <row r="10583" spans="42:43" x14ac:dyDescent="0.35">
      <c r="AP10583" s="10"/>
      <c r="AQ10583"/>
    </row>
    <row r="10584" spans="42:43" x14ac:dyDescent="0.35">
      <c r="AP10584" s="10"/>
      <c r="AQ10584"/>
    </row>
    <row r="10585" spans="42:43" x14ac:dyDescent="0.35">
      <c r="AP10585" s="10"/>
      <c r="AQ10585"/>
    </row>
    <row r="10586" spans="42:43" x14ac:dyDescent="0.35">
      <c r="AP10586" s="10"/>
      <c r="AQ10586"/>
    </row>
    <row r="10587" spans="42:43" x14ac:dyDescent="0.35">
      <c r="AP10587" s="10"/>
      <c r="AQ10587"/>
    </row>
    <row r="10588" spans="42:43" x14ac:dyDescent="0.35">
      <c r="AP10588" s="10"/>
      <c r="AQ10588"/>
    </row>
    <row r="10589" spans="42:43" x14ac:dyDescent="0.35">
      <c r="AP10589" s="10"/>
      <c r="AQ10589"/>
    </row>
    <row r="10590" spans="42:43" x14ac:dyDescent="0.35">
      <c r="AP10590" s="10"/>
      <c r="AQ10590"/>
    </row>
    <row r="10591" spans="42:43" x14ac:dyDescent="0.35">
      <c r="AP10591" s="10"/>
      <c r="AQ10591"/>
    </row>
    <row r="10592" spans="42:43" x14ac:dyDescent="0.35">
      <c r="AP10592" s="10"/>
      <c r="AQ10592"/>
    </row>
    <row r="10593" spans="42:43" x14ac:dyDescent="0.35">
      <c r="AP10593" s="10"/>
      <c r="AQ10593"/>
    </row>
    <row r="10594" spans="42:43" x14ac:dyDescent="0.35">
      <c r="AP10594" s="10"/>
      <c r="AQ10594"/>
    </row>
    <row r="10595" spans="42:43" x14ac:dyDescent="0.35">
      <c r="AP10595" s="10"/>
      <c r="AQ10595"/>
    </row>
    <row r="10596" spans="42:43" x14ac:dyDescent="0.35">
      <c r="AP10596" s="10"/>
      <c r="AQ10596"/>
    </row>
    <row r="10597" spans="42:43" x14ac:dyDescent="0.35">
      <c r="AP10597" s="10"/>
      <c r="AQ10597"/>
    </row>
    <row r="10598" spans="42:43" x14ac:dyDescent="0.35">
      <c r="AP10598" s="10"/>
      <c r="AQ10598"/>
    </row>
    <row r="10599" spans="42:43" x14ac:dyDescent="0.35">
      <c r="AP10599" s="10"/>
      <c r="AQ10599"/>
    </row>
    <row r="10600" spans="42:43" x14ac:dyDescent="0.35">
      <c r="AP10600" s="10"/>
      <c r="AQ10600"/>
    </row>
    <row r="10601" spans="42:43" x14ac:dyDescent="0.35">
      <c r="AP10601" s="10"/>
      <c r="AQ10601"/>
    </row>
    <row r="10602" spans="42:43" x14ac:dyDescent="0.35">
      <c r="AP10602" s="10"/>
      <c r="AQ10602"/>
    </row>
    <row r="10603" spans="42:43" x14ac:dyDescent="0.35">
      <c r="AP10603" s="10"/>
      <c r="AQ10603"/>
    </row>
    <row r="10604" spans="42:43" x14ac:dyDescent="0.35">
      <c r="AP10604" s="10"/>
      <c r="AQ10604"/>
    </row>
    <row r="10605" spans="42:43" x14ac:dyDescent="0.35">
      <c r="AP10605" s="10"/>
      <c r="AQ10605"/>
    </row>
    <row r="10606" spans="42:43" x14ac:dyDescent="0.35">
      <c r="AP10606" s="10"/>
      <c r="AQ10606"/>
    </row>
    <row r="10607" spans="42:43" x14ac:dyDescent="0.35">
      <c r="AP10607" s="10"/>
      <c r="AQ10607"/>
    </row>
    <row r="10608" spans="42:43" x14ac:dyDescent="0.35">
      <c r="AP10608" s="10"/>
      <c r="AQ10608"/>
    </row>
    <row r="10609" spans="42:43" x14ac:dyDescent="0.35">
      <c r="AP10609" s="10"/>
      <c r="AQ10609"/>
    </row>
    <row r="10610" spans="42:43" x14ac:dyDescent="0.35">
      <c r="AP10610" s="10"/>
      <c r="AQ10610"/>
    </row>
    <row r="10611" spans="42:43" x14ac:dyDescent="0.35">
      <c r="AP10611" s="10"/>
      <c r="AQ10611"/>
    </row>
    <row r="10612" spans="42:43" x14ac:dyDescent="0.35">
      <c r="AP10612" s="10"/>
      <c r="AQ10612"/>
    </row>
    <row r="10613" spans="42:43" x14ac:dyDescent="0.35">
      <c r="AP10613" s="10"/>
      <c r="AQ10613"/>
    </row>
    <row r="10614" spans="42:43" x14ac:dyDescent="0.35">
      <c r="AP10614" s="10"/>
      <c r="AQ10614"/>
    </row>
    <row r="10615" spans="42:43" x14ac:dyDescent="0.35">
      <c r="AP10615" s="10"/>
      <c r="AQ10615"/>
    </row>
    <row r="10616" spans="42:43" x14ac:dyDescent="0.35">
      <c r="AP10616" s="10"/>
      <c r="AQ10616"/>
    </row>
    <row r="10617" spans="42:43" x14ac:dyDescent="0.35">
      <c r="AP10617" s="10"/>
      <c r="AQ10617"/>
    </row>
    <row r="10618" spans="42:43" x14ac:dyDescent="0.35">
      <c r="AP10618" s="10"/>
      <c r="AQ10618"/>
    </row>
    <row r="10619" spans="42:43" x14ac:dyDescent="0.35">
      <c r="AP10619" s="10"/>
      <c r="AQ10619"/>
    </row>
    <row r="10620" spans="42:43" x14ac:dyDescent="0.35">
      <c r="AP10620" s="10"/>
      <c r="AQ10620"/>
    </row>
    <row r="10621" spans="42:43" x14ac:dyDescent="0.35">
      <c r="AP10621" s="10"/>
      <c r="AQ10621"/>
    </row>
    <row r="10622" spans="42:43" x14ac:dyDescent="0.35">
      <c r="AP10622" s="10"/>
      <c r="AQ10622"/>
    </row>
    <row r="10623" spans="42:43" x14ac:dyDescent="0.35">
      <c r="AP10623" s="10"/>
      <c r="AQ10623"/>
    </row>
    <row r="10624" spans="42:43" x14ac:dyDescent="0.35">
      <c r="AP10624" s="10"/>
      <c r="AQ10624"/>
    </row>
    <row r="10625" spans="42:43" x14ac:dyDescent="0.35">
      <c r="AP10625" s="10"/>
      <c r="AQ10625"/>
    </row>
    <row r="10626" spans="42:43" x14ac:dyDescent="0.35">
      <c r="AP10626" s="10"/>
      <c r="AQ10626"/>
    </row>
    <row r="10627" spans="42:43" x14ac:dyDescent="0.35">
      <c r="AP10627" s="10"/>
      <c r="AQ10627"/>
    </row>
    <row r="10628" spans="42:43" x14ac:dyDescent="0.35">
      <c r="AP10628" s="10"/>
      <c r="AQ10628"/>
    </row>
    <row r="10629" spans="42:43" x14ac:dyDescent="0.35">
      <c r="AP10629" s="10"/>
      <c r="AQ10629"/>
    </row>
    <row r="10630" spans="42:43" x14ac:dyDescent="0.35">
      <c r="AP10630" s="10"/>
      <c r="AQ10630"/>
    </row>
    <row r="10631" spans="42:43" x14ac:dyDescent="0.35">
      <c r="AP10631" s="10"/>
      <c r="AQ10631"/>
    </row>
    <row r="10632" spans="42:43" x14ac:dyDescent="0.35">
      <c r="AP10632" s="10"/>
      <c r="AQ10632"/>
    </row>
    <row r="10633" spans="42:43" x14ac:dyDescent="0.35">
      <c r="AP10633" s="10"/>
      <c r="AQ10633"/>
    </row>
    <row r="10634" spans="42:43" x14ac:dyDescent="0.35">
      <c r="AP10634" s="10"/>
      <c r="AQ10634"/>
    </row>
    <row r="10635" spans="42:43" x14ac:dyDescent="0.35">
      <c r="AP10635" s="10"/>
      <c r="AQ10635"/>
    </row>
    <row r="10636" spans="42:43" x14ac:dyDescent="0.35">
      <c r="AP10636" s="10"/>
      <c r="AQ10636"/>
    </row>
    <row r="10637" spans="42:43" x14ac:dyDescent="0.35">
      <c r="AP10637" s="10"/>
      <c r="AQ10637"/>
    </row>
    <row r="10638" spans="42:43" x14ac:dyDescent="0.35">
      <c r="AP10638" s="10"/>
      <c r="AQ10638"/>
    </row>
    <row r="10639" spans="42:43" x14ac:dyDescent="0.35">
      <c r="AP10639" s="10"/>
      <c r="AQ10639"/>
    </row>
    <row r="10640" spans="42:43" x14ac:dyDescent="0.35">
      <c r="AP10640" s="10"/>
      <c r="AQ10640"/>
    </row>
    <row r="10641" spans="42:43" x14ac:dyDescent="0.35">
      <c r="AP10641" s="10"/>
      <c r="AQ10641"/>
    </row>
    <row r="10642" spans="42:43" x14ac:dyDescent="0.35">
      <c r="AP10642" s="10"/>
      <c r="AQ10642"/>
    </row>
    <row r="10643" spans="42:43" x14ac:dyDescent="0.35">
      <c r="AP10643" s="10"/>
      <c r="AQ10643"/>
    </row>
    <row r="10644" spans="42:43" x14ac:dyDescent="0.35">
      <c r="AP10644" s="10"/>
      <c r="AQ10644"/>
    </row>
    <row r="10645" spans="42:43" x14ac:dyDescent="0.35">
      <c r="AP10645" s="10"/>
      <c r="AQ10645"/>
    </row>
    <row r="10646" spans="42:43" x14ac:dyDescent="0.35">
      <c r="AP10646" s="10"/>
      <c r="AQ10646"/>
    </row>
    <row r="10647" spans="42:43" x14ac:dyDescent="0.35">
      <c r="AP10647" s="10"/>
      <c r="AQ10647"/>
    </row>
    <row r="10648" spans="42:43" x14ac:dyDescent="0.35">
      <c r="AP10648" s="10"/>
      <c r="AQ10648"/>
    </row>
    <row r="10649" spans="42:43" x14ac:dyDescent="0.35">
      <c r="AP10649" s="10"/>
      <c r="AQ10649"/>
    </row>
    <row r="10650" spans="42:43" x14ac:dyDescent="0.35">
      <c r="AP10650" s="10"/>
      <c r="AQ10650"/>
    </row>
    <row r="10651" spans="42:43" x14ac:dyDescent="0.35">
      <c r="AP10651" s="10"/>
      <c r="AQ10651"/>
    </row>
    <row r="10652" spans="42:43" x14ac:dyDescent="0.35">
      <c r="AP10652" s="10"/>
      <c r="AQ10652"/>
    </row>
    <row r="10653" spans="42:43" x14ac:dyDescent="0.35">
      <c r="AP10653" s="10"/>
      <c r="AQ10653"/>
    </row>
    <row r="10654" spans="42:43" x14ac:dyDescent="0.35">
      <c r="AP10654" s="10"/>
      <c r="AQ10654"/>
    </row>
    <row r="10655" spans="42:43" x14ac:dyDescent="0.35">
      <c r="AP10655" s="10"/>
      <c r="AQ10655"/>
    </row>
    <row r="10656" spans="42:43" x14ac:dyDescent="0.35">
      <c r="AP10656" s="10"/>
      <c r="AQ10656"/>
    </row>
    <row r="10657" spans="42:43" x14ac:dyDescent="0.35">
      <c r="AP10657" s="10"/>
      <c r="AQ10657"/>
    </row>
    <row r="10658" spans="42:43" x14ac:dyDescent="0.35">
      <c r="AP10658" s="10"/>
      <c r="AQ10658"/>
    </row>
    <row r="10659" spans="42:43" x14ac:dyDescent="0.35">
      <c r="AP10659" s="10"/>
      <c r="AQ10659"/>
    </row>
    <row r="10660" spans="42:43" x14ac:dyDescent="0.35">
      <c r="AP10660" s="10"/>
      <c r="AQ10660"/>
    </row>
    <row r="10661" spans="42:43" x14ac:dyDescent="0.35">
      <c r="AP10661" s="10"/>
      <c r="AQ10661"/>
    </row>
    <row r="10662" spans="42:43" x14ac:dyDescent="0.35">
      <c r="AP10662" s="10"/>
      <c r="AQ10662"/>
    </row>
    <row r="10663" spans="42:43" x14ac:dyDescent="0.35">
      <c r="AP10663" s="10"/>
      <c r="AQ10663"/>
    </row>
    <row r="10664" spans="42:43" x14ac:dyDescent="0.35">
      <c r="AP10664" s="10"/>
      <c r="AQ10664"/>
    </row>
    <row r="10665" spans="42:43" x14ac:dyDescent="0.35">
      <c r="AP10665" s="10"/>
      <c r="AQ10665"/>
    </row>
    <row r="10666" spans="42:43" x14ac:dyDescent="0.35">
      <c r="AP10666" s="10"/>
      <c r="AQ10666"/>
    </row>
    <row r="10667" spans="42:43" x14ac:dyDescent="0.35">
      <c r="AP10667" s="10"/>
      <c r="AQ10667"/>
    </row>
    <row r="10668" spans="42:43" x14ac:dyDescent="0.35">
      <c r="AP10668" s="10"/>
      <c r="AQ10668"/>
    </row>
    <row r="10669" spans="42:43" x14ac:dyDescent="0.35">
      <c r="AP10669" s="10"/>
      <c r="AQ10669"/>
    </row>
    <row r="10670" spans="42:43" x14ac:dyDescent="0.35">
      <c r="AP10670" s="10"/>
      <c r="AQ10670"/>
    </row>
    <row r="10671" spans="42:43" x14ac:dyDescent="0.35">
      <c r="AP10671" s="10"/>
      <c r="AQ10671"/>
    </row>
    <row r="10672" spans="42:43" x14ac:dyDescent="0.35">
      <c r="AP10672" s="10"/>
      <c r="AQ10672"/>
    </row>
    <row r="10673" spans="42:43" x14ac:dyDescent="0.35">
      <c r="AP10673" s="10"/>
      <c r="AQ10673"/>
    </row>
    <row r="10674" spans="42:43" x14ac:dyDescent="0.35">
      <c r="AP10674" s="10"/>
      <c r="AQ10674"/>
    </row>
    <row r="10675" spans="42:43" x14ac:dyDescent="0.35">
      <c r="AP10675" s="10"/>
      <c r="AQ10675"/>
    </row>
    <row r="10676" spans="42:43" x14ac:dyDescent="0.35">
      <c r="AP10676" s="10"/>
      <c r="AQ10676"/>
    </row>
    <row r="10677" spans="42:43" x14ac:dyDescent="0.35">
      <c r="AP10677" s="10"/>
      <c r="AQ10677"/>
    </row>
    <row r="10678" spans="42:43" x14ac:dyDescent="0.35">
      <c r="AP10678" s="10"/>
      <c r="AQ10678"/>
    </row>
    <row r="10679" spans="42:43" x14ac:dyDescent="0.35">
      <c r="AP10679" s="10"/>
      <c r="AQ10679"/>
    </row>
    <row r="10680" spans="42:43" x14ac:dyDescent="0.35">
      <c r="AP10680" s="10"/>
      <c r="AQ10680"/>
    </row>
    <row r="10681" spans="42:43" x14ac:dyDescent="0.35">
      <c r="AP10681" s="10"/>
      <c r="AQ10681"/>
    </row>
    <row r="10682" spans="42:43" x14ac:dyDescent="0.35">
      <c r="AP10682" s="10"/>
      <c r="AQ10682"/>
    </row>
    <row r="10683" spans="42:43" x14ac:dyDescent="0.35">
      <c r="AP10683" s="10"/>
      <c r="AQ10683"/>
    </row>
    <row r="10684" spans="42:43" x14ac:dyDescent="0.35">
      <c r="AP10684" s="10"/>
      <c r="AQ10684"/>
    </row>
    <row r="10685" spans="42:43" x14ac:dyDescent="0.35">
      <c r="AP10685" s="10"/>
      <c r="AQ10685"/>
    </row>
    <row r="10686" spans="42:43" x14ac:dyDescent="0.35">
      <c r="AP10686" s="10"/>
      <c r="AQ10686"/>
    </row>
    <row r="10687" spans="42:43" x14ac:dyDescent="0.35">
      <c r="AP10687" s="10"/>
      <c r="AQ10687"/>
    </row>
    <row r="10688" spans="42:43" x14ac:dyDescent="0.35">
      <c r="AP10688" s="10"/>
      <c r="AQ10688"/>
    </row>
    <row r="10689" spans="42:43" x14ac:dyDescent="0.35">
      <c r="AP10689" s="10"/>
      <c r="AQ10689"/>
    </row>
    <row r="10690" spans="42:43" x14ac:dyDescent="0.35">
      <c r="AP10690" s="10"/>
      <c r="AQ10690"/>
    </row>
    <row r="10691" spans="42:43" x14ac:dyDescent="0.35">
      <c r="AP10691" s="10"/>
      <c r="AQ10691"/>
    </row>
    <row r="10692" spans="42:43" x14ac:dyDescent="0.35">
      <c r="AP10692" s="10"/>
      <c r="AQ10692"/>
    </row>
    <row r="10693" spans="42:43" x14ac:dyDescent="0.35">
      <c r="AP10693" s="10"/>
      <c r="AQ10693"/>
    </row>
    <row r="10694" spans="42:43" x14ac:dyDescent="0.35">
      <c r="AP10694" s="10"/>
      <c r="AQ10694"/>
    </row>
    <row r="10695" spans="42:43" x14ac:dyDescent="0.35">
      <c r="AP10695" s="10"/>
      <c r="AQ10695"/>
    </row>
    <row r="10696" spans="42:43" x14ac:dyDescent="0.35">
      <c r="AP10696" s="10"/>
      <c r="AQ10696"/>
    </row>
    <row r="10697" spans="42:43" x14ac:dyDescent="0.35">
      <c r="AP10697" s="10"/>
      <c r="AQ10697"/>
    </row>
    <row r="10698" spans="42:43" x14ac:dyDescent="0.35">
      <c r="AP10698" s="10"/>
      <c r="AQ10698"/>
    </row>
    <row r="10699" spans="42:43" x14ac:dyDescent="0.35">
      <c r="AP10699" s="10"/>
      <c r="AQ10699"/>
    </row>
    <row r="10700" spans="42:43" x14ac:dyDescent="0.35">
      <c r="AP10700" s="10"/>
      <c r="AQ10700"/>
    </row>
    <row r="10701" spans="42:43" x14ac:dyDescent="0.35">
      <c r="AP10701" s="10"/>
      <c r="AQ10701"/>
    </row>
    <row r="10702" spans="42:43" x14ac:dyDescent="0.35">
      <c r="AP10702" s="10"/>
      <c r="AQ10702"/>
    </row>
    <row r="10703" spans="42:43" x14ac:dyDescent="0.35">
      <c r="AP10703" s="10"/>
      <c r="AQ10703"/>
    </row>
    <row r="10704" spans="42:43" x14ac:dyDescent="0.35">
      <c r="AP10704" s="10"/>
      <c r="AQ10704"/>
    </row>
    <row r="10705" spans="42:43" x14ac:dyDescent="0.35">
      <c r="AP10705" s="10"/>
      <c r="AQ10705"/>
    </row>
    <row r="10706" spans="42:43" x14ac:dyDescent="0.35">
      <c r="AP10706" s="10"/>
      <c r="AQ10706"/>
    </row>
    <row r="10707" spans="42:43" x14ac:dyDescent="0.35">
      <c r="AP10707" s="10"/>
      <c r="AQ10707"/>
    </row>
    <row r="10708" spans="42:43" x14ac:dyDescent="0.35">
      <c r="AP10708" s="10"/>
      <c r="AQ10708"/>
    </row>
    <row r="10709" spans="42:43" x14ac:dyDescent="0.35">
      <c r="AP10709" s="10"/>
      <c r="AQ10709"/>
    </row>
    <row r="10710" spans="42:43" x14ac:dyDescent="0.35">
      <c r="AP10710" s="10"/>
      <c r="AQ10710"/>
    </row>
    <row r="10711" spans="42:43" x14ac:dyDescent="0.35">
      <c r="AP10711" s="10"/>
      <c r="AQ10711"/>
    </row>
    <row r="10712" spans="42:43" x14ac:dyDescent="0.35">
      <c r="AP10712" s="10"/>
      <c r="AQ10712"/>
    </row>
    <row r="10713" spans="42:43" x14ac:dyDescent="0.35">
      <c r="AP10713" s="10"/>
      <c r="AQ10713"/>
    </row>
    <row r="10714" spans="42:43" x14ac:dyDescent="0.35">
      <c r="AP10714" s="10"/>
      <c r="AQ10714"/>
    </row>
    <row r="10715" spans="42:43" x14ac:dyDescent="0.35">
      <c r="AP10715" s="10"/>
      <c r="AQ10715"/>
    </row>
    <row r="10716" spans="42:43" x14ac:dyDescent="0.35">
      <c r="AP10716" s="10"/>
      <c r="AQ10716"/>
    </row>
    <row r="10717" spans="42:43" x14ac:dyDescent="0.35">
      <c r="AP10717" s="10"/>
      <c r="AQ10717"/>
    </row>
    <row r="10718" spans="42:43" x14ac:dyDescent="0.35">
      <c r="AP10718" s="10"/>
      <c r="AQ10718"/>
    </row>
    <row r="10719" spans="42:43" x14ac:dyDescent="0.35">
      <c r="AP10719" s="10"/>
      <c r="AQ10719"/>
    </row>
    <row r="10720" spans="42:43" x14ac:dyDescent="0.35">
      <c r="AP10720" s="10"/>
      <c r="AQ10720"/>
    </row>
    <row r="10721" spans="42:43" x14ac:dyDescent="0.35">
      <c r="AP10721" s="10"/>
      <c r="AQ10721"/>
    </row>
    <row r="10722" spans="42:43" x14ac:dyDescent="0.35">
      <c r="AP10722" s="10"/>
      <c r="AQ10722"/>
    </row>
    <row r="10723" spans="42:43" x14ac:dyDescent="0.35">
      <c r="AP10723" s="10"/>
      <c r="AQ10723"/>
    </row>
    <row r="10724" spans="42:43" x14ac:dyDescent="0.35">
      <c r="AP10724" s="10"/>
      <c r="AQ10724"/>
    </row>
    <row r="10725" spans="42:43" x14ac:dyDescent="0.35">
      <c r="AP10725" s="10"/>
      <c r="AQ10725"/>
    </row>
    <row r="10726" spans="42:43" x14ac:dyDescent="0.35">
      <c r="AP10726" s="10"/>
      <c r="AQ10726"/>
    </row>
    <row r="10727" spans="42:43" x14ac:dyDescent="0.35">
      <c r="AP10727" s="10"/>
      <c r="AQ10727"/>
    </row>
    <row r="10728" spans="42:43" x14ac:dyDescent="0.35">
      <c r="AP10728" s="10"/>
      <c r="AQ10728"/>
    </row>
    <row r="10729" spans="42:43" x14ac:dyDescent="0.35">
      <c r="AP10729" s="10"/>
      <c r="AQ10729"/>
    </row>
    <row r="10730" spans="42:43" x14ac:dyDescent="0.35">
      <c r="AP10730" s="10"/>
      <c r="AQ10730"/>
    </row>
    <row r="10731" spans="42:43" x14ac:dyDescent="0.35">
      <c r="AP10731" s="10"/>
      <c r="AQ10731"/>
    </row>
    <row r="10732" spans="42:43" x14ac:dyDescent="0.35">
      <c r="AP10732" s="10"/>
      <c r="AQ10732"/>
    </row>
    <row r="10733" spans="42:43" x14ac:dyDescent="0.35">
      <c r="AP10733" s="10"/>
      <c r="AQ10733"/>
    </row>
    <row r="10734" spans="42:43" x14ac:dyDescent="0.35">
      <c r="AP10734" s="10"/>
      <c r="AQ10734"/>
    </row>
    <row r="10735" spans="42:43" x14ac:dyDescent="0.35">
      <c r="AP10735" s="10"/>
      <c r="AQ10735"/>
    </row>
    <row r="10736" spans="42:43" x14ac:dyDescent="0.35">
      <c r="AP10736" s="10"/>
      <c r="AQ10736"/>
    </row>
    <row r="10737" spans="42:43" x14ac:dyDescent="0.35">
      <c r="AP10737" s="10"/>
      <c r="AQ10737"/>
    </row>
    <row r="10738" spans="42:43" x14ac:dyDescent="0.35">
      <c r="AP10738" s="10"/>
      <c r="AQ10738"/>
    </row>
    <row r="10739" spans="42:43" x14ac:dyDescent="0.35">
      <c r="AP10739" s="10"/>
      <c r="AQ10739"/>
    </row>
    <row r="10740" spans="42:43" x14ac:dyDescent="0.35">
      <c r="AP10740" s="10"/>
      <c r="AQ10740"/>
    </row>
    <row r="10741" spans="42:43" x14ac:dyDescent="0.35">
      <c r="AP10741" s="10"/>
      <c r="AQ10741"/>
    </row>
    <row r="10742" spans="42:43" x14ac:dyDescent="0.35">
      <c r="AP10742" s="10"/>
      <c r="AQ10742"/>
    </row>
    <row r="10743" spans="42:43" x14ac:dyDescent="0.35">
      <c r="AP10743" s="10"/>
      <c r="AQ10743"/>
    </row>
    <row r="10744" spans="42:43" x14ac:dyDescent="0.35">
      <c r="AP10744" s="10"/>
      <c r="AQ10744"/>
    </row>
    <row r="10745" spans="42:43" x14ac:dyDescent="0.35">
      <c r="AP10745" s="10"/>
      <c r="AQ10745"/>
    </row>
    <row r="10746" spans="42:43" x14ac:dyDescent="0.35">
      <c r="AP10746" s="10"/>
      <c r="AQ10746"/>
    </row>
    <row r="10747" spans="42:43" x14ac:dyDescent="0.35">
      <c r="AP10747" s="10"/>
      <c r="AQ10747"/>
    </row>
    <row r="10748" spans="42:43" x14ac:dyDescent="0.35">
      <c r="AP10748" s="10"/>
      <c r="AQ10748"/>
    </row>
    <row r="10749" spans="42:43" x14ac:dyDescent="0.35">
      <c r="AP10749" s="10"/>
      <c r="AQ10749"/>
    </row>
    <row r="10750" spans="42:43" x14ac:dyDescent="0.35">
      <c r="AP10750" s="10"/>
      <c r="AQ10750"/>
    </row>
    <row r="10751" spans="42:43" x14ac:dyDescent="0.35">
      <c r="AP10751" s="10"/>
      <c r="AQ10751"/>
    </row>
    <row r="10752" spans="42:43" x14ac:dyDescent="0.35">
      <c r="AP10752" s="10"/>
      <c r="AQ10752"/>
    </row>
    <row r="10753" spans="42:43" x14ac:dyDescent="0.35">
      <c r="AP10753" s="10"/>
      <c r="AQ10753"/>
    </row>
    <row r="10754" spans="42:43" x14ac:dyDescent="0.35">
      <c r="AP10754" s="10"/>
      <c r="AQ10754"/>
    </row>
    <row r="10755" spans="42:43" x14ac:dyDescent="0.35">
      <c r="AP10755" s="10"/>
      <c r="AQ10755"/>
    </row>
    <row r="10756" spans="42:43" x14ac:dyDescent="0.35">
      <c r="AP10756" s="10"/>
      <c r="AQ10756"/>
    </row>
    <row r="10757" spans="42:43" x14ac:dyDescent="0.35">
      <c r="AP10757" s="10"/>
      <c r="AQ10757"/>
    </row>
    <row r="10758" spans="42:43" x14ac:dyDescent="0.35">
      <c r="AP10758" s="10"/>
      <c r="AQ10758"/>
    </row>
    <row r="10759" spans="42:43" x14ac:dyDescent="0.35">
      <c r="AP10759" s="10"/>
      <c r="AQ10759"/>
    </row>
    <row r="10760" spans="42:43" x14ac:dyDescent="0.35">
      <c r="AP10760" s="10"/>
      <c r="AQ10760"/>
    </row>
    <row r="10761" spans="42:43" x14ac:dyDescent="0.35">
      <c r="AP10761" s="10"/>
      <c r="AQ10761"/>
    </row>
    <row r="10762" spans="42:43" x14ac:dyDescent="0.35">
      <c r="AP10762" s="10"/>
      <c r="AQ10762"/>
    </row>
    <row r="10763" spans="42:43" x14ac:dyDescent="0.35">
      <c r="AP10763" s="10"/>
      <c r="AQ10763"/>
    </row>
    <row r="10764" spans="42:43" x14ac:dyDescent="0.35">
      <c r="AP10764" s="10"/>
      <c r="AQ10764"/>
    </row>
    <row r="10765" spans="42:43" x14ac:dyDescent="0.35">
      <c r="AP10765" s="10"/>
      <c r="AQ10765"/>
    </row>
    <row r="10766" spans="42:43" x14ac:dyDescent="0.35">
      <c r="AP10766" s="10"/>
      <c r="AQ10766"/>
    </row>
    <row r="10767" spans="42:43" x14ac:dyDescent="0.35">
      <c r="AP10767" s="10"/>
      <c r="AQ10767"/>
    </row>
    <row r="10768" spans="42:43" x14ac:dyDescent="0.35">
      <c r="AP10768" s="10"/>
      <c r="AQ10768"/>
    </row>
    <row r="10769" spans="42:43" x14ac:dyDescent="0.35">
      <c r="AP10769" s="10"/>
      <c r="AQ10769"/>
    </row>
    <row r="10770" spans="42:43" x14ac:dyDescent="0.35">
      <c r="AP10770" s="10"/>
      <c r="AQ10770"/>
    </row>
    <row r="10771" spans="42:43" x14ac:dyDescent="0.35">
      <c r="AP10771" s="10"/>
      <c r="AQ10771"/>
    </row>
    <row r="10772" spans="42:43" x14ac:dyDescent="0.35">
      <c r="AP10772" s="10"/>
      <c r="AQ10772"/>
    </row>
    <row r="10773" spans="42:43" x14ac:dyDescent="0.35">
      <c r="AP10773" s="10"/>
      <c r="AQ10773"/>
    </row>
    <row r="10774" spans="42:43" x14ac:dyDescent="0.35">
      <c r="AP10774" s="10"/>
      <c r="AQ10774"/>
    </row>
    <row r="10775" spans="42:43" x14ac:dyDescent="0.35">
      <c r="AP10775" s="10"/>
      <c r="AQ10775"/>
    </row>
    <row r="10776" spans="42:43" x14ac:dyDescent="0.35">
      <c r="AP10776" s="10"/>
      <c r="AQ10776"/>
    </row>
    <row r="10777" spans="42:43" x14ac:dyDescent="0.35">
      <c r="AP10777" s="10"/>
      <c r="AQ10777"/>
    </row>
    <row r="10778" spans="42:43" x14ac:dyDescent="0.35">
      <c r="AP10778" s="10"/>
      <c r="AQ10778"/>
    </row>
    <row r="10779" spans="42:43" x14ac:dyDescent="0.35">
      <c r="AP10779" s="10"/>
      <c r="AQ10779"/>
    </row>
    <row r="10780" spans="42:43" x14ac:dyDescent="0.35">
      <c r="AP10780" s="10"/>
      <c r="AQ10780"/>
    </row>
    <row r="10781" spans="42:43" x14ac:dyDescent="0.35">
      <c r="AP10781" s="10"/>
      <c r="AQ10781"/>
    </row>
    <row r="10782" spans="42:43" x14ac:dyDescent="0.35">
      <c r="AP10782" s="10"/>
      <c r="AQ10782"/>
    </row>
    <row r="10783" spans="42:43" x14ac:dyDescent="0.35">
      <c r="AP10783" s="10"/>
      <c r="AQ10783"/>
    </row>
    <row r="10784" spans="42:43" x14ac:dyDescent="0.35">
      <c r="AP10784" s="10"/>
      <c r="AQ10784"/>
    </row>
    <row r="10785" spans="42:43" x14ac:dyDescent="0.35">
      <c r="AP10785" s="10"/>
      <c r="AQ10785"/>
    </row>
    <row r="10786" spans="42:43" x14ac:dyDescent="0.35">
      <c r="AP10786" s="10"/>
      <c r="AQ10786"/>
    </row>
    <row r="10787" spans="42:43" x14ac:dyDescent="0.35">
      <c r="AP10787" s="10"/>
      <c r="AQ10787"/>
    </row>
    <row r="10788" spans="42:43" x14ac:dyDescent="0.35">
      <c r="AP10788" s="10"/>
      <c r="AQ10788"/>
    </row>
    <row r="10789" spans="42:43" x14ac:dyDescent="0.35">
      <c r="AP10789" s="10"/>
      <c r="AQ10789"/>
    </row>
    <row r="10790" spans="42:43" x14ac:dyDescent="0.35">
      <c r="AP10790" s="10"/>
      <c r="AQ10790"/>
    </row>
    <row r="10791" spans="42:43" x14ac:dyDescent="0.35">
      <c r="AP10791" s="10"/>
      <c r="AQ10791"/>
    </row>
    <row r="10792" spans="42:43" x14ac:dyDescent="0.35">
      <c r="AP10792" s="10"/>
      <c r="AQ10792"/>
    </row>
    <row r="10793" spans="42:43" x14ac:dyDescent="0.35">
      <c r="AP10793" s="10"/>
      <c r="AQ10793"/>
    </row>
    <row r="10794" spans="42:43" x14ac:dyDescent="0.35">
      <c r="AP10794" s="10"/>
      <c r="AQ10794"/>
    </row>
    <row r="10795" spans="42:43" x14ac:dyDescent="0.35">
      <c r="AP10795" s="10"/>
      <c r="AQ10795"/>
    </row>
    <row r="10796" spans="42:43" x14ac:dyDescent="0.35">
      <c r="AP10796" s="10"/>
      <c r="AQ10796"/>
    </row>
    <row r="10797" spans="42:43" x14ac:dyDescent="0.35">
      <c r="AP10797" s="10"/>
      <c r="AQ10797"/>
    </row>
    <row r="10798" spans="42:43" x14ac:dyDescent="0.35">
      <c r="AP10798" s="10"/>
      <c r="AQ10798"/>
    </row>
    <row r="10799" spans="42:43" x14ac:dyDescent="0.35">
      <c r="AP10799" s="10"/>
      <c r="AQ10799"/>
    </row>
    <row r="10800" spans="42:43" x14ac:dyDescent="0.35">
      <c r="AP10800" s="10"/>
      <c r="AQ10800"/>
    </row>
    <row r="10801" spans="42:43" x14ac:dyDescent="0.35">
      <c r="AP10801" s="10"/>
      <c r="AQ10801"/>
    </row>
    <row r="10802" spans="42:43" x14ac:dyDescent="0.35">
      <c r="AP10802" s="10"/>
      <c r="AQ10802"/>
    </row>
    <row r="10803" spans="42:43" x14ac:dyDescent="0.35">
      <c r="AP10803" s="10"/>
      <c r="AQ10803"/>
    </row>
    <row r="10804" spans="42:43" x14ac:dyDescent="0.35">
      <c r="AP10804" s="10"/>
      <c r="AQ10804"/>
    </row>
    <row r="10805" spans="42:43" x14ac:dyDescent="0.35">
      <c r="AP10805" s="10"/>
      <c r="AQ10805"/>
    </row>
    <row r="10806" spans="42:43" x14ac:dyDescent="0.35">
      <c r="AP10806" s="10"/>
      <c r="AQ10806"/>
    </row>
    <row r="10807" spans="42:43" x14ac:dyDescent="0.35">
      <c r="AP10807" s="10"/>
      <c r="AQ10807"/>
    </row>
    <row r="10808" spans="42:43" x14ac:dyDescent="0.35">
      <c r="AP10808" s="10"/>
      <c r="AQ10808"/>
    </row>
    <row r="10809" spans="42:43" x14ac:dyDescent="0.35">
      <c r="AP10809" s="10"/>
      <c r="AQ10809"/>
    </row>
    <row r="10810" spans="42:43" x14ac:dyDescent="0.35">
      <c r="AP10810" s="10"/>
      <c r="AQ10810"/>
    </row>
    <row r="10811" spans="42:43" x14ac:dyDescent="0.35">
      <c r="AP10811" s="10"/>
      <c r="AQ10811"/>
    </row>
    <row r="10812" spans="42:43" x14ac:dyDescent="0.35">
      <c r="AP10812" s="10"/>
      <c r="AQ10812"/>
    </row>
    <row r="10813" spans="42:43" x14ac:dyDescent="0.35">
      <c r="AP10813" s="10"/>
      <c r="AQ10813"/>
    </row>
    <row r="10814" spans="42:43" x14ac:dyDescent="0.35">
      <c r="AP10814" s="10"/>
      <c r="AQ10814"/>
    </row>
    <row r="10815" spans="42:43" x14ac:dyDescent="0.35">
      <c r="AP10815" s="10"/>
      <c r="AQ10815"/>
    </row>
    <row r="10816" spans="42:43" x14ac:dyDescent="0.35">
      <c r="AP10816" s="10"/>
      <c r="AQ10816"/>
    </row>
    <row r="10817" spans="42:43" x14ac:dyDescent="0.35">
      <c r="AP10817" s="10"/>
      <c r="AQ10817"/>
    </row>
    <row r="10818" spans="42:43" x14ac:dyDescent="0.35">
      <c r="AP10818" s="10"/>
      <c r="AQ10818"/>
    </row>
    <row r="10819" spans="42:43" x14ac:dyDescent="0.35">
      <c r="AP10819" s="10"/>
      <c r="AQ10819"/>
    </row>
    <row r="10820" spans="42:43" x14ac:dyDescent="0.35">
      <c r="AP10820" s="10"/>
      <c r="AQ10820"/>
    </row>
    <row r="10821" spans="42:43" x14ac:dyDescent="0.35">
      <c r="AP10821" s="10"/>
      <c r="AQ10821"/>
    </row>
    <row r="10822" spans="42:43" x14ac:dyDescent="0.35">
      <c r="AP10822" s="10"/>
      <c r="AQ10822"/>
    </row>
    <row r="10823" spans="42:43" x14ac:dyDescent="0.35">
      <c r="AP10823" s="10"/>
      <c r="AQ10823"/>
    </row>
    <row r="10824" spans="42:43" x14ac:dyDescent="0.35">
      <c r="AP10824" s="10"/>
      <c r="AQ10824"/>
    </row>
    <row r="10825" spans="42:43" x14ac:dyDescent="0.35">
      <c r="AP10825" s="10"/>
      <c r="AQ10825"/>
    </row>
    <row r="10826" spans="42:43" x14ac:dyDescent="0.35">
      <c r="AP10826" s="10"/>
      <c r="AQ10826"/>
    </row>
    <row r="10827" spans="42:43" x14ac:dyDescent="0.35">
      <c r="AP10827" s="10"/>
      <c r="AQ10827"/>
    </row>
    <row r="10828" spans="42:43" x14ac:dyDescent="0.35">
      <c r="AP10828" s="10"/>
      <c r="AQ10828"/>
    </row>
    <row r="10829" spans="42:43" x14ac:dyDescent="0.35">
      <c r="AP10829" s="10"/>
      <c r="AQ10829"/>
    </row>
    <row r="10830" spans="42:43" x14ac:dyDescent="0.35">
      <c r="AP10830" s="10"/>
      <c r="AQ10830"/>
    </row>
    <row r="10831" spans="42:43" x14ac:dyDescent="0.35">
      <c r="AP10831" s="10"/>
      <c r="AQ10831"/>
    </row>
    <row r="10832" spans="42:43" x14ac:dyDescent="0.35">
      <c r="AP10832" s="10"/>
      <c r="AQ10832"/>
    </row>
    <row r="10833" spans="42:43" x14ac:dyDescent="0.35">
      <c r="AP10833" s="10"/>
      <c r="AQ10833"/>
    </row>
    <row r="10834" spans="42:43" x14ac:dyDescent="0.35">
      <c r="AP10834" s="10"/>
      <c r="AQ10834"/>
    </row>
    <row r="10835" spans="42:43" x14ac:dyDescent="0.35">
      <c r="AP10835" s="10"/>
      <c r="AQ10835"/>
    </row>
    <row r="10836" spans="42:43" x14ac:dyDescent="0.35">
      <c r="AP10836" s="10"/>
      <c r="AQ10836"/>
    </row>
    <row r="10837" spans="42:43" x14ac:dyDescent="0.35">
      <c r="AP10837" s="10"/>
      <c r="AQ10837"/>
    </row>
    <row r="10838" spans="42:43" x14ac:dyDescent="0.35">
      <c r="AP10838" s="10"/>
      <c r="AQ10838"/>
    </row>
    <row r="10839" spans="42:43" x14ac:dyDescent="0.35">
      <c r="AP10839" s="10"/>
      <c r="AQ10839"/>
    </row>
    <row r="10840" spans="42:43" x14ac:dyDescent="0.35">
      <c r="AP10840" s="10"/>
      <c r="AQ10840"/>
    </row>
    <row r="10841" spans="42:43" x14ac:dyDescent="0.35">
      <c r="AP10841" s="10"/>
      <c r="AQ10841"/>
    </row>
    <row r="10842" spans="42:43" x14ac:dyDescent="0.35">
      <c r="AP10842" s="10"/>
      <c r="AQ10842"/>
    </row>
    <row r="10843" spans="42:43" x14ac:dyDescent="0.35">
      <c r="AP10843" s="10"/>
      <c r="AQ10843"/>
    </row>
    <row r="10844" spans="42:43" x14ac:dyDescent="0.35">
      <c r="AP10844" s="10"/>
      <c r="AQ10844"/>
    </row>
    <row r="10845" spans="42:43" x14ac:dyDescent="0.35">
      <c r="AP10845" s="10"/>
      <c r="AQ10845"/>
    </row>
    <row r="10846" spans="42:43" x14ac:dyDescent="0.35">
      <c r="AP10846" s="10"/>
      <c r="AQ10846"/>
    </row>
    <row r="10847" spans="42:43" x14ac:dyDescent="0.35">
      <c r="AP10847" s="10"/>
      <c r="AQ10847"/>
    </row>
    <row r="10848" spans="42:43" x14ac:dyDescent="0.35">
      <c r="AP10848" s="10"/>
      <c r="AQ10848"/>
    </row>
    <row r="10849" spans="42:43" x14ac:dyDescent="0.35">
      <c r="AP10849" s="10"/>
      <c r="AQ10849"/>
    </row>
    <row r="10850" spans="42:43" x14ac:dyDescent="0.35">
      <c r="AP10850" s="10"/>
      <c r="AQ10850"/>
    </row>
    <row r="10851" spans="42:43" x14ac:dyDescent="0.35">
      <c r="AP10851" s="10"/>
      <c r="AQ10851"/>
    </row>
    <row r="10852" spans="42:43" x14ac:dyDescent="0.35">
      <c r="AP10852" s="10"/>
      <c r="AQ10852"/>
    </row>
    <row r="10853" spans="42:43" x14ac:dyDescent="0.35">
      <c r="AP10853" s="10"/>
      <c r="AQ10853"/>
    </row>
    <row r="10854" spans="42:43" x14ac:dyDescent="0.35">
      <c r="AP10854" s="10"/>
      <c r="AQ10854"/>
    </row>
    <row r="10855" spans="42:43" x14ac:dyDescent="0.35">
      <c r="AP10855" s="10"/>
      <c r="AQ10855"/>
    </row>
    <row r="10856" spans="42:43" x14ac:dyDescent="0.35">
      <c r="AP10856" s="10"/>
      <c r="AQ10856"/>
    </row>
    <row r="10857" spans="42:43" x14ac:dyDescent="0.35">
      <c r="AP10857" s="10"/>
      <c r="AQ10857"/>
    </row>
    <row r="10858" spans="42:43" x14ac:dyDescent="0.35">
      <c r="AP10858" s="10"/>
      <c r="AQ10858"/>
    </row>
    <row r="10859" spans="42:43" x14ac:dyDescent="0.35">
      <c r="AP10859" s="10"/>
      <c r="AQ10859"/>
    </row>
    <row r="10860" spans="42:43" x14ac:dyDescent="0.35">
      <c r="AP10860" s="10"/>
      <c r="AQ10860"/>
    </row>
    <row r="10861" spans="42:43" x14ac:dyDescent="0.35">
      <c r="AP10861" s="10"/>
      <c r="AQ10861"/>
    </row>
    <row r="10862" spans="42:43" x14ac:dyDescent="0.35">
      <c r="AP10862" s="10"/>
      <c r="AQ10862"/>
    </row>
    <row r="10863" spans="42:43" x14ac:dyDescent="0.35">
      <c r="AP10863" s="10"/>
      <c r="AQ10863"/>
    </row>
    <row r="10864" spans="42:43" x14ac:dyDescent="0.35">
      <c r="AP10864" s="10"/>
      <c r="AQ10864"/>
    </row>
    <row r="10865" spans="42:43" x14ac:dyDescent="0.35">
      <c r="AP10865" s="10"/>
      <c r="AQ10865"/>
    </row>
    <row r="10866" spans="42:43" x14ac:dyDescent="0.35">
      <c r="AP10866" s="10"/>
      <c r="AQ10866"/>
    </row>
    <row r="10867" spans="42:43" x14ac:dyDescent="0.35">
      <c r="AP10867" s="10"/>
      <c r="AQ10867"/>
    </row>
    <row r="10868" spans="42:43" x14ac:dyDescent="0.35">
      <c r="AP10868" s="10"/>
      <c r="AQ10868"/>
    </row>
    <row r="10869" spans="42:43" x14ac:dyDescent="0.35">
      <c r="AP10869" s="10"/>
      <c r="AQ10869"/>
    </row>
    <row r="10870" spans="42:43" x14ac:dyDescent="0.35">
      <c r="AP10870" s="10"/>
      <c r="AQ10870"/>
    </row>
    <row r="10871" spans="42:43" x14ac:dyDescent="0.35">
      <c r="AP10871" s="10"/>
      <c r="AQ10871"/>
    </row>
    <row r="10872" spans="42:43" x14ac:dyDescent="0.35">
      <c r="AP10872" s="10"/>
      <c r="AQ10872"/>
    </row>
    <row r="10873" spans="42:43" x14ac:dyDescent="0.35">
      <c r="AP10873" s="10"/>
      <c r="AQ10873"/>
    </row>
    <row r="10874" spans="42:43" x14ac:dyDescent="0.35">
      <c r="AP10874" s="10"/>
      <c r="AQ10874"/>
    </row>
    <row r="10875" spans="42:43" x14ac:dyDescent="0.35">
      <c r="AP10875" s="10"/>
      <c r="AQ10875"/>
    </row>
    <row r="10876" spans="42:43" x14ac:dyDescent="0.35">
      <c r="AP10876" s="10"/>
      <c r="AQ10876"/>
    </row>
    <row r="10877" spans="42:43" x14ac:dyDescent="0.35">
      <c r="AP10877" s="10"/>
      <c r="AQ10877"/>
    </row>
    <row r="10878" spans="42:43" x14ac:dyDescent="0.35">
      <c r="AP10878" s="10"/>
      <c r="AQ10878"/>
    </row>
    <row r="10879" spans="42:43" x14ac:dyDescent="0.35">
      <c r="AP10879" s="10"/>
      <c r="AQ10879"/>
    </row>
    <row r="10880" spans="42:43" x14ac:dyDescent="0.35">
      <c r="AP10880" s="10"/>
      <c r="AQ10880"/>
    </row>
    <row r="10881" spans="42:43" x14ac:dyDescent="0.35">
      <c r="AP10881" s="10"/>
      <c r="AQ10881"/>
    </row>
    <row r="10882" spans="42:43" x14ac:dyDescent="0.35">
      <c r="AP10882" s="10"/>
      <c r="AQ10882"/>
    </row>
    <row r="10883" spans="42:43" x14ac:dyDescent="0.35">
      <c r="AP10883" s="10"/>
      <c r="AQ10883"/>
    </row>
    <row r="10884" spans="42:43" x14ac:dyDescent="0.35">
      <c r="AP10884" s="10"/>
      <c r="AQ10884"/>
    </row>
    <row r="10885" spans="42:43" x14ac:dyDescent="0.35">
      <c r="AP10885" s="10"/>
      <c r="AQ10885"/>
    </row>
    <row r="10886" spans="42:43" x14ac:dyDescent="0.35">
      <c r="AP10886" s="10"/>
      <c r="AQ10886"/>
    </row>
    <row r="10887" spans="42:43" x14ac:dyDescent="0.35">
      <c r="AP10887" s="10"/>
      <c r="AQ10887"/>
    </row>
    <row r="10888" spans="42:43" x14ac:dyDescent="0.35">
      <c r="AP10888" s="10"/>
      <c r="AQ10888"/>
    </row>
    <row r="10889" spans="42:43" x14ac:dyDescent="0.35">
      <c r="AP10889" s="10"/>
      <c r="AQ10889"/>
    </row>
    <row r="10890" spans="42:43" x14ac:dyDescent="0.35">
      <c r="AP10890" s="10"/>
      <c r="AQ10890"/>
    </row>
    <row r="10891" spans="42:43" x14ac:dyDescent="0.35">
      <c r="AP10891" s="10"/>
      <c r="AQ10891"/>
    </row>
    <row r="10892" spans="42:43" x14ac:dyDescent="0.35">
      <c r="AP10892" s="10"/>
      <c r="AQ10892"/>
    </row>
    <row r="10893" spans="42:43" x14ac:dyDescent="0.35">
      <c r="AP10893" s="10"/>
      <c r="AQ10893"/>
    </row>
    <row r="10894" spans="42:43" x14ac:dyDescent="0.35">
      <c r="AP10894" s="10"/>
      <c r="AQ10894"/>
    </row>
    <row r="10895" spans="42:43" x14ac:dyDescent="0.35">
      <c r="AP10895" s="10"/>
      <c r="AQ10895"/>
    </row>
    <row r="10896" spans="42:43" x14ac:dyDescent="0.35">
      <c r="AP10896" s="10"/>
      <c r="AQ10896"/>
    </row>
    <row r="10897" spans="42:43" x14ac:dyDescent="0.35">
      <c r="AP10897" s="10"/>
      <c r="AQ10897"/>
    </row>
    <row r="10898" spans="42:43" x14ac:dyDescent="0.35">
      <c r="AP10898" s="10"/>
      <c r="AQ10898"/>
    </row>
    <row r="10899" spans="42:43" x14ac:dyDescent="0.35">
      <c r="AP10899" s="10"/>
      <c r="AQ10899"/>
    </row>
    <row r="10900" spans="42:43" x14ac:dyDescent="0.35">
      <c r="AP10900" s="10"/>
      <c r="AQ10900"/>
    </row>
    <row r="10901" spans="42:43" x14ac:dyDescent="0.35">
      <c r="AP10901" s="10"/>
      <c r="AQ10901"/>
    </row>
    <row r="10902" spans="42:43" x14ac:dyDescent="0.35">
      <c r="AP10902" s="10"/>
      <c r="AQ10902"/>
    </row>
    <row r="10903" spans="42:43" x14ac:dyDescent="0.35">
      <c r="AP10903" s="10"/>
      <c r="AQ10903"/>
    </row>
    <row r="10904" spans="42:43" x14ac:dyDescent="0.35">
      <c r="AP10904" s="10"/>
      <c r="AQ10904"/>
    </row>
    <row r="10905" spans="42:43" x14ac:dyDescent="0.35">
      <c r="AP10905" s="10"/>
      <c r="AQ10905"/>
    </row>
    <row r="10906" spans="42:43" x14ac:dyDescent="0.35">
      <c r="AP10906" s="10"/>
      <c r="AQ10906"/>
    </row>
    <row r="10907" spans="42:43" x14ac:dyDescent="0.35">
      <c r="AP10907" s="10"/>
      <c r="AQ10907"/>
    </row>
    <row r="10908" spans="42:43" x14ac:dyDescent="0.35">
      <c r="AP10908" s="10"/>
      <c r="AQ10908"/>
    </row>
    <row r="10909" spans="42:43" x14ac:dyDescent="0.35">
      <c r="AP10909" s="10"/>
      <c r="AQ10909"/>
    </row>
    <row r="10910" spans="42:43" x14ac:dyDescent="0.35">
      <c r="AP10910" s="10"/>
      <c r="AQ10910"/>
    </row>
    <row r="10911" spans="42:43" x14ac:dyDescent="0.35">
      <c r="AP10911" s="10"/>
      <c r="AQ10911"/>
    </row>
    <row r="10912" spans="42:43" x14ac:dyDescent="0.35">
      <c r="AP10912" s="10"/>
      <c r="AQ10912"/>
    </row>
    <row r="10913" spans="42:43" x14ac:dyDescent="0.35">
      <c r="AP10913" s="10"/>
      <c r="AQ10913"/>
    </row>
    <row r="10914" spans="42:43" x14ac:dyDescent="0.35">
      <c r="AP10914" s="10"/>
      <c r="AQ10914"/>
    </row>
    <row r="10915" spans="42:43" x14ac:dyDescent="0.35">
      <c r="AP10915" s="10"/>
      <c r="AQ10915"/>
    </row>
    <row r="10916" spans="42:43" x14ac:dyDescent="0.35">
      <c r="AP10916" s="10"/>
      <c r="AQ10916"/>
    </row>
    <row r="10917" spans="42:43" x14ac:dyDescent="0.35">
      <c r="AP10917" s="10"/>
      <c r="AQ10917"/>
    </row>
    <row r="10918" spans="42:43" x14ac:dyDescent="0.35">
      <c r="AP10918" s="10"/>
      <c r="AQ10918"/>
    </row>
    <row r="10919" spans="42:43" x14ac:dyDescent="0.35">
      <c r="AP10919" s="10"/>
      <c r="AQ10919"/>
    </row>
    <row r="10920" spans="42:43" x14ac:dyDescent="0.35">
      <c r="AP10920" s="10"/>
      <c r="AQ10920"/>
    </row>
    <row r="10921" spans="42:43" x14ac:dyDescent="0.35">
      <c r="AP10921" s="10"/>
      <c r="AQ10921"/>
    </row>
    <row r="10922" spans="42:43" x14ac:dyDescent="0.35">
      <c r="AP10922" s="10"/>
      <c r="AQ10922"/>
    </row>
    <row r="10923" spans="42:43" x14ac:dyDescent="0.35">
      <c r="AP10923" s="10"/>
      <c r="AQ10923"/>
    </row>
    <row r="10924" spans="42:43" x14ac:dyDescent="0.35">
      <c r="AP10924" s="10"/>
      <c r="AQ10924"/>
    </row>
    <row r="10925" spans="42:43" x14ac:dyDescent="0.35">
      <c r="AP10925" s="10"/>
      <c r="AQ10925"/>
    </row>
    <row r="10926" spans="42:43" x14ac:dyDescent="0.35">
      <c r="AP10926" s="10"/>
      <c r="AQ10926"/>
    </row>
    <row r="10927" spans="42:43" x14ac:dyDescent="0.35">
      <c r="AP10927" s="10"/>
      <c r="AQ10927"/>
    </row>
    <row r="10928" spans="42:43" x14ac:dyDescent="0.35">
      <c r="AP10928" s="10"/>
      <c r="AQ10928"/>
    </row>
    <row r="10929" spans="42:43" x14ac:dyDescent="0.35">
      <c r="AP10929" s="10"/>
      <c r="AQ10929"/>
    </row>
    <row r="10930" spans="42:43" x14ac:dyDescent="0.35">
      <c r="AP10930" s="10"/>
      <c r="AQ10930"/>
    </row>
    <row r="10931" spans="42:43" x14ac:dyDescent="0.35">
      <c r="AP10931" s="10"/>
      <c r="AQ10931"/>
    </row>
    <row r="10932" spans="42:43" x14ac:dyDescent="0.35">
      <c r="AP10932" s="10"/>
      <c r="AQ10932"/>
    </row>
    <row r="10933" spans="42:43" x14ac:dyDescent="0.35">
      <c r="AP10933" s="10"/>
      <c r="AQ10933"/>
    </row>
    <row r="10934" spans="42:43" x14ac:dyDescent="0.35">
      <c r="AP10934" s="10"/>
      <c r="AQ10934"/>
    </row>
    <row r="10935" spans="42:43" x14ac:dyDescent="0.35">
      <c r="AP10935" s="10"/>
      <c r="AQ10935"/>
    </row>
    <row r="10936" spans="42:43" x14ac:dyDescent="0.35">
      <c r="AP10936" s="10"/>
      <c r="AQ10936"/>
    </row>
    <row r="10937" spans="42:43" x14ac:dyDescent="0.35">
      <c r="AP10937" s="10"/>
      <c r="AQ10937"/>
    </row>
    <row r="10938" spans="42:43" x14ac:dyDescent="0.35">
      <c r="AP10938" s="10"/>
      <c r="AQ10938"/>
    </row>
    <row r="10939" spans="42:43" x14ac:dyDescent="0.35">
      <c r="AP10939" s="10"/>
      <c r="AQ10939"/>
    </row>
    <row r="10940" spans="42:43" x14ac:dyDescent="0.35">
      <c r="AP10940" s="10"/>
      <c r="AQ10940"/>
    </row>
    <row r="10941" spans="42:43" x14ac:dyDescent="0.35">
      <c r="AP10941" s="10"/>
      <c r="AQ10941"/>
    </row>
    <row r="10942" spans="42:43" x14ac:dyDescent="0.35">
      <c r="AP10942" s="10"/>
      <c r="AQ10942"/>
    </row>
    <row r="10943" spans="42:43" x14ac:dyDescent="0.35">
      <c r="AP10943" s="10"/>
      <c r="AQ10943"/>
    </row>
    <row r="10944" spans="42:43" x14ac:dyDescent="0.35">
      <c r="AP10944" s="10"/>
      <c r="AQ10944"/>
    </row>
    <row r="10945" spans="42:43" x14ac:dyDescent="0.35">
      <c r="AP10945" s="10"/>
      <c r="AQ10945"/>
    </row>
    <row r="10946" spans="42:43" x14ac:dyDescent="0.35">
      <c r="AP10946" s="10"/>
      <c r="AQ10946"/>
    </row>
    <row r="10947" spans="42:43" x14ac:dyDescent="0.35">
      <c r="AP10947" s="10"/>
      <c r="AQ10947"/>
    </row>
    <row r="10948" spans="42:43" x14ac:dyDescent="0.35">
      <c r="AP10948" s="10"/>
      <c r="AQ10948"/>
    </row>
    <row r="10949" spans="42:43" x14ac:dyDescent="0.35">
      <c r="AP10949" s="10"/>
      <c r="AQ10949"/>
    </row>
    <row r="10950" spans="42:43" x14ac:dyDescent="0.35">
      <c r="AP10950" s="10"/>
      <c r="AQ10950"/>
    </row>
    <row r="10951" spans="42:43" x14ac:dyDescent="0.35">
      <c r="AP10951" s="10"/>
      <c r="AQ10951"/>
    </row>
    <row r="10952" spans="42:43" x14ac:dyDescent="0.35">
      <c r="AP10952" s="10"/>
      <c r="AQ10952"/>
    </row>
    <row r="10953" spans="42:43" x14ac:dyDescent="0.35">
      <c r="AP10953" s="10"/>
      <c r="AQ10953"/>
    </row>
    <row r="10954" spans="42:43" x14ac:dyDescent="0.35">
      <c r="AP10954" s="10"/>
      <c r="AQ10954"/>
    </row>
    <row r="10955" spans="42:43" x14ac:dyDescent="0.35">
      <c r="AP10955" s="10"/>
      <c r="AQ10955"/>
    </row>
    <row r="10956" spans="42:43" x14ac:dyDescent="0.35">
      <c r="AP10956" s="10"/>
      <c r="AQ10956"/>
    </row>
    <row r="10957" spans="42:43" x14ac:dyDescent="0.35">
      <c r="AP10957" s="10"/>
      <c r="AQ10957"/>
    </row>
    <row r="10958" spans="42:43" x14ac:dyDescent="0.35">
      <c r="AP10958" s="10"/>
      <c r="AQ10958"/>
    </row>
    <row r="10959" spans="42:43" x14ac:dyDescent="0.35">
      <c r="AP10959" s="10"/>
      <c r="AQ10959"/>
    </row>
    <row r="10960" spans="42:43" x14ac:dyDescent="0.35">
      <c r="AP10960" s="10"/>
      <c r="AQ10960"/>
    </row>
    <row r="10961" spans="42:43" x14ac:dyDescent="0.35">
      <c r="AP10961" s="10"/>
      <c r="AQ10961"/>
    </row>
    <row r="10962" spans="42:43" x14ac:dyDescent="0.35">
      <c r="AP10962" s="10"/>
      <c r="AQ10962"/>
    </row>
    <row r="10963" spans="42:43" x14ac:dyDescent="0.35">
      <c r="AP10963" s="10"/>
      <c r="AQ10963"/>
    </row>
    <row r="10964" spans="42:43" x14ac:dyDescent="0.35">
      <c r="AP10964" s="10"/>
      <c r="AQ10964"/>
    </row>
    <row r="10965" spans="42:43" x14ac:dyDescent="0.35">
      <c r="AP10965" s="10"/>
      <c r="AQ10965"/>
    </row>
    <row r="10966" spans="42:43" x14ac:dyDescent="0.35">
      <c r="AP10966" s="10"/>
      <c r="AQ10966"/>
    </row>
    <row r="10967" spans="42:43" x14ac:dyDescent="0.35">
      <c r="AP10967" s="10"/>
      <c r="AQ10967"/>
    </row>
    <row r="10968" spans="42:43" x14ac:dyDescent="0.35">
      <c r="AP10968" s="10"/>
      <c r="AQ10968"/>
    </row>
    <row r="10969" spans="42:43" x14ac:dyDescent="0.35">
      <c r="AP10969" s="10"/>
      <c r="AQ10969"/>
    </row>
    <row r="10970" spans="42:43" x14ac:dyDescent="0.35">
      <c r="AP10970" s="10"/>
      <c r="AQ10970"/>
    </row>
    <row r="10971" spans="42:43" x14ac:dyDescent="0.35">
      <c r="AP10971" s="10"/>
      <c r="AQ10971"/>
    </row>
    <row r="10972" spans="42:43" x14ac:dyDescent="0.35">
      <c r="AP10972" s="10"/>
      <c r="AQ10972"/>
    </row>
    <row r="10973" spans="42:43" x14ac:dyDescent="0.35">
      <c r="AP10973" s="10"/>
      <c r="AQ10973"/>
    </row>
    <row r="10974" spans="42:43" x14ac:dyDescent="0.35">
      <c r="AP10974" s="10"/>
      <c r="AQ10974"/>
    </row>
    <row r="10975" spans="42:43" x14ac:dyDescent="0.35">
      <c r="AP10975" s="10"/>
      <c r="AQ10975"/>
    </row>
    <row r="10976" spans="42:43" x14ac:dyDescent="0.35">
      <c r="AP10976" s="10"/>
      <c r="AQ10976"/>
    </row>
    <row r="10977" spans="42:43" x14ac:dyDescent="0.35">
      <c r="AP10977" s="10"/>
      <c r="AQ10977"/>
    </row>
    <row r="10978" spans="42:43" x14ac:dyDescent="0.35">
      <c r="AP10978" s="10"/>
      <c r="AQ10978"/>
    </row>
    <row r="10979" spans="42:43" x14ac:dyDescent="0.35">
      <c r="AP10979" s="10"/>
      <c r="AQ10979"/>
    </row>
    <row r="10980" spans="42:43" x14ac:dyDescent="0.35">
      <c r="AP10980" s="10"/>
      <c r="AQ10980"/>
    </row>
    <row r="10981" spans="42:43" x14ac:dyDescent="0.35">
      <c r="AP10981" s="10"/>
      <c r="AQ10981"/>
    </row>
    <row r="10982" spans="42:43" x14ac:dyDescent="0.35">
      <c r="AP10982" s="10"/>
      <c r="AQ10982"/>
    </row>
    <row r="10983" spans="42:43" x14ac:dyDescent="0.35">
      <c r="AP10983" s="10"/>
      <c r="AQ10983"/>
    </row>
    <row r="10984" spans="42:43" x14ac:dyDescent="0.35">
      <c r="AP10984" s="10"/>
      <c r="AQ10984"/>
    </row>
    <row r="10985" spans="42:43" x14ac:dyDescent="0.35">
      <c r="AP10985" s="10"/>
      <c r="AQ10985"/>
    </row>
    <row r="10986" spans="42:43" x14ac:dyDescent="0.35">
      <c r="AP10986" s="10"/>
      <c r="AQ10986"/>
    </row>
    <row r="10987" spans="42:43" x14ac:dyDescent="0.35">
      <c r="AP10987" s="10"/>
      <c r="AQ10987"/>
    </row>
    <row r="10988" spans="42:43" x14ac:dyDescent="0.35">
      <c r="AP10988" s="10"/>
      <c r="AQ10988"/>
    </row>
    <row r="10989" spans="42:43" x14ac:dyDescent="0.35">
      <c r="AP10989" s="10"/>
      <c r="AQ10989"/>
    </row>
    <row r="10990" spans="42:43" x14ac:dyDescent="0.35">
      <c r="AP10990" s="10"/>
      <c r="AQ10990"/>
    </row>
    <row r="10991" spans="42:43" x14ac:dyDescent="0.35">
      <c r="AP10991" s="10"/>
      <c r="AQ10991"/>
    </row>
    <row r="10992" spans="42:43" x14ac:dyDescent="0.35">
      <c r="AP10992" s="10"/>
      <c r="AQ10992"/>
    </row>
    <row r="10993" spans="42:43" x14ac:dyDescent="0.35">
      <c r="AP10993" s="10"/>
      <c r="AQ10993"/>
    </row>
    <row r="10994" spans="42:43" x14ac:dyDescent="0.35">
      <c r="AP10994" s="10"/>
      <c r="AQ10994"/>
    </row>
    <row r="10995" spans="42:43" x14ac:dyDescent="0.35">
      <c r="AP10995" s="10"/>
      <c r="AQ10995"/>
    </row>
    <row r="10996" spans="42:43" x14ac:dyDescent="0.35">
      <c r="AP10996" s="10"/>
      <c r="AQ10996"/>
    </row>
    <row r="10997" spans="42:43" x14ac:dyDescent="0.35">
      <c r="AP10997" s="10"/>
      <c r="AQ10997"/>
    </row>
    <row r="10998" spans="42:43" x14ac:dyDescent="0.35">
      <c r="AP10998" s="10"/>
      <c r="AQ10998"/>
    </row>
    <row r="10999" spans="42:43" x14ac:dyDescent="0.35">
      <c r="AP10999" s="10"/>
      <c r="AQ10999"/>
    </row>
    <row r="11000" spans="42:43" x14ac:dyDescent="0.35">
      <c r="AP11000" s="10"/>
      <c r="AQ11000"/>
    </row>
    <row r="11001" spans="42:43" x14ac:dyDescent="0.35">
      <c r="AP11001" s="10"/>
      <c r="AQ11001"/>
    </row>
    <row r="11002" spans="42:43" x14ac:dyDescent="0.35">
      <c r="AP11002" s="10"/>
      <c r="AQ11002"/>
    </row>
    <row r="11003" spans="42:43" x14ac:dyDescent="0.35">
      <c r="AP11003" s="10"/>
      <c r="AQ11003"/>
    </row>
    <row r="11004" spans="42:43" x14ac:dyDescent="0.35">
      <c r="AP11004" s="10"/>
      <c r="AQ11004"/>
    </row>
    <row r="11005" spans="42:43" x14ac:dyDescent="0.35">
      <c r="AP11005" s="10"/>
      <c r="AQ11005"/>
    </row>
    <row r="11006" spans="42:43" x14ac:dyDescent="0.35">
      <c r="AP11006" s="10"/>
      <c r="AQ11006"/>
    </row>
    <row r="11007" spans="42:43" x14ac:dyDescent="0.35">
      <c r="AP11007" s="10"/>
      <c r="AQ11007"/>
    </row>
    <row r="11008" spans="42:43" x14ac:dyDescent="0.35">
      <c r="AP11008" s="10"/>
      <c r="AQ11008"/>
    </row>
    <row r="11009" spans="42:43" x14ac:dyDescent="0.35">
      <c r="AP11009" s="10"/>
      <c r="AQ11009"/>
    </row>
    <row r="11010" spans="42:43" x14ac:dyDescent="0.35">
      <c r="AP11010" s="10"/>
      <c r="AQ11010"/>
    </row>
    <row r="11011" spans="42:43" x14ac:dyDescent="0.35">
      <c r="AP11011" s="10"/>
      <c r="AQ11011"/>
    </row>
    <row r="11012" spans="42:43" x14ac:dyDescent="0.35">
      <c r="AP11012" s="10"/>
      <c r="AQ11012"/>
    </row>
    <row r="11013" spans="42:43" x14ac:dyDescent="0.35">
      <c r="AP11013" s="10"/>
      <c r="AQ11013"/>
    </row>
    <row r="11014" spans="42:43" x14ac:dyDescent="0.35">
      <c r="AP11014" s="10"/>
      <c r="AQ11014"/>
    </row>
    <row r="11015" spans="42:43" x14ac:dyDescent="0.35">
      <c r="AP11015" s="10"/>
      <c r="AQ11015"/>
    </row>
    <row r="11016" spans="42:43" x14ac:dyDescent="0.35">
      <c r="AP11016" s="10"/>
      <c r="AQ11016"/>
    </row>
    <row r="11017" spans="42:43" x14ac:dyDescent="0.35">
      <c r="AP11017" s="10"/>
      <c r="AQ11017"/>
    </row>
    <row r="11018" spans="42:43" x14ac:dyDescent="0.35">
      <c r="AP11018" s="10"/>
      <c r="AQ11018"/>
    </row>
    <row r="11019" spans="42:43" x14ac:dyDescent="0.35">
      <c r="AP11019" s="10"/>
      <c r="AQ11019"/>
    </row>
    <row r="11020" spans="42:43" x14ac:dyDescent="0.35">
      <c r="AP11020" s="10"/>
      <c r="AQ11020"/>
    </row>
    <row r="11021" spans="42:43" x14ac:dyDescent="0.35">
      <c r="AP11021" s="10"/>
      <c r="AQ11021"/>
    </row>
    <row r="11022" spans="42:43" x14ac:dyDescent="0.35">
      <c r="AP11022" s="10"/>
      <c r="AQ11022"/>
    </row>
    <row r="11023" spans="42:43" x14ac:dyDescent="0.35">
      <c r="AP11023" s="10"/>
      <c r="AQ11023"/>
    </row>
    <row r="11024" spans="42:43" x14ac:dyDescent="0.35">
      <c r="AP11024" s="10"/>
      <c r="AQ11024"/>
    </row>
    <row r="11025" spans="42:43" x14ac:dyDescent="0.35">
      <c r="AP11025" s="10"/>
      <c r="AQ11025"/>
    </row>
    <row r="11026" spans="42:43" x14ac:dyDescent="0.35">
      <c r="AP11026" s="10"/>
      <c r="AQ11026"/>
    </row>
    <row r="11027" spans="42:43" x14ac:dyDescent="0.35">
      <c r="AP11027" s="10"/>
      <c r="AQ11027"/>
    </row>
    <row r="11028" spans="42:43" x14ac:dyDescent="0.35">
      <c r="AP11028" s="10"/>
      <c r="AQ11028"/>
    </row>
    <row r="11029" spans="42:43" x14ac:dyDescent="0.35">
      <c r="AP11029" s="10"/>
      <c r="AQ11029"/>
    </row>
    <row r="11030" spans="42:43" x14ac:dyDescent="0.35">
      <c r="AP11030" s="10"/>
      <c r="AQ11030"/>
    </row>
    <row r="11031" spans="42:43" x14ac:dyDescent="0.35">
      <c r="AP11031" s="10"/>
      <c r="AQ11031"/>
    </row>
    <row r="11032" spans="42:43" x14ac:dyDescent="0.35">
      <c r="AP11032" s="10"/>
      <c r="AQ11032"/>
    </row>
    <row r="11033" spans="42:43" x14ac:dyDescent="0.35">
      <c r="AP11033" s="10"/>
      <c r="AQ11033"/>
    </row>
    <row r="11034" spans="42:43" x14ac:dyDescent="0.35">
      <c r="AP11034" s="10"/>
      <c r="AQ11034"/>
    </row>
    <row r="11035" spans="42:43" x14ac:dyDescent="0.35">
      <c r="AP11035" s="10"/>
      <c r="AQ11035"/>
    </row>
    <row r="11036" spans="42:43" x14ac:dyDescent="0.35">
      <c r="AP11036" s="10"/>
      <c r="AQ11036"/>
    </row>
    <row r="11037" spans="42:43" x14ac:dyDescent="0.35">
      <c r="AP11037" s="10"/>
      <c r="AQ11037"/>
    </row>
    <row r="11038" spans="42:43" x14ac:dyDescent="0.35">
      <c r="AP11038" s="10"/>
      <c r="AQ11038"/>
    </row>
    <row r="11039" spans="42:43" x14ac:dyDescent="0.35">
      <c r="AP11039" s="10"/>
      <c r="AQ11039"/>
    </row>
    <row r="11040" spans="42:43" x14ac:dyDescent="0.35">
      <c r="AP11040" s="10"/>
      <c r="AQ11040"/>
    </row>
    <row r="11041" spans="42:43" x14ac:dyDescent="0.35">
      <c r="AP11041" s="10"/>
      <c r="AQ11041"/>
    </row>
    <row r="11042" spans="42:43" x14ac:dyDescent="0.35">
      <c r="AP11042" s="10"/>
      <c r="AQ11042"/>
    </row>
    <row r="11043" spans="42:43" x14ac:dyDescent="0.35">
      <c r="AP11043" s="10"/>
      <c r="AQ11043"/>
    </row>
    <row r="11044" spans="42:43" x14ac:dyDescent="0.35">
      <c r="AP11044" s="10"/>
      <c r="AQ11044"/>
    </row>
    <row r="11045" spans="42:43" x14ac:dyDescent="0.35">
      <c r="AP11045" s="10"/>
      <c r="AQ11045"/>
    </row>
    <row r="11046" spans="42:43" x14ac:dyDescent="0.35">
      <c r="AP11046" s="10"/>
      <c r="AQ11046"/>
    </row>
    <row r="11047" spans="42:43" x14ac:dyDescent="0.35">
      <c r="AP11047" s="10"/>
      <c r="AQ11047"/>
    </row>
    <row r="11048" spans="42:43" x14ac:dyDescent="0.35">
      <c r="AP11048" s="10"/>
      <c r="AQ11048"/>
    </row>
    <row r="11049" spans="42:43" x14ac:dyDescent="0.35">
      <c r="AP11049" s="10"/>
      <c r="AQ11049"/>
    </row>
    <row r="11050" spans="42:43" x14ac:dyDescent="0.35">
      <c r="AP11050" s="10"/>
      <c r="AQ11050"/>
    </row>
    <row r="11051" spans="42:43" x14ac:dyDescent="0.35">
      <c r="AP11051" s="10"/>
      <c r="AQ11051"/>
    </row>
    <row r="11052" spans="42:43" x14ac:dyDescent="0.35">
      <c r="AP11052" s="10"/>
      <c r="AQ11052"/>
    </row>
    <row r="11053" spans="42:43" x14ac:dyDescent="0.35">
      <c r="AP11053" s="10"/>
      <c r="AQ11053"/>
    </row>
    <row r="11054" spans="42:43" x14ac:dyDescent="0.35">
      <c r="AP11054" s="10"/>
      <c r="AQ11054"/>
    </row>
    <row r="11055" spans="42:43" x14ac:dyDescent="0.35">
      <c r="AP11055" s="10"/>
      <c r="AQ11055"/>
    </row>
    <row r="11056" spans="42:43" x14ac:dyDescent="0.35">
      <c r="AP11056" s="10"/>
      <c r="AQ11056"/>
    </row>
    <row r="11057" spans="42:43" x14ac:dyDescent="0.35">
      <c r="AP11057" s="10"/>
      <c r="AQ11057"/>
    </row>
    <row r="11058" spans="42:43" x14ac:dyDescent="0.35">
      <c r="AP11058" s="10"/>
      <c r="AQ11058"/>
    </row>
    <row r="11059" spans="42:43" x14ac:dyDescent="0.35">
      <c r="AP11059" s="10"/>
      <c r="AQ11059"/>
    </row>
    <row r="11060" spans="42:43" x14ac:dyDescent="0.35">
      <c r="AP11060" s="10"/>
      <c r="AQ11060"/>
    </row>
    <row r="11061" spans="42:43" x14ac:dyDescent="0.35">
      <c r="AP11061" s="10"/>
      <c r="AQ11061"/>
    </row>
    <row r="11062" spans="42:43" x14ac:dyDescent="0.35">
      <c r="AP11062" s="10"/>
      <c r="AQ11062"/>
    </row>
    <row r="11063" spans="42:43" x14ac:dyDescent="0.35">
      <c r="AP11063" s="10"/>
      <c r="AQ11063"/>
    </row>
    <row r="11064" spans="42:43" x14ac:dyDescent="0.35">
      <c r="AP11064" s="10"/>
      <c r="AQ11064"/>
    </row>
    <row r="11065" spans="42:43" x14ac:dyDescent="0.35">
      <c r="AP11065" s="10"/>
      <c r="AQ11065"/>
    </row>
    <row r="11066" spans="42:43" x14ac:dyDescent="0.35">
      <c r="AP11066" s="10"/>
      <c r="AQ11066"/>
    </row>
    <row r="11067" spans="42:43" x14ac:dyDescent="0.35">
      <c r="AP11067" s="10"/>
      <c r="AQ11067"/>
    </row>
    <row r="11068" spans="42:43" x14ac:dyDescent="0.35">
      <c r="AP11068" s="10"/>
      <c r="AQ11068"/>
    </row>
    <row r="11069" spans="42:43" x14ac:dyDescent="0.35">
      <c r="AP11069" s="10"/>
      <c r="AQ11069"/>
    </row>
    <row r="11070" spans="42:43" x14ac:dyDescent="0.35">
      <c r="AP11070" s="10"/>
      <c r="AQ11070"/>
    </row>
    <row r="11071" spans="42:43" x14ac:dyDescent="0.35">
      <c r="AP11071" s="10"/>
      <c r="AQ11071"/>
    </row>
    <row r="11072" spans="42:43" x14ac:dyDescent="0.35">
      <c r="AP11072" s="10"/>
      <c r="AQ11072"/>
    </row>
    <row r="11073" spans="42:43" x14ac:dyDescent="0.35">
      <c r="AP11073" s="10"/>
      <c r="AQ11073"/>
    </row>
    <row r="11074" spans="42:43" x14ac:dyDescent="0.35">
      <c r="AP11074" s="10"/>
      <c r="AQ11074"/>
    </row>
    <row r="11075" spans="42:43" x14ac:dyDescent="0.35">
      <c r="AP11075" s="10"/>
      <c r="AQ11075"/>
    </row>
    <row r="11076" spans="42:43" x14ac:dyDescent="0.35">
      <c r="AP11076" s="10"/>
      <c r="AQ11076"/>
    </row>
    <row r="11077" spans="42:43" x14ac:dyDescent="0.35">
      <c r="AP11077" s="10"/>
      <c r="AQ11077"/>
    </row>
    <row r="11078" spans="42:43" x14ac:dyDescent="0.35">
      <c r="AP11078" s="10"/>
      <c r="AQ11078"/>
    </row>
    <row r="11079" spans="42:43" x14ac:dyDescent="0.35">
      <c r="AP11079" s="10"/>
      <c r="AQ11079"/>
    </row>
    <row r="11080" spans="42:43" x14ac:dyDescent="0.35">
      <c r="AP11080" s="10"/>
      <c r="AQ11080"/>
    </row>
    <row r="11081" spans="42:43" x14ac:dyDescent="0.35">
      <c r="AP11081" s="10"/>
      <c r="AQ11081"/>
    </row>
    <row r="11082" spans="42:43" x14ac:dyDescent="0.35">
      <c r="AP11082" s="10"/>
      <c r="AQ11082"/>
    </row>
    <row r="11083" spans="42:43" x14ac:dyDescent="0.35">
      <c r="AP11083" s="10"/>
      <c r="AQ11083"/>
    </row>
    <row r="11084" spans="42:43" x14ac:dyDescent="0.35">
      <c r="AP11084" s="10"/>
      <c r="AQ11084"/>
    </row>
    <row r="11085" spans="42:43" x14ac:dyDescent="0.35">
      <c r="AP11085" s="10"/>
      <c r="AQ11085"/>
    </row>
    <row r="11086" spans="42:43" x14ac:dyDescent="0.35">
      <c r="AP11086" s="10"/>
      <c r="AQ11086"/>
    </row>
    <row r="11087" spans="42:43" x14ac:dyDescent="0.35">
      <c r="AP11087" s="10"/>
      <c r="AQ11087"/>
    </row>
    <row r="11088" spans="42:43" x14ac:dyDescent="0.35">
      <c r="AP11088" s="10"/>
      <c r="AQ11088"/>
    </row>
    <row r="11089" spans="42:43" x14ac:dyDescent="0.35">
      <c r="AP11089" s="10"/>
      <c r="AQ11089"/>
    </row>
    <row r="11090" spans="42:43" x14ac:dyDescent="0.35">
      <c r="AP11090" s="10"/>
      <c r="AQ11090"/>
    </row>
    <row r="11091" spans="42:43" x14ac:dyDescent="0.35">
      <c r="AP11091" s="10"/>
      <c r="AQ11091"/>
    </row>
    <row r="11092" spans="42:43" x14ac:dyDescent="0.35">
      <c r="AP11092" s="10"/>
      <c r="AQ11092"/>
    </row>
    <row r="11093" spans="42:43" x14ac:dyDescent="0.35">
      <c r="AP11093" s="10"/>
      <c r="AQ11093"/>
    </row>
    <row r="11094" spans="42:43" x14ac:dyDescent="0.35">
      <c r="AP11094" s="10"/>
      <c r="AQ11094"/>
    </row>
    <row r="11095" spans="42:43" x14ac:dyDescent="0.35">
      <c r="AP11095" s="10"/>
      <c r="AQ11095"/>
    </row>
    <row r="11096" spans="42:43" x14ac:dyDescent="0.35">
      <c r="AP11096" s="10"/>
      <c r="AQ11096"/>
    </row>
    <row r="11097" spans="42:43" x14ac:dyDescent="0.35">
      <c r="AP11097" s="10"/>
      <c r="AQ11097"/>
    </row>
    <row r="11098" spans="42:43" x14ac:dyDescent="0.35">
      <c r="AP11098" s="10"/>
      <c r="AQ11098"/>
    </row>
    <row r="11099" spans="42:43" x14ac:dyDescent="0.35">
      <c r="AP11099" s="10"/>
      <c r="AQ11099"/>
    </row>
    <row r="11100" spans="42:43" x14ac:dyDescent="0.35">
      <c r="AP11100" s="10"/>
      <c r="AQ11100"/>
    </row>
    <row r="11101" spans="42:43" x14ac:dyDescent="0.35">
      <c r="AP11101" s="10"/>
      <c r="AQ11101"/>
    </row>
    <row r="11102" spans="42:43" x14ac:dyDescent="0.35">
      <c r="AP11102" s="10"/>
      <c r="AQ11102"/>
    </row>
    <row r="11103" spans="42:43" x14ac:dyDescent="0.35">
      <c r="AP11103" s="10"/>
      <c r="AQ11103"/>
    </row>
    <row r="11104" spans="42:43" x14ac:dyDescent="0.35">
      <c r="AP11104" s="10"/>
      <c r="AQ11104"/>
    </row>
    <row r="11105" spans="42:43" x14ac:dyDescent="0.35">
      <c r="AP11105" s="10"/>
      <c r="AQ11105"/>
    </row>
    <row r="11106" spans="42:43" x14ac:dyDescent="0.35">
      <c r="AP11106" s="10"/>
      <c r="AQ11106"/>
    </row>
    <row r="11107" spans="42:43" x14ac:dyDescent="0.35">
      <c r="AP11107" s="10"/>
      <c r="AQ11107"/>
    </row>
    <row r="11108" spans="42:43" x14ac:dyDescent="0.35">
      <c r="AP11108" s="10"/>
      <c r="AQ11108"/>
    </row>
    <row r="11109" spans="42:43" x14ac:dyDescent="0.35">
      <c r="AP11109" s="10"/>
      <c r="AQ11109"/>
    </row>
    <row r="11110" spans="42:43" x14ac:dyDescent="0.35">
      <c r="AP11110" s="10"/>
      <c r="AQ11110"/>
    </row>
    <row r="11111" spans="42:43" x14ac:dyDescent="0.35">
      <c r="AP11111" s="10"/>
      <c r="AQ11111"/>
    </row>
    <row r="11112" spans="42:43" x14ac:dyDescent="0.35">
      <c r="AP11112" s="10"/>
      <c r="AQ11112"/>
    </row>
    <row r="11113" spans="42:43" x14ac:dyDescent="0.35">
      <c r="AP11113" s="10"/>
      <c r="AQ11113"/>
    </row>
    <row r="11114" spans="42:43" x14ac:dyDescent="0.35">
      <c r="AP11114" s="10"/>
      <c r="AQ11114"/>
    </row>
    <row r="11115" spans="42:43" x14ac:dyDescent="0.35">
      <c r="AP11115" s="10"/>
      <c r="AQ11115"/>
    </row>
    <row r="11116" spans="42:43" x14ac:dyDescent="0.35">
      <c r="AP11116" s="10"/>
      <c r="AQ11116"/>
    </row>
    <row r="11117" spans="42:43" x14ac:dyDescent="0.35">
      <c r="AP11117" s="10"/>
      <c r="AQ11117"/>
    </row>
    <row r="11118" spans="42:43" x14ac:dyDescent="0.35">
      <c r="AP11118" s="10"/>
      <c r="AQ11118"/>
    </row>
    <row r="11119" spans="42:43" x14ac:dyDescent="0.35">
      <c r="AP11119" s="10"/>
      <c r="AQ11119"/>
    </row>
    <row r="11120" spans="42:43" x14ac:dyDescent="0.35">
      <c r="AP11120" s="10"/>
      <c r="AQ11120"/>
    </row>
    <row r="11121" spans="42:43" x14ac:dyDescent="0.35">
      <c r="AP11121" s="10"/>
      <c r="AQ11121"/>
    </row>
    <row r="11122" spans="42:43" x14ac:dyDescent="0.35">
      <c r="AP11122" s="10"/>
      <c r="AQ11122"/>
    </row>
    <row r="11123" spans="42:43" x14ac:dyDescent="0.35">
      <c r="AP11123" s="10"/>
      <c r="AQ11123"/>
    </row>
    <row r="11124" spans="42:43" x14ac:dyDescent="0.35">
      <c r="AP11124" s="10"/>
      <c r="AQ11124"/>
    </row>
    <row r="11125" spans="42:43" x14ac:dyDescent="0.35">
      <c r="AP11125" s="10"/>
      <c r="AQ11125"/>
    </row>
    <row r="11126" spans="42:43" x14ac:dyDescent="0.35">
      <c r="AP11126" s="10"/>
      <c r="AQ11126"/>
    </row>
    <row r="11127" spans="42:43" x14ac:dyDescent="0.35">
      <c r="AP11127" s="10"/>
      <c r="AQ11127"/>
    </row>
    <row r="11128" spans="42:43" x14ac:dyDescent="0.35">
      <c r="AP11128" s="10"/>
      <c r="AQ11128"/>
    </row>
    <row r="11129" spans="42:43" x14ac:dyDescent="0.35">
      <c r="AP11129" s="10"/>
      <c r="AQ11129"/>
    </row>
    <row r="11130" spans="42:43" x14ac:dyDescent="0.35">
      <c r="AP11130" s="10"/>
      <c r="AQ11130"/>
    </row>
    <row r="11131" spans="42:43" x14ac:dyDescent="0.35">
      <c r="AP11131" s="10"/>
      <c r="AQ11131"/>
    </row>
    <row r="11132" spans="42:43" x14ac:dyDescent="0.35">
      <c r="AP11132" s="10"/>
      <c r="AQ11132"/>
    </row>
    <row r="11133" spans="42:43" x14ac:dyDescent="0.35">
      <c r="AP11133" s="10"/>
      <c r="AQ11133"/>
    </row>
    <row r="11134" spans="42:43" x14ac:dyDescent="0.35">
      <c r="AP11134" s="10"/>
      <c r="AQ11134"/>
    </row>
    <row r="11135" spans="42:43" x14ac:dyDescent="0.35">
      <c r="AP11135" s="10"/>
      <c r="AQ11135"/>
    </row>
    <row r="11136" spans="42:43" x14ac:dyDescent="0.35">
      <c r="AP11136" s="10"/>
      <c r="AQ11136"/>
    </row>
    <row r="11137" spans="42:43" x14ac:dyDescent="0.35">
      <c r="AP11137" s="10"/>
      <c r="AQ11137"/>
    </row>
    <row r="11138" spans="42:43" x14ac:dyDescent="0.35">
      <c r="AP11138" s="10"/>
      <c r="AQ11138"/>
    </row>
    <row r="11139" spans="42:43" x14ac:dyDescent="0.35">
      <c r="AP11139" s="10"/>
      <c r="AQ11139"/>
    </row>
    <row r="11140" spans="42:43" x14ac:dyDescent="0.35">
      <c r="AP11140" s="10"/>
      <c r="AQ11140"/>
    </row>
    <row r="11141" spans="42:43" x14ac:dyDescent="0.35">
      <c r="AP11141" s="10"/>
      <c r="AQ11141"/>
    </row>
    <row r="11142" spans="42:43" x14ac:dyDescent="0.35">
      <c r="AP11142" s="10"/>
      <c r="AQ11142"/>
    </row>
    <row r="11143" spans="42:43" x14ac:dyDescent="0.35">
      <c r="AP11143" s="10"/>
      <c r="AQ11143"/>
    </row>
    <row r="11144" spans="42:43" x14ac:dyDescent="0.35">
      <c r="AP11144" s="10"/>
      <c r="AQ11144"/>
    </row>
    <row r="11145" spans="42:43" x14ac:dyDescent="0.35">
      <c r="AP11145" s="10"/>
      <c r="AQ11145"/>
    </row>
    <row r="11146" spans="42:43" x14ac:dyDescent="0.35">
      <c r="AP11146" s="10"/>
      <c r="AQ11146"/>
    </row>
    <row r="11147" spans="42:43" x14ac:dyDescent="0.35">
      <c r="AP11147" s="10"/>
      <c r="AQ11147"/>
    </row>
    <row r="11148" spans="42:43" x14ac:dyDescent="0.35">
      <c r="AP11148" s="10"/>
      <c r="AQ11148"/>
    </row>
    <row r="11149" spans="42:43" x14ac:dyDescent="0.35">
      <c r="AP11149" s="10"/>
      <c r="AQ11149"/>
    </row>
    <row r="11150" spans="42:43" x14ac:dyDescent="0.35">
      <c r="AP11150" s="10"/>
      <c r="AQ11150"/>
    </row>
    <row r="11151" spans="42:43" x14ac:dyDescent="0.35">
      <c r="AP11151" s="10"/>
      <c r="AQ11151"/>
    </row>
    <row r="11152" spans="42:43" x14ac:dyDescent="0.35">
      <c r="AP11152" s="10"/>
      <c r="AQ11152"/>
    </row>
    <row r="11153" spans="42:43" x14ac:dyDescent="0.35">
      <c r="AP11153" s="10"/>
      <c r="AQ11153"/>
    </row>
    <row r="11154" spans="42:43" x14ac:dyDescent="0.35">
      <c r="AP11154" s="10"/>
      <c r="AQ11154"/>
    </row>
    <row r="11155" spans="42:43" x14ac:dyDescent="0.35">
      <c r="AP11155" s="10"/>
      <c r="AQ11155"/>
    </row>
    <row r="11156" spans="42:43" x14ac:dyDescent="0.35">
      <c r="AP11156" s="10"/>
      <c r="AQ11156"/>
    </row>
    <row r="11157" spans="42:43" x14ac:dyDescent="0.35">
      <c r="AP11157" s="10"/>
      <c r="AQ11157"/>
    </row>
    <row r="11158" spans="42:43" x14ac:dyDescent="0.35">
      <c r="AP11158" s="10"/>
      <c r="AQ11158"/>
    </row>
    <row r="11159" spans="42:43" x14ac:dyDescent="0.35">
      <c r="AP11159" s="10"/>
      <c r="AQ11159"/>
    </row>
    <row r="11160" spans="42:43" x14ac:dyDescent="0.35">
      <c r="AP11160" s="10"/>
      <c r="AQ11160"/>
    </row>
    <row r="11161" spans="42:43" x14ac:dyDescent="0.35">
      <c r="AP11161" s="10"/>
      <c r="AQ11161"/>
    </row>
    <row r="11162" spans="42:43" x14ac:dyDescent="0.35">
      <c r="AP11162" s="10"/>
      <c r="AQ11162"/>
    </row>
    <row r="11163" spans="42:43" x14ac:dyDescent="0.35">
      <c r="AP11163" s="10"/>
      <c r="AQ11163"/>
    </row>
    <row r="11164" spans="42:43" x14ac:dyDescent="0.35">
      <c r="AP11164" s="10"/>
      <c r="AQ11164"/>
    </row>
    <row r="11165" spans="42:43" x14ac:dyDescent="0.35">
      <c r="AP11165" s="10"/>
      <c r="AQ11165"/>
    </row>
    <row r="11166" spans="42:43" x14ac:dyDescent="0.35">
      <c r="AP11166" s="10"/>
      <c r="AQ11166"/>
    </row>
    <row r="11167" spans="42:43" x14ac:dyDescent="0.35">
      <c r="AP11167" s="10"/>
      <c r="AQ11167"/>
    </row>
    <row r="11168" spans="42:43" x14ac:dyDescent="0.35">
      <c r="AP11168" s="10"/>
      <c r="AQ11168"/>
    </row>
    <row r="11169" spans="42:43" x14ac:dyDescent="0.35">
      <c r="AP11169" s="10"/>
      <c r="AQ11169"/>
    </row>
    <row r="11170" spans="42:43" x14ac:dyDescent="0.35">
      <c r="AP11170" s="10"/>
      <c r="AQ11170"/>
    </row>
    <row r="11171" spans="42:43" x14ac:dyDescent="0.35">
      <c r="AP11171" s="10"/>
      <c r="AQ11171"/>
    </row>
    <row r="11172" spans="42:43" x14ac:dyDescent="0.35">
      <c r="AP11172" s="10"/>
      <c r="AQ11172"/>
    </row>
    <row r="11173" spans="42:43" x14ac:dyDescent="0.35">
      <c r="AP11173" s="10"/>
      <c r="AQ11173"/>
    </row>
    <row r="11174" spans="42:43" x14ac:dyDescent="0.35">
      <c r="AP11174" s="10"/>
      <c r="AQ11174"/>
    </row>
    <row r="11175" spans="42:43" x14ac:dyDescent="0.35">
      <c r="AP11175" s="10"/>
      <c r="AQ11175"/>
    </row>
    <row r="11176" spans="42:43" x14ac:dyDescent="0.35">
      <c r="AP11176" s="10"/>
      <c r="AQ11176"/>
    </row>
    <row r="11177" spans="42:43" x14ac:dyDescent="0.35">
      <c r="AP11177" s="10"/>
      <c r="AQ11177"/>
    </row>
    <row r="11178" spans="42:43" x14ac:dyDescent="0.35">
      <c r="AP11178" s="10"/>
      <c r="AQ11178"/>
    </row>
    <row r="11179" spans="42:43" x14ac:dyDescent="0.35">
      <c r="AP11179" s="10"/>
      <c r="AQ11179"/>
    </row>
    <row r="11180" spans="42:43" x14ac:dyDescent="0.35">
      <c r="AP11180" s="10"/>
      <c r="AQ11180"/>
    </row>
    <row r="11181" spans="42:43" x14ac:dyDescent="0.35">
      <c r="AP11181" s="10"/>
      <c r="AQ11181"/>
    </row>
    <row r="11182" spans="42:43" x14ac:dyDescent="0.35">
      <c r="AP11182" s="10"/>
      <c r="AQ11182"/>
    </row>
    <row r="11183" spans="42:43" x14ac:dyDescent="0.35">
      <c r="AP11183" s="10"/>
      <c r="AQ11183"/>
    </row>
    <row r="11184" spans="42:43" x14ac:dyDescent="0.35">
      <c r="AP11184" s="10"/>
      <c r="AQ11184"/>
    </row>
    <row r="11185" spans="42:43" x14ac:dyDescent="0.35">
      <c r="AP11185" s="10"/>
      <c r="AQ11185"/>
    </row>
    <row r="11186" spans="42:43" x14ac:dyDescent="0.35">
      <c r="AP11186" s="10"/>
      <c r="AQ11186"/>
    </row>
    <row r="11187" spans="42:43" x14ac:dyDescent="0.35">
      <c r="AP11187" s="10"/>
      <c r="AQ11187"/>
    </row>
    <row r="11188" spans="42:43" x14ac:dyDescent="0.35">
      <c r="AP11188" s="10"/>
      <c r="AQ11188"/>
    </row>
    <row r="11189" spans="42:43" x14ac:dyDescent="0.35">
      <c r="AP11189" s="10"/>
      <c r="AQ11189"/>
    </row>
    <row r="11190" spans="42:43" x14ac:dyDescent="0.35">
      <c r="AP11190" s="10"/>
      <c r="AQ11190"/>
    </row>
    <row r="11191" spans="42:43" x14ac:dyDescent="0.35">
      <c r="AP11191" s="10"/>
      <c r="AQ11191"/>
    </row>
    <row r="11192" spans="42:43" x14ac:dyDescent="0.35">
      <c r="AP11192" s="10"/>
      <c r="AQ11192"/>
    </row>
    <row r="11193" spans="42:43" x14ac:dyDescent="0.35">
      <c r="AP11193" s="10"/>
      <c r="AQ11193"/>
    </row>
    <row r="11194" spans="42:43" x14ac:dyDescent="0.35">
      <c r="AP11194" s="10"/>
      <c r="AQ11194"/>
    </row>
    <row r="11195" spans="42:43" x14ac:dyDescent="0.35">
      <c r="AP11195" s="10"/>
      <c r="AQ11195"/>
    </row>
    <row r="11196" spans="42:43" x14ac:dyDescent="0.35">
      <c r="AP11196" s="10"/>
      <c r="AQ11196"/>
    </row>
    <row r="11197" spans="42:43" x14ac:dyDescent="0.35">
      <c r="AP11197" s="10"/>
      <c r="AQ11197"/>
    </row>
    <row r="11198" spans="42:43" x14ac:dyDescent="0.35">
      <c r="AP11198" s="10"/>
      <c r="AQ11198"/>
    </row>
    <row r="11199" spans="42:43" x14ac:dyDescent="0.35">
      <c r="AP11199" s="10"/>
      <c r="AQ11199"/>
    </row>
    <row r="11200" spans="42:43" x14ac:dyDescent="0.35">
      <c r="AP11200" s="10"/>
      <c r="AQ11200"/>
    </row>
    <row r="11201" spans="42:43" x14ac:dyDescent="0.35">
      <c r="AP11201" s="10"/>
      <c r="AQ11201"/>
    </row>
    <row r="11202" spans="42:43" x14ac:dyDescent="0.35">
      <c r="AP11202" s="10"/>
      <c r="AQ11202"/>
    </row>
    <row r="11203" spans="42:43" x14ac:dyDescent="0.35">
      <c r="AP11203" s="10"/>
      <c r="AQ11203"/>
    </row>
    <row r="11204" spans="42:43" x14ac:dyDescent="0.35">
      <c r="AP11204" s="10"/>
      <c r="AQ11204"/>
    </row>
    <row r="11205" spans="42:43" x14ac:dyDescent="0.35">
      <c r="AP11205" s="10"/>
      <c r="AQ11205"/>
    </row>
    <row r="11206" spans="42:43" x14ac:dyDescent="0.35">
      <c r="AP11206" s="10"/>
      <c r="AQ11206"/>
    </row>
    <row r="11207" spans="42:43" x14ac:dyDescent="0.35">
      <c r="AP11207" s="10"/>
      <c r="AQ11207"/>
    </row>
    <row r="11208" spans="42:43" x14ac:dyDescent="0.35">
      <c r="AP11208" s="10"/>
      <c r="AQ11208"/>
    </row>
    <row r="11209" spans="42:43" x14ac:dyDescent="0.35">
      <c r="AP11209" s="10"/>
      <c r="AQ11209"/>
    </row>
    <row r="11210" spans="42:43" x14ac:dyDescent="0.35">
      <c r="AP11210" s="10"/>
      <c r="AQ11210"/>
    </row>
    <row r="11211" spans="42:43" x14ac:dyDescent="0.35">
      <c r="AP11211" s="10"/>
      <c r="AQ11211"/>
    </row>
    <row r="11212" spans="42:43" x14ac:dyDescent="0.35">
      <c r="AP11212" s="10"/>
      <c r="AQ11212"/>
    </row>
    <row r="11213" spans="42:43" x14ac:dyDescent="0.35">
      <c r="AP11213" s="10"/>
      <c r="AQ11213"/>
    </row>
    <row r="11214" spans="42:43" x14ac:dyDescent="0.35">
      <c r="AP11214" s="10"/>
      <c r="AQ11214"/>
    </row>
    <row r="11215" spans="42:43" x14ac:dyDescent="0.35">
      <c r="AP11215" s="10"/>
      <c r="AQ11215"/>
    </row>
    <row r="11216" spans="42:43" x14ac:dyDescent="0.35">
      <c r="AP11216" s="10"/>
      <c r="AQ11216"/>
    </row>
    <row r="11217" spans="42:43" x14ac:dyDescent="0.35">
      <c r="AP11217" s="10"/>
      <c r="AQ11217"/>
    </row>
    <row r="11218" spans="42:43" x14ac:dyDescent="0.35">
      <c r="AP11218" s="10"/>
      <c r="AQ11218"/>
    </row>
    <row r="11219" spans="42:43" x14ac:dyDescent="0.35">
      <c r="AP11219" s="10"/>
      <c r="AQ11219"/>
    </row>
    <row r="11220" spans="42:43" x14ac:dyDescent="0.35">
      <c r="AP11220" s="10"/>
      <c r="AQ11220"/>
    </row>
    <row r="11221" spans="42:43" x14ac:dyDescent="0.35">
      <c r="AP11221" s="10"/>
      <c r="AQ11221"/>
    </row>
    <row r="11222" spans="42:43" x14ac:dyDescent="0.35">
      <c r="AP11222" s="10"/>
      <c r="AQ11222"/>
    </row>
    <row r="11223" spans="42:43" x14ac:dyDescent="0.35">
      <c r="AP11223" s="10"/>
      <c r="AQ11223"/>
    </row>
    <row r="11224" spans="42:43" x14ac:dyDescent="0.35">
      <c r="AP11224" s="10"/>
      <c r="AQ11224"/>
    </row>
    <row r="11225" spans="42:43" x14ac:dyDescent="0.35">
      <c r="AP11225" s="10"/>
      <c r="AQ11225"/>
    </row>
    <row r="11226" spans="42:43" x14ac:dyDescent="0.35">
      <c r="AP11226" s="10"/>
      <c r="AQ11226"/>
    </row>
    <row r="11227" spans="42:43" x14ac:dyDescent="0.35">
      <c r="AP11227" s="10"/>
      <c r="AQ11227"/>
    </row>
    <row r="11228" spans="42:43" x14ac:dyDescent="0.35">
      <c r="AP11228" s="10"/>
      <c r="AQ11228"/>
    </row>
    <row r="11229" spans="42:43" x14ac:dyDescent="0.35">
      <c r="AP11229" s="10"/>
      <c r="AQ11229"/>
    </row>
    <row r="11230" spans="42:43" x14ac:dyDescent="0.35">
      <c r="AP11230" s="10"/>
      <c r="AQ11230"/>
    </row>
    <row r="11231" spans="42:43" x14ac:dyDescent="0.35">
      <c r="AP11231" s="10"/>
      <c r="AQ11231"/>
    </row>
    <row r="11232" spans="42:43" x14ac:dyDescent="0.35">
      <c r="AP11232" s="10"/>
      <c r="AQ11232"/>
    </row>
    <row r="11233" spans="42:43" x14ac:dyDescent="0.35">
      <c r="AP11233" s="10"/>
      <c r="AQ11233"/>
    </row>
    <row r="11234" spans="42:43" x14ac:dyDescent="0.35">
      <c r="AP11234" s="10"/>
      <c r="AQ11234"/>
    </row>
    <row r="11235" spans="42:43" x14ac:dyDescent="0.35">
      <c r="AP11235" s="10"/>
      <c r="AQ11235"/>
    </row>
    <row r="11236" spans="42:43" x14ac:dyDescent="0.35">
      <c r="AP11236" s="10"/>
      <c r="AQ11236"/>
    </row>
    <row r="11237" spans="42:43" x14ac:dyDescent="0.35">
      <c r="AP11237" s="10"/>
      <c r="AQ11237"/>
    </row>
    <row r="11238" spans="42:43" x14ac:dyDescent="0.35">
      <c r="AP11238" s="10"/>
      <c r="AQ11238"/>
    </row>
    <row r="11239" spans="42:43" x14ac:dyDescent="0.35">
      <c r="AP11239" s="10"/>
      <c r="AQ11239"/>
    </row>
    <row r="11240" spans="42:43" x14ac:dyDescent="0.35">
      <c r="AP11240" s="10"/>
      <c r="AQ11240"/>
    </row>
    <row r="11241" spans="42:43" x14ac:dyDescent="0.35">
      <c r="AP11241" s="10"/>
      <c r="AQ11241"/>
    </row>
    <row r="11242" spans="42:43" x14ac:dyDescent="0.35">
      <c r="AP11242" s="10"/>
      <c r="AQ11242"/>
    </row>
    <row r="11243" spans="42:43" x14ac:dyDescent="0.35">
      <c r="AP11243" s="10"/>
      <c r="AQ11243"/>
    </row>
    <row r="11244" spans="42:43" x14ac:dyDescent="0.35">
      <c r="AP11244" s="10"/>
      <c r="AQ11244"/>
    </row>
    <row r="11245" spans="42:43" x14ac:dyDescent="0.35">
      <c r="AP11245" s="10"/>
      <c r="AQ11245"/>
    </row>
    <row r="11246" spans="42:43" x14ac:dyDescent="0.35">
      <c r="AP11246" s="10"/>
      <c r="AQ11246"/>
    </row>
    <row r="11247" spans="42:43" x14ac:dyDescent="0.35">
      <c r="AP11247" s="10"/>
      <c r="AQ11247"/>
    </row>
    <row r="11248" spans="42:43" x14ac:dyDescent="0.35">
      <c r="AP11248" s="10"/>
      <c r="AQ11248"/>
    </row>
    <row r="11249" spans="42:43" x14ac:dyDescent="0.35">
      <c r="AP11249" s="10"/>
      <c r="AQ11249"/>
    </row>
    <row r="11250" spans="42:43" x14ac:dyDescent="0.35">
      <c r="AP11250" s="10"/>
      <c r="AQ11250"/>
    </row>
    <row r="11251" spans="42:43" x14ac:dyDescent="0.35">
      <c r="AP11251" s="10"/>
      <c r="AQ11251"/>
    </row>
    <row r="11252" spans="42:43" x14ac:dyDescent="0.35">
      <c r="AP11252" s="10"/>
      <c r="AQ11252"/>
    </row>
    <row r="11253" spans="42:43" x14ac:dyDescent="0.35">
      <c r="AP11253" s="10"/>
      <c r="AQ11253"/>
    </row>
    <row r="11254" spans="42:43" x14ac:dyDescent="0.35">
      <c r="AP11254" s="10"/>
      <c r="AQ11254"/>
    </row>
    <row r="11255" spans="42:43" x14ac:dyDescent="0.35">
      <c r="AP11255" s="10"/>
      <c r="AQ11255"/>
    </row>
    <row r="11256" spans="42:43" x14ac:dyDescent="0.35">
      <c r="AP11256" s="10"/>
      <c r="AQ11256"/>
    </row>
    <row r="11257" spans="42:43" x14ac:dyDescent="0.35">
      <c r="AP11257" s="10"/>
      <c r="AQ11257"/>
    </row>
    <row r="11258" spans="42:43" x14ac:dyDescent="0.35">
      <c r="AP11258" s="10"/>
      <c r="AQ11258"/>
    </row>
    <row r="11259" spans="42:43" x14ac:dyDescent="0.35">
      <c r="AP11259" s="10"/>
      <c r="AQ11259"/>
    </row>
    <row r="11260" spans="42:43" x14ac:dyDescent="0.35">
      <c r="AP11260" s="10"/>
      <c r="AQ11260"/>
    </row>
    <row r="11261" spans="42:43" x14ac:dyDescent="0.35">
      <c r="AP11261" s="10"/>
      <c r="AQ11261"/>
    </row>
    <row r="11262" spans="42:43" x14ac:dyDescent="0.35">
      <c r="AP11262" s="10"/>
      <c r="AQ11262"/>
    </row>
    <row r="11263" spans="42:43" x14ac:dyDescent="0.35">
      <c r="AP11263" s="10"/>
      <c r="AQ11263"/>
    </row>
    <row r="11264" spans="42:43" x14ac:dyDescent="0.35">
      <c r="AP11264" s="10"/>
      <c r="AQ11264"/>
    </row>
    <row r="11265" spans="42:43" x14ac:dyDescent="0.35">
      <c r="AP11265" s="10"/>
      <c r="AQ11265"/>
    </row>
    <row r="11266" spans="42:43" x14ac:dyDescent="0.35">
      <c r="AP11266" s="10"/>
      <c r="AQ11266"/>
    </row>
    <row r="11267" spans="42:43" x14ac:dyDescent="0.35">
      <c r="AP11267" s="10"/>
      <c r="AQ11267"/>
    </row>
    <row r="11268" spans="42:43" x14ac:dyDescent="0.35">
      <c r="AP11268" s="10"/>
      <c r="AQ11268"/>
    </row>
    <row r="11269" spans="42:43" x14ac:dyDescent="0.35">
      <c r="AP11269" s="10"/>
      <c r="AQ11269"/>
    </row>
    <row r="11270" spans="42:43" x14ac:dyDescent="0.35">
      <c r="AP11270" s="10"/>
      <c r="AQ11270"/>
    </row>
    <row r="11271" spans="42:43" x14ac:dyDescent="0.35">
      <c r="AP11271" s="10"/>
      <c r="AQ11271"/>
    </row>
    <row r="11272" spans="42:43" x14ac:dyDescent="0.35">
      <c r="AP11272" s="10"/>
      <c r="AQ11272"/>
    </row>
    <row r="11273" spans="42:43" x14ac:dyDescent="0.35">
      <c r="AP11273" s="10"/>
      <c r="AQ11273"/>
    </row>
    <row r="11274" spans="42:43" x14ac:dyDescent="0.35">
      <c r="AP11274" s="10"/>
      <c r="AQ11274"/>
    </row>
    <row r="11275" spans="42:43" x14ac:dyDescent="0.35">
      <c r="AP11275" s="10"/>
      <c r="AQ11275"/>
    </row>
    <row r="11276" spans="42:43" x14ac:dyDescent="0.35">
      <c r="AP11276" s="10"/>
      <c r="AQ11276"/>
    </row>
    <row r="11277" spans="42:43" x14ac:dyDescent="0.35">
      <c r="AP11277" s="10"/>
      <c r="AQ11277"/>
    </row>
    <row r="11278" spans="42:43" x14ac:dyDescent="0.35">
      <c r="AP11278" s="10"/>
      <c r="AQ11278"/>
    </row>
    <row r="11279" spans="42:43" x14ac:dyDescent="0.35">
      <c r="AP11279" s="10"/>
      <c r="AQ11279"/>
    </row>
    <row r="11280" spans="42:43" x14ac:dyDescent="0.35">
      <c r="AP11280" s="10"/>
      <c r="AQ11280"/>
    </row>
    <row r="11281" spans="42:43" x14ac:dyDescent="0.35">
      <c r="AP11281" s="10"/>
      <c r="AQ11281"/>
    </row>
    <row r="11282" spans="42:43" x14ac:dyDescent="0.35">
      <c r="AP11282" s="10"/>
      <c r="AQ11282"/>
    </row>
    <row r="11283" spans="42:43" x14ac:dyDescent="0.35">
      <c r="AP11283" s="10"/>
      <c r="AQ11283"/>
    </row>
    <row r="11284" spans="42:43" x14ac:dyDescent="0.35">
      <c r="AP11284" s="10"/>
      <c r="AQ11284"/>
    </row>
    <row r="11285" spans="42:43" x14ac:dyDescent="0.35">
      <c r="AP11285" s="10"/>
      <c r="AQ11285"/>
    </row>
    <row r="11286" spans="42:43" x14ac:dyDescent="0.35">
      <c r="AP11286" s="10"/>
      <c r="AQ11286"/>
    </row>
    <row r="11287" spans="42:43" x14ac:dyDescent="0.35">
      <c r="AP11287" s="10"/>
      <c r="AQ11287"/>
    </row>
    <row r="11288" spans="42:43" x14ac:dyDescent="0.35">
      <c r="AP11288" s="10"/>
      <c r="AQ11288"/>
    </row>
    <row r="11289" spans="42:43" x14ac:dyDescent="0.35">
      <c r="AP11289" s="10"/>
      <c r="AQ11289"/>
    </row>
    <row r="11290" spans="42:43" x14ac:dyDescent="0.35">
      <c r="AP11290" s="10"/>
      <c r="AQ11290"/>
    </row>
    <row r="11291" spans="42:43" x14ac:dyDescent="0.35">
      <c r="AP11291" s="10"/>
      <c r="AQ11291"/>
    </row>
    <row r="11292" spans="42:43" x14ac:dyDescent="0.35">
      <c r="AP11292" s="10"/>
      <c r="AQ11292"/>
    </row>
    <row r="11293" spans="42:43" x14ac:dyDescent="0.35">
      <c r="AP11293" s="10"/>
      <c r="AQ11293"/>
    </row>
    <row r="11294" spans="42:43" x14ac:dyDescent="0.35">
      <c r="AP11294" s="10"/>
      <c r="AQ11294"/>
    </row>
    <row r="11295" spans="42:43" x14ac:dyDescent="0.35">
      <c r="AP11295" s="10"/>
      <c r="AQ11295"/>
    </row>
    <row r="11296" spans="42:43" x14ac:dyDescent="0.35">
      <c r="AP11296" s="10"/>
      <c r="AQ11296"/>
    </row>
    <row r="11297" spans="42:43" x14ac:dyDescent="0.35">
      <c r="AP11297" s="10"/>
      <c r="AQ11297"/>
    </row>
    <row r="11298" spans="42:43" x14ac:dyDescent="0.35">
      <c r="AP11298" s="10"/>
      <c r="AQ11298"/>
    </row>
    <row r="11299" spans="42:43" x14ac:dyDescent="0.35">
      <c r="AP11299" s="10"/>
      <c r="AQ11299"/>
    </row>
    <row r="11300" spans="42:43" x14ac:dyDescent="0.35">
      <c r="AP11300" s="10"/>
      <c r="AQ11300"/>
    </row>
    <row r="11301" spans="42:43" x14ac:dyDescent="0.35">
      <c r="AP11301" s="10"/>
      <c r="AQ11301"/>
    </row>
    <row r="11302" spans="42:43" x14ac:dyDescent="0.35">
      <c r="AP11302" s="10"/>
      <c r="AQ11302"/>
    </row>
    <row r="11303" spans="42:43" x14ac:dyDescent="0.35">
      <c r="AP11303" s="10"/>
      <c r="AQ11303"/>
    </row>
    <row r="11304" spans="42:43" x14ac:dyDescent="0.35">
      <c r="AP11304" s="10"/>
      <c r="AQ11304"/>
    </row>
    <row r="11305" spans="42:43" x14ac:dyDescent="0.35">
      <c r="AP11305" s="10"/>
      <c r="AQ11305"/>
    </row>
    <row r="11306" spans="42:43" x14ac:dyDescent="0.35">
      <c r="AP11306" s="10"/>
      <c r="AQ11306"/>
    </row>
    <row r="11307" spans="42:43" x14ac:dyDescent="0.35">
      <c r="AP11307" s="10"/>
      <c r="AQ11307"/>
    </row>
    <row r="11308" spans="42:43" x14ac:dyDescent="0.35">
      <c r="AP11308" s="10"/>
      <c r="AQ11308"/>
    </row>
    <row r="11309" spans="42:43" x14ac:dyDescent="0.35">
      <c r="AP11309" s="10"/>
      <c r="AQ11309"/>
    </row>
    <row r="11310" spans="42:43" x14ac:dyDescent="0.35">
      <c r="AP11310" s="10"/>
      <c r="AQ11310"/>
    </row>
    <row r="11311" spans="42:43" x14ac:dyDescent="0.35">
      <c r="AP11311" s="10"/>
      <c r="AQ11311"/>
    </row>
    <row r="11312" spans="42:43" x14ac:dyDescent="0.35">
      <c r="AP11312" s="10"/>
      <c r="AQ11312"/>
    </row>
    <row r="11313" spans="42:43" x14ac:dyDescent="0.35">
      <c r="AP11313" s="10"/>
      <c r="AQ11313"/>
    </row>
    <row r="11314" spans="42:43" x14ac:dyDescent="0.35">
      <c r="AP11314" s="10"/>
      <c r="AQ11314"/>
    </row>
    <row r="11315" spans="42:43" x14ac:dyDescent="0.35">
      <c r="AP11315" s="10"/>
      <c r="AQ11315"/>
    </row>
    <row r="11316" spans="42:43" x14ac:dyDescent="0.35">
      <c r="AP11316" s="10"/>
      <c r="AQ11316"/>
    </row>
    <row r="11317" spans="42:43" x14ac:dyDescent="0.35">
      <c r="AP11317" s="10"/>
      <c r="AQ11317"/>
    </row>
    <row r="11318" spans="42:43" x14ac:dyDescent="0.35">
      <c r="AP11318" s="10"/>
      <c r="AQ11318"/>
    </row>
    <row r="11319" spans="42:43" x14ac:dyDescent="0.35">
      <c r="AP11319" s="10"/>
      <c r="AQ11319"/>
    </row>
    <row r="11320" spans="42:43" x14ac:dyDescent="0.35">
      <c r="AP11320" s="10"/>
      <c r="AQ11320"/>
    </row>
    <row r="11321" spans="42:43" x14ac:dyDescent="0.35">
      <c r="AP11321" s="10"/>
      <c r="AQ11321"/>
    </row>
    <row r="11322" spans="42:43" x14ac:dyDescent="0.35">
      <c r="AP11322" s="10"/>
      <c r="AQ11322"/>
    </row>
    <row r="11323" spans="42:43" x14ac:dyDescent="0.35">
      <c r="AP11323" s="10"/>
      <c r="AQ11323"/>
    </row>
    <row r="11324" spans="42:43" x14ac:dyDescent="0.35">
      <c r="AP11324" s="10"/>
      <c r="AQ11324"/>
    </row>
    <row r="11325" spans="42:43" x14ac:dyDescent="0.35">
      <c r="AP11325" s="10"/>
      <c r="AQ11325"/>
    </row>
    <row r="11326" spans="42:43" x14ac:dyDescent="0.35">
      <c r="AP11326" s="10"/>
      <c r="AQ11326"/>
    </row>
    <row r="11327" spans="42:43" x14ac:dyDescent="0.35">
      <c r="AP11327" s="10"/>
      <c r="AQ11327"/>
    </row>
    <row r="11328" spans="42:43" x14ac:dyDescent="0.35">
      <c r="AP11328" s="10"/>
      <c r="AQ11328"/>
    </row>
    <row r="11329" spans="42:43" x14ac:dyDescent="0.35">
      <c r="AP11329" s="10"/>
      <c r="AQ11329"/>
    </row>
    <row r="11330" spans="42:43" x14ac:dyDescent="0.35">
      <c r="AP11330" s="10"/>
      <c r="AQ11330"/>
    </row>
    <row r="11331" spans="42:43" x14ac:dyDescent="0.35">
      <c r="AP11331" s="10"/>
      <c r="AQ11331"/>
    </row>
    <row r="11332" spans="42:43" x14ac:dyDescent="0.35">
      <c r="AP11332" s="10"/>
      <c r="AQ11332"/>
    </row>
    <row r="11333" spans="42:43" x14ac:dyDescent="0.35">
      <c r="AP11333" s="10"/>
      <c r="AQ11333"/>
    </row>
    <row r="11334" spans="42:43" x14ac:dyDescent="0.35">
      <c r="AP11334" s="10"/>
      <c r="AQ11334"/>
    </row>
    <row r="11335" spans="42:43" x14ac:dyDescent="0.35">
      <c r="AP11335" s="10"/>
      <c r="AQ11335"/>
    </row>
    <row r="11336" spans="42:43" x14ac:dyDescent="0.35">
      <c r="AP11336" s="10"/>
      <c r="AQ11336"/>
    </row>
    <row r="11337" spans="42:43" x14ac:dyDescent="0.35">
      <c r="AP11337" s="10"/>
      <c r="AQ11337"/>
    </row>
    <row r="11338" spans="42:43" x14ac:dyDescent="0.35">
      <c r="AP11338" s="10"/>
      <c r="AQ11338"/>
    </row>
    <row r="11339" spans="42:43" x14ac:dyDescent="0.35">
      <c r="AP11339" s="10"/>
      <c r="AQ11339"/>
    </row>
    <row r="11340" spans="42:43" x14ac:dyDescent="0.35">
      <c r="AP11340" s="10"/>
      <c r="AQ11340"/>
    </row>
    <row r="11341" spans="42:43" x14ac:dyDescent="0.35">
      <c r="AP11341" s="10"/>
      <c r="AQ11341"/>
    </row>
    <row r="11342" spans="42:43" x14ac:dyDescent="0.35">
      <c r="AP11342" s="10"/>
      <c r="AQ11342"/>
    </row>
    <row r="11343" spans="42:43" x14ac:dyDescent="0.35">
      <c r="AP11343" s="10"/>
      <c r="AQ11343"/>
    </row>
    <row r="11344" spans="42:43" x14ac:dyDescent="0.35">
      <c r="AP11344" s="10"/>
      <c r="AQ11344"/>
    </row>
    <row r="11345" spans="42:43" x14ac:dyDescent="0.35">
      <c r="AP11345" s="10"/>
      <c r="AQ11345"/>
    </row>
    <row r="11346" spans="42:43" x14ac:dyDescent="0.35">
      <c r="AP11346" s="10"/>
      <c r="AQ11346"/>
    </row>
    <row r="11347" spans="42:43" x14ac:dyDescent="0.35">
      <c r="AP11347" s="10"/>
      <c r="AQ11347"/>
    </row>
    <row r="11348" spans="42:43" x14ac:dyDescent="0.35">
      <c r="AP11348" s="10"/>
      <c r="AQ11348"/>
    </row>
    <row r="11349" spans="42:43" x14ac:dyDescent="0.35">
      <c r="AP11349" s="10"/>
      <c r="AQ11349"/>
    </row>
    <row r="11350" spans="42:43" x14ac:dyDescent="0.35">
      <c r="AP11350" s="10"/>
      <c r="AQ11350"/>
    </row>
    <row r="11351" spans="42:43" x14ac:dyDescent="0.35">
      <c r="AP11351" s="10"/>
      <c r="AQ11351"/>
    </row>
    <row r="11352" spans="42:43" x14ac:dyDescent="0.35">
      <c r="AP11352" s="10"/>
      <c r="AQ11352"/>
    </row>
    <row r="11353" spans="42:43" x14ac:dyDescent="0.35">
      <c r="AP11353" s="10"/>
      <c r="AQ11353"/>
    </row>
    <row r="11354" spans="42:43" x14ac:dyDescent="0.35">
      <c r="AP11354" s="10"/>
      <c r="AQ11354"/>
    </row>
    <row r="11355" spans="42:43" x14ac:dyDescent="0.35">
      <c r="AP11355" s="10"/>
      <c r="AQ11355"/>
    </row>
    <row r="11356" spans="42:43" x14ac:dyDescent="0.35">
      <c r="AP11356" s="10"/>
      <c r="AQ11356"/>
    </row>
    <row r="11357" spans="42:43" x14ac:dyDescent="0.35">
      <c r="AP11357" s="10"/>
      <c r="AQ11357"/>
    </row>
    <row r="11358" spans="42:43" x14ac:dyDescent="0.35">
      <c r="AP11358" s="10"/>
      <c r="AQ11358"/>
    </row>
    <row r="11359" spans="42:43" x14ac:dyDescent="0.35">
      <c r="AP11359" s="10"/>
      <c r="AQ11359"/>
    </row>
    <row r="11360" spans="42:43" x14ac:dyDescent="0.35">
      <c r="AP11360" s="10"/>
      <c r="AQ11360"/>
    </row>
    <row r="11361" spans="42:43" x14ac:dyDescent="0.35">
      <c r="AP11361" s="10"/>
      <c r="AQ11361"/>
    </row>
    <row r="11362" spans="42:43" x14ac:dyDescent="0.35">
      <c r="AP11362" s="10"/>
      <c r="AQ11362"/>
    </row>
    <row r="11363" spans="42:43" x14ac:dyDescent="0.35">
      <c r="AP11363" s="10"/>
      <c r="AQ11363"/>
    </row>
    <row r="11364" spans="42:43" x14ac:dyDescent="0.35">
      <c r="AP11364" s="10"/>
      <c r="AQ11364"/>
    </row>
    <row r="11365" spans="42:43" x14ac:dyDescent="0.35">
      <c r="AP11365" s="10"/>
      <c r="AQ11365"/>
    </row>
    <row r="11366" spans="42:43" x14ac:dyDescent="0.35">
      <c r="AP11366" s="10"/>
      <c r="AQ11366"/>
    </row>
    <row r="11367" spans="42:43" x14ac:dyDescent="0.35">
      <c r="AP11367" s="10"/>
      <c r="AQ11367"/>
    </row>
    <row r="11368" spans="42:43" x14ac:dyDescent="0.35">
      <c r="AP11368" s="10"/>
      <c r="AQ11368"/>
    </row>
    <row r="11369" spans="42:43" x14ac:dyDescent="0.35">
      <c r="AP11369" s="10"/>
      <c r="AQ11369"/>
    </row>
    <row r="11370" spans="42:43" x14ac:dyDescent="0.35">
      <c r="AP11370" s="10"/>
      <c r="AQ11370"/>
    </row>
    <row r="11371" spans="42:43" x14ac:dyDescent="0.35">
      <c r="AP11371" s="10"/>
      <c r="AQ11371"/>
    </row>
    <row r="11372" spans="42:43" x14ac:dyDescent="0.35">
      <c r="AP11372" s="10"/>
      <c r="AQ11372"/>
    </row>
    <row r="11373" spans="42:43" x14ac:dyDescent="0.35">
      <c r="AP11373" s="10"/>
      <c r="AQ11373"/>
    </row>
    <row r="11374" spans="42:43" x14ac:dyDescent="0.35">
      <c r="AP11374" s="10"/>
      <c r="AQ11374"/>
    </row>
    <row r="11375" spans="42:43" x14ac:dyDescent="0.35">
      <c r="AP11375" s="10"/>
      <c r="AQ11375"/>
    </row>
    <row r="11376" spans="42:43" x14ac:dyDescent="0.35">
      <c r="AP11376" s="10"/>
      <c r="AQ11376"/>
    </row>
    <row r="11377" spans="42:43" x14ac:dyDescent="0.35">
      <c r="AP11377" s="10"/>
      <c r="AQ11377"/>
    </row>
    <row r="11378" spans="42:43" x14ac:dyDescent="0.35">
      <c r="AP11378" s="10"/>
      <c r="AQ11378"/>
    </row>
    <row r="11379" spans="42:43" x14ac:dyDescent="0.35">
      <c r="AP11379" s="10"/>
      <c r="AQ11379"/>
    </row>
    <row r="11380" spans="42:43" x14ac:dyDescent="0.35">
      <c r="AP11380" s="10"/>
      <c r="AQ11380"/>
    </row>
    <row r="11381" spans="42:43" x14ac:dyDescent="0.35">
      <c r="AP11381" s="10"/>
      <c r="AQ11381"/>
    </row>
    <row r="11382" spans="42:43" x14ac:dyDescent="0.35">
      <c r="AP11382" s="10"/>
      <c r="AQ11382"/>
    </row>
    <row r="11383" spans="42:43" x14ac:dyDescent="0.35">
      <c r="AP11383" s="10"/>
      <c r="AQ11383"/>
    </row>
    <row r="11384" spans="42:43" x14ac:dyDescent="0.35">
      <c r="AP11384" s="10"/>
      <c r="AQ11384"/>
    </row>
    <row r="11385" spans="42:43" x14ac:dyDescent="0.35">
      <c r="AP11385" s="10"/>
      <c r="AQ11385"/>
    </row>
    <row r="11386" spans="42:43" x14ac:dyDescent="0.35">
      <c r="AP11386" s="10"/>
      <c r="AQ11386"/>
    </row>
    <row r="11387" spans="42:43" x14ac:dyDescent="0.35">
      <c r="AP11387" s="10"/>
      <c r="AQ11387"/>
    </row>
    <row r="11388" spans="42:43" x14ac:dyDescent="0.35">
      <c r="AP11388" s="10"/>
      <c r="AQ11388"/>
    </row>
    <row r="11389" spans="42:43" x14ac:dyDescent="0.35">
      <c r="AP11389" s="10"/>
      <c r="AQ11389"/>
    </row>
    <row r="11390" spans="42:43" x14ac:dyDescent="0.35">
      <c r="AP11390" s="10"/>
      <c r="AQ11390"/>
    </row>
    <row r="11391" spans="42:43" x14ac:dyDescent="0.35">
      <c r="AP11391" s="10"/>
      <c r="AQ11391"/>
    </row>
    <row r="11392" spans="42:43" x14ac:dyDescent="0.35">
      <c r="AP11392" s="10"/>
      <c r="AQ11392"/>
    </row>
    <row r="11393" spans="42:43" x14ac:dyDescent="0.35">
      <c r="AP11393" s="10"/>
      <c r="AQ11393"/>
    </row>
    <row r="11394" spans="42:43" x14ac:dyDescent="0.35">
      <c r="AP11394" s="10"/>
      <c r="AQ11394"/>
    </row>
    <row r="11395" spans="42:43" x14ac:dyDescent="0.35">
      <c r="AP11395" s="10"/>
      <c r="AQ11395"/>
    </row>
    <row r="11396" spans="42:43" x14ac:dyDescent="0.35">
      <c r="AP11396" s="10"/>
      <c r="AQ11396"/>
    </row>
    <row r="11397" spans="42:43" x14ac:dyDescent="0.35">
      <c r="AP11397" s="10"/>
      <c r="AQ11397"/>
    </row>
    <row r="11398" spans="42:43" x14ac:dyDescent="0.35">
      <c r="AP11398" s="10"/>
      <c r="AQ11398"/>
    </row>
    <row r="11399" spans="42:43" x14ac:dyDescent="0.35">
      <c r="AP11399" s="10"/>
      <c r="AQ11399"/>
    </row>
    <row r="11400" spans="42:43" x14ac:dyDescent="0.35">
      <c r="AP11400" s="10"/>
      <c r="AQ11400"/>
    </row>
    <row r="11401" spans="42:43" x14ac:dyDescent="0.35">
      <c r="AP11401" s="10"/>
      <c r="AQ11401"/>
    </row>
    <row r="11402" spans="42:43" x14ac:dyDescent="0.35">
      <c r="AP11402" s="10"/>
      <c r="AQ11402"/>
    </row>
    <row r="11403" spans="42:43" x14ac:dyDescent="0.35">
      <c r="AP11403" s="10"/>
      <c r="AQ11403"/>
    </row>
    <row r="11404" spans="42:43" x14ac:dyDescent="0.35">
      <c r="AP11404" s="10"/>
      <c r="AQ11404"/>
    </row>
    <row r="11405" spans="42:43" x14ac:dyDescent="0.35">
      <c r="AP11405" s="10"/>
      <c r="AQ11405"/>
    </row>
    <row r="11406" spans="42:43" x14ac:dyDescent="0.35">
      <c r="AP11406" s="10"/>
      <c r="AQ11406"/>
    </row>
    <row r="11407" spans="42:43" x14ac:dyDescent="0.35">
      <c r="AP11407" s="10"/>
      <c r="AQ11407"/>
    </row>
    <row r="11408" spans="42:43" x14ac:dyDescent="0.35">
      <c r="AP11408" s="10"/>
      <c r="AQ11408"/>
    </row>
    <row r="11409" spans="42:43" x14ac:dyDescent="0.35">
      <c r="AP11409" s="10"/>
      <c r="AQ11409"/>
    </row>
    <row r="11410" spans="42:43" x14ac:dyDescent="0.35">
      <c r="AP11410" s="10"/>
      <c r="AQ11410"/>
    </row>
    <row r="11411" spans="42:43" x14ac:dyDescent="0.35">
      <c r="AP11411" s="10"/>
      <c r="AQ11411"/>
    </row>
    <row r="11412" spans="42:43" x14ac:dyDescent="0.35">
      <c r="AP11412" s="10"/>
      <c r="AQ11412"/>
    </row>
    <row r="11413" spans="42:43" x14ac:dyDescent="0.35">
      <c r="AP11413" s="10"/>
      <c r="AQ11413"/>
    </row>
    <row r="11414" spans="42:43" x14ac:dyDescent="0.35">
      <c r="AP11414" s="10"/>
      <c r="AQ11414"/>
    </row>
    <row r="11415" spans="42:43" x14ac:dyDescent="0.35">
      <c r="AP11415" s="10"/>
      <c r="AQ11415"/>
    </row>
    <row r="11416" spans="42:43" x14ac:dyDescent="0.35">
      <c r="AP11416" s="10"/>
      <c r="AQ11416"/>
    </row>
    <row r="11417" spans="42:43" x14ac:dyDescent="0.35">
      <c r="AP11417" s="10"/>
      <c r="AQ11417"/>
    </row>
    <row r="11418" spans="42:43" x14ac:dyDescent="0.35">
      <c r="AP11418" s="10"/>
      <c r="AQ11418"/>
    </row>
    <row r="11419" spans="42:43" x14ac:dyDescent="0.35">
      <c r="AP11419" s="10"/>
      <c r="AQ11419"/>
    </row>
    <row r="11420" spans="42:43" x14ac:dyDescent="0.35">
      <c r="AP11420" s="10"/>
      <c r="AQ11420"/>
    </row>
    <row r="11421" spans="42:43" x14ac:dyDescent="0.35">
      <c r="AP11421" s="10"/>
      <c r="AQ11421"/>
    </row>
    <row r="11422" spans="42:43" x14ac:dyDescent="0.35">
      <c r="AP11422" s="10"/>
      <c r="AQ11422"/>
    </row>
    <row r="11423" spans="42:43" x14ac:dyDescent="0.35">
      <c r="AP11423" s="10"/>
      <c r="AQ11423"/>
    </row>
    <row r="11424" spans="42:43" x14ac:dyDescent="0.35">
      <c r="AP11424" s="10"/>
      <c r="AQ11424"/>
    </row>
    <row r="11425" spans="42:43" x14ac:dyDescent="0.35">
      <c r="AP11425" s="10"/>
      <c r="AQ11425"/>
    </row>
    <row r="11426" spans="42:43" x14ac:dyDescent="0.35">
      <c r="AP11426" s="10"/>
      <c r="AQ11426"/>
    </row>
    <row r="11427" spans="42:43" x14ac:dyDescent="0.35">
      <c r="AP11427" s="10"/>
      <c r="AQ11427"/>
    </row>
    <row r="11428" spans="42:43" x14ac:dyDescent="0.35">
      <c r="AP11428" s="10"/>
      <c r="AQ11428"/>
    </row>
    <row r="11429" spans="42:43" x14ac:dyDescent="0.35">
      <c r="AP11429" s="10"/>
      <c r="AQ11429"/>
    </row>
    <row r="11430" spans="42:43" x14ac:dyDescent="0.35">
      <c r="AP11430" s="10"/>
      <c r="AQ11430"/>
    </row>
    <row r="11431" spans="42:43" x14ac:dyDescent="0.35">
      <c r="AP11431" s="10"/>
      <c r="AQ11431"/>
    </row>
    <row r="11432" spans="42:43" x14ac:dyDescent="0.35">
      <c r="AP11432" s="10"/>
      <c r="AQ11432"/>
    </row>
    <row r="11433" spans="42:43" x14ac:dyDescent="0.35">
      <c r="AP11433" s="10"/>
      <c r="AQ11433"/>
    </row>
    <row r="11434" spans="42:43" x14ac:dyDescent="0.35">
      <c r="AP11434" s="10"/>
      <c r="AQ11434"/>
    </row>
    <row r="11435" spans="42:43" x14ac:dyDescent="0.35">
      <c r="AP11435" s="10"/>
      <c r="AQ11435"/>
    </row>
    <row r="11436" spans="42:43" x14ac:dyDescent="0.35">
      <c r="AP11436" s="10"/>
      <c r="AQ11436"/>
    </row>
    <row r="11437" spans="42:43" x14ac:dyDescent="0.35">
      <c r="AP11437" s="10"/>
      <c r="AQ11437"/>
    </row>
    <row r="11438" spans="42:43" x14ac:dyDescent="0.35">
      <c r="AP11438" s="10"/>
      <c r="AQ11438"/>
    </row>
    <row r="11439" spans="42:43" x14ac:dyDescent="0.35">
      <c r="AP11439" s="10"/>
      <c r="AQ11439"/>
    </row>
    <row r="11440" spans="42:43" x14ac:dyDescent="0.35">
      <c r="AP11440" s="10"/>
      <c r="AQ11440"/>
    </row>
    <row r="11441" spans="42:43" x14ac:dyDescent="0.35">
      <c r="AP11441" s="10"/>
      <c r="AQ11441"/>
    </row>
    <row r="11442" spans="42:43" x14ac:dyDescent="0.35">
      <c r="AP11442" s="10"/>
      <c r="AQ11442"/>
    </row>
    <row r="11443" spans="42:43" x14ac:dyDescent="0.35">
      <c r="AP11443" s="10"/>
      <c r="AQ11443"/>
    </row>
    <row r="11444" spans="42:43" x14ac:dyDescent="0.35">
      <c r="AP11444" s="10"/>
      <c r="AQ11444"/>
    </row>
    <row r="11445" spans="42:43" x14ac:dyDescent="0.35">
      <c r="AP11445" s="10"/>
      <c r="AQ11445"/>
    </row>
    <row r="11446" spans="42:43" x14ac:dyDescent="0.35">
      <c r="AP11446" s="10"/>
      <c r="AQ11446"/>
    </row>
    <row r="11447" spans="42:43" x14ac:dyDescent="0.35">
      <c r="AP11447" s="10"/>
      <c r="AQ11447"/>
    </row>
    <row r="11448" spans="42:43" x14ac:dyDescent="0.35">
      <c r="AP11448" s="10"/>
      <c r="AQ11448"/>
    </row>
    <row r="11449" spans="42:43" x14ac:dyDescent="0.35">
      <c r="AP11449" s="10"/>
      <c r="AQ11449"/>
    </row>
    <row r="11450" spans="42:43" x14ac:dyDescent="0.35">
      <c r="AP11450" s="10"/>
      <c r="AQ11450"/>
    </row>
    <row r="11451" spans="42:43" x14ac:dyDescent="0.35">
      <c r="AP11451" s="10"/>
      <c r="AQ11451"/>
    </row>
    <row r="11452" spans="42:43" x14ac:dyDescent="0.35">
      <c r="AP11452" s="10"/>
      <c r="AQ11452"/>
    </row>
    <row r="11453" spans="42:43" x14ac:dyDescent="0.35">
      <c r="AP11453" s="10"/>
      <c r="AQ11453"/>
    </row>
    <row r="11454" spans="42:43" x14ac:dyDescent="0.35">
      <c r="AP11454" s="10"/>
      <c r="AQ11454"/>
    </row>
    <row r="11455" spans="42:43" x14ac:dyDescent="0.35">
      <c r="AP11455" s="10"/>
      <c r="AQ11455"/>
    </row>
    <row r="11456" spans="42:43" x14ac:dyDescent="0.35">
      <c r="AP11456" s="10"/>
      <c r="AQ11456"/>
    </row>
    <row r="11457" spans="42:43" x14ac:dyDescent="0.35">
      <c r="AP11457" s="10"/>
      <c r="AQ11457"/>
    </row>
    <row r="11458" spans="42:43" x14ac:dyDescent="0.35">
      <c r="AP11458" s="10"/>
      <c r="AQ11458"/>
    </row>
    <row r="11459" spans="42:43" x14ac:dyDescent="0.35">
      <c r="AP11459" s="10"/>
      <c r="AQ11459"/>
    </row>
    <row r="11460" spans="42:43" x14ac:dyDescent="0.35">
      <c r="AP11460" s="10"/>
      <c r="AQ11460"/>
    </row>
    <row r="11461" spans="42:43" x14ac:dyDescent="0.35">
      <c r="AP11461" s="10"/>
      <c r="AQ11461"/>
    </row>
    <row r="11462" spans="42:43" x14ac:dyDescent="0.35">
      <c r="AP11462" s="10"/>
      <c r="AQ11462"/>
    </row>
    <row r="11463" spans="42:43" x14ac:dyDescent="0.35">
      <c r="AP11463" s="10"/>
      <c r="AQ11463"/>
    </row>
    <row r="11464" spans="42:43" x14ac:dyDescent="0.35">
      <c r="AP11464" s="10"/>
      <c r="AQ11464"/>
    </row>
    <row r="11465" spans="42:43" x14ac:dyDescent="0.35">
      <c r="AP11465" s="10"/>
      <c r="AQ11465"/>
    </row>
    <row r="11466" spans="42:43" x14ac:dyDescent="0.35">
      <c r="AP11466" s="10"/>
      <c r="AQ11466"/>
    </row>
    <row r="11467" spans="42:43" x14ac:dyDescent="0.35">
      <c r="AP11467" s="10"/>
      <c r="AQ11467"/>
    </row>
    <row r="11468" spans="42:43" x14ac:dyDescent="0.35">
      <c r="AP11468" s="10"/>
      <c r="AQ11468"/>
    </row>
    <row r="11469" spans="42:43" x14ac:dyDescent="0.35">
      <c r="AP11469" s="10"/>
      <c r="AQ11469"/>
    </row>
    <row r="11470" spans="42:43" x14ac:dyDescent="0.35">
      <c r="AP11470" s="10"/>
      <c r="AQ11470"/>
    </row>
    <row r="11471" spans="42:43" x14ac:dyDescent="0.35">
      <c r="AP11471" s="10"/>
      <c r="AQ11471"/>
    </row>
    <row r="11472" spans="42:43" x14ac:dyDescent="0.35">
      <c r="AP11472" s="10"/>
      <c r="AQ11472"/>
    </row>
    <row r="11473" spans="42:43" x14ac:dyDescent="0.35">
      <c r="AP11473" s="10"/>
      <c r="AQ11473"/>
    </row>
    <row r="11474" spans="42:43" x14ac:dyDescent="0.35">
      <c r="AP11474" s="10"/>
      <c r="AQ11474"/>
    </row>
    <row r="11475" spans="42:43" x14ac:dyDescent="0.35">
      <c r="AP11475" s="10"/>
      <c r="AQ11475"/>
    </row>
    <row r="11476" spans="42:43" x14ac:dyDescent="0.35">
      <c r="AP11476" s="10"/>
      <c r="AQ11476"/>
    </row>
    <row r="11477" spans="42:43" x14ac:dyDescent="0.35">
      <c r="AP11477" s="10"/>
      <c r="AQ11477"/>
    </row>
    <row r="11478" spans="42:43" x14ac:dyDescent="0.35">
      <c r="AP11478" s="10"/>
      <c r="AQ11478"/>
    </row>
    <row r="11479" spans="42:43" x14ac:dyDescent="0.35">
      <c r="AP11479" s="10"/>
      <c r="AQ11479"/>
    </row>
    <row r="11480" spans="42:43" x14ac:dyDescent="0.35">
      <c r="AP11480" s="10"/>
      <c r="AQ11480"/>
    </row>
    <row r="11481" spans="42:43" x14ac:dyDescent="0.35">
      <c r="AP11481" s="10"/>
      <c r="AQ11481"/>
    </row>
    <row r="11482" spans="42:43" x14ac:dyDescent="0.35">
      <c r="AP11482" s="10"/>
      <c r="AQ11482"/>
    </row>
    <row r="11483" spans="42:43" x14ac:dyDescent="0.35">
      <c r="AP11483" s="10"/>
      <c r="AQ11483"/>
    </row>
    <row r="11484" spans="42:43" x14ac:dyDescent="0.35">
      <c r="AP11484" s="10"/>
      <c r="AQ11484"/>
    </row>
    <row r="11485" spans="42:43" x14ac:dyDescent="0.35">
      <c r="AP11485" s="10"/>
      <c r="AQ11485"/>
    </row>
    <row r="11486" spans="42:43" x14ac:dyDescent="0.35">
      <c r="AP11486" s="10"/>
      <c r="AQ11486"/>
    </row>
    <row r="11487" spans="42:43" x14ac:dyDescent="0.35">
      <c r="AP11487" s="10"/>
      <c r="AQ11487"/>
    </row>
    <row r="11488" spans="42:43" x14ac:dyDescent="0.35">
      <c r="AP11488" s="10"/>
      <c r="AQ11488"/>
    </row>
    <row r="11489" spans="42:43" x14ac:dyDescent="0.35">
      <c r="AP11489" s="10"/>
      <c r="AQ11489"/>
    </row>
    <row r="11490" spans="42:43" x14ac:dyDescent="0.35">
      <c r="AP11490" s="10"/>
      <c r="AQ11490"/>
    </row>
    <row r="11491" spans="42:43" x14ac:dyDescent="0.35">
      <c r="AP11491" s="10"/>
      <c r="AQ11491"/>
    </row>
    <row r="11492" spans="42:43" x14ac:dyDescent="0.35">
      <c r="AP11492" s="10"/>
      <c r="AQ11492"/>
    </row>
    <row r="11493" spans="42:43" x14ac:dyDescent="0.35">
      <c r="AP11493" s="10"/>
      <c r="AQ11493"/>
    </row>
    <row r="11494" spans="42:43" x14ac:dyDescent="0.35">
      <c r="AP11494" s="10"/>
      <c r="AQ11494"/>
    </row>
    <row r="11495" spans="42:43" x14ac:dyDescent="0.35">
      <c r="AP11495" s="10"/>
      <c r="AQ11495"/>
    </row>
    <row r="11496" spans="42:43" x14ac:dyDescent="0.35">
      <c r="AP11496" s="10"/>
      <c r="AQ11496"/>
    </row>
    <row r="11497" spans="42:43" x14ac:dyDescent="0.35">
      <c r="AP11497" s="10"/>
      <c r="AQ11497"/>
    </row>
    <row r="11498" spans="42:43" x14ac:dyDescent="0.35">
      <c r="AP11498" s="10"/>
      <c r="AQ11498"/>
    </row>
    <row r="11499" spans="42:43" x14ac:dyDescent="0.35">
      <c r="AP11499" s="10"/>
      <c r="AQ11499"/>
    </row>
    <row r="11500" spans="42:43" x14ac:dyDescent="0.35">
      <c r="AP11500" s="10"/>
      <c r="AQ11500"/>
    </row>
    <row r="11501" spans="42:43" x14ac:dyDescent="0.35">
      <c r="AP11501" s="10"/>
      <c r="AQ11501"/>
    </row>
    <row r="11502" spans="42:43" x14ac:dyDescent="0.35">
      <c r="AP11502" s="10"/>
      <c r="AQ11502"/>
    </row>
    <row r="11503" spans="42:43" x14ac:dyDescent="0.35">
      <c r="AP11503" s="10"/>
      <c r="AQ11503"/>
    </row>
    <row r="11504" spans="42:43" x14ac:dyDescent="0.35">
      <c r="AP11504" s="10"/>
      <c r="AQ11504"/>
    </row>
    <row r="11505" spans="42:43" x14ac:dyDescent="0.35">
      <c r="AP11505" s="10"/>
      <c r="AQ11505"/>
    </row>
    <row r="11506" spans="42:43" x14ac:dyDescent="0.35">
      <c r="AP11506" s="10"/>
      <c r="AQ11506"/>
    </row>
    <row r="11507" spans="42:43" x14ac:dyDescent="0.35">
      <c r="AP11507" s="10"/>
      <c r="AQ11507"/>
    </row>
    <row r="11508" spans="42:43" x14ac:dyDescent="0.35">
      <c r="AP11508" s="10"/>
      <c r="AQ11508"/>
    </row>
    <row r="11509" spans="42:43" x14ac:dyDescent="0.35">
      <c r="AP11509" s="10"/>
      <c r="AQ11509"/>
    </row>
    <row r="11510" spans="42:43" x14ac:dyDescent="0.35">
      <c r="AP11510" s="10"/>
      <c r="AQ11510"/>
    </row>
    <row r="11511" spans="42:43" x14ac:dyDescent="0.35">
      <c r="AP11511" s="10"/>
      <c r="AQ11511"/>
    </row>
    <row r="11512" spans="42:43" x14ac:dyDescent="0.35">
      <c r="AP11512" s="10"/>
      <c r="AQ11512"/>
    </row>
    <row r="11513" spans="42:43" x14ac:dyDescent="0.35">
      <c r="AP11513" s="10"/>
      <c r="AQ11513"/>
    </row>
    <row r="11514" spans="42:43" x14ac:dyDescent="0.35">
      <c r="AP11514" s="10"/>
      <c r="AQ11514"/>
    </row>
    <row r="11515" spans="42:43" x14ac:dyDescent="0.35">
      <c r="AP11515" s="10"/>
      <c r="AQ11515"/>
    </row>
    <row r="11516" spans="42:43" x14ac:dyDescent="0.35">
      <c r="AP11516" s="10"/>
      <c r="AQ11516"/>
    </row>
    <row r="11517" spans="42:43" x14ac:dyDescent="0.35">
      <c r="AP11517" s="10"/>
      <c r="AQ11517"/>
    </row>
    <row r="11518" spans="42:43" x14ac:dyDescent="0.35">
      <c r="AP11518" s="10"/>
      <c r="AQ11518"/>
    </row>
    <row r="11519" spans="42:43" x14ac:dyDescent="0.35">
      <c r="AP11519" s="10"/>
      <c r="AQ11519"/>
    </row>
    <row r="11520" spans="42:43" x14ac:dyDescent="0.35">
      <c r="AP11520" s="10"/>
      <c r="AQ11520"/>
    </row>
    <row r="11521" spans="42:43" x14ac:dyDescent="0.35">
      <c r="AP11521" s="10"/>
      <c r="AQ11521"/>
    </row>
    <row r="11522" spans="42:43" x14ac:dyDescent="0.35">
      <c r="AP11522" s="10"/>
      <c r="AQ11522"/>
    </row>
    <row r="11523" spans="42:43" x14ac:dyDescent="0.35">
      <c r="AP11523" s="10"/>
      <c r="AQ11523"/>
    </row>
    <row r="11524" spans="42:43" x14ac:dyDescent="0.35">
      <c r="AP11524" s="10"/>
      <c r="AQ11524"/>
    </row>
    <row r="11525" spans="42:43" x14ac:dyDescent="0.35">
      <c r="AP11525" s="10"/>
      <c r="AQ11525"/>
    </row>
    <row r="11526" spans="42:43" x14ac:dyDescent="0.35">
      <c r="AP11526" s="10"/>
      <c r="AQ11526"/>
    </row>
    <row r="11527" spans="42:43" x14ac:dyDescent="0.35">
      <c r="AP11527" s="10"/>
      <c r="AQ11527"/>
    </row>
    <row r="11528" spans="42:43" x14ac:dyDescent="0.35">
      <c r="AP11528" s="10"/>
      <c r="AQ11528"/>
    </row>
    <row r="11529" spans="42:43" x14ac:dyDescent="0.35">
      <c r="AP11529" s="10"/>
      <c r="AQ11529"/>
    </row>
    <row r="11530" spans="42:43" x14ac:dyDescent="0.35">
      <c r="AP11530" s="10"/>
      <c r="AQ11530"/>
    </row>
    <row r="11531" spans="42:43" x14ac:dyDescent="0.35">
      <c r="AP11531" s="10"/>
      <c r="AQ11531"/>
    </row>
    <row r="11532" spans="42:43" x14ac:dyDescent="0.35">
      <c r="AP11532" s="10"/>
      <c r="AQ11532"/>
    </row>
    <row r="11533" spans="42:43" x14ac:dyDescent="0.35">
      <c r="AP11533" s="10"/>
      <c r="AQ11533"/>
    </row>
    <row r="11534" spans="42:43" x14ac:dyDescent="0.35">
      <c r="AP11534" s="10"/>
      <c r="AQ11534"/>
    </row>
    <row r="11535" spans="42:43" x14ac:dyDescent="0.35">
      <c r="AP11535" s="10"/>
      <c r="AQ11535"/>
    </row>
    <row r="11536" spans="42:43" x14ac:dyDescent="0.35">
      <c r="AP11536" s="10"/>
      <c r="AQ11536"/>
    </row>
    <row r="11537" spans="42:43" x14ac:dyDescent="0.35">
      <c r="AP11537" s="10"/>
      <c r="AQ11537"/>
    </row>
    <row r="11538" spans="42:43" x14ac:dyDescent="0.35">
      <c r="AP11538" s="10"/>
      <c r="AQ11538"/>
    </row>
    <row r="11539" spans="42:43" x14ac:dyDescent="0.35">
      <c r="AP11539" s="10"/>
      <c r="AQ11539"/>
    </row>
    <row r="11540" spans="42:43" x14ac:dyDescent="0.35">
      <c r="AP11540" s="10"/>
      <c r="AQ11540"/>
    </row>
    <row r="11541" spans="42:43" x14ac:dyDescent="0.35">
      <c r="AP11541" s="10"/>
      <c r="AQ11541"/>
    </row>
    <row r="11542" spans="42:43" x14ac:dyDescent="0.35">
      <c r="AP11542" s="10"/>
      <c r="AQ11542"/>
    </row>
    <row r="11543" spans="42:43" x14ac:dyDescent="0.35">
      <c r="AP11543" s="10"/>
      <c r="AQ11543"/>
    </row>
    <row r="11544" spans="42:43" x14ac:dyDescent="0.35">
      <c r="AP11544" s="10"/>
      <c r="AQ11544"/>
    </row>
    <row r="11545" spans="42:43" x14ac:dyDescent="0.35">
      <c r="AP11545" s="10"/>
      <c r="AQ11545"/>
    </row>
    <row r="11546" spans="42:43" x14ac:dyDescent="0.35">
      <c r="AP11546" s="10"/>
      <c r="AQ11546"/>
    </row>
    <row r="11547" spans="42:43" x14ac:dyDescent="0.35">
      <c r="AP11547" s="10"/>
      <c r="AQ11547"/>
    </row>
    <row r="11548" spans="42:43" x14ac:dyDescent="0.35">
      <c r="AP11548" s="10"/>
      <c r="AQ11548"/>
    </row>
    <row r="11549" spans="42:43" x14ac:dyDescent="0.35">
      <c r="AP11549" s="10"/>
      <c r="AQ11549"/>
    </row>
    <row r="11550" spans="42:43" x14ac:dyDescent="0.35">
      <c r="AP11550" s="10"/>
      <c r="AQ11550"/>
    </row>
    <row r="11551" spans="42:43" x14ac:dyDescent="0.35">
      <c r="AP11551" s="10"/>
      <c r="AQ11551"/>
    </row>
    <row r="11552" spans="42:43" x14ac:dyDescent="0.35">
      <c r="AP11552" s="10"/>
      <c r="AQ11552"/>
    </row>
    <row r="11553" spans="42:43" x14ac:dyDescent="0.35">
      <c r="AP11553" s="10"/>
      <c r="AQ11553"/>
    </row>
    <row r="11554" spans="42:43" x14ac:dyDescent="0.35">
      <c r="AP11554" s="10"/>
      <c r="AQ11554"/>
    </row>
    <row r="11555" spans="42:43" x14ac:dyDescent="0.35">
      <c r="AP11555" s="10"/>
      <c r="AQ11555"/>
    </row>
    <row r="11556" spans="42:43" x14ac:dyDescent="0.35">
      <c r="AP11556" s="10"/>
      <c r="AQ11556"/>
    </row>
    <row r="11557" spans="42:43" x14ac:dyDescent="0.35">
      <c r="AP11557" s="10"/>
      <c r="AQ11557"/>
    </row>
    <row r="11558" spans="42:43" x14ac:dyDescent="0.35">
      <c r="AP11558" s="10"/>
      <c r="AQ11558"/>
    </row>
    <row r="11559" spans="42:43" x14ac:dyDescent="0.35">
      <c r="AP11559" s="10"/>
      <c r="AQ11559"/>
    </row>
    <row r="11560" spans="42:43" x14ac:dyDescent="0.35">
      <c r="AP11560" s="10"/>
      <c r="AQ11560"/>
    </row>
    <row r="11561" spans="42:43" x14ac:dyDescent="0.35">
      <c r="AP11561" s="10"/>
      <c r="AQ11561"/>
    </row>
    <row r="11562" spans="42:43" x14ac:dyDescent="0.35">
      <c r="AP11562" s="10"/>
      <c r="AQ11562"/>
    </row>
    <row r="11563" spans="42:43" x14ac:dyDescent="0.35">
      <c r="AP11563" s="10"/>
      <c r="AQ11563"/>
    </row>
    <row r="11564" spans="42:43" x14ac:dyDescent="0.35">
      <c r="AP11564" s="10"/>
      <c r="AQ11564"/>
    </row>
    <row r="11565" spans="42:43" x14ac:dyDescent="0.35">
      <c r="AP11565" s="10"/>
      <c r="AQ11565"/>
    </row>
    <row r="11566" spans="42:43" x14ac:dyDescent="0.35">
      <c r="AP11566" s="10"/>
      <c r="AQ11566"/>
    </row>
    <row r="11567" spans="42:43" x14ac:dyDescent="0.35">
      <c r="AP11567" s="10"/>
      <c r="AQ11567"/>
    </row>
    <row r="11568" spans="42:43" x14ac:dyDescent="0.35">
      <c r="AP11568" s="10"/>
      <c r="AQ11568"/>
    </row>
    <row r="11569" spans="42:43" x14ac:dyDescent="0.35">
      <c r="AP11569" s="10"/>
      <c r="AQ11569"/>
    </row>
    <row r="11570" spans="42:43" x14ac:dyDescent="0.35">
      <c r="AP11570" s="10"/>
      <c r="AQ11570"/>
    </row>
    <row r="11571" spans="42:43" x14ac:dyDescent="0.35">
      <c r="AP11571" s="10"/>
      <c r="AQ11571"/>
    </row>
    <row r="11572" spans="42:43" x14ac:dyDescent="0.35">
      <c r="AP11572" s="10"/>
      <c r="AQ11572"/>
    </row>
    <row r="11573" spans="42:43" x14ac:dyDescent="0.35">
      <c r="AP11573" s="10"/>
      <c r="AQ11573"/>
    </row>
    <row r="11574" spans="42:43" x14ac:dyDescent="0.35">
      <c r="AP11574" s="10"/>
      <c r="AQ11574"/>
    </row>
    <row r="11575" spans="42:43" x14ac:dyDescent="0.35">
      <c r="AP11575" s="10"/>
      <c r="AQ11575"/>
    </row>
    <row r="11576" spans="42:43" x14ac:dyDescent="0.35">
      <c r="AP11576" s="10"/>
      <c r="AQ11576"/>
    </row>
    <row r="11577" spans="42:43" x14ac:dyDescent="0.35">
      <c r="AP11577" s="10"/>
      <c r="AQ11577"/>
    </row>
    <row r="11578" spans="42:43" x14ac:dyDescent="0.35">
      <c r="AP11578" s="10"/>
      <c r="AQ11578"/>
    </row>
    <row r="11579" spans="42:43" x14ac:dyDescent="0.35">
      <c r="AP11579" s="10"/>
      <c r="AQ11579"/>
    </row>
    <row r="11580" spans="42:43" x14ac:dyDescent="0.35">
      <c r="AP11580" s="10"/>
      <c r="AQ11580"/>
    </row>
    <row r="11581" spans="42:43" x14ac:dyDescent="0.35">
      <c r="AP11581" s="10"/>
      <c r="AQ11581"/>
    </row>
    <row r="11582" spans="42:43" x14ac:dyDescent="0.35">
      <c r="AP11582" s="10"/>
      <c r="AQ11582"/>
    </row>
    <row r="11583" spans="42:43" x14ac:dyDescent="0.35">
      <c r="AP11583" s="10"/>
      <c r="AQ11583"/>
    </row>
    <row r="11584" spans="42:43" x14ac:dyDescent="0.35">
      <c r="AP11584" s="10"/>
      <c r="AQ11584"/>
    </row>
    <row r="11585" spans="42:43" x14ac:dyDescent="0.35">
      <c r="AP11585" s="10"/>
      <c r="AQ11585"/>
    </row>
    <row r="11586" spans="42:43" x14ac:dyDescent="0.35">
      <c r="AP11586" s="10"/>
      <c r="AQ11586"/>
    </row>
    <row r="11587" spans="42:43" x14ac:dyDescent="0.35">
      <c r="AP11587" s="10"/>
      <c r="AQ11587"/>
    </row>
    <row r="11588" spans="42:43" x14ac:dyDescent="0.35">
      <c r="AP11588" s="10"/>
      <c r="AQ11588"/>
    </row>
    <row r="11589" spans="42:43" x14ac:dyDescent="0.35">
      <c r="AP11589" s="10"/>
      <c r="AQ11589"/>
    </row>
    <row r="11590" spans="42:43" x14ac:dyDescent="0.35">
      <c r="AP11590" s="10"/>
      <c r="AQ11590"/>
    </row>
    <row r="11591" spans="42:43" x14ac:dyDescent="0.35">
      <c r="AP11591" s="10"/>
      <c r="AQ11591"/>
    </row>
    <row r="11592" spans="42:43" x14ac:dyDescent="0.35">
      <c r="AP11592" s="10"/>
      <c r="AQ11592"/>
    </row>
    <row r="11593" spans="42:43" x14ac:dyDescent="0.35">
      <c r="AP11593" s="10"/>
      <c r="AQ11593"/>
    </row>
    <row r="11594" spans="42:43" x14ac:dyDescent="0.35">
      <c r="AP11594" s="10"/>
      <c r="AQ11594"/>
    </row>
    <row r="11595" spans="42:43" x14ac:dyDescent="0.35">
      <c r="AP11595" s="10"/>
      <c r="AQ11595"/>
    </row>
    <row r="11596" spans="42:43" x14ac:dyDescent="0.35">
      <c r="AP11596" s="10"/>
      <c r="AQ11596"/>
    </row>
    <row r="11597" spans="42:43" x14ac:dyDescent="0.35">
      <c r="AP11597" s="10"/>
      <c r="AQ11597"/>
    </row>
    <row r="11598" spans="42:43" x14ac:dyDescent="0.35">
      <c r="AP11598" s="10"/>
      <c r="AQ11598"/>
    </row>
    <row r="11599" spans="42:43" x14ac:dyDescent="0.35">
      <c r="AP11599" s="10"/>
      <c r="AQ11599"/>
    </row>
    <row r="11600" spans="42:43" x14ac:dyDescent="0.35">
      <c r="AP11600" s="10"/>
      <c r="AQ11600"/>
    </row>
    <row r="11601" spans="42:43" x14ac:dyDescent="0.35">
      <c r="AP11601" s="10"/>
      <c r="AQ11601"/>
    </row>
    <row r="11602" spans="42:43" x14ac:dyDescent="0.35">
      <c r="AP11602" s="10"/>
      <c r="AQ11602"/>
    </row>
    <row r="11603" spans="42:43" x14ac:dyDescent="0.35">
      <c r="AP11603" s="10"/>
      <c r="AQ11603"/>
    </row>
    <row r="11604" spans="42:43" x14ac:dyDescent="0.35">
      <c r="AP11604" s="10"/>
      <c r="AQ11604"/>
    </row>
    <row r="11605" spans="42:43" x14ac:dyDescent="0.35">
      <c r="AP11605" s="10"/>
      <c r="AQ11605"/>
    </row>
    <row r="11606" spans="42:43" x14ac:dyDescent="0.35">
      <c r="AP11606" s="10"/>
      <c r="AQ11606"/>
    </row>
    <row r="11607" spans="42:43" x14ac:dyDescent="0.35">
      <c r="AP11607" s="10"/>
      <c r="AQ11607"/>
    </row>
    <row r="11608" spans="42:43" x14ac:dyDescent="0.35">
      <c r="AP11608" s="10"/>
      <c r="AQ11608"/>
    </row>
    <row r="11609" spans="42:43" x14ac:dyDescent="0.35">
      <c r="AP11609" s="10"/>
      <c r="AQ11609"/>
    </row>
    <row r="11610" spans="42:43" x14ac:dyDescent="0.35">
      <c r="AP11610" s="10"/>
      <c r="AQ11610"/>
    </row>
    <row r="11611" spans="42:43" x14ac:dyDescent="0.35">
      <c r="AP11611" s="10"/>
      <c r="AQ11611"/>
    </row>
    <row r="11612" spans="42:43" x14ac:dyDescent="0.35">
      <c r="AP11612" s="10"/>
      <c r="AQ11612"/>
    </row>
    <row r="11613" spans="42:43" x14ac:dyDescent="0.35">
      <c r="AP11613" s="10"/>
      <c r="AQ11613"/>
    </row>
    <row r="11614" spans="42:43" x14ac:dyDescent="0.35">
      <c r="AP11614" s="10"/>
      <c r="AQ11614"/>
    </row>
    <row r="11615" spans="42:43" x14ac:dyDescent="0.35">
      <c r="AP11615" s="10"/>
      <c r="AQ11615"/>
    </row>
    <row r="11616" spans="42:43" x14ac:dyDescent="0.35">
      <c r="AP11616" s="10"/>
      <c r="AQ11616"/>
    </row>
    <row r="11617" spans="42:43" x14ac:dyDescent="0.35">
      <c r="AP11617" s="10"/>
      <c r="AQ11617"/>
    </row>
    <row r="11618" spans="42:43" x14ac:dyDescent="0.35">
      <c r="AP11618" s="10"/>
      <c r="AQ11618"/>
    </row>
    <row r="11619" spans="42:43" x14ac:dyDescent="0.35">
      <c r="AP11619" s="10"/>
      <c r="AQ11619"/>
    </row>
    <row r="11620" spans="42:43" x14ac:dyDescent="0.35">
      <c r="AP11620" s="10"/>
      <c r="AQ11620"/>
    </row>
    <row r="11621" spans="42:43" x14ac:dyDescent="0.35">
      <c r="AP11621" s="10"/>
      <c r="AQ11621"/>
    </row>
    <row r="11622" spans="42:43" x14ac:dyDescent="0.35">
      <c r="AP11622" s="10"/>
      <c r="AQ11622"/>
    </row>
    <row r="11623" spans="42:43" x14ac:dyDescent="0.35">
      <c r="AP11623" s="10"/>
      <c r="AQ11623"/>
    </row>
    <row r="11624" spans="42:43" x14ac:dyDescent="0.35">
      <c r="AP11624" s="10"/>
      <c r="AQ11624"/>
    </row>
    <row r="11625" spans="42:43" x14ac:dyDescent="0.35">
      <c r="AP11625" s="10"/>
      <c r="AQ11625"/>
    </row>
    <row r="11626" spans="42:43" x14ac:dyDescent="0.35">
      <c r="AP11626" s="10"/>
      <c r="AQ11626"/>
    </row>
    <row r="11627" spans="42:43" x14ac:dyDescent="0.35">
      <c r="AP11627" s="10"/>
      <c r="AQ11627"/>
    </row>
    <row r="11628" spans="42:43" x14ac:dyDescent="0.35">
      <c r="AP11628" s="10"/>
      <c r="AQ11628"/>
    </row>
    <row r="11629" spans="42:43" x14ac:dyDescent="0.35">
      <c r="AP11629" s="10"/>
      <c r="AQ11629"/>
    </row>
    <row r="11630" spans="42:43" x14ac:dyDescent="0.35">
      <c r="AP11630" s="10"/>
      <c r="AQ11630"/>
    </row>
    <row r="11631" spans="42:43" x14ac:dyDescent="0.35">
      <c r="AP11631" s="10"/>
      <c r="AQ11631"/>
    </row>
    <row r="11632" spans="42:43" x14ac:dyDescent="0.35">
      <c r="AP11632" s="10"/>
      <c r="AQ11632"/>
    </row>
    <row r="11633" spans="42:43" x14ac:dyDescent="0.35">
      <c r="AP11633" s="10"/>
      <c r="AQ11633"/>
    </row>
    <row r="11634" spans="42:43" x14ac:dyDescent="0.35">
      <c r="AP11634" s="10"/>
      <c r="AQ11634"/>
    </row>
    <row r="11635" spans="42:43" x14ac:dyDescent="0.35">
      <c r="AP11635" s="10"/>
      <c r="AQ11635"/>
    </row>
    <row r="11636" spans="42:43" x14ac:dyDescent="0.35">
      <c r="AP11636" s="10"/>
      <c r="AQ11636"/>
    </row>
    <row r="11637" spans="42:43" x14ac:dyDescent="0.35">
      <c r="AP11637" s="10"/>
      <c r="AQ11637"/>
    </row>
    <row r="11638" spans="42:43" x14ac:dyDescent="0.35">
      <c r="AP11638" s="10"/>
      <c r="AQ11638"/>
    </row>
    <row r="11639" spans="42:43" x14ac:dyDescent="0.35">
      <c r="AP11639" s="10"/>
      <c r="AQ11639"/>
    </row>
    <row r="11640" spans="42:43" x14ac:dyDescent="0.35">
      <c r="AP11640" s="10"/>
      <c r="AQ11640"/>
    </row>
    <row r="11641" spans="42:43" x14ac:dyDescent="0.35">
      <c r="AP11641" s="10"/>
      <c r="AQ11641"/>
    </row>
    <row r="11642" spans="42:43" x14ac:dyDescent="0.35">
      <c r="AP11642" s="10"/>
      <c r="AQ11642"/>
    </row>
    <row r="11643" spans="42:43" x14ac:dyDescent="0.35">
      <c r="AP11643" s="10"/>
      <c r="AQ11643"/>
    </row>
    <row r="11644" spans="42:43" x14ac:dyDescent="0.35">
      <c r="AP11644" s="10"/>
      <c r="AQ11644"/>
    </row>
    <row r="11645" spans="42:43" x14ac:dyDescent="0.35">
      <c r="AP11645" s="10"/>
      <c r="AQ11645"/>
    </row>
    <row r="11646" spans="42:43" x14ac:dyDescent="0.35">
      <c r="AP11646" s="10"/>
      <c r="AQ11646"/>
    </row>
    <row r="11647" spans="42:43" x14ac:dyDescent="0.35">
      <c r="AP11647" s="10"/>
      <c r="AQ11647"/>
    </row>
    <row r="11648" spans="42:43" x14ac:dyDescent="0.35">
      <c r="AP11648" s="10"/>
      <c r="AQ11648"/>
    </row>
    <row r="11649" spans="42:43" x14ac:dyDescent="0.35">
      <c r="AP11649" s="10"/>
      <c r="AQ11649"/>
    </row>
    <row r="11650" spans="42:43" x14ac:dyDescent="0.35">
      <c r="AP11650" s="10"/>
      <c r="AQ11650"/>
    </row>
    <row r="11651" spans="42:43" x14ac:dyDescent="0.35">
      <c r="AP11651" s="10"/>
      <c r="AQ11651"/>
    </row>
    <row r="11652" spans="42:43" x14ac:dyDescent="0.35">
      <c r="AP11652" s="10"/>
      <c r="AQ11652"/>
    </row>
    <row r="11653" spans="42:43" x14ac:dyDescent="0.35">
      <c r="AP11653" s="10"/>
      <c r="AQ11653"/>
    </row>
    <row r="11654" spans="42:43" x14ac:dyDescent="0.35">
      <c r="AP11654" s="10"/>
      <c r="AQ11654"/>
    </row>
    <row r="11655" spans="42:43" x14ac:dyDescent="0.35">
      <c r="AP11655" s="10"/>
      <c r="AQ11655"/>
    </row>
    <row r="11656" spans="42:43" x14ac:dyDescent="0.35">
      <c r="AP11656" s="10"/>
      <c r="AQ11656"/>
    </row>
    <row r="11657" spans="42:43" x14ac:dyDescent="0.35">
      <c r="AP11657" s="10"/>
      <c r="AQ11657"/>
    </row>
    <row r="11658" spans="42:43" x14ac:dyDescent="0.35">
      <c r="AP11658" s="10"/>
      <c r="AQ11658"/>
    </row>
    <row r="11659" spans="42:43" x14ac:dyDescent="0.35">
      <c r="AP11659" s="10"/>
      <c r="AQ11659"/>
    </row>
    <row r="11660" spans="42:43" x14ac:dyDescent="0.35">
      <c r="AP11660" s="10"/>
      <c r="AQ11660"/>
    </row>
    <row r="11661" spans="42:43" x14ac:dyDescent="0.35">
      <c r="AP11661" s="10"/>
      <c r="AQ11661"/>
    </row>
    <row r="11662" spans="42:43" x14ac:dyDescent="0.35">
      <c r="AP11662" s="10"/>
      <c r="AQ11662"/>
    </row>
    <row r="11663" spans="42:43" x14ac:dyDescent="0.35">
      <c r="AP11663" s="10"/>
      <c r="AQ11663"/>
    </row>
    <row r="11664" spans="42:43" x14ac:dyDescent="0.35">
      <c r="AP11664" s="10"/>
      <c r="AQ11664"/>
    </row>
    <row r="11665" spans="42:43" x14ac:dyDescent="0.35">
      <c r="AP11665" s="10"/>
      <c r="AQ11665"/>
    </row>
    <row r="11666" spans="42:43" x14ac:dyDescent="0.35">
      <c r="AP11666" s="10"/>
      <c r="AQ11666"/>
    </row>
    <row r="11667" spans="42:43" x14ac:dyDescent="0.35">
      <c r="AP11667" s="10"/>
      <c r="AQ11667"/>
    </row>
    <row r="11668" spans="42:43" x14ac:dyDescent="0.35">
      <c r="AP11668" s="10"/>
      <c r="AQ11668"/>
    </row>
    <row r="11669" spans="42:43" x14ac:dyDescent="0.35">
      <c r="AP11669" s="10"/>
      <c r="AQ11669"/>
    </row>
    <row r="11670" spans="42:43" x14ac:dyDescent="0.35">
      <c r="AP11670" s="10"/>
      <c r="AQ11670"/>
    </row>
    <row r="11671" spans="42:43" x14ac:dyDescent="0.35">
      <c r="AP11671" s="10"/>
      <c r="AQ11671"/>
    </row>
    <row r="11672" spans="42:43" x14ac:dyDescent="0.35">
      <c r="AP11672" s="10"/>
      <c r="AQ11672"/>
    </row>
    <row r="11673" spans="42:43" x14ac:dyDescent="0.35">
      <c r="AP11673" s="10"/>
      <c r="AQ11673"/>
    </row>
    <row r="11674" spans="42:43" x14ac:dyDescent="0.35">
      <c r="AP11674" s="10"/>
      <c r="AQ11674"/>
    </row>
    <row r="11675" spans="42:43" x14ac:dyDescent="0.35">
      <c r="AP11675" s="10"/>
      <c r="AQ11675"/>
    </row>
    <row r="11676" spans="42:43" x14ac:dyDescent="0.35">
      <c r="AP11676" s="10"/>
      <c r="AQ11676"/>
    </row>
    <row r="11677" spans="42:43" x14ac:dyDescent="0.35">
      <c r="AP11677" s="10"/>
      <c r="AQ11677"/>
    </row>
    <row r="11678" spans="42:43" x14ac:dyDescent="0.35">
      <c r="AP11678" s="10"/>
      <c r="AQ11678"/>
    </row>
    <row r="11679" spans="42:43" x14ac:dyDescent="0.35">
      <c r="AP11679" s="10"/>
      <c r="AQ11679"/>
    </row>
    <row r="11680" spans="42:43" x14ac:dyDescent="0.35">
      <c r="AP11680" s="10"/>
      <c r="AQ11680"/>
    </row>
    <row r="11681" spans="42:43" x14ac:dyDescent="0.35">
      <c r="AP11681" s="10"/>
      <c r="AQ11681"/>
    </row>
    <row r="11682" spans="42:43" x14ac:dyDescent="0.35">
      <c r="AP11682" s="10"/>
      <c r="AQ11682"/>
    </row>
    <row r="11683" spans="42:43" x14ac:dyDescent="0.35">
      <c r="AP11683" s="10"/>
      <c r="AQ11683"/>
    </row>
    <row r="11684" spans="42:43" x14ac:dyDescent="0.35">
      <c r="AP11684" s="10"/>
      <c r="AQ11684"/>
    </row>
    <row r="11685" spans="42:43" x14ac:dyDescent="0.35">
      <c r="AP11685" s="10"/>
      <c r="AQ11685"/>
    </row>
    <row r="11686" spans="42:43" x14ac:dyDescent="0.35">
      <c r="AP11686" s="10"/>
      <c r="AQ11686"/>
    </row>
    <row r="11687" spans="42:43" x14ac:dyDescent="0.35">
      <c r="AP11687" s="10"/>
      <c r="AQ11687"/>
    </row>
    <row r="11688" spans="42:43" x14ac:dyDescent="0.35">
      <c r="AP11688" s="10"/>
      <c r="AQ11688"/>
    </row>
    <row r="11689" spans="42:43" x14ac:dyDescent="0.35">
      <c r="AP11689" s="10"/>
      <c r="AQ11689"/>
    </row>
    <row r="11690" spans="42:43" x14ac:dyDescent="0.35">
      <c r="AP11690" s="10"/>
      <c r="AQ11690"/>
    </row>
    <row r="11691" spans="42:43" x14ac:dyDescent="0.35">
      <c r="AP11691" s="10"/>
      <c r="AQ11691"/>
    </row>
    <row r="11692" spans="42:43" x14ac:dyDescent="0.35">
      <c r="AP11692" s="10"/>
      <c r="AQ11692"/>
    </row>
    <row r="11693" spans="42:43" x14ac:dyDescent="0.35">
      <c r="AP11693" s="10"/>
      <c r="AQ11693"/>
    </row>
    <row r="11694" spans="42:43" x14ac:dyDescent="0.35">
      <c r="AP11694" s="10"/>
      <c r="AQ11694"/>
    </row>
    <row r="11695" spans="42:43" x14ac:dyDescent="0.35">
      <c r="AP11695" s="10"/>
      <c r="AQ11695"/>
    </row>
    <row r="11696" spans="42:43" x14ac:dyDescent="0.35">
      <c r="AP11696" s="10"/>
      <c r="AQ11696"/>
    </row>
    <row r="11697" spans="42:43" x14ac:dyDescent="0.35">
      <c r="AP11697" s="10"/>
      <c r="AQ11697"/>
    </row>
    <row r="11698" spans="42:43" x14ac:dyDescent="0.35">
      <c r="AP11698" s="10"/>
      <c r="AQ11698"/>
    </row>
    <row r="11699" spans="42:43" x14ac:dyDescent="0.35">
      <c r="AP11699" s="10"/>
      <c r="AQ11699"/>
    </row>
    <row r="11700" spans="42:43" x14ac:dyDescent="0.35">
      <c r="AP11700" s="10"/>
      <c r="AQ11700"/>
    </row>
    <row r="11701" spans="42:43" x14ac:dyDescent="0.35">
      <c r="AP11701" s="10"/>
      <c r="AQ11701"/>
    </row>
    <row r="11702" spans="42:43" x14ac:dyDescent="0.35">
      <c r="AP11702" s="10"/>
      <c r="AQ11702"/>
    </row>
    <row r="11703" spans="42:43" x14ac:dyDescent="0.35">
      <c r="AP11703" s="10"/>
      <c r="AQ11703"/>
    </row>
    <row r="11704" spans="42:43" x14ac:dyDescent="0.35">
      <c r="AP11704" s="10"/>
      <c r="AQ11704"/>
    </row>
    <row r="11705" spans="42:43" x14ac:dyDescent="0.35">
      <c r="AP11705" s="10"/>
      <c r="AQ11705"/>
    </row>
    <row r="11706" spans="42:43" x14ac:dyDescent="0.35">
      <c r="AP11706" s="10"/>
      <c r="AQ11706"/>
    </row>
    <row r="11707" spans="42:43" x14ac:dyDescent="0.35">
      <c r="AP11707" s="10"/>
      <c r="AQ11707"/>
    </row>
    <row r="11708" spans="42:43" x14ac:dyDescent="0.35">
      <c r="AP11708" s="10"/>
      <c r="AQ11708"/>
    </row>
    <row r="11709" spans="42:43" x14ac:dyDescent="0.35">
      <c r="AP11709" s="10"/>
      <c r="AQ11709"/>
    </row>
    <row r="11710" spans="42:43" x14ac:dyDescent="0.35">
      <c r="AP11710" s="10"/>
      <c r="AQ11710"/>
    </row>
    <row r="11711" spans="42:43" x14ac:dyDescent="0.35">
      <c r="AP11711" s="10"/>
      <c r="AQ11711"/>
    </row>
    <row r="11712" spans="42:43" x14ac:dyDescent="0.35">
      <c r="AP11712" s="10"/>
      <c r="AQ11712"/>
    </row>
    <row r="11713" spans="42:43" x14ac:dyDescent="0.35">
      <c r="AP11713" s="10"/>
      <c r="AQ11713"/>
    </row>
    <row r="11714" spans="42:43" x14ac:dyDescent="0.35">
      <c r="AP11714" s="10"/>
      <c r="AQ11714"/>
    </row>
    <row r="11715" spans="42:43" x14ac:dyDescent="0.35">
      <c r="AP11715" s="10"/>
      <c r="AQ11715"/>
    </row>
    <row r="11716" spans="42:43" x14ac:dyDescent="0.35">
      <c r="AP11716" s="10"/>
      <c r="AQ11716"/>
    </row>
    <row r="11717" spans="42:43" x14ac:dyDescent="0.35">
      <c r="AP11717" s="10"/>
      <c r="AQ11717"/>
    </row>
    <row r="11718" spans="42:43" x14ac:dyDescent="0.35">
      <c r="AP11718" s="10"/>
      <c r="AQ11718"/>
    </row>
    <row r="11719" spans="42:43" x14ac:dyDescent="0.35">
      <c r="AP11719" s="10"/>
      <c r="AQ11719"/>
    </row>
    <row r="11720" spans="42:43" x14ac:dyDescent="0.35">
      <c r="AP11720" s="10"/>
      <c r="AQ11720"/>
    </row>
    <row r="11721" spans="42:43" x14ac:dyDescent="0.35">
      <c r="AP11721" s="10"/>
      <c r="AQ11721"/>
    </row>
    <row r="11722" spans="42:43" x14ac:dyDescent="0.35">
      <c r="AP11722" s="10"/>
      <c r="AQ11722"/>
    </row>
    <row r="11723" spans="42:43" x14ac:dyDescent="0.35">
      <c r="AP11723" s="10"/>
      <c r="AQ11723"/>
    </row>
    <row r="11724" spans="42:43" x14ac:dyDescent="0.35">
      <c r="AP11724" s="10"/>
      <c r="AQ11724"/>
    </row>
    <row r="11725" spans="42:43" x14ac:dyDescent="0.35">
      <c r="AP11725" s="10"/>
      <c r="AQ11725"/>
    </row>
    <row r="11726" spans="42:43" x14ac:dyDescent="0.35">
      <c r="AP11726" s="10"/>
      <c r="AQ11726"/>
    </row>
    <row r="11727" spans="42:43" x14ac:dyDescent="0.35">
      <c r="AP11727" s="10"/>
      <c r="AQ11727"/>
    </row>
    <row r="11728" spans="42:43" x14ac:dyDescent="0.35">
      <c r="AP11728" s="10"/>
      <c r="AQ11728"/>
    </row>
    <row r="11729" spans="42:43" x14ac:dyDescent="0.35">
      <c r="AP11729" s="10"/>
      <c r="AQ11729"/>
    </row>
    <row r="11730" spans="42:43" x14ac:dyDescent="0.35">
      <c r="AP11730" s="10"/>
      <c r="AQ11730"/>
    </row>
    <row r="11731" spans="42:43" x14ac:dyDescent="0.35">
      <c r="AP11731" s="10"/>
      <c r="AQ11731"/>
    </row>
    <row r="11732" spans="42:43" x14ac:dyDescent="0.35">
      <c r="AP11732" s="10"/>
      <c r="AQ11732"/>
    </row>
    <row r="11733" spans="42:43" x14ac:dyDescent="0.35">
      <c r="AP11733" s="10"/>
      <c r="AQ11733"/>
    </row>
    <row r="11734" spans="42:43" x14ac:dyDescent="0.35">
      <c r="AP11734" s="10"/>
      <c r="AQ11734"/>
    </row>
    <row r="11735" spans="42:43" x14ac:dyDescent="0.35">
      <c r="AP11735" s="10"/>
      <c r="AQ11735"/>
    </row>
    <row r="11736" spans="42:43" x14ac:dyDescent="0.35">
      <c r="AP11736" s="10"/>
      <c r="AQ11736"/>
    </row>
    <row r="11737" spans="42:43" x14ac:dyDescent="0.35">
      <c r="AP11737" s="10"/>
      <c r="AQ11737"/>
    </row>
    <row r="11738" spans="42:43" x14ac:dyDescent="0.35">
      <c r="AP11738" s="10"/>
      <c r="AQ11738"/>
    </row>
    <row r="11739" spans="42:43" x14ac:dyDescent="0.35">
      <c r="AP11739" s="10"/>
      <c r="AQ11739"/>
    </row>
    <row r="11740" spans="42:43" x14ac:dyDescent="0.35">
      <c r="AP11740" s="10"/>
      <c r="AQ11740"/>
    </row>
    <row r="11741" spans="42:43" x14ac:dyDescent="0.35">
      <c r="AP11741" s="10"/>
      <c r="AQ11741"/>
    </row>
    <row r="11742" spans="42:43" x14ac:dyDescent="0.35">
      <c r="AP11742" s="10"/>
      <c r="AQ11742"/>
    </row>
    <row r="11743" spans="42:43" x14ac:dyDescent="0.35">
      <c r="AP11743" s="10"/>
      <c r="AQ11743"/>
    </row>
    <row r="11744" spans="42:43" x14ac:dyDescent="0.35">
      <c r="AP11744" s="10"/>
      <c r="AQ11744"/>
    </row>
    <row r="11745" spans="42:43" x14ac:dyDescent="0.35">
      <c r="AP11745" s="10"/>
      <c r="AQ11745"/>
    </row>
    <row r="11746" spans="42:43" x14ac:dyDescent="0.35">
      <c r="AP11746" s="10"/>
      <c r="AQ11746"/>
    </row>
    <row r="11747" spans="42:43" x14ac:dyDescent="0.35">
      <c r="AP11747" s="10"/>
      <c r="AQ11747"/>
    </row>
    <row r="11748" spans="42:43" x14ac:dyDescent="0.35">
      <c r="AP11748" s="10"/>
      <c r="AQ11748"/>
    </row>
    <row r="11749" spans="42:43" x14ac:dyDescent="0.35">
      <c r="AP11749" s="10"/>
      <c r="AQ11749"/>
    </row>
    <row r="11750" spans="42:43" x14ac:dyDescent="0.35">
      <c r="AP11750" s="10"/>
      <c r="AQ11750"/>
    </row>
    <row r="11751" spans="42:43" x14ac:dyDescent="0.35">
      <c r="AP11751" s="10"/>
      <c r="AQ11751"/>
    </row>
    <row r="11752" spans="42:43" x14ac:dyDescent="0.35">
      <c r="AP11752" s="10"/>
      <c r="AQ11752"/>
    </row>
    <row r="11753" spans="42:43" x14ac:dyDescent="0.35">
      <c r="AP11753" s="10"/>
      <c r="AQ11753"/>
    </row>
    <row r="11754" spans="42:43" x14ac:dyDescent="0.35">
      <c r="AP11754" s="10"/>
      <c r="AQ11754"/>
    </row>
    <row r="11755" spans="42:43" x14ac:dyDescent="0.35">
      <c r="AP11755" s="10"/>
      <c r="AQ11755"/>
    </row>
    <row r="11756" spans="42:43" x14ac:dyDescent="0.35">
      <c r="AP11756" s="10"/>
      <c r="AQ11756"/>
    </row>
    <row r="11757" spans="42:43" x14ac:dyDescent="0.35">
      <c r="AP11757" s="10"/>
      <c r="AQ11757"/>
    </row>
    <row r="11758" spans="42:43" x14ac:dyDescent="0.35">
      <c r="AP11758" s="10"/>
      <c r="AQ11758"/>
    </row>
    <row r="11759" spans="42:43" x14ac:dyDescent="0.35">
      <c r="AP11759" s="10"/>
      <c r="AQ11759"/>
    </row>
    <row r="11760" spans="42:43" x14ac:dyDescent="0.35">
      <c r="AP11760" s="10"/>
      <c r="AQ11760"/>
    </row>
    <row r="11761" spans="42:43" x14ac:dyDescent="0.35">
      <c r="AP11761" s="10"/>
      <c r="AQ11761"/>
    </row>
    <row r="11762" spans="42:43" x14ac:dyDescent="0.35">
      <c r="AP11762" s="10"/>
      <c r="AQ11762"/>
    </row>
    <row r="11763" spans="42:43" x14ac:dyDescent="0.35">
      <c r="AP11763" s="10"/>
      <c r="AQ11763"/>
    </row>
    <row r="11764" spans="42:43" x14ac:dyDescent="0.35">
      <c r="AP11764" s="10"/>
      <c r="AQ11764"/>
    </row>
    <row r="11765" spans="42:43" x14ac:dyDescent="0.35">
      <c r="AP11765" s="10"/>
      <c r="AQ11765"/>
    </row>
    <row r="11766" spans="42:43" x14ac:dyDescent="0.35">
      <c r="AP11766" s="10"/>
      <c r="AQ11766"/>
    </row>
    <row r="11767" spans="42:43" x14ac:dyDescent="0.35">
      <c r="AP11767" s="10"/>
      <c r="AQ11767"/>
    </row>
    <row r="11768" spans="42:43" x14ac:dyDescent="0.35">
      <c r="AP11768" s="10"/>
      <c r="AQ11768"/>
    </row>
    <row r="11769" spans="42:43" x14ac:dyDescent="0.35">
      <c r="AP11769" s="10"/>
      <c r="AQ11769"/>
    </row>
    <row r="11770" spans="42:43" x14ac:dyDescent="0.35">
      <c r="AP11770" s="10"/>
      <c r="AQ11770"/>
    </row>
    <row r="11771" spans="42:43" x14ac:dyDescent="0.35">
      <c r="AP11771" s="10"/>
      <c r="AQ11771"/>
    </row>
    <row r="11772" spans="42:43" x14ac:dyDescent="0.35">
      <c r="AP11772" s="10"/>
      <c r="AQ11772"/>
    </row>
    <row r="11773" spans="42:43" x14ac:dyDescent="0.35">
      <c r="AP11773" s="10"/>
      <c r="AQ11773"/>
    </row>
    <row r="11774" spans="42:43" x14ac:dyDescent="0.35">
      <c r="AP11774" s="10"/>
      <c r="AQ11774"/>
    </row>
    <row r="11775" spans="42:43" x14ac:dyDescent="0.35">
      <c r="AP11775" s="10"/>
      <c r="AQ11775"/>
    </row>
    <row r="11776" spans="42:43" x14ac:dyDescent="0.35">
      <c r="AP11776" s="10"/>
      <c r="AQ11776"/>
    </row>
    <row r="11777" spans="42:43" x14ac:dyDescent="0.35">
      <c r="AP11777" s="10"/>
      <c r="AQ11777"/>
    </row>
    <row r="11778" spans="42:43" x14ac:dyDescent="0.35">
      <c r="AP11778" s="10"/>
      <c r="AQ11778"/>
    </row>
    <row r="11779" spans="42:43" x14ac:dyDescent="0.35">
      <c r="AP11779" s="10"/>
      <c r="AQ11779"/>
    </row>
    <row r="11780" spans="42:43" x14ac:dyDescent="0.35">
      <c r="AP11780" s="10"/>
      <c r="AQ11780"/>
    </row>
    <row r="11781" spans="42:43" x14ac:dyDescent="0.35">
      <c r="AP11781" s="10"/>
      <c r="AQ11781"/>
    </row>
    <row r="11782" spans="42:43" x14ac:dyDescent="0.35">
      <c r="AP11782" s="10"/>
      <c r="AQ11782"/>
    </row>
    <row r="11783" spans="42:43" x14ac:dyDescent="0.35">
      <c r="AP11783" s="10"/>
      <c r="AQ11783"/>
    </row>
    <row r="11784" spans="42:43" x14ac:dyDescent="0.35">
      <c r="AP11784" s="10"/>
      <c r="AQ11784"/>
    </row>
    <row r="11785" spans="42:43" x14ac:dyDescent="0.35">
      <c r="AP11785" s="10"/>
      <c r="AQ11785"/>
    </row>
    <row r="11786" spans="42:43" x14ac:dyDescent="0.35">
      <c r="AP11786" s="10"/>
      <c r="AQ11786"/>
    </row>
    <row r="11787" spans="42:43" x14ac:dyDescent="0.35">
      <c r="AP11787" s="10"/>
      <c r="AQ11787"/>
    </row>
    <row r="11788" spans="42:43" x14ac:dyDescent="0.35">
      <c r="AP11788" s="10"/>
      <c r="AQ11788"/>
    </row>
    <row r="11789" spans="42:43" x14ac:dyDescent="0.35">
      <c r="AP11789" s="10"/>
      <c r="AQ11789"/>
    </row>
    <row r="11790" spans="42:43" x14ac:dyDescent="0.35">
      <c r="AP11790" s="10"/>
      <c r="AQ11790"/>
    </row>
    <row r="11791" spans="42:43" x14ac:dyDescent="0.35">
      <c r="AP11791" s="10"/>
      <c r="AQ11791"/>
    </row>
    <row r="11792" spans="42:43" x14ac:dyDescent="0.35">
      <c r="AP11792" s="10"/>
      <c r="AQ11792"/>
    </row>
    <row r="11793" spans="42:43" x14ac:dyDescent="0.35">
      <c r="AP11793" s="10"/>
      <c r="AQ11793"/>
    </row>
    <row r="11794" spans="42:43" x14ac:dyDescent="0.35">
      <c r="AP11794" s="10"/>
      <c r="AQ11794"/>
    </row>
    <row r="11795" spans="42:43" x14ac:dyDescent="0.35">
      <c r="AP11795" s="10"/>
      <c r="AQ11795"/>
    </row>
    <row r="11796" spans="42:43" x14ac:dyDescent="0.35">
      <c r="AP11796" s="10"/>
      <c r="AQ11796"/>
    </row>
    <row r="11797" spans="42:43" x14ac:dyDescent="0.35">
      <c r="AP11797" s="10"/>
      <c r="AQ11797"/>
    </row>
    <row r="11798" spans="42:43" x14ac:dyDescent="0.35">
      <c r="AP11798" s="10"/>
      <c r="AQ11798"/>
    </row>
    <row r="11799" spans="42:43" x14ac:dyDescent="0.35">
      <c r="AP11799" s="10"/>
      <c r="AQ11799"/>
    </row>
    <row r="11800" spans="42:43" x14ac:dyDescent="0.35">
      <c r="AP11800" s="10"/>
      <c r="AQ11800"/>
    </row>
    <row r="11801" spans="42:43" x14ac:dyDescent="0.35">
      <c r="AP11801" s="10"/>
      <c r="AQ11801"/>
    </row>
    <row r="11802" spans="42:43" x14ac:dyDescent="0.35">
      <c r="AP11802" s="10"/>
      <c r="AQ11802"/>
    </row>
    <row r="11803" spans="42:43" x14ac:dyDescent="0.35">
      <c r="AP11803" s="10"/>
      <c r="AQ11803"/>
    </row>
    <row r="11804" spans="42:43" x14ac:dyDescent="0.35">
      <c r="AP11804" s="10"/>
      <c r="AQ11804"/>
    </row>
    <row r="11805" spans="42:43" x14ac:dyDescent="0.35">
      <c r="AP11805" s="10"/>
      <c r="AQ11805"/>
    </row>
    <row r="11806" spans="42:43" x14ac:dyDescent="0.35">
      <c r="AP11806" s="10"/>
      <c r="AQ11806"/>
    </row>
    <row r="11807" spans="42:43" x14ac:dyDescent="0.35">
      <c r="AP11807" s="10"/>
      <c r="AQ11807"/>
    </row>
    <row r="11808" spans="42:43" x14ac:dyDescent="0.35">
      <c r="AP11808" s="10"/>
      <c r="AQ11808"/>
    </row>
    <row r="11809" spans="42:43" x14ac:dyDescent="0.35">
      <c r="AP11809" s="10"/>
      <c r="AQ11809"/>
    </row>
    <row r="11810" spans="42:43" x14ac:dyDescent="0.35">
      <c r="AP11810" s="10"/>
      <c r="AQ11810"/>
    </row>
    <row r="11811" spans="42:43" x14ac:dyDescent="0.35">
      <c r="AP11811" s="10"/>
      <c r="AQ11811"/>
    </row>
    <row r="11812" spans="42:43" x14ac:dyDescent="0.35">
      <c r="AP11812" s="10"/>
      <c r="AQ11812"/>
    </row>
    <row r="11813" spans="42:43" x14ac:dyDescent="0.35">
      <c r="AP11813" s="10"/>
      <c r="AQ11813"/>
    </row>
    <row r="11814" spans="42:43" x14ac:dyDescent="0.35">
      <c r="AP11814" s="10"/>
      <c r="AQ11814"/>
    </row>
    <row r="11815" spans="42:43" x14ac:dyDescent="0.35">
      <c r="AP11815" s="10"/>
      <c r="AQ11815"/>
    </row>
    <row r="11816" spans="42:43" x14ac:dyDescent="0.35">
      <c r="AP11816" s="10"/>
      <c r="AQ11816"/>
    </row>
    <row r="11817" spans="42:43" x14ac:dyDescent="0.35">
      <c r="AP11817" s="10"/>
      <c r="AQ11817"/>
    </row>
    <row r="11818" spans="42:43" x14ac:dyDescent="0.35">
      <c r="AP11818" s="10"/>
      <c r="AQ11818"/>
    </row>
    <row r="11819" spans="42:43" x14ac:dyDescent="0.35">
      <c r="AP11819" s="10"/>
      <c r="AQ11819"/>
    </row>
    <row r="11820" spans="42:43" x14ac:dyDescent="0.35">
      <c r="AP11820" s="10"/>
      <c r="AQ11820"/>
    </row>
    <row r="11821" spans="42:43" x14ac:dyDescent="0.35">
      <c r="AP11821" s="10"/>
      <c r="AQ11821"/>
    </row>
    <row r="11822" spans="42:43" x14ac:dyDescent="0.35">
      <c r="AP11822" s="10"/>
      <c r="AQ11822"/>
    </row>
    <row r="11823" spans="42:43" x14ac:dyDescent="0.35">
      <c r="AP11823" s="10"/>
      <c r="AQ11823"/>
    </row>
    <row r="11824" spans="42:43" x14ac:dyDescent="0.35">
      <c r="AP11824" s="10"/>
      <c r="AQ11824"/>
    </row>
    <row r="11825" spans="42:43" x14ac:dyDescent="0.35">
      <c r="AP11825" s="10"/>
      <c r="AQ11825"/>
    </row>
    <row r="11826" spans="42:43" x14ac:dyDescent="0.35">
      <c r="AP11826" s="10"/>
      <c r="AQ11826"/>
    </row>
    <row r="11827" spans="42:43" x14ac:dyDescent="0.35">
      <c r="AP11827" s="10"/>
      <c r="AQ11827"/>
    </row>
    <row r="11828" spans="42:43" x14ac:dyDescent="0.35">
      <c r="AP11828" s="10"/>
      <c r="AQ11828"/>
    </row>
    <row r="11829" spans="42:43" x14ac:dyDescent="0.35">
      <c r="AP11829" s="10"/>
      <c r="AQ11829"/>
    </row>
    <row r="11830" spans="42:43" x14ac:dyDescent="0.35">
      <c r="AP11830" s="10"/>
      <c r="AQ11830"/>
    </row>
    <row r="11831" spans="42:43" x14ac:dyDescent="0.35">
      <c r="AP11831" s="10"/>
      <c r="AQ11831"/>
    </row>
    <row r="11832" spans="42:43" x14ac:dyDescent="0.35">
      <c r="AP11832" s="10"/>
      <c r="AQ11832"/>
    </row>
    <row r="11833" spans="42:43" x14ac:dyDescent="0.35">
      <c r="AP11833" s="10"/>
      <c r="AQ11833"/>
    </row>
    <row r="11834" spans="42:43" x14ac:dyDescent="0.35">
      <c r="AP11834" s="10"/>
      <c r="AQ11834"/>
    </row>
    <row r="11835" spans="42:43" x14ac:dyDescent="0.35">
      <c r="AP11835" s="10"/>
      <c r="AQ11835"/>
    </row>
    <row r="11836" spans="42:43" x14ac:dyDescent="0.35">
      <c r="AP11836" s="10"/>
      <c r="AQ11836"/>
    </row>
    <row r="11837" spans="42:43" x14ac:dyDescent="0.35">
      <c r="AP11837" s="10"/>
      <c r="AQ11837"/>
    </row>
    <row r="11838" spans="42:43" x14ac:dyDescent="0.35">
      <c r="AP11838" s="10"/>
      <c r="AQ11838"/>
    </row>
    <row r="11839" spans="42:43" x14ac:dyDescent="0.35">
      <c r="AP11839" s="10"/>
      <c r="AQ11839"/>
    </row>
    <row r="11840" spans="42:43" x14ac:dyDescent="0.35">
      <c r="AP11840" s="10"/>
      <c r="AQ11840"/>
    </row>
    <row r="11841" spans="42:43" x14ac:dyDescent="0.35">
      <c r="AP11841" s="10"/>
      <c r="AQ11841"/>
    </row>
    <row r="11842" spans="42:43" x14ac:dyDescent="0.35">
      <c r="AP11842" s="10"/>
      <c r="AQ11842"/>
    </row>
    <row r="11843" spans="42:43" x14ac:dyDescent="0.35">
      <c r="AP11843" s="10"/>
      <c r="AQ11843"/>
    </row>
    <row r="11844" spans="42:43" x14ac:dyDescent="0.35">
      <c r="AP11844" s="10"/>
      <c r="AQ11844"/>
    </row>
    <row r="11845" spans="42:43" x14ac:dyDescent="0.35">
      <c r="AP11845" s="10"/>
      <c r="AQ11845"/>
    </row>
    <row r="11846" spans="42:43" x14ac:dyDescent="0.35">
      <c r="AP11846" s="10"/>
      <c r="AQ11846"/>
    </row>
    <row r="11847" spans="42:43" x14ac:dyDescent="0.35">
      <c r="AP11847" s="10"/>
      <c r="AQ11847"/>
    </row>
    <row r="11848" spans="42:43" x14ac:dyDescent="0.35">
      <c r="AP11848" s="10"/>
      <c r="AQ11848"/>
    </row>
    <row r="11849" spans="42:43" x14ac:dyDescent="0.35">
      <c r="AP11849" s="10"/>
      <c r="AQ11849"/>
    </row>
    <row r="11850" spans="42:43" x14ac:dyDescent="0.35">
      <c r="AP11850" s="10"/>
      <c r="AQ11850"/>
    </row>
    <row r="11851" spans="42:43" x14ac:dyDescent="0.35">
      <c r="AP11851" s="10"/>
      <c r="AQ11851"/>
    </row>
    <row r="11852" spans="42:43" x14ac:dyDescent="0.35">
      <c r="AP11852" s="10"/>
      <c r="AQ11852"/>
    </row>
    <row r="11853" spans="42:43" x14ac:dyDescent="0.35">
      <c r="AP11853" s="10"/>
      <c r="AQ11853"/>
    </row>
    <row r="11854" spans="42:43" x14ac:dyDescent="0.35">
      <c r="AP11854" s="10"/>
      <c r="AQ11854"/>
    </row>
    <row r="11855" spans="42:43" x14ac:dyDescent="0.35">
      <c r="AP11855" s="10"/>
      <c r="AQ11855"/>
    </row>
    <row r="11856" spans="42:43" x14ac:dyDescent="0.35">
      <c r="AP11856" s="10"/>
      <c r="AQ11856"/>
    </row>
    <row r="11857" spans="42:43" x14ac:dyDescent="0.35">
      <c r="AP11857" s="10"/>
      <c r="AQ11857"/>
    </row>
    <row r="11858" spans="42:43" x14ac:dyDescent="0.35">
      <c r="AP11858" s="10"/>
      <c r="AQ11858"/>
    </row>
    <row r="11859" spans="42:43" x14ac:dyDescent="0.35">
      <c r="AP11859" s="10"/>
      <c r="AQ11859"/>
    </row>
    <row r="11860" spans="42:43" x14ac:dyDescent="0.35">
      <c r="AP11860" s="10"/>
      <c r="AQ11860"/>
    </row>
    <row r="11861" spans="42:43" x14ac:dyDescent="0.35">
      <c r="AP11861" s="10"/>
      <c r="AQ11861"/>
    </row>
    <row r="11862" spans="42:43" x14ac:dyDescent="0.35">
      <c r="AP11862" s="10"/>
      <c r="AQ11862"/>
    </row>
    <row r="11863" spans="42:43" x14ac:dyDescent="0.35">
      <c r="AP11863" s="10"/>
      <c r="AQ11863"/>
    </row>
    <row r="11864" spans="42:43" x14ac:dyDescent="0.35">
      <c r="AP11864" s="10"/>
      <c r="AQ11864"/>
    </row>
    <row r="11865" spans="42:43" x14ac:dyDescent="0.35">
      <c r="AP11865" s="10"/>
      <c r="AQ11865"/>
    </row>
    <row r="11866" spans="42:43" x14ac:dyDescent="0.35">
      <c r="AP11866" s="10"/>
      <c r="AQ11866"/>
    </row>
    <row r="11867" spans="42:43" x14ac:dyDescent="0.35">
      <c r="AP11867" s="10"/>
      <c r="AQ11867"/>
    </row>
    <row r="11868" spans="42:43" x14ac:dyDescent="0.35">
      <c r="AP11868" s="10"/>
      <c r="AQ11868"/>
    </row>
    <row r="11869" spans="42:43" x14ac:dyDescent="0.35">
      <c r="AP11869" s="10"/>
      <c r="AQ11869"/>
    </row>
    <row r="11870" spans="42:43" x14ac:dyDescent="0.35">
      <c r="AP11870" s="10"/>
      <c r="AQ11870"/>
    </row>
    <row r="11871" spans="42:43" x14ac:dyDescent="0.35">
      <c r="AP11871" s="10"/>
      <c r="AQ11871"/>
    </row>
    <row r="11872" spans="42:43" x14ac:dyDescent="0.35">
      <c r="AP11872" s="10"/>
      <c r="AQ11872"/>
    </row>
    <row r="11873" spans="42:43" x14ac:dyDescent="0.35">
      <c r="AP11873" s="10"/>
      <c r="AQ11873"/>
    </row>
    <row r="11874" spans="42:43" x14ac:dyDescent="0.35">
      <c r="AP11874" s="10"/>
      <c r="AQ11874"/>
    </row>
    <row r="11875" spans="42:43" x14ac:dyDescent="0.35">
      <c r="AP11875" s="10"/>
      <c r="AQ11875"/>
    </row>
    <row r="11876" spans="42:43" x14ac:dyDescent="0.35">
      <c r="AP11876" s="10"/>
      <c r="AQ11876"/>
    </row>
    <row r="11877" spans="42:43" x14ac:dyDescent="0.35">
      <c r="AP11877" s="10"/>
      <c r="AQ11877"/>
    </row>
    <row r="11878" spans="42:43" x14ac:dyDescent="0.35">
      <c r="AP11878" s="10"/>
      <c r="AQ11878"/>
    </row>
    <row r="11879" spans="42:43" x14ac:dyDescent="0.35">
      <c r="AP11879" s="10"/>
      <c r="AQ11879"/>
    </row>
    <row r="11880" spans="42:43" x14ac:dyDescent="0.35">
      <c r="AP11880" s="10"/>
      <c r="AQ11880"/>
    </row>
    <row r="11881" spans="42:43" x14ac:dyDescent="0.35">
      <c r="AP11881" s="10"/>
      <c r="AQ11881"/>
    </row>
    <row r="11882" spans="42:43" x14ac:dyDescent="0.35">
      <c r="AP11882" s="10"/>
      <c r="AQ11882"/>
    </row>
    <row r="11883" spans="42:43" x14ac:dyDescent="0.35">
      <c r="AP11883" s="10"/>
      <c r="AQ11883"/>
    </row>
    <row r="11884" spans="42:43" x14ac:dyDescent="0.35">
      <c r="AP11884" s="10"/>
      <c r="AQ11884"/>
    </row>
    <row r="11885" spans="42:43" x14ac:dyDescent="0.35">
      <c r="AP11885" s="10"/>
      <c r="AQ11885"/>
    </row>
    <row r="11886" spans="42:43" x14ac:dyDescent="0.35">
      <c r="AP11886" s="10"/>
      <c r="AQ11886"/>
    </row>
    <row r="11887" spans="42:43" x14ac:dyDescent="0.35">
      <c r="AP11887" s="10"/>
      <c r="AQ11887"/>
    </row>
    <row r="11888" spans="42:43" x14ac:dyDescent="0.35">
      <c r="AP11888" s="10"/>
      <c r="AQ11888"/>
    </row>
    <row r="11889" spans="42:43" x14ac:dyDescent="0.35">
      <c r="AP11889" s="10"/>
      <c r="AQ11889"/>
    </row>
    <row r="11890" spans="42:43" x14ac:dyDescent="0.35">
      <c r="AP11890" s="10"/>
      <c r="AQ11890"/>
    </row>
    <row r="11891" spans="42:43" x14ac:dyDescent="0.35">
      <c r="AP11891" s="10"/>
      <c r="AQ11891"/>
    </row>
    <row r="11892" spans="42:43" x14ac:dyDescent="0.35">
      <c r="AP11892" s="10"/>
      <c r="AQ11892"/>
    </row>
    <row r="11893" spans="42:43" x14ac:dyDescent="0.35">
      <c r="AP11893" s="10"/>
      <c r="AQ11893"/>
    </row>
    <row r="11894" spans="42:43" x14ac:dyDescent="0.35">
      <c r="AP11894" s="10"/>
      <c r="AQ11894"/>
    </row>
    <row r="11895" spans="42:43" x14ac:dyDescent="0.35">
      <c r="AP11895" s="10"/>
      <c r="AQ11895"/>
    </row>
    <row r="11896" spans="42:43" x14ac:dyDescent="0.35">
      <c r="AP11896" s="10"/>
      <c r="AQ11896"/>
    </row>
    <row r="11897" spans="42:43" x14ac:dyDescent="0.35">
      <c r="AP11897" s="10"/>
      <c r="AQ11897"/>
    </row>
    <row r="11898" spans="42:43" x14ac:dyDescent="0.35">
      <c r="AP11898" s="10"/>
      <c r="AQ11898"/>
    </row>
    <row r="11899" spans="42:43" x14ac:dyDescent="0.35">
      <c r="AP11899" s="10"/>
      <c r="AQ11899"/>
    </row>
    <row r="11900" spans="42:43" x14ac:dyDescent="0.35">
      <c r="AP11900" s="10"/>
      <c r="AQ11900"/>
    </row>
    <row r="11901" spans="42:43" x14ac:dyDescent="0.35">
      <c r="AP11901" s="10"/>
      <c r="AQ11901"/>
    </row>
    <row r="11902" spans="42:43" x14ac:dyDescent="0.35">
      <c r="AP11902" s="10"/>
      <c r="AQ11902"/>
    </row>
    <row r="11903" spans="42:43" x14ac:dyDescent="0.35">
      <c r="AP11903" s="10"/>
      <c r="AQ11903"/>
    </row>
    <row r="11904" spans="42:43" x14ac:dyDescent="0.35">
      <c r="AP11904" s="10"/>
      <c r="AQ11904"/>
    </row>
    <row r="11905" spans="42:43" x14ac:dyDescent="0.35">
      <c r="AP11905" s="10"/>
      <c r="AQ11905"/>
    </row>
    <row r="11906" spans="42:43" x14ac:dyDescent="0.35">
      <c r="AP11906" s="10"/>
      <c r="AQ11906"/>
    </row>
    <row r="11907" spans="42:43" x14ac:dyDescent="0.35">
      <c r="AP11907" s="10"/>
      <c r="AQ11907"/>
    </row>
    <row r="11908" spans="42:43" x14ac:dyDescent="0.35">
      <c r="AP11908" s="10"/>
      <c r="AQ11908"/>
    </row>
    <row r="11909" spans="42:43" x14ac:dyDescent="0.35">
      <c r="AP11909" s="10"/>
      <c r="AQ11909"/>
    </row>
    <row r="11910" spans="42:43" x14ac:dyDescent="0.35">
      <c r="AP11910" s="10"/>
      <c r="AQ11910"/>
    </row>
    <row r="11911" spans="42:43" x14ac:dyDescent="0.35">
      <c r="AP11911" s="10"/>
      <c r="AQ11911"/>
    </row>
    <row r="11912" spans="42:43" x14ac:dyDescent="0.35">
      <c r="AP11912" s="10"/>
      <c r="AQ11912"/>
    </row>
    <row r="11913" spans="42:43" x14ac:dyDescent="0.35">
      <c r="AP11913" s="10"/>
      <c r="AQ11913"/>
    </row>
    <row r="11914" spans="42:43" x14ac:dyDescent="0.35">
      <c r="AP11914" s="10"/>
      <c r="AQ11914"/>
    </row>
    <row r="11915" spans="42:43" x14ac:dyDescent="0.35">
      <c r="AP11915" s="10"/>
      <c r="AQ11915"/>
    </row>
    <row r="11916" spans="42:43" x14ac:dyDescent="0.35">
      <c r="AP11916" s="10"/>
      <c r="AQ11916"/>
    </row>
    <row r="11917" spans="42:43" x14ac:dyDescent="0.35">
      <c r="AP11917" s="10"/>
      <c r="AQ11917"/>
    </row>
    <row r="11918" spans="42:43" x14ac:dyDescent="0.35">
      <c r="AP11918" s="10"/>
      <c r="AQ11918"/>
    </row>
    <row r="11919" spans="42:43" x14ac:dyDescent="0.35">
      <c r="AP11919" s="10"/>
      <c r="AQ11919"/>
    </row>
    <row r="11920" spans="42:43" x14ac:dyDescent="0.35">
      <c r="AP11920" s="10"/>
      <c r="AQ11920"/>
    </row>
    <row r="11921" spans="42:43" x14ac:dyDescent="0.35">
      <c r="AP11921" s="10"/>
      <c r="AQ11921"/>
    </row>
    <row r="11922" spans="42:43" x14ac:dyDescent="0.35">
      <c r="AP11922" s="10"/>
      <c r="AQ11922"/>
    </row>
    <row r="11923" spans="42:43" x14ac:dyDescent="0.35">
      <c r="AP11923" s="10"/>
      <c r="AQ11923"/>
    </row>
    <row r="11924" spans="42:43" x14ac:dyDescent="0.35">
      <c r="AP11924" s="10"/>
      <c r="AQ11924"/>
    </row>
    <row r="11925" spans="42:43" x14ac:dyDescent="0.35">
      <c r="AP11925" s="10"/>
      <c r="AQ11925"/>
    </row>
    <row r="11926" spans="42:43" x14ac:dyDescent="0.35">
      <c r="AP11926" s="10"/>
      <c r="AQ11926"/>
    </row>
    <row r="11927" spans="42:43" x14ac:dyDescent="0.35">
      <c r="AP11927" s="10"/>
      <c r="AQ11927"/>
    </row>
    <row r="11928" spans="42:43" x14ac:dyDescent="0.35">
      <c r="AP11928" s="10"/>
      <c r="AQ11928"/>
    </row>
    <row r="11929" spans="42:43" x14ac:dyDescent="0.35">
      <c r="AP11929" s="10"/>
      <c r="AQ11929"/>
    </row>
    <row r="11930" spans="42:43" x14ac:dyDescent="0.35">
      <c r="AP11930" s="10"/>
      <c r="AQ11930"/>
    </row>
    <row r="11931" spans="42:43" x14ac:dyDescent="0.35">
      <c r="AP11931" s="10"/>
      <c r="AQ11931"/>
    </row>
    <row r="11932" spans="42:43" x14ac:dyDescent="0.35">
      <c r="AP11932" s="10"/>
      <c r="AQ11932"/>
    </row>
    <row r="11933" spans="42:43" x14ac:dyDescent="0.35">
      <c r="AP11933" s="10"/>
      <c r="AQ11933"/>
    </row>
    <row r="11934" spans="42:43" x14ac:dyDescent="0.35">
      <c r="AP11934" s="10"/>
      <c r="AQ11934"/>
    </row>
    <row r="11935" spans="42:43" x14ac:dyDescent="0.35">
      <c r="AP11935" s="10"/>
      <c r="AQ11935"/>
    </row>
    <row r="11936" spans="42:43" x14ac:dyDescent="0.35">
      <c r="AP11936" s="10"/>
      <c r="AQ11936"/>
    </row>
    <row r="11937" spans="42:43" x14ac:dyDescent="0.35">
      <c r="AP11937" s="10"/>
      <c r="AQ11937"/>
    </row>
    <row r="11938" spans="42:43" x14ac:dyDescent="0.35">
      <c r="AP11938" s="10"/>
      <c r="AQ11938"/>
    </row>
    <row r="11939" spans="42:43" x14ac:dyDescent="0.35">
      <c r="AP11939" s="10"/>
      <c r="AQ11939"/>
    </row>
    <row r="11940" spans="42:43" x14ac:dyDescent="0.35">
      <c r="AP11940" s="10"/>
      <c r="AQ11940"/>
    </row>
    <row r="11941" spans="42:43" x14ac:dyDescent="0.35">
      <c r="AP11941" s="10"/>
      <c r="AQ11941"/>
    </row>
    <row r="11942" spans="42:43" x14ac:dyDescent="0.35">
      <c r="AP11942" s="10"/>
      <c r="AQ11942"/>
    </row>
    <row r="11943" spans="42:43" x14ac:dyDescent="0.35">
      <c r="AP11943" s="10"/>
      <c r="AQ11943"/>
    </row>
    <row r="11944" spans="42:43" x14ac:dyDescent="0.35">
      <c r="AP11944" s="10"/>
      <c r="AQ11944"/>
    </row>
    <row r="11945" spans="42:43" x14ac:dyDescent="0.35">
      <c r="AP11945" s="10"/>
      <c r="AQ11945"/>
    </row>
    <row r="11946" spans="42:43" x14ac:dyDescent="0.35">
      <c r="AP11946" s="10"/>
      <c r="AQ11946"/>
    </row>
    <row r="11947" spans="42:43" x14ac:dyDescent="0.35">
      <c r="AP11947" s="10"/>
      <c r="AQ11947"/>
    </row>
    <row r="11948" spans="42:43" x14ac:dyDescent="0.35">
      <c r="AP11948" s="10"/>
      <c r="AQ11948"/>
    </row>
    <row r="11949" spans="42:43" x14ac:dyDescent="0.35">
      <c r="AP11949" s="10"/>
      <c r="AQ11949"/>
    </row>
    <row r="11950" spans="42:43" x14ac:dyDescent="0.35">
      <c r="AP11950" s="10"/>
      <c r="AQ11950"/>
    </row>
    <row r="11951" spans="42:43" x14ac:dyDescent="0.35">
      <c r="AP11951" s="10"/>
      <c r="AQ11951"/>
    </row>
    <row r="11952" spans="42:43" x14ac:dyDescent="0.35">
      <c r="AP11952" s="10"/>
      <c r="AQ11952"/>
    </row>
    <row r="11953" spans="42:43" x14ac:dyDescent="0.35">
      <c r="AP11953" s="10"/>
      <c r="AQ11953"/>
    </row>
    <row r="11954" spans="42:43" x14ac:dyDescent="0.35">
      <c r="AP11954" s="10"/>
      <c r="AQ11954"/>
    </row>
    <row r="11955" spans="42:43" x14ac:dyDescent="0.35">
      <c r="AP11955" s="10"/>
      <c r="AQ11955"/>
    </row>
    <row r="11956" spans="42:43" x14ac:dyDescent="0.35">
      <c r="AP11956" s="10"/>
      <c r="AQ11956"/>
    </row>
    <row r="11957" spans="42:43" x14ac:dyDescent="0.35">
      <c r="AP11957" s="10"/>
      <c r="AQ11957"/>
    </row>
    <row r="11958" spans="42:43" x14ac:dyDescent="0.35">
      <c r="AP11958" s="10"/>
      <c r="AQ11958"/>
    </row>
    <row r="11959" spans="42:43" x14ac:dyDescent="0.35">
      <c r="AP11959" s="10"/>
      <c r="AQ11959"/>
    </row>
    <row r="11960" spans="42:43" x14ac:dyDescent="0.35">
      <c r="AP11960" s="10"/>
      <c r="AQ11960"/>
    </row>
    <row r="11961" spans="42:43" x14ac:dyDescent="0.35">
      <c r="AP11961" s="10"/>
      <c r="AQ11961"/>
    </row>
    <row r="11962" spans="42:43" x14ac:dyDescent="0.35">
      <c r="AP11962" s="10"/>
      <c r="AQ11962"/>
    </row>
    <row r="11963" spans="42:43" x14ac:dyDescent="0.35">
      <c r="AP11963" s="10"/>
      <c r="AQ11963"/>
    </row>
    <row r="11964" spans="42:43" x14ac:dyDescent="0.35">
      <c r="AP11964" s="10"/>
      <c r="AQ11964"/>
    </row>
    <row r="11965" spans="42:43" x14ac:dyDescent="0.35">
      <c r="AP11965" s="10"/>
      <c r="AQ11965"/>
    </row>
    <row r="11966" spans="42:43" x14ac:dyDescent="0.35">
      <c r="AP11966" s="10"/>
      <c r="AQ11966"/>
    </row>
    <row r="11967" spans="42:43" x14ac:dyDescent="0.35">
      <c r="AP11967" s="10"/>
      <c r="AQ11967"/>
    </row>
    <row r="11968" spans="42:43" x14ac:dyDescent="0.35">
      <c r="AP11968" s="10"/>
      <c r="AQ11968"/>
    </row>
    <row r="11969" spans="42:43" x14ac:dyDescent="0.35">
      <c r="AP11969" s="10"/>
      <c r="AQ11969"/>
    </row>
    <row r="11970" spans="42:43" x14ac:dyDescent="0.35">
      <c r="AP11970" s="10"/>
      <c r="AQ11970"/>
    </row>
    <row r="11971" spans="42:43" x14ac:dyDescent="0.35">
      <c r="AP11971" s="10"/>
      <c r="AQ11971"/>
    </row>
    <row r="11972" spans="42:43" x14ac:dyDescent="0.35">
      <c r="AP11972" s="10"/>
      <c r="AQ11972"/>
    </row>
    <row r="11973" spans="42:43" x14ac:dyDescent="0.35">
      <c r="AP11973" s="10"/>
      <c r="AQ11973"/>
    </row>
    <row r="11974" spans="42:43" x14ac:dyDescent="0.35">
      <c r="AP11974" s="10"/>
      <c r="AQ11974"/>
    </row>
    <row r="11975" spans="42:43" x14ac:dyDescent="0.35">
      <c r="AP11975" s="10"/>
      <c r="AQ11975"/>
    </row>
    <row r="11976" spans="42:43" x14ac:dyDescent="0.35">
      <c r="AP11976" s="10"/>
      <c r="AQ11976"/>
    </row>
    <row r="11977" spans="42:43" x14ac:dyDescent="0.35">
      <c r="AP11977" s="10"/>
      <c r="AQ11977"/>
    </row>
    <row r="11978" spans="42:43" x14ac:dyDescent="0.35">
      <c r="AP11978" s="10"/>
      <c r="AQ11978"/>
    </row>
    <row r="11979" spans="42:43" x14ac:dyDescent="0.35">
      <c r="AP11979" s="10"/>
      <c r="AQ11979"/>
    </row>
    <row r="11980" spans="42:43" x14ac:dyDescent="0.35">
      <c r="AP11980" s="10"/>
      <c r="AQ11980"/>
    </row>
    <row r="11981" spans="42:43" x14ac:dyDescent="0.35">
      <c r="AP11981" s="10"/>
      <c r="AQ11981"/>
    </row>
    <row r="11982" spans="42:43" x14ac:dyDescent="0.35">
      <c r="AP11982" s="10"/>
      <c r="AQ11982"/>
    </row>
    <row r="11983" spans="42:43" x14ac:dyDescent="0.35">
      <c r="AP11983" s="10"/>
      <c r="AQ11983"/>
    </row>
    <row r="11984" spans="42:43" x14ac:dyDescent="0.35">
      <c r="AP11984" s="10"/>
      <c r="AQ11984"/>
    </row>
    <row r="11985" spans="42:43" x14ac:dyDescent="0.35">
      <c r="AP11985" s="10"/>
      <c r="AQ11985"/>
    </row>
    <row r="11986" spans="42:43" x14ac:dyDescent="0.35">
      <c r="AP11986" s="10"/>
      <c r="AQ11986"/>
    </row>
    <row r="11987" spans="42:43" x14ac:dyDescent="0.35">
      <c r="AP11987" s="10"/>
      <c r="AQ11987"/>
    </row>
    <row r="11988" spans="42:43" x14ac:dyDescent="0.35">
      <c r="AP11988" s="10"/>
      <c r="AQ11988"/>
    </row>
    <row r="11989" spans="42:43" x14ac:dyDescent="0.35">
      <c r="AP11989" s="10"/>
      <c r="AQ11989"/>
    </row>
    <row r="11990" spans="42:43" x14ac:dyDescent="0.35">
      <c r="AP11990" s="10"/>
      <c r="AQ11990"/>
    </row>
    <row r="11991" spans="42:43" x14ac:dyDescent="0.35">
      <c r="AP11991" s="10"/>
      <c r="AQ11991"/>
    </row>
    <row r="11992" spans="42:43" x14ac:dyDescent="0.35">
      <c r="AP11992" s="10"/>
      <c r="AQ11992"/>
    </row>
    <row r="11993" spans="42:43" x14ac:dyDescent="0.35">
      <c r="AP11993" s="10"/>
      <c r="AQ11993"/>
    </row>
    <row r="11994" spans="42:43" x14ac:dyDescent="0.35">
      <c r="AP11994" s="10"/>
      <c r="AQ11994"/>
    </row>
    <row r="11995" spans="42:43" x14ac:dyDescent="0.35">
      <c r="AP11995" s="10"/>
      <c r="AQ11995"/>
    </row>
    <row r="11996" spans="42:43" x14ac:dyDescent="0.35">
      <c r="AP11996" s="10"/>
      <c r="AQ11996"/>
    </row>
    <row r="11997" spans="42:43" x14ac:dyDescent="0.35">
      <c r="AP11997" s="10"/>
      <c r="AQ11997"/>
    </row>
    <row r="11998" spans="42:43" x14ac:dyDescent="0.35">
      <c r="AP11998" s="10"/>
      <c r="AQ11998"/>
    </row>
    <row r="11999" spans="42:43" x14ac:dyDescent="0.35">
      <c r="AP11999" s="10"/>
      <c r="AQ11999"/>
    </row>
    <row r="12000" spans="42:43" x14ac:dyDescent="0.35">
      <c r="AP12000" s="10"/>
      <c r="AQ12000"/>
    </row>
    <row r="12001" spans="42:43" x14ac:dyDescent="0.35">
      <c r="AP12001" s="10"/>
      <c r="AQ12001"/>
    </row>
    <row r="12002" spans="42:43" x14ac:dyDescent="0.35">
      <c r="AP12002" s="10"/>
      <c r="AQ12002"/>
    </row>
    <row r="12003" spans="42:43" x14ac:dyDescent="0.35">
      <c r="AP12003" s="10"/>
      <c r="AQ12003"/>
    </row>
    <row r="12004" spans="42:43" x14ac:dyDescent="0.35">
      <c r="AP12004" s="10"/>
      <c r="AQ12004"/>
    </row>
    <row r="12005" spans="42:43" x14ac:dyDescent="0.35">
      <c r="AP12005" s="10"/>
      <c r="AQ12005"/>
    </row>
    <row r="12006" spans="42:43" x14ac:dyDescent="0.35">
      <c r="AP12006" s="10"/>
      <c r="AQ12006"/>
    </row>
    <row r="12007" spans="42:43" x14ac:dyDescent="0.35">
      <c r="AP12007" s="10"/>
      <c r="AQ12007"/>
    </row>
    <row r="12008" spans="42:43" x14ac:dyDescent="0.35">
      <c r="AP12008" s="10"/>
      <c r="AQ12008"/>
    </row>
    <row r="12009" spans="42:43" x14ac:dyDescent="0.35">
      <c r="AP12009" s="10"/>
      <c r="AQ12009"/>
    </row>
    <row r="12010" spans="42:43" x14ac:dyDescent="0.35">
      <c r="AP12010" s="10"/>
      <c r="AQ12010"/>
    </row>
    <row r="12011" spans="42:43" x14ac:dyDescent="0.35">
      <c r="AP12011" s="10"/>
      <c r="AQ12011"/>
    </row>
    <row r="12012" spans="42:43" x14ac:dyDescent="0.35">
      <c r="AP12012" s="10"/>
      <c r="AQ12012"/>
    </row>
    <row r="12013" spans="42:43" x14ac:dyDescent="0.35">
      <c r="AP12013" s="10"/>
      <c r="AQ12013"/>
    </row>
    <row r="12014" spans="42:43" x14ac:dyDescent="0.35">
      <c r="AP12014" s="10"/>
      <c r="AQ12014"/>
    </row>
    <row r="12015" spans="42:43" x14ac:dyDescent="0.35">
      <c r="AP12015" s="10"/>
      <c r="AQ12015"/>
    </row>
    <row r="12016" spans="42:43" x14ac:dyDescent="0.35">
      <c r="AP12016" s="10"/>
      <c r="AQ12016"/>
    </row>
    <row r="12017" spans="42:43" x14ac:dyDescent="0.35">
      <c r="AP12017" s="10"/>
      <c r="AQ12017"/>
    </row>
    <row r="12018" spans="42:43" x14ac:dyDescent="0.35">
      <c r="AP12018" s="10"/>
      <c r="AQ12018"/>
    </row>
    <row r="12019" spans="42:43" x14ac:dyDescent="0.35">
      <c r="AP12019" s="10"/>
      <c r="AQ12019"/>
    </row>
    <row r="12020" spans="42:43" x14ac:dyDescent="0.35">
      <c r="AP12020" s="10"/>
      <c r="AQ12020"/>
    </row>
    <row r="12021" spans="42:43" x14ac:dyDescent="0.35">
      <c r="AP12021" s="10"/>
      <c r="AQ12021"/>
    </row>
    <row r="12022" spans="42:43" x14ac:dyDescent="0.35">
      <c r="AP12022" s="10"/>
      <c r="AQ12022"/>
    </row>
    <row r="12023" spans="42:43" x14ac:dyDescent="0.35">
      <c r="AP12023" s="10"/>
      <c r="AQ12023"/>
    </row>
    <row r="12024" spans="42:43" x14ac:dyDescent="0.35">
      <c r="AP12024" s="10"/>
      <c r="AQ12024"/>
    </row>
    <row r="12025" spans="42:43" x14ac:dyDescent="0.35">
      <c r="AP12025" s="10"/>
      <c r="AQ12025"/>
    </row>
    <row r="12026" spans="42:43" x14ac:dyDescent="0.35">
      <c r="AP12026" s="10"/>
      <c r="AQ12026"/>
    </row>
    <row r="12027" spans="42:43" x14ac:dyDescent="0.35">
      <c r="AP12027" s="10"/>
      <c r="AQ12027"/>
    </row>
    <row r="12028" spans="42:43" x14ac:dyDescent="0.35">
      <c r="AP12028" s="10"/>
      <c r="AQ12028"/>
    </row>
    <row r="12029" spans="42:43" x14ac:dyDescent="0.35">
      <c r="AP12029" s="10"/>
      <c r="AQ12029"/>
    </row>
    <row r="12030" spans="42:43" x14ac:dyDescent="0.35">
      <c r="AP12030" s="10"/>
      <c r="AQ12030"/>
    </row>
    <row r="12031" spans="42:43" x14ac:dyDescent="0.35">
      <c r="AP12031" s="10"/>
      <c r="AQ12031"/>
    </row>
    <row r="12032" spans="42:43" x14ac:dyDescent="0.35">
      <c r="AP12032" s="10"/>
      <c r="AQ12032"/>
    </row>
    <row r="12033" spans="42:43" x14ac:dyDescent="0.35">
      <c r="AP12033" s="10"/>
      <c r="AQ12033"/>
    </row>
    <row r="12034" spans="42:43" x14ac:dyDescent="0.35">
      <c r="AP12034" s="10"/>
      <c r="AQ12034"/>
    </row>
    <row r="12035" spans="42:43" x14ac:dyDescent="0.35">
      <c r="AP12035" s="10"/>
      <c r="AQ12035"/>
    </row>
    <row r="12036" spans="42:43" x14ac:dyDescent="0.35">
      <c r="AP12036" s="10"/>
      <c r="AQ12036"/>
    </row>
    <row r="12037" spans="42:43" x14ac:dyDescent="0.35">
      <c r="AP12037" s="10"/>
      <c r="AQ12037"/>
    </row>
    <row r="12038" spans="42:43" x14ac:dyDescent="0.35">
      <c r="AP12038" s="10"/>
      <c r="AQ12038"/>
    </row>
    <row r="12039" spans="42:43" x14ac:dyDescent="0.35">
      <c r="AP12039" s="10"/>
      <c r="AQ12039"/>
    </row>
    <row r="12040" spans="42:43" x14ac:dyDescent="0.35">
      <c r="AP12040" s="10"/>
      <c r="AQ12040"/>
    </row>
    <row r="12041" spans="42:43" x14ac:dyDescent="0.35">
      <c r="AP12041" s="10"/>
      <c r="AQ12041"/>
    </row>
    <row r="12042" spans="42:43" x14ac:dyDescent="0.35">
      <c r="AP12042" s="10"/>
      <c r="AQ12042"/>
    </row>
    <row r="12043" spans="42:43" x14ac:dyDescent="0.35">
      <c r="AP12043" s="10"/>
      <c r="AQ12043"/>
    </row>
    <row r="12044" spans="42:43" x14ac:dyDescent="0.35">
      <c r="AP12044" s="10"/>
      <c r="AQ12044"/>
    </row>
    <row r="12045" spans="42:43" x14ac:dyDescent="0.35">
      <c r="AP12045" s="10"/>
      <c r="AQ12045"/>
    </row>
    <row r="12046" spans="42:43" x14ac:dyDescent="0.35">
      <c r="AP12046" s="10"/>
      <c r="AQ12046"/>
    </row>
    <row r="12047" spans="42:43" x14ac:dyDescent="0.35">
      <c r="AP12047" s="10"/>
      <c r="AQ12047"/>
    </row>
    <row r="12048" spans="42:43" x14ac:dyDescent="0.35">
      <c r="AP12048" s="10"/>
      <c r="AQ12048"/>
    </row>
    <row r="12049" spans="42:43" x14ac:dyDescent="0.35">
      <c r="AP12049" s="10"/>
      <c r="AQ12049"/>
    </row>
    <row r="12050" spans="42:43" x14ac:dyDescent="0.35">
      <c r="AP12050" s="10"/>
      <c r="AQ12050"/>
    </row>
    <row r="12051" spans="42:43" x14ac:dyDescent="0.35">
      <c r="AP12051" s="10"/>
      <c r="AQ12051"/>
    </row>
    <row r="12052" spans="42:43" x14ac:dyDescent="0.35">
      <c r="AP12052" s="10"/>
      <c r="AQ12052"/>
    </row>
    <row r="12053" spans="42:43" x14ac:dyDescent="0.35">
      <c r="AP12053" s="10"/>
      <c r="AQ12053"/>
    </row>
    <row r="12054" spans="42:43" x14ac:dyDescent="0.35">
      <c r="AP12054" s="10"/>
      <c r="AQ12054"/>
    </row>
    <row r="12055" spans="42:43" x14ac:dyDescent="0.35">
      <c r="AP12055" s="10"/>
      <c r="AQ12055"/>
    </row>
    <row r="12056" spans="42:43" x14ac:dyDescent="0.35">
      <c r="AP12056" s="10"/>
      <c r="AQ12056"/>
    </row>
    <row r="12057" spans="42:43" x14ac:dyDescent="0.35">
      <c r="AP12057" s="10"/>
      <c r="AQ12057"/>
    </row>
    <row r="12058" spans="42:43" x14ac:dyDescent="0.35">
      <c r="AP12058" s="10"/>
      <c r="AQ12058"/>
    </row>
    <row r="12059" spans="42:43" x14ac:dyDescent="0.35">
      <c r="AP12059" s="10"/>
      <c r="AQ12059"/>
    </row>
    <row r="12060" spans="42:43" x14ac:dyDescent="0.35">
      <c r="AP12060" s="10"/>
      <c r="AQ12060"/>
    </row>
    <row r="12061" spans="42:43" x14ac:dyDescent="0.35">
      <c r="AP12061" s="10"/>
      <c r="AQ12061"/>
    </row>
    <row r="12062" spans="42:43" x14ac:dyDescent="0.35">
      <c r="AP12062" s="10"/>
      <c r="AQ12062"/>
    </row>
    <row r="12063" spans="42:43" x14ac:dyDescent="0.35">
      <c r="AP12063" s="10"/>
      <c r="AQ12063"/>
    </row>
    <row r="12064" spans="42:43" x14ac:dyDescent="0.35">
      <c r="AP12064" s="10"/>
      <c r="AQ12064"/>
    </row>
    <row r="12065" spans="42:43" x14ac:dyDescent="0.35">
      <c r="AP12065" s="10"/>
      <c r="AQ12065"/>
    </row>
    <row r="12066" spans="42:43" x14ac:dyDescent="0.35">
      <c r="AP12066" s="10"/>
      <c r="AQ12066"/>
    </row>
    <row r="12067" spans="42:43" x14ac:dyDescent="0.35">
      <c r="AP12067" s="10"/>
      <c r="AQ12067"/>
    </row>
    <row r="12068" spans="42:43" x14ac:dyDescent="0.35">
      <c r="AP12068" s="10"/>
      <c r="AQ12068"/>
    </row>
    <row r="12069" spans="42:43" x14ac:dyDescent="0.35">
      <c r="AP12069" s="10"/>
      <c r="AQ12069"/>
    </row>
    <row r="12070" spans="42:43" x14ac:dyDescent="0.35">
      <c r="AP12070" s="10"/>
      <c r="AQ12070"/>
    </row>
    <row r="12071" spans="42:43" x14ac:dyDescent="0.35">
      <c r="AP12071" s="10"/>
      <c r="AQ12071"/>
    </row>
    <row r="12072" spans="42:43" x14ac:dyDescent="0.35">
      <c r="AP12072" s="10"/>
      <c r="AQ12072"/>
    </row>
    <row r="12073" spans="42:43" x14ac:dyDescent="0.35">
      <c r="AP12073" s="10"/>
      <c r="AQ12073"/>
    </row>
    <row r="12074" spans="42:43" x14ac:dyDescent="0.35">
      <c r="AP12074" s="10"/>
      <c r="AQ12074"/>
    </row>
    <row r="12075" spans="42:43" x14ac:dyDescent="0.35">
      <c r="AP12075" s="10"/>
      <c r="AQ12075"/>
    </row>
    <row r="12076" spans="42:43" x14ac:dyDescent="0.35">
      <c r="AP12076" s="10"/>
      <c r="AQ12076"/>
    </row>
    <row r="12077" spans="42:43" x14ac:dyDescent="0.35">
      <c r="AP12077" s="10"/>
      <c r="AQ12077"/>
    </row>
    <row r="12078" spans="42:43" x14ac:dyDescent="0.35">
      <c r="AP12078" s="10"/>
      <c r="AQ12078"/>
    </row>
    <row r="12079" spans="42:43" x14ac:dyDescent="0.35">
      <c r="AP12079" s="10"/>
      <c r="AQ12079"/>
    </row>
    <row r="12080" spans="42:43" x14ac:dyDescent="0.35">
      <c r="AP12080" s="10"/>
      <c r="AQ12080"/>
    </row>
    <row r="12081" spans="42:43" x14ac:dyDescent="0.35">
      <c r="AP12081" s="10"/>
      <c r="AQ12081"/>
    </row>
    <row r="12082" spans="42:43" x14ac:dyDescent="0.35">
      <c r="AP12082" s="10"/>
      <c r="AQ12082"/>
    </row>
    <row r="12083" spans="42:43" x14ac:dyDescent="0.35">
      <c r="AP12083" s="10"/>
      <c r="AQ12083"/>
    </row>
    <row r="12084" spans="42:43" x14ac:dyDescent="0.35">
      <c r="AP12084" s="10"/>
      <c r="AQ12084"/>
    </row>
    <row r="12085" spans="42:43" x14ac:dyDescent="0.35">
      <c r="AP12085" s="10"/>
      <c r="AQ12085"/>
    </row>
    <row r="12086" spans="42:43" x14ac:dyDescent="0.35">
      <c r="AP12086" s="10"/>
      <c r="AQ12086"/>
    </row>
    <row r="12087" spans="42:43" x14ac:dyDescent="0.35">
      <c r="AP12087" s="10"/>
      <c r="AQ12087"/>
    </row>
    <row r="12088" spans="42:43" x14ac:dyDescent="0.35">
      <c r="AP12088" s="10"/>
      <c r="AQ12088"/>
    </row>
    <row r="12089" spans="42:43" x14ac:dyDescent="0.35">
      <c r="AP12089" s="10"/>
      <c r="AQ12089"/>
    </row>
    <row r="12090" spans="42:43" x14ac:dyDescent="0.35">
      <c r="AP12090" s="10"/>
      <c r="AQ12090"/>
    </row>
    <row r="12091" spans="42:43" x14ac:dyDescent="0.35">
      <c r="AP12091" s="10"/>
      <c r="AQ12091"/>
    </row>
    <row r="12092" spans="42:43" x14ac:dyDescent="0.35">
      <c r="AP12092" s="10"/>
      <c r="AQ12092"/>
    </row>
    <row r="12093" spans="42:43" x14ac:dyDescent="0.35">
      <c r="AP12093" s="10"/>
      <c r="AQ12093"/>
    </row>
    <row r="12094" spans="42:43" x14ac:dyDescent="0.35">
      <c r="AP12094" s="10"/>
      <c r="AQ12094"/>
    </row>
    <row r="12095" spans="42:43" x14ac:dyDescent="0.35">
      <c r="AP12095" s="10"/>
      <c r="AQ12095"/>
    </row>
    <row r="12096" spans="42:43" x14ac:dyDescent="0.35">
      <c r="AP12096" s="10"/>
      <c r="AQ12096"/>
    </row>
    <row r="12097" spans="42:43" x14ac:dyDescent="0.35">
      <c r="AP12097" s="10"/>
      <c r="AQ12097"/>
    </row>
    <row r="12098" spans="42:43" x14ac:dyDescent="0.35">
      <c r="AP12098" s="10"/>
      <c r="AQ12098"/>
    </row>
    <row r="12099" spans="42:43" x14ac:dyDescent="0.35">
      <c r="AP12099" s="10"/>
      <c r="AQ12099"/>
    </row>
    <row r="12100" spans="42:43" x14ac:dyDescent="0.35">
      <c r="AP12100" s="10"/>
      <c r="AQ12100"/>
    </row>
    <row r="12101" spans="42:43" x14ac:dyDescent="0.35">
      <c r="AP12101" s="10"/>
      <c r="AQ12101"/>
    </row>
    <row r="12102" spans="42:43" x14ac:dyDescent="0.35">
      <c r="AP12102" s="10"/>
      <c r="AQ12102"/>
    </row>
    <row r="12103" spans="42:43" x14ac:dyDescent="0.35">
      <c r="AP12103" s="10"/>
      <c r="AQ12103"/>
    </row>
    <row r="12104" spans="42:43" x14ac:dyDescent="0.35">
      <c r="AP12104" s="10"/>
      <c r="AQ12104"/>
    </row>
    <row r="12105" spans="42:43" x14ac:dyDescent="0.35">
      <c r="AP12105" s="10"/>
      <c r="AQ12105"/>
    </row>
    <row r="12106" spans="42:43" x14ac:dyDescent="0.35">
      <c r="AP12106" s="10"/>
      <c r="AQ12106"/>
    </row>
    <row r="12107" spans="42:43" x14ac:dyDescent="0.35">
      <c r="AP12107" s="10"/>
      <c r="AQ12107"/>
    </row>
    <row r="12108" spans="42:43" x14ac:dyDescent="0.35">
      <c r="AP12108" s="10"/>
      <c r="AQ12108"/>
    </row>
    <row r="12109" spans="42:43" x14ac:dyDescent="0.35">
      <c r="AP12109" s="10"/>
      <c r="AQ12109"/>
    </row>
    <row r="12110" spans="42:43" x14ac:dyDescent="0.35">
      <c r="AP12110" s="10"/>
      <c r="AQ12110"/>
    </row>
    <row r="12111" spans="42:43" x14ac:dyDescent="0.35">
      <c r="AP12111" s="10"/>
      <c r="AQ12111"/>
    </row>
    <row r="12112" spans="42:43" x14ac:dyDescent="0.35">
      <c r="AP12112" s="10"/>
      <c r="AQ12112"/>
    </row>
    <row r="12113" spans="42:43" x14ac:dyDescent="0.35">
      <c r="AP12113" s="10"/>
      <c r="AQ12113"/>
    </row>
    <row r="12114" spans="42:43" x14ac:dyDescent="0.35">
      <c r="AP12114" s="10"/>
      <c r="AQ12114"/>
    </row>
    <row r="12115" spans="42:43" x14ac:dyDescent="0.35">
      <c r="AP12115" s="10"/>
      <c r="AQ12115"/>
    </row>
    <row r="12116" spans="42:43" x14ac:dyDescent="0.35">
      <c r="AP12116" s="10"/>
      <c r="AQ12116"/>
    </row>
    <row r="12117" spans="42:43" x14ac:dyDescent="0.35">
      <c r="AP12117" s="10"/>
      <c r="AQ12117"/>
    </row>
    <row r="12118" spans="42:43" x14ac:dyDescent="0.35">
      <c r="AP12118" s="10"/>
      <c r="AQ12118"/>
    </row>
    <row r="12119" spans="42:43" x14ac:dyDescent="0.35">
      <c r="AP12119" s="10"/>
      <c r="AQ12119"/>
    </row>
    <row r="12120" spans="42:43" x14ac:dyDescent="0.35">
      <c r="AP12120" s="10"/>
      <c r="AQ12120"/>
    </row>
    <row r="12121" spans="42:43" x14ac:dyDescent="0.35">
      <c r="AP12121" s="10"/>
      <c r="AQ12121"/>
    </row>
    <row r="12122" spans="42:43" x14ac:dyDescent="0.35">
      <c r="AP12122" s="10"/>
      <c r="AQ12122"/>
    </row>
    <row r="12123" spans="42:43" x14ac:dyDescent="0.35">
      <c r="AP12123" s="10"/>
      <c r="AQ12123"/>
    </row>
    <row r="12124" spans="42:43" x14ac:dyDescent="0.35">
      <c r="AP12124" s="10"/>
      <c r="AQ12124"/>
    </row>
    <row r="12125" spans="42:43" x14ac:dyDescent="0.35">
      <c r="AP12125" s="10"/>
      <c r="AQ12125"/>
    </row>
    <row r="12126" spans="42:43" x14ac:dyDescent="0.35">
      <c r="AP12126" s="10"/>
      <c r="AQ12126"/>
    </row>
    <row r="12127" spans="42:43" x14ac:dyDescent="0.35">
      <c r="AP12127" s="10"/>
      <c r="AQ12127"/>
    </row>
    <row r="12128" spans="42:43" x14ac:dyDescent="0.35">
      <c r="AP12128" s="10"/>
      <c r="AQ12128"/>
    </row>
    <row r="12129" spans="42:43" x14ac:dyDescent="0.35">
      <c r="AP12129" s="10"/>
      <c r="AQ12129"/>
    </row>
    <row r="12130" spans="42:43" x14ac:dyDescent="0.35">
      <c r="AP12130" s="10"/>
      <c r="AQ12130"/>
    </row>
    <row r="12131" spans="42:43" x14ac:dyDescent="0.35">
      <c r="AP12131" s="10"/>
      <c r="AQ12131"/>
    </row>
    <row r="12132" spans="42:43" x14ac:dyDescent="0.35">
      <c r="AP12132" s="10"/>
      <c r="AQ12132"/>
    </row>
    <row r="12133" spans="42:43" x14ac:dyDescent="0.35">
      <c r="AP12133" s="10"/>
      <c r="AQ12133"/>
    </row>
    <row r="12134" spans="42:43" x14ac:dyDescent="0.35">
      <c r="AP12134" s="10"/>
      <c r="AQ12134"/>
    </row>
    <row r="12135" spans="42:43" x14ac:dyDescent="0.35">
      <c r="AP12135" s="10"/>
      <c r="AQ12135"/>
    </row>
    <row r="12136" spans="42:43" x14ac:dyDescent="0.35">
      <c r="AP12136" s="10"/>
      <c r="AQ12136"/>
    </row>
    <row r="12137" spans="42:43" x14ac:dyDescent="0.35">
      <c r="AP12137" s="10"/>
      <c r="AQ12137"/>
    </row>
    <row r="12138" spans="42:43" x14ac:dyDescent="0.35">
      <c r="AP12138" s="10"/>
      <c r="AQ12138"/>
    </row>
    <row r="12139" spans="42:43" x14ac:dyDescent="0.35">
      <c r="AP12139" s="10"/>
      <c r="AQ12139"/>
    </row>
    <row r="12140" spans="42:43" x14ac:dyDescent="0.35">
      <c r="AP12140" s="10"/>
      <c r="AQ12140"/>
    </row>
    <row r="12141" spans="42:43" x14ac:dyDescent="0.35">
      <c r="AP12141" s="10"/>
      <c r="AQ12141"/>
    </row>
    <row r="12142" spans="42:43" x14ac:dyDescent="0.35">
      <c r="AP12142" s="10"/>
      <c r="AQ12142"/>
    </row>
    <row r="12143" spans="42:43" x14ac:dyDescent="0.35">
      <c r="AP12143" s="10"/>
      <c r="AQ12143"/>
    </row>
    <row r="12144" spans="42:43" x14ac:dyDescent="0.35">
      <c r="AP12144" s="10"/>
      <c r="AQ12144"/>
    </row>
    <row r="12145" spans="42:43" x14ac:dyDescent="0.35">
      <c r="AP12145" s="10"/>
      <c r="AQ12145"/>
    </row>
    <row r="12146" spans="42:43" x14ac:dyDescent="0.35">
      <c r="AP12146" s="10"/>
      <c r="AQ12146"/>
    </row>
    <row r="12147" spans="42:43" x14ac:dyDescent="0.35">
      <c r="AP12147" s="10"/>
      <c r="AQ12147"/>
    </row>
    <row r="12148" spans="42:43" x14ac:dyDescent="0.35">
      <c r="AP12148" s="10"/>
      <c r="AQ12148"/>
    </row>
    <row r="12149" spans="42:43" x14ac:dyDescent="0.35">
      <c r="AP12149" s="10"/>
      <c r="AQ12149"/>
    </row>
    <row r="12150" spans="42:43" x14ac:dyDescent="0.35">
      <c r="AP12150" s="10"/>
      <c r="AQ12150"/>
    </row>
    <row r="12151" spans="42:43" x14ac:dyDescent="0.35">
      <c r="AP12151" s="10"/>
      <c r="AQ12151"/>
    </row>
    <row r="12152" spans="42:43" x14ac:dyDescent="0.35">
      <c r="AP12152" s="10"/>
      <c r="AQ12152"/>
    </row>
    <row r="12153" spans="42:43" x14ac:dyDescent="0.35">
      <c r="AP12153" s="10"/>
      <c r="AQ12153"/>
    </row>
    <row r="12154" spans="42:43" x14ac:dyDescent="0.35">
      <c r="AP12154" s="10"/>
      <c r="AQ12154"/>
    </row>
    <row r="12155" spans="42:43" x14ac:dyDescent="0.35">
      <c r="AP12155" s="10"/>
      <c r="AQ12155"/>
    </row>
    <row r="12156" spans="42:43" x14ac:dyDescent="0.35">
      <c r="AP12156" s="10"/>
      <c r="AQ12156"/>
    </row>
    <row r="12157" spans="42:43" x14ac:dyDescent="0.35">
      <c r="AP12157" s="10"/>
      <c r="AQ12157"/>
    </row>
    <row r="12158" spans="42:43" x14ac:dyDescent="0.35">
      <c r="AP12158" s="10"/>
      <c r="AQ12158"/>
    </row>
    <row r="12159" spans="42:43" x14ac:dyDescent="0.35">
      <c r="AP12159" s="10"/>
      <c r="AQ12159"/>
    </row>
    <row r="12160" spans="42:43" x14ac:dyDescent="0.35">
      <c r="AP12160" s="10"/>
      <c r="AQ12160"/>
    </row>
    <row r="12161" spans="42:43" x14ac:dyDescent="0.35">
      <c r="AP12161" s="10"/>
      <c r="AQ12161"/>
    </row>
    <row r="12162" spans="42:43" x14ac:dyDescent="0.35">
      <c r="AP12162" s="10"/>
      <c r="AQ12162"/>
    </row>
    <row r="12163" spans="42:43" x14ac:dyDescent="0.35">
      <c r="AP12163" s="10"/>
      <c r="AQ12163"/>
    </row>
    <row r="12164" spans="42:43" x14ac:dyDescent="0.35">
      <c r="AP12164" s="10"/>
      <c r="AQ12164"/>
    </row>
    <row r="12165" spans="42:43" x14ac:dyDescent="0.35">
      <c r="AP12165" s="10"/>
      <c r="AQ12165"/>
    </row>
    <row r="12166" spans="42:43" x14ac:dyDescent="0.35">
      <c r="AP12166" s="10"/>
      <c r="AQ12166"/>
    </row>
    <row r="12167" spans="42:43" x14ac:dyDescent="0.35">
      <c r="AP12167" s="10"/>
      <c r="AQ12167"/>
    </row>
    <row r="12168" spans="42:43" x14ac:dyDescent="0.35">
      <c r="AP12168" s="10"/>
      <c r="AQ12168"/>
    </row>
    <row r="12169" spans="42:43" x14ac:dyDescent="0.35">
      <c r="AP12169" s="10"/>
      <c r="AQ12169"/>
    </row>
    <row r="12170" spans="42:43" x14ac:dyDescent="0.35">
      <c r="AP12170" s="10"/>
      <c r="AQ12170"/>
    </row>
    <row r="12171" spans="42:43" x14ac:dyDescent="0.35">
      <c r="AP12171" s="10"/>
      <c r="AQ12171"/>
    </row>
    <row r="12172" spans="42:43" x14ac:dyDescent="0.35">
      <c r="AP12172" s="10"/>
      <c r="AQ12172"/>
    </row>
    <row r="12173" spans="42:43" x14ac:dyDescent="0.35">
      <c r="AP12173" s="10"/>
      <c r="AQ12173"/>
    </row>
    <row r="12174" spans="42:43" x14ac:dyDescent="0.35">
      <c r="AP12174" s="10"/>
      <c r="AQ12174"/>
    </row>
    <row r="12175" spans="42:43" x14ac:dyDescent="0.35">
      <c r="AP12175" s="10"/>
      <c r="AQ12175"/>
    </row>
    <row r="12176" spans="42:43" x14ac:dyDescent="0.35">
      <c r="AP12176" s="10"/>
      <c r="AQ12176"/>
    </row>
    <row r="12177" spans="42:43" x14ac:dyDescent="0.35">
      <c r="AP12177" s="10"/>
      <c r="AQ12177"/>
    </row>
    <row r="12178" spans="42:43" x14ac:dyDescent="0.35">
      <c r="AP12178" s="10"/>
      <c r="AQ12178"/>
    </row>
    <row r="12179" spans="42:43" x14ac:dyDescent="0.35">
      <c r="AP12179" s="10"/>
      <c r="AQ12179"/>
    </row>
    <row r="12180" spans="42:43" x14ac:dyDescent="0.35">
      <c r="AP12180" s="10"/>
      <c r="AQ12180"/>
    </row>
    <row r="12181" spans="42:43" x14ac:dyDescent="0.35">
      <c r="AP12181" s="10"/>
      <c r="AQ12181"/>
    </row>
    <row r="12182" spans="42:43" x14ac:dyDescent="0.35">
      <c r="AP12182" s="10"/>
      <c r="AQ12182"/>
    </row>
    <row r="12183" spans="42:43" x14ac:dyDescent="0.35">
      <c r="AP12183" s="10"/>
      <c r="AQ12183"/>
    </row>
    <row r="12184" spans="42:43" x14ac:dyDescent="0.35">
      <c r="AP12184" s="10"/>
      <c r="AQ12184"/>
    </row>
    <row r="12185" spans="42:43" x14ac:dyDescent="0.35">
      <c r="AP12185" s="10"/>
      <c r="AQ12185"/>
    </row>
    <row r="12186" spans="42:43" x14ac:dyDescent="0.35">
      <c r="AP12186" s="10"/>
      <c r="AQ12186"/>
    </row>
    <row r="12187" spans="42:43" x14ac:dyDescent="0.35">
      <c r="AP12187" s="10"/>
      <c r="AQ12187"/>
    </row>
    <row r="12188" spans="42:43" x14ac:dyDescent="0.35">
      <c r="AP12188" s="10"/>
      <c r="AQ12188"/>
    </row>
    <row r="12189" spans="42:43" x14ac:dyDescent="0.35">
      <c r="AP12189" s="10"/>
      <c r="AQ12189"/>
    </row>
    <row r="12190" spans="42:43" x14ac:dyDescent="0.35">
      <c r="AP12190" s="10"/>
      <c r="AQ12190"/>
    </row>
    <row r="12191" spans="42:43" x14ac:dyDescent="0.35">
      <c r="AP12191" s="10"/>
      <c r="AQ12191"/>
    </row>
    <row r="12192" spans="42:43" x14ac:dyDescent="0.35">
      <c r="AP12192" s="10"/>
      <c r="AQ12192"/>
    </row>
    <row r="12193" spans="42:43" x14ac:dyDescent="0.35">
      <c r="AP12193" s="10"/>
      <c r="AQ12193"/>
    </row>
    <row r="12194" spans="42:43" x14ac:dyDescent="0.35">
      <c r="AP12194" s="10"/>
      <c r="AQ12194"/>
    </row>
    <row r="12195" spans="42:43" x14ac:dyDescent="0.35">
      <c r="AP12195" s="10"/>
      <c r="AQ12195"/>
    </row>
    <row r="12196" spans="42:43" x14ac:dyDescent="0.35">
      <c r="AP12196" s="10"/>
      <c r="AQ12196"/>
    </row>
    <row r="12197" spans="42:43" x14ac:dyDescent="0.35">
      <c r="AP12197" s="10"/>
      <c r="AQ12197"/>
    </row>
    <row r="12198" spans="42:43" x14ac:dyDescent="0.35">
      <c r="AP12198" s="10"/>
      <c r="AQ12198"/>
    </row>
    <row r="12199" spans="42:43" x14ac:dyDescent="0.35">
      <c r="AP12199" s="10"/>
      <c r="AQ12199"/>
    </row>
    <row r="12200" spans="42:43" x14ac:dyDescent="0.35">
      <c r="AP12200" s="10"/>
      <c r="AQ12200"/>
    </row>
    <row r="12201" spans="42:43" x14ac:dyDescent="0.35">
      <c r="AP12201" s="10"/>
      <c r="AQ12201"/>
    </row>
    <row r="12202" spans="42:43" x14ac:dyDescent="0.35">
      <c r="AP12202" s="10"/>
      <c r="AQ12202"/>
    </row>
    <row r="12203" spans="42:43" x14ac:dyDescent="0.35">
      <c r="AP12203" s="10"/>
      <c r="AQ12203"/>
    </row>
    <row r="12204" spans="42:43" x14ac:dyDescent="0.35">
      <c r="AP12204" s="10"/>
      <c r="AQ12204"/>
    </row>
    <row r="12205" spans="42:43" x14ac:dyDescent="0.35">
      <c r="AP12205" s="10"/>
      <c r="AQ12205"/>
    </row>
    <row r="12206" spans="42:43" x14ac:dyDescent="0.35">
      <c r="AP12206" s="10"/>
      <c r="AQ12206"/>
    </row>
    <row r="12207" spans="42:43" x14ac:dyDescent="0.35">
      <c r="AP12207" s="10"/>
      <c r="AQ12207"/>
    </row>
    <row r="12208" spans="42:43" x14ac:dyDescent="0.35">
      <c r="AP12208" s="10"/>
      <c r="AQ12208"/>
    </row>
    <row r="12209" spans="42:43" x14ac:dyDescent="0.35">
      <c r="AP12209" s="10"/>
      <c r="AQ12209"/>
    </row>
    <row r="12210" spans="42:43" x14ac:dyDescent="0.35">
      <c r="AP12210" s="10"/>
      <c r="AQ12210"/>
    </row>
    <row r="12211" spans="42:43" x14ac:dyDescent="0.35">
      <c r="AP12211" s="10"/>
      <c r="AQ12211"/>
    </row>
    <row r="12212" spans="42:43" x14ac:dyDescent="0.35">
      <c r="AP12212" s="10"/>
      <c r="AQ12212"/>
    </row>
    <row r="12213" spans="42:43" x14ac:dyDescent="0.35">
      <c r="AP12213" s="10"/>
      <c r="AQ12213"/>
    </row>
    <row r="12214" spans="42:43" x14ac:dyDescent="0.35">
      <c r="AP12214" s="10"/>
      <c r="AQ12214"/>
    </row>
    <row r="12215" spans="42:43" x14ac:dyDescent="0.35">
      <c r="AP12215" s="10"/>
      <c r="AQ12215"/>
    </row>
    <row r="12216" spans="42:43" x14ac:dyDescent="0.35">
      <c r="AP12216" s="10"/>
      <c r="AQ12216"/>
    </row>
    <row r="12217" spans="42:43" x14ac:dyDescent="0.35">
      <c r="AP12217" s="10"/>
      <c r="AQ12217"/>
    </row>
    <row r="12218" spans="42:43" x14ac:dyDescent="0.35">
      <c r="AP12218" s="10"/>
      <c r="AQ12218"/>
    </row>
    <row r="12219" spans="42:43" x14ac:dyDescent="0.35">
      <c r="AP12219" s="10"/>
      <c r="AQ12219"/>
    </row>
    <row r="12220" spans="42:43" x14ac:dyDescent="0.35">
      <c r="AP12220" s="10"/>
      <c r="AQ12220"/>
    </row>
    <row r="12221" spans="42:43" x14ac:dyDescent="0.35">
      <c r="AP12221" s="10"/>
      <c r="AQ12221"/>
    </row>
    <row r="12222" spans="42:43" x14ac:dyDescent="0.35">
      <c r="AP12222" s="10"/>
      <c r="AQ12222"/>
    </row>
    <row r="12223" spans="42:43" x14ac:dyDescent="0.35">
      <c r="AP12223" s="10"/>
      <c r="AQ12223"/>
    </row>
    <row r="12224" spans="42:43" x14ac:dyDescent="0.35">
      <c r="AP12224" s="10"/>
      <c r="AQ12224"/>
    </row>
    <row r="12225" spans="42:43" x14ac:dyDescent="0.35">
      <c r="AP12225" s="10"/>
      <c r="AQ12225"/>
    </row>
    <row r="12226" spans="42:43" x14ac:dyDescent="0.35">
      <c r="AP12226" s="10"/>
      <c r="AQ12226"/>
    </row>
    <row r="12227" spans="42:43" x14ac:dyDescent="0.35">
      <c r="AP12227" s="10"/>
      <c r="AQ12227"/>
    </row>
    <row r="12228" spans="42:43" x14ac:dyDescent="0.35">
      <c r="AP12228" s="10"/>
      <c r="AQ12228"/>
    </row>
    <row r="12229" spans="42:43" x14ac:dyDescent="0.35">
      <c r="AP12229" s="10"/>
      <c r="AQ12229"/>
    </row>
    <row r="12230" spans="42:43" x14ac:dyDescent="0.35">
      <c r="AP12230" s="10"/>
      <c r="AQ12230"/>
    </row>
    <row r="12231" spans="42:43" x14ac:dyDescent="0.35">
      <c r="AP12231" s="10"/>
      <c r="AQ12231"/>
    </row>
    <row r="12232" spans="42:43" x14ac:dyDescent="0.35">
      <c r="AP12232" s="10"/>
      <c r="AQ12232"/>
    </row>
    <row r="12233" spans="42:43" x14ac:dyDescent="0.35">
      <c r="AP12233" s="10"/>
      <c r="AQ12233"/>
    </row>
    <row r="12234" spans="42:43" x14ac:dyDescent="0.35">
      <c r="AP12234" s="10"/>
      <c r="AQ12234"/>
    </row>
    <row r="12235" spans="42:43" x14ac:dyDescent="0.35">
      <c r="AP12235" s="10"/>
      <c r="AQ12235"/>
    </row>
    <row r="12236" spans="42:43" x14ac:dyDescent="0.35">
      <c r="AP12236" s="10"/>
      <c r="AQ12236"/>
    </row>
    <row r="12237" spans="42:43" x14ac:dyDescent="0.35">
      <c r="AP12237" s="10"/>
      <c r="AQ12237"/>
    </row>
    <row r="12238" spans="42:43" x14ac:dyDescent="0.35">
      <c r="AP12238" s="10"/>
      <c r="AQ12238"/>
    </row>
    <row r="12239" spans="42:43" x14ac:dyDescent="0.35">
      <c r="AP12239" s="10"/>
      <c r="AQ12239"/>
    </row>
    <row r="12240" spans="42:43" x14ac:dyDescent="0.35">
      <c r="AP12240" s="10"/>
      <c r="AQ12240"/>
    </row>
    <row r="12241" spans="42:43" x14ac:dyDescent="0.35">
      <c r="AP12241" s="10"/>
      <c r="AQ12241"/>
    </row>
    <row r="12242" spans="42:43" x14ac:dyDescent="0.35">
      <c r="AP12242" s="10"/>
      <c r="AQ12242"/>
    </row>
    <row r="12243" spans="42:43" x14ac:dyDescent="0.35">
      <c r="AP12243" s="10"/>
      <c r="AQ12243"/>
    </row>
    <row r="12244" spans="42:43" x14ac:dyDescent="0.35">
      <c r="AP12244" s="10"/>
      <c r="AQ12244"/>
    </row>
    <row r="12245" spans="42:43" x14ac:dyDescent="0.35">
      <c r="AP12245" s="10"/>
      <c r="AQ12245"/>
    </row>
    <row r="12246" spans="42:43" x14ac:dyDescent="0.35">
      <c r="AP12246" s="10"/>
      <c r="AQ12246"/>
    </row>
    <row r="12247" spans="42:43" x14ac:dyDescent="0.35">
      <c r="AP12247" s="10"/>
      <c r="AQ12247"/>
    </row>
    <row r="12248" spans="42:43" x14ac:dyDescent="0.35">
      <c r="AP12248" s="10"/>
      <c r="AQ12248"/>
    </row>
    <row r="12249" spans="42:43" x14ac:dyDescent="0.35">
      <c r="AP12249" s="10"/>
      <c r="AQ12249"/>
    </row>
    <row r="12250" spans="42:43" x14ac:dyDescent="0.35">
      <c r="AP12250" s="10"/>
      <c r="AQ12250"/>
    </row>
    <row r="12251" spans="42:43" x14ac:dyDescent="0.35">
      <c r="AP12251" s="10"/>
      <c r="AQ12251"/>
    </row>
    <row r="12252" spans="42:43" x14ac:dyDescent="0.35">
      <c r="AP12252" s="10"/>
      <c r="AQ12252"/>
    </row>
    <row r="12253" spans="42:43" x14ac:dyDescent="0.35">
      <c r="AP12253" s="10"/>
      <c r="AQ12253"/>
    </row>
    <row r="12254" spans="42:43" x14ac:dyDescent="0.35">
      <c r="AP12254" s="10"/>
      <c r="AQ12254"/>
    </row>
    <row r="12255" spans="42:43" x14ac:dyDescent="0.35">
      <c r="AP12255" s="10"/>
      <c r="AQ12255"/>
    </row>
    <row r="12256" spans="42:43" x14ac:dyDescent="0.35">
      <c r="AP12256" s="10"/>
      <c r="AQ12256"/>
    </row>
    <row r="12257" spans="42:43" x14ac:dyDescent="0.35">
      <c r="AP12257" s="10"/>
      <c r="AQ12257"/>
    </row>
    <row r="12258" spans="42:43" x14ac:dyDescent="0.35">
      <c r="AP12258" s="10"/>
      <c r="AQ12258"/>
    </row>
    <row r="12259" spans="42:43" x14ac:dyDescent="0.35">
      <c r="AP12259" s="10"/>
      <c r="AQ12259"/>
    </row>
    <row r="12260" spans="42:43" x14ac:dyDescent="0.35">
      <c r="AP12260" s="10"/>
      <c r="AQ12260"/>
    </row>
    <row r="12261" spans="42:43" x14ac:dyDescent="0.35">
      <c r="AP12261" s="10"/>
      <c r="AQ12261"/>
    </row>
    <row r="12262" spans="42:43" x14ac:dyDescent="0.35">
      <c r="AP12262" s="10"/>
      <c r="AQ12262"/>
    </row>
    <row r="12263" spans="42:43" x14ac:dyDescent="0.35">
      <c r="AP12263" s="10"/>
      <c r="AQ12263"/>
    </row>
    <row r="12264" spans="42:43" x14ac:dyDescent="0.35">
      <c r="AP12264" s="10"/>
      <c r="AQ12264"/>
    </row>
    <row r="12265" spans="42:43" x14ac:dyDescent="0.35">
      <c r="AP12265" s="10"/>
      <c r="AQ12265"/>
    </row>
    <row r="12266" spans="42:43" x14ac:dyDescent="0.35">
      <c r="AP12266" s="10"/>
      <c r="AQ12266"/>
    </row>
    <row r="12267" spans="42:43" x14ac:dyDescent="0.35">
      <c r="AP12267" s="10"/>
      <c r="AQ12267"/>
    </row>
    <row r="12268" spans="42:43" x14ac:dyDescent="0.35">
      <c r="AP12268" s="10"/>
      <c r="AQ12268"/>
    </row>
    <row r="12269" spans="42:43" x14ac:dyDescent="0.35">
      <c r="AP12269" s="10"/>
      <c r="AQ12269"/>
    </row>
    <row r="12270" spans="42:43" x14ac:dyDescent="0.35">
      <c r="AP12270" s="10"/>
      <c r="AQ12270"/>
    </row>
    <row r="12271" spans="42:43" x14ac:dyDescent="0.35">
      <c r="AP12271" s="10"/>
      <c r="AQ12271"/>
    </row>
    <row r="12272" spans="42:43" x14ac:dyDescent="0.35">
      <c r="AP12272" s="10"/>
      <c r="AQ12272"/>
    </row>
    <row r="12273" spans="42:43" x14ac:dyDescent="0.35">
      <c r="AP12273" s="10"/>
      <c r="AQ12273"/>
    </row>
    <row r="12274" spans="42:43" x14ac:dyDescent="0.35">
      <c r="AP12274" s="10"/>
      <c r="AQ12274"/>
    </row>
    <row r="12275" spans="42:43" x14ac:dyDescent="0.35">
      <c r="AP12275" s="10"/>
      <c r="AQ12275"/>
    </row>
    <row r="12276" spans="42:43" x14ac:dyDescent="0.35">
      <c r="AP12276" s="10"/>
      <c r="AQ12276"/>
    </row>
    <row r="12277" spans="42:43" x14ac:dyDescent="0.35">
      <c r="AP12277" s="10"/>
      <c r="AQ12277"/>
    </row>
    <row r="12278" spans="42:43" x14ac:dyDescent="0.35">
      <c r="AP12278" s="10"/>
      <c r="AQ12278"/>
    </row>
    <row r="12279" spans="42:43" x14ac:dyDescent="0.35">
      <c r="AP12279" s="10"/>
      <c r="AQ12279"/>
    </row>
    <row r="12280" spans="42:43" x14ac:dyDescent="0.35">
      <c r="AP12280" s="10"/>
      <c r="AQ12280"/>
    </row>
    <row r="12281" spans="42:43" x14ac:dyDescent="0.35">
      <c r="AP12281" s="10"/>
      <c r="AQ12281"/>
    </row>
    <row r="12282" spans="42:43" x14ac:dyDescent="0.35">
      <c r="AP12282" s="10"/>
      <c r="AQ12282"/>
    </row>
    <row r="12283" spans="42:43" x14ac:dyDescent="0.35">
      <c r="AP12283" s="10"/>
      <c r="AQ12283"/>
    </row>
    <row r="12284" spans="42:43" x14ac:dyDescent="0.35">
      <c r="AP12284" s="10"/>
      <c r="AQ12284"/>
    </row>
    <row r="12285" spans="42:43" x14ac:dyDescent="0.35">
      <c r="AP12285" s="10"/>
      <c r="AQ12285"/>
    </row>
    <row r="12286" spans="42:43" x14ac:dyDescent="0.35">
      <c r="AP12286" s="10"/>
      <c r="AQ12286"/>
    </row>
    <row r="12287" spans="42:43" x14ac:dyDescent="0.35">
      <c r="AP12287" s="10"/>
      <c r="AQ12287"/>
    </row>
    <row r="12288" spans="42:43" x14ac:dyDescent="0.35">
      <c r="AP12288" s="10"/>
      <c r="AQ12288"/>
    </row>
    <row r="12289" spans="42:43" x14ac:dyDescent="0.35">
      <c r="AP12289" s="10"/>
      <c r="AQ12289"/>
    </row>
    <row r="12290" spans="42:43" x14ac:dyDescent="0.35">
      <c r="AP12290" s="10"/>
      <c r="AQ12290"/>
    </row>
    <row r="12291" spans="42:43" x14ac:dyDescent="0.35">
      <c r="AP12291" s="10"/>
      <c r="AQ12291"/>
    </row>
    <row r="12292" spans="42:43" x14ac:dyDescent="0.35">
      <c r="AP12292" s="10"/>
      <c r="AQ12292"/>
    </row>
    <row r="12293" spans="42:43" x14ac:dyDescent="0.35">
      <c r="AP12293" s="10"/>
      <c r="AQ12293"/>
    </row>
    <row r="12294" spans="42:43" x14ac:dyDescent="0.35">
      <c r="AP12294" s="10"/>
      <c r="AQ12294"/>
    </row>
    <row r="12295" spans="42:43" x14ac:dyDescent="0.35">
      <c r="AP12295" s="10"/>
      <c r="AQ12295"/>
    </row>
    <row r="12296" spans="42:43" x14ac:dyDescent="0.35">
      <c r="AP12296" s="10"/>
      <c r="AQ12296"/>
    </row>
    <row r="12297" spans="42:43" x14ac:dyDescent="0.35">
      <c r="AP12297" s="10"/>
      <c r="AQ12297"/>
    </row>
    <row r="12298" spans="42:43" x14ac:dyDescent="0.35">
      <c r="AP12298" s="10"/>
      <c r="AQ12298"/>
    </row>
    <row r="12299" spans="42:43" x14ac:dyDescent="0.35">
      <c r="AP12299" s="10"/>
      <c r="AQ12299"/>
    </row>
    <row r="12300" spans="42:43" x14ac:dyDescent="0.35">
      <c r="AP12300" s="10"/>
      <c r="AQ12300"/>
    </row>
    <row r="12301" spans="42:43" x14ac:dyDescent="0.35">
      <c r="AP12301" s="10"/>
      <c r="AQ12301"/>
    </row>
    <row r="12302" spans="42:43" x14ac:dyDescent="0.35">
      <c r="AP12302" s="10"/>
      <c r="AQ12302"/>
    </row>
    <row r="12303" spans="42:43" x14ac:dyDescent="0.35">
      <c r="AP12303" s="10"/>
      <c r="AQ12303"/>
    </row>
    <row r="12304" spans="42:43" x14ac:dyDescent="0.35">
      <c r="AP12304" s="10"/>
      <c r="AQ12304"/>
    </row>
    <row r="12305" spans="42:43" x14ac:dyDescent="0.35">
      <c r="AP12305" s="10"/>
      <c r="AQ12305"/>
    </row>
    <row r="12306" spans="42:43" x14ac:dyDescent="0.35">
      <c r="AP12306" s="10"/>
      <c r="AQ12306"/>
    </row>
    <row r="12307" spans="42:43" x14ac:dyDescent="0.35">
      <c r="AP12307" s="10"/>
      <c r="AQ12307"/>
    </row>
    <row r="12308" spans="42:43" x14ac:dyDescent="0.35">
      <c r="AP12308" s="10"/>
      <c r="AQ12308"/>
    </row>
    <row r="12309" spans="42:43" x14ac:dyDescent="0.35">
      <c r="AP12309" s="10"/>
      <c r="AQ12309"/>
    </row>
    <row r="12310" spans="42:43" x14ac:dyDescent="0.35">
      <c r="AP12310" s="10"/>
      <c r="AQ12310"/>
    </row>
    <row r="12311" spans="42:43" x14ac:dyDescent="0.35">
      <c r="AP12311" s="10"/>
      <c r="AQ12311"/>
    </row>
    <row r="12312" spans="42:43" x14ac:dyDescent="0.35">
      <c r="AP12312" s="10"/>
      <c r="AQ12312"/>
    </row>
    <row r="12313" spans="42:43" x14ac:dyDescent="0.35">
      <c r="AP12313" s="10"/>
      <c r="AQ12313"/>
    </row>
    <row r="12314" spans="42:43" x14ac:dyDescent="0.35">
      <c r="AP12314" s="10"/>
      <c r="AQ12314"/>
    </row>
    <row r="12315" spans="42:43" x14ac:dyDescent="0.35">
      <c r="AP12315" s="10"/>
      <c r="AQ12315"/>
    </row>
    <row r="12316" spans="42:43" x14ac:dyDescent="0.35">
      <c r="AP12316" s="10"/>
      <c r="AQ12316"/>
    </row>
    <row r="12317" spans="42:43" x14ac:dyDescent="0.35">
      <c r="AP12317" s="10"/>
      <c r="AQ12317"/>
    </row>
    <row r="12318" spans="42:43" x14ac:dyDescent="0.35">
      <c r="AP12318" s="10"/>
      <c r="AQ12318"/>
    </row>
    <row r="12319" spans="42:43" x14ac:dyDescent="0.35">
      <c r="AP12319" s="10"/>
      <c r="AQ12319"/>
    </row>
    <row r="12320" spans="42:43" x14ac:dyDescent="0.35">
      <c r="AP12320" s="10"/>
      <c r="AQ12320"/>
    </row>
    <row r="12321" spans="42:43" x14ac:dyDescent="0.35">
      <c r="AP12321" s="10"/>
      <c r="AQ12321"/>
    </row>
    <row r="12322" spans="42:43" x14ac:dyDescent="0.35">
      <c r="AP12322" s="10"/>
      <c r="AQ12322"/>
    </row>
    <row r="12323" spans="42:43" x14ac:dyDescent="0.35">
      <c r="AP12323" s="10"/>
      <c r="AQ12323"/>
    </row>
    <row r="12324" spans="42:43" x14ac:dyDescent="0.35">
      <c r="AP12324" s="10"/>
      <c r="AQ12324"/>
    </row>
    <row r="12325" spans="42:43" x14ac:dyDescent="0.35">
      <c r="AP12325" s="10"/>
      <c r="AQ12325"/>
    </row>
    <row r="12326" spans="42:43" x14ac:dyDescent="0.35">
      <c r="AP12326" s="10"/>
      <c r="AQ12326"/>
    </row>
    <row r="12327" spans="42:43" x14ac:dyDescent="0.35">
      <c r="AP12327" s="10"/>
      <c r="AQ12327"/>
    </row>
    <row r="12328" spans="42:43" x14ac:dyDescent="0.35">
      <c r="AP12328" s="10"/>
      <c r="AQ12328"/>
    </row>
    <row r="12329" spans="42:43" x14ac:dyDescent="0.35">
      <c r="AP12329" s="10"/>
      <c r="AQ12329"/>
    </row>
    <row r="12330" spans="42:43" x14ac:dyDescent="0.35">
      <c r="AP12330" s="10"/>
      <c r="AQ12330"/>
    </row>
    <row r="12331" spans="42:43" x14ac:dyDescent="0.35">
      <c r="AP12331" s="10"/>
      <c r="AQ12331"/>
    </row>
    <row r="12332" spans="42:43" x14ac:dyDescent="0.35">
      <c r="AP12332" s="10"/>
      <c r="AQ12332"/>
    </row>
    <row r="12333" spans="42:43" x14ac:dyDescent="0.35">
      <c r="AP12333" s="10"/>
      <c r="AQ12333"/>
    </row>
    <row r="12334" spans="42:43" x14ac:dyDescent="0.35">
      <c r="AP12334" s="10"/>
      <c r="AQ12334"/>
    </row>
    <row r="12335" spans="42:43" x14ac:dyDescent="0.35">
      <c r="AP12335" s="10"/>
      <c r="AQ12335"/>
    </row>
    <row r="12336" spans="42:43" x14ac:dyDescent="0.35">
      <c r="AP12336" s="10"/>
      <c r="AQ12336"/>
    </row>
    <row r="12337" spans="42:43" x14ac:dyDescent="0.35">
      <c r="AP12337" s="10"/>
      <c r="AQ12337"/>
    </row>
    <row r="12338" spans="42:43" x14ac:dyDescent="0.35">
      <c r="AP12338" s="10"/>
      <c r="AQ12338"/>
    </row>
    <row r="12339" spans="42:43" x14ac:dyDescent="0.35">
      <c r="AP12339" s="10"/>
      <c r="AQ12339"/>
    </row>
    <row r="12340" spans="42:43" x14ac:dyDescent="0.35">
      <c r="AP12340" s="10"/>
      <c r="AQ12340"/>
    </row>
    <row r="12341" spans="42:43" x14ac:dyDescent="0.35">
      <c r="AP12341" s="10"/>
      <c r="AQ12341"/>
    </row>
    <row r="12342" spans="42:43" x14ac:dyDescent="0.35">
      <c r="AP12342" s="10"/>
      <c r="AQ12342"/>
    </row>
    <row r="12343" spans="42:43" x14ac:dyDescent="0.35">
      <c r="AP12343" s="10"/>
      <c r="AQ12343"/>
    </row>
    <row r="12344" spans="42:43" x14ac:dyDescent="0.35">
      <c r="AP12344" s="10"/>
      <c r="AQ12344"/>
    </row>
    <row r="12345" spans="42:43" x14ac:dyDescent="0.35">
      <c r="AP12345" s="10"/>
      <c r="AQ12345"/>
    </row>
    <row r="12346" spans="42:43" x14ac:dyDescent="0.35">
      <c r="AP12346" s="10"/>
      <c r="AQ12346"/>
    </row>
    <row r="12347" spans="42:43" x14ac:dyDescent="0.35">
      <c r="AP12347" s="10"/>
      <c r="AQ12347"/>
    </row>
    <row r="12348" spans="42:43" x14ac:dyDescent="0.35">
      <c r="AP12348" s="10"/>
      <c r="AQ12348"/>
    </row>
    <row r="12349" spans="42:43" x14ac:dyDescent="0.35">
      <c r="AP12349" s="10"/>
      <c r="AQ12349"/>
    </row>
    <row r="12350" spans="42:43" x14ac:dyDescent="0.35">
      <c r="AP12350" s="10"/>
      <c r="AQ12350"/>
    </row>
    <row r="12351" spans="42:43" x14ac:dyDescent="0.35">
      <c r="AP12351" s="10"/>
      <c r="AQ12351"/>
    </row>
    <row r="12352" spans="42:43" x14ac:dyDescent="0.35">
      <c r="AP12352" s="10"/>
      <c r="AQ12352"/>
    </row>
    <row r="12353" spans="42:43" x14ac:dyDescent="0.35">
      <c r="AP12353" s="10"/>
      <c r="AQ12353"/>
    </row>
    <row r="12354" spans="42:43" x14ac:dyDescent="0.35">
      <c r="AP12354" s="10"/>
      <c r="AQ12354"/>
    </row>
    <row r="12355" spans="42:43" x14ac:dyDescent="0.35">
      <c r="AP12355" s="10"/>
      <c r="AQ12355"/>
    </row>
    <row r="12356" spans="42:43" x14ac:dyDescent="0.35">
      <c r="AP12356" s="10"/>
      <c r="AQ12356"/>
    </row>
    <row r="12357" spans="42:43" x14ac:dyDescent="0.35">
      <c r="AP12357" s="10"/>
      <c r="AQ12357"/>
    </row>
    <row r="12358" spans="42:43" x14ac:dyDescent="0.35">
      <c r="AP12358" s="10"/>
      <c r="AQ12358"/>
    </row>
    <row r="12359" spans="42:43" x14ac:dyDescent="0.35">
      <c r="AP12359" s="10"/>
      <c r="AQ12359"/>
    </row>
    <row r="12360" spans="42:43" x14ac:dyDescent="0.35">
      <c r="AP12360" s="10"/>
      <c r="AQ12360"/>
    </row>
    <row r="12361" spans="42:43" x14ac:dyDescent="0.35">
      <c r="AP12361" s="10"/>
      <c r="AQ12361"/>
    </row>
    <row r="12362" spans="42:43" x14ac:dyDescent="0.35">
      <c r="AP12362" s="10"/>
      <c r="AQ12362"/>
    </row>
    <row r="12363" spans="42:43" x14ac:dyDescent="0.35">
      <c r="AP12363" s="10"/>
      <c r="AQ12363"/>
    </row>
    <row r="12364" spans="42:43" x14ac:dyDescent="0.35">
      <c r="AP12364" s="10"/>
      <c r="AQ12364"/>
    </row>
    <row r="12365" spans="42:43" x14ac:dyDescent="0.35">
      <c r="AP12365" s="10"/>
      <c r="AQ12365"/>
    </row>
    <row r="12366" spans="42:43" x14ac:dyDescent="0.35">
      <c r="AP12366" s="10"/>
      <c r="AQ12366"/>
    </row>
    <row r="12367" spans="42:43" x14ac:dyDescent="0.35">
      <c r="AP12367" s="10"/>
      <c r="AQ12367"/>
    </row>
    <row r="12368" spans="42:43" x14ac:dyDescent="0.35">
      <c r="AP12368" s="10"/>
      <c r="AQ12368"/>
    </row>
    <row r="12369" spans="42:43" x14ac:dyDescent="0.35">
      <c r="AP12369" s="10"/>
      <c r="AQ12369"/>
    </row>
    <row r="12370" spans="42:43" x14ac:dyDescent="0.35">
      <c r="AP12370" s="10"/>
      <c r="AQ12370"/>
    </row>
    <row r="12371" spans="42:43" x14ac:dyDescent="0.35">
      <c r="AP12371" s="10"/>
      <c r="AQ12371"/>
    </row>
    <row r="12372" spans="42:43" x14ac:dyDescent="0.35">
      <c r="AP12372" s="10"/>
      <c r="AQ12372"/>
    </row>
    <row r="12373" spans="42:43" x14ac:dyDescent="0.35">
      <c r="AP12373" s="10"/>
      <c r="AQ12373"/>
    </row>
    <row r="12374" spans="42:43" x14ac:dyDescent="0.35">
      <c r="AP12374" s="10"/>
      <c r="AQ12374"/>
    </row>
    <row r="12375" spans="42:43" x14ac:dyDescent="0.35">
      <c r="AP12375" s="10"/>
      <c r="AQ12375"/>
    </row>
    <row r="12376" spans="42:43" x14ac:dyDescent="0.35">
      <c r="AP12376" s="10"/>
      <c r="AQ12376"/>
    </row>
    <row r="12377" spans="42:43" x14ac:dyDescent="0.35">
      <c r="AP12377" s="10"/>
      <c r="AQ12377"/>
    </row>
    <row r="12378" spans="42:43" x14ac:dyDescent="0.35">
      <c r="AP12378" s="10"/>
      <c r="AQ12378"/>
    </row>
    <row r="12379" spans="42:43" x14ac:dyDescent="0.35">
      <c r="AP12379" s="10"/>
      <c r="AQ12379"/>
    </row>
    <row r="12380" spans="42:43" x14ac:dyDescent="0.35">
      <c r="AP12380" s="10"/>
      <c r="AQ12380"/>
    </row>
    <row r="12381" spans="42:43" x14ac:dyDescent="0.35">
      <c r="AP12381" s="10"/>
      <c r="AQ12381"/>
    </row>
    <row r="12382" spans="42:43" x14ac:dyDescent="0.35">
      <c r="AP12382" s="10"/>
      <c r="AQ12382"/>
    </row>
    <row r="12383" spans="42:43" x14ac:dyDescent="0.35">
      <c r="AP12383" s="10"/>
      <c r="AQ12383"/>
    </row>
    <row r="12384" spans="42:43" x14ac:dyDescent="0.35">
      <c r="AP12384" s="10"/>
      <c r="AQ12384"/>
    </row>
    <row r="12385" spans="42:43" x14ac:dyDescent="0.35">
      <c r="AP12385" s="10"/>
      <c r="AQ12385"/>
    </row>
    <row r="12386" spans="42:43" x14ac:dyDescent="0.35">
      <c r="AP12386" s="10"/>
      <c r="AQ12386"/>
    </row>
    <row r="12387" spans="42:43" x14ac:dyDescent="0.35">
      <c r="AP12387" s="10"/>
      <c r="AQ12387"/>
    </row>
    <row r="12388" spans="42:43" x14ac:dyDescent="0.35">
      <c r="AP12388" s="10"/>
      <c r="AQ12388"/>
    </row>
    <row r="12389" spans="42:43" x14ac:dyDescent="0.35">
      <c r="AP12389" s="10"/>
      <c r="AQ12389"/>
    </row>
    <row r="12390" spans="42:43" x14ac:dyDescent="0.35">
      <c r="AP12390" s="10"/>
      <c r="AQ12390"/>
    </row>
    <row r="12391" spans="42:43" x14ac:dyDescent="0.35">
      <c r="AP12391" s="10"/>
      <c r="AQ12391"/>
    </row>
    <row r="12392" spans="42:43" x14ac:dyDescent="0.35">
      <c r="AP12392" s="10"/>
      <c r="AQ12392"/>
    </row>
    <row r="12393" spans="42:43" x14ac:dyDescent="0.35">
      <c r="AP12393" s="10"/>
      <c r="AQ12393"/>
    </row>
    <row r="12394" spans="42:43" x14ac:dyDescent="0.35">
      <c r="AP12394" s="10"/>
      <c r="AQ12394"/>
    </row>
    <row r="12395" spans="42:43" x14ac:dyDescent="0.35">
      <c r="AP12395" s="10"/>
      <c r="AQ12395"/>
    </row>
    <row r="12396" spans="42:43" x14ac:dyDescent="0.35">
      <c r="AP12396" s="10"/>
      <c r="AQ12396"/>
    </row>
    <row r="12397" spans="42:43" x14ac:dyDescent="0.35">
      <c r="AP12397" s="10"/>
      <c r="AQ12397"/>
    </row>
    <row r="12398" spans="42:43" x14ac:dyDescent="0.35">
      <c r="AP12398" s="10"/>
      <c r="AQ12398"/>
    </row>
    <row r="12399" spans="42:43" x14ac:dyDescent="0.35">
      <c r="AP12399" s="10"/>
      <c r="AQ12399"/>
    </row>
    <row r="12400" spans="42:43" x14ac:dyDescent="0.35">
      <c r="AP12400" s="10"/>
      <c r="AQ12400"/>
    </row>
    <row r="12401" spans="42:43" x14ac:dyDescent="0.35">
      <c r="AP12401" s="10"/>
      <c r="AQ12401"/>
    </row>
    <row r="12402" spans="42:43" x14ac:dyDescent="0.35">
      <c r="AP12402" s="10"/>
      <c r="AQ12402"/>
    </row>
    <row r="12403" spans="42:43" x14ac:dyDescent="0.35">
      <c r="AP12403" s="10"/>
      <c r="AQ12403"/>
    </row>
    <row r="12404" spans="42:43" x14ac:dyDescent="0.35">
      <c r="AP12404" s="10"/>
      <c r="AQ12404"/>
    </row>
    <row r="12405" spans="42:43" x14ac:dyDescent="0.35">
      <c r="AP12405" s="10"/>
      <c r="AQ12405"/>
    </row>
    <row r="12406" spans="42:43" x14ac:dyDescent="0.35">
      <c r="AP12406" s="10"/>
      <c r="AQ12406"/>
    </row>
    <row r="12407" spans="42:43" x14ac:dyDescent="0.35">
      <c r="AP12407" s="10"/>
      <c r="AQ12407"/>
    </row>
    <row r="12408" spans="42:43" x14ac:dyDescent="0.35">
      <c r="AP12408" s="10"/>
      <c r="AQ12408"/>
    </row>
    <row r="12409" spans="42:43" x14ac:dyDescent="0.35">
      <c r="AP12409" s="10"/>
      <c r="AQ12409"/>
    </row>
    <row r="12410" spans="42:43" x14ac:dyDescent="0.35">
      <c r="AP12410" s="10"/>
      <c r="AQ12410"/>
    </row>
    <row r="12411" spans="42:43" x14ac:dyDescent="0.35">
      <c r="AP12411" s="10"/>
      <c r="AQ12411"/>
    </row>
    <row r="12412" spans="42:43" x14ac:dyDescent="0.35">
      <c r="AP12412" s="10"/>
      <c r="AQ12412"/>
    </row>
    <row r="12413" spans="42:43" x14ac:dyDescent="0.35">
      <c r="AP12413" s="10"/>
      <c r="AQ12413"/>
    </row>
    <row r="12414" spans="42:43" x14ac:dyDescent="0.35">
      <c r="AP12414" s="10"/>
      <c r="AQ12414"/>
    </row>
    <row r="12415" spans="42:43" x14ac:dyDescent="0.35">
      <c r="AP12415" s="10"/>
      <c r="AQ12415"/>
    </row>
    <row r="12416" spans="42:43" x14ac:dyDescent="0.35">
      <c r="AP12416" s="10"/>
      <c r="AQ12416"/>
    </row>
    <row r="12417" spans="42:43" x14ac:dyDescent="0.35">
      <c r="AP12417" s="10"/>
      <c r="AQ12417"/>
    </row>
    <row r="12418" spans="42:43" x14ac:dyDescent="0.35">
      <c r="AP12418" s="10"/>
      <c r="AQ12418"/>
    </row>
    <row r="12419" spans="42:43" x14ac:dyDescent="0.35">
      <c r="AP12419" s="10"/>
      <c r="AQ12419"/>
    </row>
    <row r="12420" spans="42:43" x14ac:dyDescent="0.35">
      <c r="AP12420" s="10"/>
      <c r="AQ12420"/>
    </row>
    <row r="12421" spans="42:43" x14ac:dyDescent="0.35">
      <c r="AP12421" s="10"/>
      <c r="AQ12421"/>
    </row>
    <row r="12422" spans="42:43" x14ac:dyDescent="0.35">
      <c r="AP12422" s="10"/>
      <c r="AQ12422"/>
    </row>
    <row r="12423" spans="42:43" x14ac:dyDescent="0.35">
      <c r="AP12423" s="10"/>
      <c r="AQ12423"/>
    </row>
    <row r="12424" spans="42:43" x14ac:dyDescent="0.35">
      <c r="AP12424" s="10"/>
      <c r="AQ12424"/>
    </row>
    <row r="12425" spans="42:43" x14ac:dyDescent="0.35">
      <c r="AP12425" s="10"/>
      <c r="AQ12425"/>
    </row>
    <row r="12426" spans="42:43" x14ac:dyDescent="0.35">
      <c r="AP12426" s="10"/>
      <c r="AQ12426"/>
    </row>
    <row r="12427" spans="42:43" x14ac:dyDescent="0.35">
      <c r="AP12427" s="10"/>
      <c r="AQ12427"/>
    </row>
    <row r="12428" spans="42:43" x14ac:dyDescent="0.35">
      <c r="AP12428" s="10"/>
      <c r="AQ12428"/>
    </row>
    <row r="12429" spans="42:43" x14ac:dyDescent="0.35">
      <c r="AP12429" s="10"/>
      <c r="AQ12429"/>
    </row>
    <row r="12430" spans="42:43" x14ac:dyDescent="0.35">
      <c r="AP12430" s="10"/>
      <c r="AQ12430"/>
    </row>
    <row r="12431" spans="42:43" x14ac:dyDescent="0.35">
      <c r="AP12431" s="10"/>
      <c r="AQ12431"/>
    </row>
    <row r="12432" spans="42:43" x14ac:dyDescent="0.35">
      <c r="AP12432" s="10"/>
      <c r="AQ12432"/>
    </row>
    <row r="12433" spans="42:43" x14ac:dyDescent="0.35">
      <c r="AP12433" s="10"/>
      <c r="AQ12433"/>
    </row>
    <row r="12434" spans="42:43" x14ac:dyDescent="0.35">
      <c r="AP12434" s="10"/>
      <c r="AQ12434"/>
    </row>
    <row r="12435" spans="42:43" x14ac:dyDescent="0.35">
      <c r="AP12435" s="10"/>
      <c r="AQ12435"/>
    </row>
    <row r="12436" spans="42:43" x14ac:dyDescent="0.35">
      <c r="AP12436" s="10"/>
      <c r="AQ12436"/>
    </row>
    <row r="12437" spans="42:43" x14ac:dyDescent="0.35">
      <c r="AP12437" s="10"/>
      <c r="AQ12437"/>
    </row>
    <row r="12438" spans="42:43" x14ac:dyDescent="0.35">
      <c r="AP12438" s="10"/>
      <c r="AQ12438"/>
    </row>
    <row r="12439" spans="42:43" x14ac:dyDescent="0.35">
      <c r="AP12439" s="10"/>
      <c r="AQ12439"/>
    </row>
    <row r="12440" spans="42:43" x14ac:dyDescent="0.35">
      <c r="AP12440" s="10"/>
      <c r="AQ12440"/>
    </row>
    <row r="12441" spans="42:43" x14ac:dyDescent="0.35">
      <c r="AP12441" s="10"/>
      <c r="AQ12441"/>
    </row>
    <row r="12442" spans="42:43" x14ac:dyDescent="0.35">
      <c r="AP12442" s="10"/>
      <c r="AQ12442"/>
    </row>
    <row r="12443" spans="42:43" x14ac:dyDescent="0.35">
      <c r="AP12443" s="10"/>
      <c r="AQ12443"/>
    </row>
    <row r="12444" spans="42:43" x14ac:dyDescent="0.35">
      <c r="AP12444" s="10"/>
      <c r="AQ12444"/>
    </row>
    <row r="12445" spans="42:43" x14ac:dyDescent="0.35">
      <c r="AP12445" s="10"/>
      <c r="AQ12445"/>
    </row>
    <row r="12446" spans="42:43" x14ac:dyDescent="0.35">
      <c r="AP12446" s="10"/>
      <c r="AQ12446"/>
    </row>
    <row r="12447" spans="42:43" x14ac:dyDescent="0.35">
      <c r="AP12447" s="10"/>
      <c r="AQ12447"/>
    </row>
    <row r="12448" spans="42:43" x14ac:dyDescent="0.35">
      <c r="AP12448" s="10"/>
      <c r="AQ12448"/>
    </row>
    <row r="12449" spans="42:43" x14ac:dyDescent="0.35">
      <c r="AP12449" s="10"/>
      <c r="AQ12449"/>
    </row>
    <row r="12450" spans="42:43" x14ac:dyDescent="0.35">
      <c r="AP12450" s="10"/>
      <c r="AQ12450"/>
    </row>
    <row r="12451" spans="42:43" x14ac:dyDescent="0.35">
      <c r="AP12451" s="10"/>
      <c r="AQ12451"/>
    </row>
    <row r="12452" spans="42:43" x14ac:dyDescent="0.35">
      <c r="AP12452" s="10"/>
      <c r="AQ12452"/>
    </row>
    <row r="12453" spans="42:43" x14ac:dyDescent="0.35">
      <c r="AP12453" s="10"/>
      <c r="AQ12453"/>
    </row>
    <row r="12454" spans="42:43" x14ac:dyDescent="0.35">
      <c r="AP12454" s="10"/>
      <c r="AQ12454"/>
    </row>
    <row r="12455" spans="42:43" x14ac:dyDescent="0.35">
      <c r="AP12455" s="10"/>
      <c r="AQ12455"/>
    </row>
    <row r="12456" spans="42:43" x14ac:dyDescent="0.35">
      <c r="AP12456" s="10"/>
      <c r="AQ12456"/>
    </row>
    <row r="12457" spans="42:43" x14ac:dyDescent="0.35">
      <c r="AP12457" s="10"/>
      <c r="AQ12457"/>
    </row>
    <row r="12458" spans="42:43" x14ac:dyDescent="0.35">
      <c r="AP12458" s="10"/>
      <c r="AQ12458"/>
    </row>
    <row r="12459" spans="42:43" x14ac:dyDescent="0.35">
      <c r="AP12459" s="10"/>
      <c r="AQ12459"/>
    </row>
    <row r="12460" spans="42:43" x14ac:dyDescent="0.35">
      <c r="AP12460" s="10"/>
      <c r="AQ12460"/>
    </row>
    <row r="12461" spans="42:43" x14ac:dyDescent="0.35">
      <c r="AP12461" s="10"/>
      <c r="AQ12461"/>
    </row>
    <row r="12462" spans="42:43" x14ac:dyDescent="0.35">
      <c r="AP12462" s="10"/>
      <c r="AQ12462"/>
    </row>
    <row r="12463" spans="42:43" x14ac:dyDescent="0.35">
      <c r="AP12463" s="10"/>
      <c r="AQ12463"/>
    </row>
    <row r="12464" spans="42:43" x14ac:dyDescent="0.35">
      <c r="AP12464" s="10"/>
      <c r="AQ12464"/>
    </row>
    <row r="12465" spans="42:43" x14ac:dyDescent="0.35">
      <c r="AP12465" s="10"/>
      <c r="AQ12465"/>
    </row>
    <row r="12466" spans="42:43" x14ac:dyDescent="0.35">
      <c r="AP12466" s="10"/>
      <c r="AQ12466"/>
    </row>
    <row r="12467" spans="42:43" x14ac:dyDescent="0.35">
      <c r="AP12467" s="10"/>
      <c r="AQ12467"/>
    </row>
    <row r="12468" spans="42:43" x14ac:dyDescent="0.35">
      <c r="AP12468" s="10"/>
      <c r="AQ12468"/>
    </row>
    <row r="12469" spans="42:43" x14ac:dyDescent="0.35">
      <c r="AP12469" s="10"/>
      <c r="AQ12469"/>
    </row>
    <row r="12470" spans="42:43" x14ac:dyDescent="0.35">
      <c r="AP12470" s="10"/>
      <c r="AQ12470"/>
    </row>
    <row r="12471" spans="42:43" x14ac:dyDescent="0.35">
      <c r="AP12471" s="10"/>
      <c r="AQ12471"/>
    </row>
    <row r="12472" spans="42:43" x14ac:dyDescent="0.35">
      <c r="AP12472" s="10"/>
      <c r="AQ12472"/>
    </row>
    <row r="12473" spans="42:43" x14ac:dyDescent="0.35">
      <c r="AP12473" s="10"/>
      <c r="AQ12473"/>
    </row>
    <row r="12474" spans="42:43" x14ac:dyDescent="0.35">
      <c r="AP12474" s="10"/>
      <c r="AQ12474"/>
    </row>
    <row r="12475" spans="42:43" x14ac:dyDescent="0.35">
      <c r="AP12475" s="10"/>
      <c r="AQ12475"/>
    </row>
    <row r="12476" spans="42:43" x14ac:dyDescent="0.35">
      <c r="AP12476" s="10"/>
      <c r="AQ12476"/>
    </row>
    <row r="12477" spans="42:43" x14ac:dyDescent="0.35">
      <c r="AP12477" s="10"/>
      <c r="AQ12477"/>
    </row>
    <row r="12478" spans="42:43" x14ac:dyDescent="0.35">
      <c r="AP12478" s="10"/>
      <c r="AQ12478"/>
    </row>
    <row r="12479" spans="42:43" x14ac:dyDescent="0.35">
      <c r="AP12479" s="10"/>
      <c r="AQ12479"/>
    </row>
    <row r="12480" spans="42:43" x14ac:dyDescent="0.35">
      <c r="AP12480" s="10"/>
      <c r="AQ12480"/>
    </row>
    <row r="12481" spans="42:43" x14ac:dyDescent="0.35">
      <c r="AP12481" s="10"/>
      <c r="AQ12481"/>
    </row>
    <row r="12482" spans="42:43" x14ac:dyDescent="0.35">
      <c r="AP12482" s="10"/>
      <c r="AQ12482"/>
    </row>
    <row r="12483" spans="42:43" x14ac:dyDescent="0.35">
      <c r="AP12483" s="10"/>
      <c r="AQ12483"/>
    </row>
    <row r="12484" spans="42:43" x14ac:dyDescent="0.35">
      <c r="AP12484" s="10"/>
      <c r="AQ12484"/>
    </row>
    <row r="12485" spans="42:43" x14ac:dyDescent="0.35">
      <c r="AP12485" s="10"/>
      <c r="AQ12485"/>
    </row>
    <row r="12486" spans="42:43" x14ac:dyDescent="0.35">
      <c r="AP12486" s="10"/>
      <c r="AQ12486"/>
    </row>
    <row r="12487" spans="42:43" x14ac:dyDescent="0.35">
      <c r="AP12487" s="10"/>
      <c r="AQ12487"/>
    </row>
    <row r="12488" spans="42:43" x14ac:dyDescent="0.35">
      <c r="AP12488" s="10"/>
      <c r="AQ12488"/>
    </row>
    <row r="12489" spans="42:43" x14ac:dyDescent="0.35">
      <c r="AP12489" s="10"/>
      <c r="AQ12489"/>
    </row>
    <row r="12490" spans="42:43" x14ac:dyDescent="0.35">
      <c r="AP12490" s="10"/>
      <c r="AQ12490"/>
    </row>
    <row r="12491" spans="42:43" x14ac:dyDescent="0.35">
      <c r="AP12491" s="10"/>
      <c r="AQ12491"/>
    </row>
    <row r="12492" spans="42:43" x14ac:dyDescent="0.35">
      <c r="AP12492" s="10"/>
      <c r="AQ12492"/>
    </row>
    <row r="12493" spans="42:43" x14ac:dyDescent="0.35">
      <c r="AP12493" s="10"/>
      <c r="AQ12493"/>
    </row>
    <row r="12494" spans="42:43" x14ac:dyDescent="0.35">
      <c r="AP12494" s="10"/>
      <c r="AQ12494"/>
    </row>
    <row r="12495" spans="42:43" x14ac:dyDescent="0.35">
      <c r="AP12495" s="10"/>
      <c r="AQ12495"/>
    </row>
    <row r="12496" spans="42:43" x14ac:dyDescent="0.35">
      <c r="AP12496" s="10"/>
      <c r="AQ12496"/>
    </row>
    <row r="12497" spans="42:43" x14ac:dyDescent="0.35">
      <c r="AP12497" s="10"/>
      <c r="AQ12497"/>
    </row>
    <row r="12498" spans="42:43" x14ac:dyDescent="0.35">
      <c r="AP12498" s="10"/>
      <c r="AQ12498"/>
    </row>
    <row r="12499" spans="42:43" x14ac:dyDescent="0.35">
      <c r="AP12499" s="10"/>
      <c r="AQ12499"/>
    </row>
    <row r="12500" spans="42:43" x14ac:dyDescent="0.35">
      <c r="AP12500" s="10"/>
      <c r="AQ12500"/>
    </row>
    <row r="12501" spans="42:43" x14ac:dyDescent="0.35">
      <c r="AP12501" s="10"/>
      <c r="AQ12501"/>
    </row>
    <row r="12502" spans="42:43" x14ac:dyDescent="0.35">
      <c r="AP12502" s="10"/>
      <c r="AQ12502"/>
    </row>
    <row r="12503" spans="42:43" x14ac:dyDescent="0.35">
      <c r="AP12503" s="10"/>
      <c r="AQ12503"/>
    </row>
    <row r="12504" spans="42:43" x14ac:dyDescent="0.35">
      <c r="AP12504" s="10"/>
      <c r="AQ12504"/>
    </row>
    <row r="12505" spans="42:43" x14ac:dyDescent="0.35">
      <c r="AP12505" s="10"/>
      <c r="AQ12505"/>
    </row>
    <row r="12506" spans="42:43" x14ac:dyDescent="0.35">
      <c r="AP12506" s="10"/>
      <c r="AQ12506"/>
    </row>
    <row r="12507" spans="42:43" x14ac:dyDescent="0.35">
      <c r="AP12507" s="10"/>
      <c r="AQ12507"/>
    </row>
    <row r="12508" spans="42:43" x14ac:dyDescent="0.35">
      <c r="AP12508" s="10"/>
      <c r="AQ12508"/>
    </row>
    <row r="12509" spans="42:43" x14ac:dyDescent="0.35">
      <c r="AP12509" s="10"/>
      <c r="AQ12509"/>
    </row>
    <row r="12510" spans="42:43" x14ac:dyDescent="0.35">
      <c r="AP12510" s="10"/>
      <c r="AQ12510"/>
    </row>
    <row r="12511" spans="42:43" x14ac:dyDescent="0.35">
      <c r="AP12511" s="10"/>
      <c r="AQ12511"/>
    </row>
    <row r="12512" spans="42:43" x14ac:dyDescent="0.35">
      <c r="AP12512" s="10"/>
      <c r="AQ12512"/>
    </row>
    <row r="12513" spans="42:43" x14ac:dyDescent="0.35">
      <c r="AP12513" s="10"/>
      <c r="AQ12513"/>
    </row>
    <row r="12514" spans="42:43" x14ac:dyDescent="0.35">
      <c r="AP12514" s="10"/>
      <c r="AQ12514"/>
    </row>
    <row r="12515" spans="42:43" x14ac:dyDescent="0.35">
      <c r="AP12515" s="10"/>
      <c r="AQ12515"/>
    </row>
    <row r="12516" spans="42:43" x14ac:dyDescent="0.35">
      <c r="AP12516" s="10"/>
      <c r="AQ12516"/>
    </row>
    <row r="12517" spans="42:43" x14ac:dyDescent="0.35">
      <c r="AP12517" s="10"/>
      <c r="AQ12517"/>
    </row>
    <row r="12518" spans="42:43" x14ac:dyDescent="0.35">
      <c r="AP12518" s="10"/>
      <c r="AQ12518"/>
    </row>
    <row r="12519" spans="42:43" x14ac:dyDescent="0.35">
      <c r="AP12519" s="10"/>
      <c r="AQ12519"/>
    </row>
    <row r="12520" spans="42:43" x14ac:dyDescent="0.35">
      <c r="AP12520" s="10"/>
      <c r="AQ12520"/>
    </row>
    <row r="12521" spans="42:43" x14ac:dyDescent="0.35">
      <c r="AP12521" s="10"/>
      <c r="AQ12521"/>
    </row>
    <row r="12522" spans="42:43" x14ac:dyDescent="0.35">
      <c r="AP12522" s="10"/>
      <c r="AQ12522"/>
    </row>
    <row r="12523" spans="42:43" x14ac:dyDescent="0.35">
      <c r="AP12523" s="10"/>
      <c r="AQ12523"/>
    </row>
    <row r="12524" spans="42:43" x14ac:dyDescent="0.35">
      <c r="AP12524" s="10"/>
      <c r="AQ12524"/>
    </row>
    <row r="12525" spans="42:43" x14ac:dyDescent="0.35">
      <c r="AP12525" s="10"/>
      <c r="AQ12525"/>
    </row>
    <row r="12526" spans="42:43" x14ac:dyDescent="0.35">
      <c r="AP12526" s="10"/>
      <c r="AQ12526"/>
    </row>
    <row r="12527" spans="42:43" x14ac:dyDescent="0.35">
      <c r="AP12527" s="10"/>
      <c r="AQ12527"/>
    </row>
    <row r="12528" spans="42:43" x14ac:dyDescent="0.35">
      <c r="AP12528" s="10"/>
      <c r="AQ12528"/>
    </row>
    <row r="12529" spans="42:43" x14ac:dyDescent="0.35">
      <c r="AP12529" s="10"/>
      <c r="AQ12529"/>
    </row>
    <row r="12530" spans="42:43" x14ac:dyDescent="0.35">
      <c r="AP12530" s="10"/>
      <c r="AQ12530"/>
    </row>
    <row r="12531" spans="42:43" x14ac:dyDescent="0.35">
      <c r="AP12531" s="10"/>
      <c r="AQ12531"/>
    </row>
    <row r="12532" spans="42:43" x14ac:dyDescent="0.35">
      <c r="AP12532" s="10"/>
      <c r="AQ12532"/>
    </row>
    <row r="12533" spans="42:43" x14ac:dyDescent="0.35">
      <c r="AP12533" s="10"/>
      <c r="AQ12533"/>
    </row>
    <row r="12534" spans="42:43" x14ac:dyDescent="0.35">
      <c r="AP12534" s="10"/>
      <c r="AQ12534"/>
    </row>
    <row r="12535" spans="42:43" x14ac:dyDescent="0.35">
      <c r="AP12535" s="10"/>
      <c r="AQ12535"/>
    </row>
    <row r="12536" spans="42:43" x14ac:dyDescent="0.35">
      <c r="AP12536" s="10"/>
      <c r="AQ12536"/>
    </row>
    <row r="12537" spans="42:43" x14ac:dyDescent="0.35">
      <c r="AP12537" s="10"/>
      <c r="AQ12537"/>
    </row>
    <row r="12538" spans="42:43" x14ac:dyDescent="0.35">
      <c r="AP12538" s="10"/>
      <c r="AQ12538"/>
    </row>
    <row r="12539" spans="42:43" x14ac:dyDescent="0.35">
      <c r="AP12539" s="10"/>
      <c r="AQ12539"/>
    </row>
    <row r="12540" spans="42:43" x14ac:dyDescent="0.35">
      <c r="AP12540" s="10"/>
      <c r="AQ12540"/>
    </row>
    <row r="12541" spans="42:43" x14ac:dyDescent="0.35">
      <c r="AP12541" s="10"/>
      <c r="AQ12541"/>
    </row>
    <row r="12542" spans="42:43" x14ac:dyDescent="0.35">
      <c r="AP12542" s="10"/>
      <c r="AQ12542"/>
    </row>
    <row r="12543" spans="42:43" x14ac:dyDescent="0.35">
      <c r="AP12543" s="10"/>
      <c r="AQ12543"/>
    </row>
    <row r="12544" spans="42:43" x14ac:dyDescent="0.35">
      <c r="AP12544" s="10"/>
      <c r="AQ12544"/>
    </row>
    <row r="12545" spans="42:43" x14ac:dyDescent="0.35">
      <c r="AP12545" s="10"/>
      <c r="AQ12545"/>
    </row>
    <row r="12546" spans="42:43" x14ac:dyDescent="0.35">
      <c r="AP12546" s="10"/>
      <c r="AQ12546"/>
    </row>
    <row r="12547" spans="42:43" x14ac:dyDescent="0.35">
      <c r="AP12547" s="10"/>
      <c r="AQ12547"/>
    </row>
    <row r="12548" spans="42:43" x14ac:dyDescent="0.35">
      <c r="AP12548" s="10"/>
      <c r="AQ12548"/>
    </row>
    <row r="12549" spans="42:43" x14ac:dyDescent="0.35">
      <c r="AP12549" s="10"/>
      <c r="AQ12549"/>
    </row>
    <row r="12550" spans="42:43" x14ac:dyDescent="0.35">
      <c r="AP12550" s="10"/>
      <c r="AQ12550"/>
    </row>
    <row r="12551" spans="42:43" x14ac:dyDescent="0.35">
      <c r="AP12551" s="10"/>
      <c r="AQ12551"/>
    </row>
    <row r="12552" spans="42:43" x14ac:dyDescent="0.35">
      <c r="AP12552" s="10"/>
      <c r="AQ12552"/>
    </row>
    <row r="12553" spans="42:43" x14ac:dyDescent="0.35">
      <c r="AP12553" s="10"/>
      <c r="AQ12553"/>
    </row>
    <row r="12554" spans="42:43" x14ac:dyDescent="0.35">
      <c r="AP12554" s="10"/>
      <c r="AQ12554"/>
    </row>
    <row r="12555" spans="42:43" x14ac:dyDescent="0.35">
      <c r="AP12555" s="10"/>
      <c r="AQ12555"/>
    </row>
    <row r="12556" spans="42:43" x14ac:dyDescent="0.35">
      <c r="AP12556" s="10"/>
      <c r="AQ12556"/>
    </row>
    <row r="12557" spans="42:43" x14ac:dyDescent="0.35">
      <c r="AP12557" s="10"/>
      <c r="AQ12557"/>
    </row>
    <row r="12558" spans="42:43" x14ac:dyDescent="0.35">
      <c r="AP12558" s="10"/>
      <c r="AQ12558"/>
    </row>
    <row r="12559" spans="42:43" x14ac:dyDescent="0.35">
      <c r="AP12559" s="10"/>
      <c r="AQ12559"/>
    </row>
    <row r="12560" spans="42:43" x14ac:dyDescent="0.35">
      <c r="AP12560" s="10"/>
      <c r="AQ12560"/>
    </row>
    <row r="12561" spans="42:43" x14ac:dyDescent="0.35">
      <c r="AP12561" s="10"/>
      <c r="AQ12561"/>
    </row>
    <row r="12562" spans="42:43" x14ac:dyDescent="0.35">
      <c r="AP12562" s="10"/>
      <c r="AQ12562"/>
    </row>
    <row r="12563" spans="42:43" x14ac:dyDescent="0.35">
      <c r="AP12563" s="10"/>
      <c r="AQ12563"/>
    </row>
    <row r="12564" spans="42:43" x14ac:dyDescent="0.35">
      <c r="AP12564" s="10"/>
      <c r="AQ12564"/>
    </row>
    <row r="12565" spans="42:43" x14ac:dyDescent="0.35">
      <c r="AP12565" s="10"/>
      <c r="AQ12565"/>
    </row>
    <row r="12566" spans="42:43" x14ac:dyDescent="0.35">
      <c r="AP12566" s="10"/>
      <c r="AQ12566"/>
    </row>
    <row r="12567" spans="42:43" x14ac:dyDescent="0.35">
      <c r="AP12567" s="10"/>
      <c r="AQ12567"/>
    </row>
    <row r="12568" spans="42:43" x14ac:dyDescent="0.35">
      <c r="AP12568" s="10"/>
      <c r="AQ12568"/>
    </row>
    <row r="12569" spans="42:43" x14ac:dyDescent="0.35">
      <c r="AP12569" s="10"/>
      <c r="AQ12569"/>
    </row>
    <row r="12570" spans="42:43" x14ac:dyDescent="0.35">
      <c r="AP12570" s="10"/>
      <c r="AQ12570"/>
    </row>
    <row r="12571" spans="42:43" x14ac:dyDescent="0.35">
      <c r="AP12571" s="10"/>
      <c r="AQ12571"/>
    </row>
    <row r="12572" spans="42:43" x14ac:dyDescent="0.35">
      <c r="AP12572" s="10"/>
      <c r="AQ12572"/>
    </row>
    <row r="12573" spans="42:43" x14ac:dyDescent="0.35">
      <c r="AP12573" s="10"/>
      <c r="AQ12573"/>
    </row>
    <row r="12574" spans="42:43" x14ac:dyDescent="0.35">
      <c r="AP12574" s="10"/>
      <c r="AQ12574"/>
    </row>
    <row r="12575" spans="42:43" x14ac:dyDescent="0.35">
      <c r="AP12575" s="10"/>
      <c r="AQ12575"/>
    </row>
    <row r="12576" spans="42:43" x14ac:dyDescent="0.35">
      <c r="AP12576" s="10"/>
      <c r="AQ12576"/>
    </row>
    <row r="12577" spans="42:43" x14ac:dyDescent="0.35">
      <c r="AP12577" s="10"/>
      <c r="AQ12577"/>
    </row>
    <row r="12578" spans="42:43" x14ac:dyDescent="0.35">
      <c r="AP12578" s="10"/>
      <c r="AQ12578"/>
    </row>
    <row r="12579" spans="42:43" x14ac:dyDescent="0.35">
      <c r="AP12579" s="10"/>
      <c r="AQ12579"/>
    </row>
    <row r="12580" spans="42:43" x14ac:dyDescent="0.35">
      <c r="AP12580" s="10"/>
      <c r="AQ12580"/>
    </row>
    <row r="12581" spans="42:43" x14ac:dyDescent="0.35">
      <c r="AP12581" s="10"/>
      <c r="AQ12581"/>
    </row>
    <row r="12582" spans="42:43" x14ac:dyDescent="0.35">
      <c r="AP12582" s="10"/>
      <c r="AQ12582"/>
    </row>
    <row r="12583" spans="42:43" x14ac:dyDescent="0.35">
      <c r="AP12583" s="10"/>
      <c r="AQ12583"/>
    </row>
    <row r="12584" spans="42:43" x14ac:dyDescent="0.35">
      <c r="AP12584" s="10"/>
      <c r="AQ12584"/>
    </row>
    <row r="12585" spans="42:43" x14ac:dyDescent="0.35">
      <c r="AP12585" s="10"/>
      <c r="AQ12585"/>
    </row>
    <row r="12586" spans="42:43" x14ac:dyDescent="0.35">
      <c r="AP12586" s="10"/>
      <c r="AQ12586"/>
    </row>
    <row r="12587" spans="42:43" x14ac:dyDescent="0.35">
      <c r="AP12587" s="10"/>
      <c r="AQ12587"/>
    </row>
    <row r="12588" spans="42:43" x14ac:dyDescent="0.35">
      <c r="AP12588" s="10"/>
      <c r="AQ12588"/>
    </row>
    <row r="12589" spans="42:43" x14ac:dyDescent="0.35">
      <c r="AP12589" s="10"/>
      <c r="AQ12589"/>
    </row>
    <row r="12590" spans="42:43" x14ac:dyDescent="0.35">
      <c r="AP12590" s="10"/>
      <c r="AQ12590"/>
    </row>
    <row r="12591" spans="42:43" x14ac:dyDescent="0.35">
      <c r="AP12591" s="10"/>
      <c r="AQ12591"/>
    </row>
    <row r="12592" spans="42:43" x14ac:dyDescent="0.35">
      <c r="AP12592" s="10"/>
      <c r="AQ12592"/>
    </row>
    <row r="12593" spans="42:43" x14ac:dyDescent="0.35">
      <c r="AP12593" s="10"/>
      <c r="AQ12593"/>
    </row>
    <row r="12594" spans="42:43" x14ac:dyDescent="0.35">
      <c r="AP12594" s="10"/>
      <c r="AQ12594"/>
    </row>
    <row r="12595" spans="42:43" x14ac:dyDescent="0.35">
      <c r="AP12595" s="10"/>
      <c r="AQ12595"/>
    </row>
    <row r="12596" spans="42:43" x14ac:dyDescent="0.35">
      <c r="AP12596" s="10"/>
      <c r="AQ12596"/>
    </row>
    <row r="12597" spans="42:43" x14ac:dyDescent="0.35">
      <c r="AP12597" s="10"/>
      <c r="AQ12597"/>
    </row>
    <row r="12598" spans="42:43" x14ac:dyDescent="0.35">
      <c r="AP12598" s="10"/>
      <c r="AQ12598"/>
    </row>
    <row r="12599" spans="42:43" x14ac:dyDescent="0.35">
      <c r="AP12599" s="10"/>
      <c r="AQ12599"/>
    </row>
    <row r="12600" spans="42:43" x14ac:dyDescent="0.35">
      <c r="AP12600" s="10"/>
      <c r="AQ12600"/>
    </row>
    <row r="12601" spans="42:43" x14ac:dyDescent="0.35">
      <c r="AP12601" s="10"/>
      <c r="AQ12601"/>
    </row>
    <row r="12602" spans="42:43" x14ac:dyDescent="0.35">
      <c r="AP12602" s="10"/>
      <c r="AQ12602"/>
    </row>
    <row r="12603" spans="42:43" x14ac:dyDescent="0.35">
      <c r="AP12603" s="10"/>
      <c r="AQ12603"/>
    </row>
    <row r="12604" spans="42:43" x14ac:dyDescent="0.35">
      <c r="AP12604" s="10"/>
      <c r="AQ12604"/>
    </row>
    <row r="12605" spans="42:43" x14ac:dyDescent="0.35">
      <c r="AP12605" s="10"/>
      <c r="AQ12605"/>
    </row>
    <row r="12606" spans="42:43" x14ac:dyDescent="0.35">
      <c r="AP12606" s="10"/>
      <c r="AQ12606"/>
    </row>
    <row r="12607" spans="42:43" x14ac:dyDescent="0.35">
      <c r="AP12607" s="10"/>
      <c r="AQ12607"/>
    </row>
    <row r="12608" spans="42:43" x14ac:dyDescent="0.35">
      <c r="AP12608" s="10"/>
      <c r="AQ12608"/>
    </row>
    <row r="12609" spans="42:43" x14ac:dyDescent="0.35">
      <c r="AP12609" s="10"/>
      <c r="AQ12609"/>
    </row>
    <row r="12610" spans="42:43" x14ac:dyDescent="0.35">
      <c r="AP12610" s="10"/>
      <c r="AQ12610"/>
    </row>
    <row r="12611" spans="42:43" x14ac:dyDescent="0.35">
      <c r="AP12611" s="10"/>
      <c r="AQ12611"/>
    </row>
    <row r="12612" spans="42:43" x14ac:dyDescent="0.35">
      <c r="AP12612" s="10"/>
      <c r="AQ12612"/>
    </row>
    <row r="12613" spans="42:43" x14ac:dyDescent="0.35">
      <c r="AP12613" s="10"/>
      <c r="AQ12613"/>
    </row>
    <row r="12614" spans="42:43" x14ac:dyDescent="0.35">
      <c r="AP12614" s="10"/>
      <c r="AQ12614"/>
    </row>
    <row r="12615" spans="42:43" x14ac:dyDescent="0.35">
      <c r="AP12615" s="10"/>
      <c r="AQ12615"/>
    </row>
    <row r="12616" spans="42:43" x14ac:dyDescent="0.35">
      <c r="AP12616" s="10"/>
      <c r="AQ12616"/>
    </row>
    <row r="12617" spans="42:43" x14ac:dyDescent="0.35">
      <c r="AP12617" s="10"/>
      <c r="AQ12617"/>
    </row>
    <row r="12618" spans="42:43" x14ac:dyDescent="0.35">
      <c r="AP12618" s="10"/>
      <c r="AQ12618"/>
    </row>
    <row r="12619" spans="42:43" x14ac:dyDescent="0.35">
      <c r="AP12619" s="10"/>
      <c r="AQ12619"/>
    </row>
    <row r="12620" spans="42:43" x14ac:dyDescent="0.35">
      <c r="AP12620" s="10"/>
      <c r="AQ12620"/>
    </row>
    <row r="12621" spans="42:43" x14ac:dyDescent="0.35">
      <c r="AP12621" s="10"/>
      <c r="AQ12621"/>
    </row>
    <row r="12622" spans="42:43" x14ac:dyDescent="0.35">
      <c r="AP12622" s="10"/>
      <c r="AQ12622"/>
    </row>
    <row r="12623" spans="42:43" x14ac:dyDescent="0.35">
      <c r="AP12623" s="10"/>
      <c r="AQ12623"/>
    </row>
    <row r="12624" spans="42:43" x14ac:dyDescent="0.35">
      <c r="AP12624" s="10"/>
      <c r="AQ12624"/>
    </row>
    <row r="12625" spans="42:43" x14ac:dyDescent="0.35">
      <c r="AP12625" s="10"/>
      <c r="AQ12625"/>
    </row>
    <row r="12626" spans="42:43" x14ac:dyDescent="0.35">
      <c r="AP12626" s="10"/>
      <c r="AQ12626"/>
    </row>
    <row r="12627" spans="42:43" x14ac:dyDescent="0.35">
      <c r="AP12627" s="10"/>
      <c r="AQ12627"/>
    </row>
    <row r="12628" spans="42:43" x14ac:dyDescent="0.35">
      <c r="AP12628" s="10"/>
      <c r="AQ12628"/>
    </row>
    <row r="12629" spans="42:43" x14ac:dyDescent="0.35">
      <c r="AP12629" s="10"/>
      <c r="AQ12629"/>
    </row>
    <row r="12630" spans="42:43" x14ac:dyDescent="0.35">
      <c r="AP12630" s="10"/>
      <c r="AQ12630"/>
    </row>
    <row r="12631" spans="42:43" x14ac:dyDescent="0.35">
      <c r="AP12631" s="10"/>
      <c r="AQ12631"/>
    </row>
    <row r="12632" spans="42:43" x14ac:dyDescent="0.35">
      <c r="AP12632" s="10"/>
      <c r="AQ12632"/>
    </row>
    <row r="12633" spans="42:43" x14ac:dyDescent="0.35">
      <c r="AP12633" s="10"/>
      <c r="AQ12633"/>
    </row>
    <row r="12634" spans="42:43" x14ac:dyDescent="0.35">
      <c r="AP12634" s="10"/>
      <c r="AQ12634"/>
    </row>
    <row r="12635" spans="42:43" x14ac:dyDescent="0.35">
      <c r="AP12635" s="10"/>
      <c r="AQ12635"/>
    </row>
    <row r="12636" spans="42:43" x14ac:dyDescent="0.35">
      <c r="AP12636" s="10"/>
      <c r="AQ12636"/>
    </row>
    <row r="12637" spans="42:43" x14ac:dyDescent="0.35">
      <c r="AP12637" s="10"/>
      <c r="AQ12637"/>
    </row>
    <row r="12638" spans="42:43" x14ac:dyDescent="0.35">
      <c r="AP12638" s="10"/>
      <c r="AQ12638"/>
    </row>
    <row r="12639" spans="42:43" x14ac:dyDescent="0.35">
      <c r="AP12639" s="10"/>
      <c r="AQ12639"/>
    </row>
    <row r="12640" spans="42:43" x14ac:dyDescent="0.35">
      <c r="AP12640" s="10"/>
      <c r="AQ12640"/>
    </row>
    <row r="12641" spans="42:43" x14ac:dyDescent="0.35">
      <c r="AP12641" s="10"/>
      <c r="AQ12641"/>
    </row>
    <row r="12642" spans="42:43" x14ac:dyDescent="0.35">
      <c r="AP12642" s="10"/>
      <c r="AQ12642"/>
    </row>
    <row r="12643" spans="42:43" x14ac:dyDescent="0.35">
      <c r="AP12643" s="10"/>
      <c r="AQ12643"/>
    </row>
    <row r="12644" spans="42:43" x14ac:dyDescent="0.35">
      <c r="AP12644" s="10"/>
      <c r="AQ12644"/>
    </row>
    <row r="12645" spans="42:43" x14ac:dyDescent="0.35">
      <c r="AP12645" s="10"/>
      <c r="AQ12645"/>
    </row>
    <row r="12646" spans="42:43" x14ac:dyDescent="0.35">
      <c r="AP12646" s="10"/>
      <c r="AQ12646"/>
    </row>
    <row r="12647" spans="42:43" x14ac:dyDescent="0.35">
      <c r="AP12647" s="10"/>
      <c r="AQ12647"/>
    </row>
    <row r="12648" spans="42:43" x14ac:dyDescent="0.35">
      <c r="AP12648" s="10"/>
      <c r="AQ12648"/>
    </row>
    <row r="12649" spans="42:43" x14ac:dyDescent="0.35">
      <c r="AP12649" s="10"/>
      <c r="AQ12649"/>
    </row>
    <row r="12650" spans="42:43" x14ac:dyDescent="0.35">
      <c r="AP12650" s="10"/>
      <c r="AQ12650"/>
    </row>
    <row r="12651" spans="42:43" x14ac:dyDescent="0.35">
      <c r="AP12651" s="10"/>
      <c r="AQ12651"/>
    </row>
    <row r="12652" spans="42:43" x14ac:dyDescent="0.35">
      <c r="AP12652" s="10"/>
      <c r="AQ12652"/>
    </row>
    <row r="12653" spans="42:43" x14ac:dyDescent="0.35">
      <c r="AP12653" s="10"/>
      <c r="AQ12653"/>
    </row>
    <row r="12654" spans="42:43" x14ac:dyDescent="0.35">
      <c r="AP12654" s="10"/>
      <c r="AQ12654"/>
    </row>
    <row r="12655" spans="42:43" x14ac:dyDescent="0.35">
      <c r="AP12655" s="10"/>
      <c r="AQ12655"/>
    </row>
    <row r="12656" spans="42:43" x14ac:dyDescent="0.35">
      <c r="AP12656" s="10"/>
      <c r="AQ12656"/>
    </row>
    <row r="12657" spans="42:43" x14ac:dyDescent="0.35">
      <c r="AP12657" s="10"/>
      <c r="AQ12657"/>
    </row>
    <row r="12658" spans="42:43" x14ac:dyDescent="0.35">
      <c r="AP12658" s="10"/>
      <c r="AQ12658"/>
    </row>
    <row r="12659" spans="42:43" x14ac:dyDescent="0.35">
      <c r="AP12659" s="10"/>
      <c r="AQ12659"/>
    </row>
    <row r="12660" spans="42:43" x14ac:dyDescent="0.35">
      <c r="AP12660" s="10"/>
      <c r="AQ12660"/>
    </row>
    <row r="12661" spans="42:43" x14ac:dyDescent="0.35">
      <c r="AP12661" s="10"/>
      <c r="AQ12661"/>
    </row>
    <row r="12662" spans="42:43" x14ac:dyDescent="0.35">
      <c r="AP12662" s="10"/>
      <c r="AQ12662"/>
    </row>
    <row r="12663" spans="42:43" x14ac:dyDescent="0.35">
      <c r="AP12663" s="10"/>
      <c r="AQ12663"/>
    </row>
    <row r="12664" spans="42:43" x14ac:dyDescent="0.35">
      <c r="AP12664" s="10"/>
      <c r="AQ12664"/>
    </row>
    <row r="12665" spans="42:43" x14ac:dyDescent="0.35">
      <c r="AP12665" s="10"/>
      <c r="AQ12665"/>
    </row>
    <row r="12666" spans="42:43" x14ac:dyDescent="0.35">
      <c r="AP12666" s="10"/>
      <c r="AQ12666"/>
    </row>
    <row r="12667" spans="42:43" x14ac:dyDescent="0.35">
      <c r="AP12667" s="10"/>
      <c r="AQ12667"/>
    </row>
    <row r="12668" spans="42:43" x14ac:dyDescent="0.35">
      <c r="AP12668" s="10"/>
      <c r="AQ12668"/>
    </row>
    <row r="12669" spans="42:43" x14ac:dyDescent="0.35">
      <c r="AP12669" s="10"/>
      <c r="AQ12669"/>
    </row>
    <row r="12670" spans="42:43" x14ac:dyDescent="0.35">
      <c r="AP12670" s="10"/>
      <c r="AQ12670"/>
    </row>
    <row r="12671" spans="42:43" x14ac:dyDescent="0.35">
      <c r="AP12671" s="10"/>
      <c r="AQ12671"/>
    </row>
    <row r="12672" spans="42:43" x14ac:dyDescent="0.35">
      <c r="AP12672" s="10"/>
      <c r="AQ12672"/>
    </row>
    <row r="12673" spans="42:43" x14ac:dyDescent="0.35">
      <c r="AP12673" s="10"/>
      <c r="AQ12673"/>
    </row>
    <row r="12674" spans="42:43" x14ac:dyDescent="0.35">
      <c r="AP12674" s="10"/>
      <c r="AQ12674"/>
    </row>
    <row r="12675" spans="42:43" x14ac:dyDescent="0.35">
      <c r="AP12675" s="10"/>
      <c r="AQ12675"/>
    </row>
    <row r="12676" spans="42:43" x14ac:dyDescent="0.35">
      <c r="AP12676" s="10"/>
      <c r="AQ12676"/>
    </row>
    <row r="12677" spans="42:43" x14ac:dyDescent="0.35">
      <c r="AP12677" s="10"/>
      <c r="AQ12677"/>
    </row>
    <row r="12678" spans="42:43" x14ac:dyDescent="0.35">
      <c r="AP12678" s="10"/>
      <c r="AQ12678"/>
    </row>
    <row r="12679" spans="42:43" x14ac:dyDescent="0.35">
      <c r="AP12679" s="10"/>
      <c r="AQ12679"/>
    </row>
    <row r="12680" spans="42:43" x14ac:dyDescent="0.35">
      <c r="AP12680" s="10"/>
      <c r="AQ12680"/>
    </row>
    <row r="12681" spans="42:43" x14ac:dyDescent="0.35">
      <c r="AP12681" s="10"/>
      <c r="AQ12681"/>
    </row>
    <row r="12682" spans="42:43" x14ac:dyDescent="0.35">
      <c r="AP12682" s="10"/>
      <c r="AQ12682"/>
    </row>
    <row r="12683" spans="42:43" x14ac:dyDescent="0.35">
      <c r="AP12683" s="10"/>
      <c r="AQ12683"/>
    </row>
    <row r="12684" spans="42:43" x14ac:dyDescent="0.35">
      <c r="AP12684" s="10"/>
      <c r="AQ12684"/>
    </row>
    <row r="12685" spans="42:43" x14ac:dyDescent="0.35">
      <c r="AP12685" s="10"/>
      <c r="AQ12685"/>
    </row>
    <row r="12686" spans="42:43" x14ac:dyDescent="0.35">
      <c r="AP12686" s="10"/>
      <c r="AQ12686"/>
    </row>
    <row r="12687" spans="42:43" x14ac:dyDescent="0.35">
      <c r="AP12687" s="10"/>
      <c r="AQ12687"/>
    </row>
    <row r="12688" spans="42:43" x14ac:dyDescent="0.35">
      <c r="AP12688" s="10"/>
      <c r="AQ12688"/>
    </row>
    <row r="12689" spans="42:43" x14ac:dyDescent="0.35">
      <c r="AP12689" s="10"/>
      <c r="AQ12689"/>
    </row>
    <row r="12690" spans="42:43" x14ac:dyDescent="0.35">
      <c r="AP12690" s="10"/>
      <c r="AQ12690"/>
    </row>
    <row r="12691" spans="42:43" x14ac:dyDescent="0.35">
      <c r="AP12691" s="10"/>
      <c r="AQ12691"/>
    </row>
    <row r="12692" spans="42:43" x14ac:dyDescent="0.35">
      <c r="AP12692" s="10"/>
      <c r="AQ12692"/>
    </row>
    <row r="12693" spans="42:43" x14ac:dyDescent="0.35">
      <c r="AP12693" s="10"/>
      <c r="AQ12693"/>
    </row>
    <row r="12694" spans="42:43" x14ac:dyDescent="0.35">
      <c r="AP12694" s="10"/>
      <c r="AQ12694"/>
    </row>
    <row r="12695" spans="42:43" x14ac:dyDescent="0.35">
      <c r="AP12695" s="10"/>
      <c r="AQ12695"/>
    </row>
    <row r="12696" spans="42:43" x14ac:dyDescent="0.35">
      <c r="AP12696" s="10"/>
      <c r="AQ12696"/>
    </row>
    <row r="12697" spans="42:43" x14ac:dyDescent="0.35">
      <c r="AP12697" s="10"/>
      <c r="AQ12697"/>
    </row>
    <row r="12698" spans="42:43" x14ac:dyDescent="0.35">
      <c r="AP12698" s="10"/>
      <c r="AQ12698"/>
    </row>
    <row r="12699" spans="42:43" x14ac:dyDescent="0.35">
      <c r="AP12699" s="10"/>
      <c r="AQ12699"/>
    </row>
    <row r="12700" spans="42:43" x14ac:dyDescent="0.35">
      <c r="AP12700" s="10"/>
      <c r="AQ12700"/>
    </row>
    <row r="12701" spans="42:43" x14ac:dyDescent="0.35">
      <c r="AP12701" s="10"/>
      <c r="AQ12701"/>
    </row>
    <row r="12702" spans="42:43" x14ac:dyDescent="0.35">
      <c r="AP12702" s="10"/>
      <c r="AQ12702"/>
    </row>
    <row r="12703" spans="42:43" x14ac:dyDescent="0.35">
      <c r="AP12703" s="10"/>
      <c r="AQ12703"/>
    </row>
    <row r="12704" spans="42:43" x14ac:dyDescent="0.35">
      <c r="AP12704" s="10"/>
      <c r="AQ12704"/>
    </row>
    <row r="12705" spans="42:43" x14ac:dyDescent="0.35">
      <c r="AP12705" s="10"/>
      <c r="AQ12705"/>
    </row>
    <row r="12706" spans="42:43" x14ac:dyDescent="0.35">
      <c r="AP12706" s="10"/>
      <c r="AQ12706"/>
    </row>
    <row r="12707" spans="42:43" x14ac:dyDescent="0.35">
      <c r="AP12707" s="10"/>
      <c r="AQ12707"/>
    </row>
    <row r="12708" spans="42:43" x14ac:dyDescent="0.35">
      <c r="AP12708" s="10"/>
      <c r="AQ12708"/>
    </row>
    <row r="12709" spans="42:43" x14ac:dyDescent="0.35">
      <c r="AP12709" s="10"/>
      <c r="AQ12709"/>
    </row>
    <row r="12710" spans="42:43" x14ac:dyDescent="0.35">
      <c r="AP12710" s="10"/>
      <c r="AQ12710"/>
    </row>
    <row r="12711" spans="42:43" x14ac:dyDescent="0.35">
      <c r="AP12711" s="10"/>
      <c r="AQ12711"/>
    </row>
    <row r="12712" spans="42:43" x14ac:dyDescent="0.35">
      <c r="AP12712" s="10"/>
      <c r="AQ12712"/>
    </row>
    <row r="12713" spans="42:43" x14ac:dyDescent="0.35">
      <c r="AP12713" s="10"/>
      <c r="AQ12713"/>
    </row>
    <row r="12714" spans="42:43" x14ac:dyDescent="0.35">
      <c r="AP12714" s="10"/>
      <c r="AQ12714"/>
    </row>
    <row r="12715" spans="42:43" x14ac:dyDescent="0.35">
      <c r="AP12715" s="10"/>
      <c r="AQ12715"/>
    </row>
    <row r="12716" spans="42:43" x14ac:dyDescent="0.35">
      <c r="AP12716" s="10"/>
      <c r="AQ12716"/>
    </row>
    <row r="12717" spans="42:43" x14ac:dyDescent="0.35">
      <c r="AP12717" s="10"/>
      <c r="AQ12717"/>
    </row>
    <row r="12718" spans="42:43" x14ac:dyDescent="0.35">
      <c r="AP12718" s="10"/>
      <c r="AQ12718"/>
    </row>
    <row r="12719" spans="42:43" x14ac:dyDescent="0.35">
      <c r="AP12719" s="10"/>
      <c r="AQ12719"/>
    </row>
    <row r="12720" spans="42:43" x14ac:dyDescent="0.35">
      <c r="AP12720" s="10"/>
      <c r="AQ12720"/>
    </row>
    <row r="12721" spans="42:43" x14ac:dyDescent="0.35">
      <c r="AP12721" s="10"/>
      <c r="AQ12721"/>
    </row>
    <row r="12722" spans="42:43" x14ac:dyDescent="0.35">
      <c r="AP12722" s="10"/>
      <c r="AQ12722"/>
    </row>
    <row r="12723" spans="42:43" x14ac:dyDescent="0.35">
      <c r="AP12723" s="10"/>
      <c r="AQ12723"/>
    </row>
    <row r="12724" spans="42:43" x14ac:dyDescent="0.35">
      <c r="AP12724" s="10"/>
      <c r="AQ12724"/>
    </row>
    <row r="12725" spans="42:43" x14ac:dyDescent="0.35">
      <c r="AP12725" s="10"/>
      <c r="AQ12725"/>
    </row>
    <row r="12726" spans="42:43" x14ac:dyDescent="0.35">
      <c r="AP12726" s="10"/>
      <c r="AQ12726"/>
    </row>
    <row r="12727" spans="42:43" x14ac:dyDescent="0.35">
      <c r="AP12727" s="10"/>
      <c r="AQ12727"/>
    </row>
    <row r="12728" spans="42:43" x14ac:dyDescent="0.35">
      <c r="AP12728" s="10"/>
      <c r="AQ12728"/>
    </row>
    <row r="12729" spans="42:43" x14ac:dyDescent="0.35">
      <c r="AP12729" s="10"/>
      <c r="AQ12729"/>
    </row>
    <row r="12730" spans="42:43" x14ac:dyDescent="0.35">
      <c r="AP12730" s="10"/>
      <c r="AQ12730"/>
    </row>
    <row r="12731" spans="42:43" x14ac:dyDescent="0.35">
      <c r="AP12731" s="10"/>
      <c r="AQ12731"/>
    </row>
    <row r="12732" spans="42:43" x14ac:dyDescent="0.35">
      <c r="AP12732" s="10"/>
      <c r="AQ12732"/>
    </row>
    <row r="12733" spans="42:43" x14ac:dyDescent="0.35">
      <c r="AP12733" s="10"/>
      <c r="AQ12733"/>
    </row>
    <row r="12734" spans="42:43" x14ac:dyDescent="0.35">
      <c r="AP12734" s="10"/>
      <c r="AQ12734"/>
    </row>
    <row r="12735" spans="42:43" x14ac:dyDescent="0.35">
      <c r="AP12735" s="10"/>
      <c r="AQ12735"/>
    </row>
    <row r="12736" spans="42:43" x14ac:dyDescent="0.35">
      <c r="AP12736" s="10"/>
      <c r="AQ12736"/>
    </row>
    <row r="12737" spans="42:43" x14ac:dyDescent="0.35">
      <c r="AP12737" s="10"/>
      <c r="AQ12737"/>
    </row>
    <row r="12738" spans="42:43" x14ac:dyDescent="0.35">
      <c r="AP12738" s="10"/>
      <c r="AQ12738"/>
    </row>
    <row r="12739" spans="42:43" x14ac:dyDescent="0.35">
      <c r="AP12739" s="10"/>
      <c r="AQ12739"/>
    </row>
    <row r="12740" spans="42:43" x14ac:dyDescent="0.35">
      <c r="AP12740" s="10"/>
      <c r="AQ12740"/>
    </row>
    <row r="12741" spans="42:43" x14ac:dyDescent="0.35">
      <c r="AP12741" s="10"/>
      <c r="AQ12741"/>
    </row>
    <row r="12742" spans="42:43" x14ac:dyDescent="0.35">
      <c r="AP12742" s="10"/>
      <c r="AQ12742"/>
    </row>
    <row r="12743" spans="42:43" x14ac:dyDescent="0.35">
      <c r="AP12743" s="10"/>
      <c r="AQ12743"/>
    </row>
    <row r="12744" spans="42:43" x14ac:dyDescent="0.35">
      <c r="AP12744" s="10"/>
      <c r="AQ12744"/>
    </row>
    <row r="12745" spans="42:43" x14ac:dyDescent="0.35">
      <c r="AP12745" s="10"/>
      <c r="AQ12745"/>
    </row>
    <row r="12746" spans="42:43" x14ac:dyDescent="0.35">
      <c r="AP12746" s="10"/>
      <c r="AQ12746"/>
    </row>
    <row r="12747" spans="42:43" x14ac:dyDescent="0.35">
      <c r="AP12747" s="10"/>
      <c r="AQ12747"/>
    </row>
    <row r="12748" spans="42:43" x14ac:dyDescent="0.35">
      <c r="AP12748" s="10"/>
      <c r="AQ12748"/>
    </row>
    <row r="12749" spans="42:43" x14ac:dyDescent="0.35">
      <c r="AP12749" s="10"/>
      <c r="AQ12749"/>
    </row>
    <row r="12750" spans="42:43" x14ac:dyDescent="0.35">
      <c r="AP12750" s="10"/>
      <c r="AQ12750"/>
    </row>
    <row r="12751" spans="42:43" x14ac:dyDescent="0.35">
      <c r="AP12751" s="10"/>
      <c r="AQ12751"/>
    </row>
    <row r="12752" spans="42:43" x14ac:dyDescent="0.35">
      <c r="AP12752" s="10"/>
      <c r="AQ12752"/>
    </row>
    <row r="12753" spans="42:43" x14ac:dyDescent="0.35">
      <c r="AP12753" s="10"/>
      <c r="AQ12753"/>
    </row>
    <row r="12754" spans="42:43" x14ac:dyDescent="0.35">
      <c r="AP12754" s="10"/>
      <c r="AQ12754"/>
    </row>
    <row r="12755" spans="42:43" x14ac:dyDescent="0.35">
      <c r="AP12755" s="10"/>
      <c r="AQ12755"/>
    </row>
    <row r="12756" spans="42:43" x14ac:dyDescent="0.35">
      <c r="AP12756" s="10"/>
      <c r="AQ12756"/>
    </row>
    <row r="12757" spans="42:43" x14ac:dyDescent="0.35">
      <c r="AP12757" s="10"/>
      <c r="AQ12757"/>
    </row>
    <row r="12758" spans="42:43" x14ac:dyDescent="0.35">
      <c r="AP12758" s="10"/>
      <c r="AQ12758"/>
    </row>
    <row r="12759" spans="42:43" x14ac:dyDescent="0.35">
      <c r="AP12759" s="10"/>
      <c r="AQ12759"/>
    </row>
    <row r="12760" spans="42:43" x14ac:dyDescent="0.35">
      <c r="AP12760" s="10"/>
      <c r="AQ12760"/>
    </row>
    <row r="12761" spans="42:43" x14ac:dyDescent="0.35">
      <c r="AP12761" s="10"/>
      <c r="AQ12761"/>
    </row>
    <row r="12762" spans="42:43" x14ac:dyDescent="0.35">
      <c r="AP12762" s="10"/>
      <c r="AQ12762"/>
    </row>
    <row r="12763" spans="42:43" x14ac:dyDescent="0.35">
      <c r="AP12763" s="10"/>
      <c r="AQ12763"/>
    </row>
    <row r="12764" spans="42:43" x14ac:dyDescent="0.35">
      <c r="AP12764" s="10"/>
      <c r="AQ12764"/>
    </row>
    <row r="12765" spans="42:43" x14ac:dyDescent="0.35">
      <c r="AP12765" s="10"/>
      <c r="AQ12765"/>
    </row>
    <row r="12766" spans="42:43" x14ac:dyDescent="0.35">
      <c r="AP12766" s="10"/>
      <c r="AQ12766"/>
    </row>
    <row r="12767" spans="42:43" x14ac:dyDescent="0.35">
      <c r="AP12767" s="10"/>
      <c r="AQ12767"/>
    </row>
    <row r="12768" spans="42:43" x14ac:dyDescent="0.35">
      <c r="AP12768" s="10"/>
      <c r="AQ12768"/>
    </row>
    <row r="12769" spans="42:43" x14ac:dyDescent="0.35">
      <c r="AP12769" s="10"/>
      <c r="AQ12769"/>
    </row>
    <row r="12770" spans="42:43" x14ac:dyDescent="0.35">
      <c r="AP12770" s="10"/>
      <c r="AQ12770"/>
    </row>
    <row r="12771" spans="42:43" x14ac:dyDescent="0.35">
      <c r="AP12771" s="10"/>
      <c r="AQ12771"/>
    </row>
    <row r="12772" spans="42:43" x14ac:dyDescent="0.35">
      <c r="AP12772" s="10"/>
      <c r="AQ12772"/>
    </row>
    <row r="12773" spans="42:43" x14ac:dyDescent="0.35">
      <c r="AP12773" s="10"/>
      <c r="AQ12773"/>
    </row>
    <row r="12774" spans="42:43" x14ac:dyDescent="0.35">
      <c r="AP12774" s="10"/>
      <c r="AQ12774"/>
    </row>
    <row r="12775" spans="42:43" x14ac:dyDescent="0.35">
      <c r="AP12775" s="10"/>
      <c r="AQ12775"/>
    </row>
    <row r="12776" spans="42:43" x14ac:dyDescent="0.35">
      <c r="AP12776" s="10"/>
      <c r="AQ12776"/>
    </row>
    <row r="12777" spans="42:43" x14ac:dyDescent="0.35">
      <c r="AP12777" s="10"/>
      <c r="AQ12777"/>
    </row>
    <row r="12778" spans="42:43" x14ac:dyDescent="0.35">
      <c r="AP12778" s="10"/>
      <c r="AQ12778"/>
    </row>
    <row r="12779" spans="42:43" x14ac:dyDescent="0.35">
      <c r="AP12779" s="10"/>
      <c r="AQ12779"/>
    </row>
    <row r="12780" spans="42:43" x14ac:dyDescent="0.35">
      <c r="AP12780" s="10"/>
      <c r="AQ12780"/>
    </row>
    <row r="12781" spans="42:43" x14ac:dyDescent="0.35">
      <c r="AP12781" s="10"/>
      <c r="AQ12781"/>
    </row>
    <row r="12782" spans="42:43" x14ac:dyDescent="0.35">
      <c r="AP12782" s="10"/>
      <c r="AQ12782"/>
    </row>
    <row r="12783" spans="42:43" x14ac:dyDescent="0.35">
      <c r="AP12783" s="10"/>
      <c r="AQ12783"/>
    </row>
    <row r="12784" spans="42:43" x14ac:dyDescent="0.35">
      <c r="AP12784" s="10"/>
      <c r="AQ12784"/>
    </row>
    <row r="12785" spans="42:43" x14ac:dyDescent="0.35">
      <c r="AP12785" s="10"/>
      <c r="AQ12785"/>
    </row>
    <row r="12786" spans="42:43" x14ac:dyDescent="0.35">
      <c r="AP12786" s="10"/>
      <c r="AQ12786"/>
    </row>
    <row r="12787" spans="42:43" x14ac:dyDescent="0.35">
      <c r="AP12787" s="10"/>
      <c r="AQ12787"/>
    </row>
    <row r="12788" spans="42:43" x14ac:dyDescent="0.35">
      <c r="AP12788" s="10"/>
      <c r="AQ12788"/>
    </row>
    <row r="12789" spans="42:43" x14ac:dyDescent="0.35">
      <c r="AP12789" s="10"/>
      <c r="AQ12789"/>
    </row>
    <row r="12790" spans="42:43" x14ac:dyDescent="0.35">
      <c r="AP12790" s="10"/>
      <c r="AQ12790"/>
    </row>
    <row r="12791" spans="42:43" x14ac:dyDescent="0.35">
      <c r="AP12791" s="10"/>
      <c r="AQ12791"/>
    </row>
    <row r="12792" spans="42:43" x14ac:dyDescent="0.35">
      <c r="AP12792" s="10"/>
      <c r="AQ12792"/>
    </row>
    <row r="12793" spans="42:43" x14ac:dyDescent="0.35">
      <c r="AP12793" s="10"/>
      <c r="AQ12793"/>
    </row>
    <row r="12794" spans="42:43" x14ac:dyDescent="0.35">
      <c r="AP12794" s="10"/>
      <c r="AQ12794"/>
    </row>
    <row r="12795" spans="42:43" x14ac:dyDescent="0.35">
      <c r="AP12795" s="10"/>
      <c r="AQ12795"/>
    </row>
    <row r="12796" spans="42:43" x14ac:dyDescent="0.35">
      <c r="AP12796" s="10"/>
      <c r="AQ12796"/>
    </row>
    <row r="12797" spans="42:43" x14ac:dyDescent="0.35">
      <c r="AP12797" s="10"/>
      <c r="AQ12797"/>
    </row>
    <row r="12798" spans="42:43" x14ac:dyDescent="0.35">
      <c r="AP12798" s="10"/>
      <c r="AQ12798"/>
    </row>
    <row r="12799" spans="42:43" x14ac:dyDescent="0.35">
      <c r="AP12799" s="10"/>
      <c r="AQ12799"/>
    </row>
    <row r="12800" spans="42:43" x14ac:dyDescent="0.35">
      <c r="AP12800" s="10"/>
      <c r="AQ12800"/>
    </row>
    <row r="12801" spans="42:43" x14ac:dyDescent="0.35">
      <c r="AP12801" s="10"/>
      <c r="AQ12801"/>
    </row>
    <row r="12802" spans="42:43" x14ac:dyDescent="0.35">
      <c r="AP12802" s="10"/>
      <c r="AQ12802"/>
    </row>
    <row r="12803" spans="42:43" x14ac:dyDescent="0.35">
      <c r="AP12803" s="10"/>
      <c r="AQ12803"/>
    </row>
    <row r="12804" spans="42:43" x14ac:dyDescent="0.35">
      <c r="AP12804" s="10"/>
      <c r="AQ12804"/>
    </row>
    <row r="12805" spans="42:43" x14ac:dyDescent="0.35">
      <c r="AP12805" s="10"/>
      <c r="AQ12805"/>
    </row>
    <row r="12806" spans="42:43" x14ac:dyDescent="0.35">
      <c r="AP12806" s="10"/>
      <c r="AQ12806"/>
    </row>
    <row r="12807" spans="42:43" x14ac:dyDescent="0.35">
      <c r="AP12807" s="10"/>
      <c r="AQ12807"/>
    </row>
    <row r="12808" spans="42:43" x14ac:dyDescent="0.35">
      <c r="AP12808" s="10"/>
      <c r="AQ12808"/>
    </row>
    <row r="12809" spans="42:43" x14ac:dyDescent="0.35">
      <c r="AP12809" s="10"/>
      <c r="AQ12809"/>
    </row>
    <row r="12810" spans="42:43" x14ac:dyDescent="0.35">
      <c r="AP12810" s="10"/>
      <c r="AQ12810"/>
    </row>
    <row r="12811" spans="42:43" x14ac:dyDescent="0.35">
      <c r="AP12811" s="10"/>
      <c r="AQ12811"/>
    </row>
    <row r="12812" spans="42:43" x14ac:dyDescent="0.35">
      <c r="AP12812" s="10"/>
      <c r="AQ12812"/>
    </row>
    <row r="12813" spans="42:43" x14ac:dyDescent="0.35">
      <c r="AP12813" s="10"/>
      <c r="AQ12813"/>
    </row>
    <row r="12814" spans="42:43" x14ac:dyDescent="0.35">
      <c r="AP12814" s="10"/>
      <c r="AQ12814"/>
    </row>
    <row r="12815" spans="42:43" x14ac:dyDescent="0.35">
      <c r="AP12815" s="10"/>
      <c r="AQ12815"/>
    </row>
    <row r="12816" spans="42:43" x14ac:dyDescent="0.35">
      <c r="AP12816" s="10"/>
      <c r="AQ12816"/>
    </row>
    <row r="12817" spans="42:43" x14ac:dyDescent="0.35">
      <c r="AP12817" s="10"/>
      <c r="AQ12817"/>
    </row>
    <row r="12818" spans="42:43" x14ac:dyDescent="0.35">
      <c r="AP12818" s="10"/>
      <c r="AQ12818"/>
    </row>
    <row r="12819" spans="42:43" x14ac:dyDescent="0.35">
      <c r="AP12819" s="10"/>
      <c r="AQ12819"/>
    </row>
    <row r="12820" spans="42:43" x14ac:dyDescent="0.35">
      <c r="AP12820" s="10"/>
      <c r="AQ12820"/>
    </row>
    <row r="12821" spans="42:43" x14ac:dyDescent="0.35">
      <c r="AP12821" s="10"/>
      <c r="AQ12821"/>
    </row>
    <row r="12822" spans="42:43" x14ac:dyDescent="0.35">
      <c r="AP12822" s="10"/>
      <c r="AQ12822"/>
    </row>
    <row r="12823" spans="42:43" x14ac:dyDescent="0.35">
      <c r="AP12823" s="10"/>
      <c r="AQ12823"/>
    </row>
    <row r="12824" spans="42:43" x14ac:dyDescent="0.35">
      <c r="AP12824" s="10"/>
      <c r="AQ12824"/>
    </row>
    <row r="12825" spans="42:43" x14ac:dyDescent="0.35">
      <c r="AP12825" s="10"/>
      <c r="AQ12825"/>
    </row>
    <row r="12826" spans="42:43" x14ac:dyDescent="0.35">
      <c r="AP12826" s="10"/>
      <c r="AQ12826"/>
    </row>
    <row r="12827" spans="42:43" x14ac:dyDescent="0.35">
      <c r="AP12827" s="10"/>
      <c r="AQ12827"/>
    </row>
    <row r="12828" spans="42:43" x14ac:dyDescent="0.35">
      <c r="AP12828" s="10"/>
      <c r="AQ12828"/>
    </row>
    <row r="12829" spans="42:43" x14ac:dyDescent="0.35">
      <c r="AP12829" s="10"/>
      <c r="AQ12829"/>
    </row>
    <row r="12830" spans="42:43" x14ac:dyDescent="0.35">
      <c r="AP12830" s="10"/>
      <c r="AQ12830"/>
    </row>
    <row r="12831" spans="42:43" x14ac:dyDescent="0.35">
      <c r="AP12831" s="10"/>
      <c r="AQ12831"/>
    </row>
    <row r="12832" spans="42:43" x14ac:dyDescent="0.35">
      <c r="AP12832" s="10"/>
      <c r="AQ12832"/>
    </row>
    <row r="12833" spans="42:43" x14ac:dyDescent="0.35">
      <c r="AP12833" s="10"/>
      <c r="AQ12833"/>
    </row>
    <row r="12834" spans="42:43" x14ac:dyDescent="0.35">
      <c r="AP12834" s="10"/>
      <c r="AQ12834"/>
    </row>
    <row r="12835" spans="42:43" x14ac:dyDescent="0.35">
      <c r="AP12835" s="10"/>
      <c r="AQ12835"/>
    </row>
    <row r="12836" spans="42:43" x14ac:dyDescent="0.35">
      <c r="AP12836" s="10"/>
      <c r="AQ12836"/>
    </row>
    <row r="12837" spans="42:43" x14ac:dyDescent="0.35">
      <c r="AP12837" s="10"/>
      <c r="AQ12837"/>
    </row>
    <row r="12838" spans="42:43" x14ac:dyDescent="0.35">
      <c r="AP12838" s="10"/>
      <c r="AQ12838"/>
    </row>
    <row r="12839" spans="42:43" x14ac:dyDescent="0.35">
      <c r="AP12839" s="10"/>
      <c r="AQ12839"/>
    </row>
    <row r="12840" spans="42:43" x14ac:dyDescent="0.35">
      <c r="AP12840" s="10"/>
      <c r="AQ12840"/>
    </row>
    <row r="12841" spans="42:43" x14ac:dyDescent="0.35">
      <c r="AP12841" s="10"/>
      <c r="AQ12841"/>
    </row>
    <row r="12842" spans="42:43" x14ac:dyDescent="0.35">
      <c r="AP12842" s="10"/>
      <c r="AQ12842"/>
    </row>
    <row r="12843" spans="42:43" x14ac:dyDescent="0.35">
      <c r="AP12843" s="10"/>
      <c r="AQ12843"/>
    </row>
    <row r="12844" spans="42:43" x14ac:dyDescent="0.35">
      <c r="AP12844" s="10"/>
      <c r="AQ12844"/>
    </row>
    <row r="12845" spans="42:43" x14ac:dyDescent="0.35">
      <c r="AP12845" s="10"/>
      <c r="AQ12845"/>
    </row>
    <row r="12846" spans="42:43" x14ac:dyDescent="0.35">
      <c r="AP12846" s="10"/>
      <c r="AQ12846"/>
    </row>
    <row r="12847" spans="42:43" x14ac:dyDescent="0.35">
      <c r="AP12847" s="10"/>
      <c r="AQ12847"/>
    </row>
    <row r="12848" spans="42:43" x14ac:dyDescent="0.35">
      <c r="AP12848" s="10"/>
      <c r="AQ12848"/>
    </row>
    <row r="12849" spans="42:43" x14ac:dyDescent="0.35">
      <c r="AP12849" s="10"/>
      <c r="AQ12849"/>
    </row>
    <row r="12850" spans="42:43" x14ac:dyDescent="0.35">
      <c r="AP12850" s="10"/>
      <c r="AQ12850"/>
    </row>
    <row r="12851" spans="42:43" x14ac:dyDescent="0.35">
      <c r="AP12851" s="10"/>
      <c r="AQ12851"/>
    </row>
    <row r="12852" spans="42:43" x14ac:dyDescent="0.35">
      <c r="AP12852" s="10"/>
      <c r="AQ12852"/>
    </row>
    <row r="12853" spans="42:43" x14ac:dyDescent="0.35">
      <c r="AP12853" s="10"/>
      <c r="AQ12853"/>
    </row>
    <row r="12854" spans="42:43" x14ac:dyDescent="0.35">
      <c r="AP12854" s="10"/>
      <c r="AQ12854"/>
    </row>
    <row r="12855" spans="42:43" x14ac:dyDescent="0.35">
      <c r="AP12855" s="10"/>
      <c r="AQ12855"/>
    </row>
    <row r="12856" spans="42:43" x14ac:dyDescent="0.35">
      <c r="AP12856" s="10"/>
      <c r="AQ12856"/>
    </row>
    <row r="12857" spans="42:43" x14ac:dyDescent="0.35">
      <c r="AP12857" s="10"/>
      <c r="AQ12857"/>
    </row>
    <row r="12858" spans="42:43" x14ac:dyDescent="0.35">
      <c r="AP12858" s="10"/>
      <c r="AQ12858"/>
    </row>
    <row r="12859" spans="42:43" x14ac:dyDescent="0.35">
      <c r="AP12859" s="10"/>
      <c r="AQ12859"/>
    </row>
    <row r="12860" spans="42:43" x14ac:dyDescent="0.35">
      <c r="AP12860" s="10"/>
      <c r="AQ12860"/>
    </row>
    <row r="12861" spans="42:43" x14ac:dyDescent="0.35">
      <c r="AP12861" s="10"/>
      <c r="AQ12861"/>
    </row>
    <row r="12862" spans="42:43" x14ac:dyDescent="0.35">
      <c r="AP12862" s="10"/>
      <c r="AQ12862"/>
    </row>
    <row r="12863" spans="42:43" x14ac:dyDescent="0.35">
      <c r="AP12863" s="10"/>
      <c r="AQ12863"/>
    </row>
    <row r="12864" spans="42:43" x14ac:dyDescent="0.35">
      <c r="AP12864" s="10"/>
      <c r="AQ12864"/>
    </row>
    <row r="12865" spans="42:43" x14ac:dyDescent="0.35">
      <c r="AP12865" s="10"/>
      <c r="AQ12865"/>
    </row>
    <row r="12866" spans="42:43" x14ac:dyDescent="0.35">
      <c r="AP12866" s="10"/>
      <c r="AQ12866"/>
    </row>
    <row r="12867" spans="42:43" x14ac:dyDescent="0.35">
      <c r="AP12867" s="10"/>
      <c r="AQ12867"/>
    </row>
    <row r="12868" spans="42:43" x14ac:dyDescent="0.35">
      <c r="AP12868" s="10"/>
      <c r="AQ12868"/>
    </row>
    <row r="12869" spans="42:43" x14ac:dyDescent="0.35">
      <c r="AP12869" s="10"/>
      <c r="AQ12869"/>
    </row>
    <row r="12870" spans="42:43" x14ac:dyDescent="0.35">
      <c r="AP12870" s="10"/>
      <c r="AQ12870"/>
    </row>
    <row r="12871" spans="42:43" x14ac:dyDescent="0.35">
      <c r="AP12871" s="10"/>
      <c r="AQ12871"/>
    </row>
    <row r="12872" spans="42:43" x14ac:dyDescent="0.35">
      <c r="AP12872" s="10"/>
      <c r="AQ12872"/>
    </row>
    <row r="12873" spans="42:43" x14ac:dyDescent="0.35">
      <c r="AP12873" s="10"/>
      <c r="AQ12873"/>
    </row>
    <row r="12874" spans="42:43" x14ac:dyDescent="0.35">
      <c r="AP12874" s="10"/>
      <c r="AQ12874"/>
    </row>
    <row r="12875" spans="42:43" x14ac:dyDescent="0.35">
      <c r="AP12875" s="10"/>
      <c r="AQ12875"/>
    </row>
    <row r="12876" spans="42:43" x14ac:dyDescent="0.35">
      <c r="AP12876" s="10"/>
      <c r="AQ12876"/>
    </row>
    <row r="12877" spans="42:43" x14ac:dyDescent="0.35">
      <c r="AP12877" s="10"/>
      <c r="AQ12877"/>
    </row>
    <row r="12878" spans="42:43" x14ac:dyDescent="0.35">
      <c r="AP12878" s="10"/>
      <c r="AQ12878"/>
    </row>
    <row r="12879" spans="42:43" x14ac:dyDescent="0.35">
      <c r="AP12879" s="10"/>
      <c r="AQ12879"/>
    </row>
    <row r="12880" spans="42:43" x14ac:dyDescent="0.35">
      <c r="AP12880" s="10"/>
      <c r="AQ12880"/>
    </row>
    <row r="12881" spans="42:43" x14ac:dyDescent="0.35">
      <c r="AP12881" s="10"/>
      <c r="AQ12881"/>
    </row>
    <row r="12882" spans="42:43" x14ac:dyDescent="0.35">
      <c r="AP12882" s="10"/>
      <c r="AQ12882"/>
    </row>
    <row r="12883" spans="42:43" x14ac:dyDescent="0.35">
      <c r="AP12883" s="10"/>
      <c r="AQ12883"/>
    </row>
    <row r="12884" spans="42:43" x14ac:dyDescent="0.35">
      <c r="AP12884" s="10"/>
      <c r="AQ12884"/>
    </row>
    <row r="12885" spans="42:43" x14ac:dyDescent="0.35">
      <c r="AP12885" s="10"/>
      <c r="AQ12885"/>
    </row>
    <row r="12886" spans="42:43" x14ac:dyDescent="0.35">
      <c r="AP12886" s="10"/>
      <c r="AQ12886"/>
    </row>
    <row r="12887" spans="42:43" x14ac:dyDescent="0.35">
      <c r="AP12887" s="10"/>
      <c r="AQ12887"/>
    </row>
    <row r="12888" spans="42:43" x14ac:dyDescent="0.35">
      <c r="AP12888" s="10"/>
      <c r="AQ12888"/>
    </row>
    <row r="12889" spans="42:43" x14ac:dyDescent="0.35">
      <c r="AP12889" s="10"/>
      <c r="AQ12889"/>
    </row>
    <row r="12890" spans="42:43" x14ac:dyDescent="0.35">
      <c r="AP12890" s="10"/>
      <c r="AQ12890"/>
    </row>
    <row r="12891" spans="42:43" x14ac:dyDescent="0.35">
      <c r="AP12891" s="10"/>
      <c r="AQ12891"/>
    </row>
    <row r="12892" spans="42:43" x14ac:dyDescent="0.35">
      <c r="AP12892" s="10"/>
      <c r="AQ12892"/>
    </row>
    <row r="12893" spans="42:43" x14ac:dyDescent="0.35">
      <c r="AP12893" s="10"/>
      <c r="AQ12893"/>
    </row>
    <row r="12894" spans="42:43" x14ac:dyDescent="0.35">
      <c r="AP12894" s="10"/>
      <c r="AQ12894"/>
    </row>
    <row r="12895" spans="42:43" x14ac:dyDescent="0.35">
      <c r="AP12895" s="10"/>
      <c r="AQ12895"/>
    </row>
    <row r="12896" spans="42:43" x14ac:dyDescent="0.35">
      <c r="AP12896" s="10"/>
      <c r="AQ12896"/>
    </row>
    <row r="12897" spans="42:43" x14ac:dyDescent="0.35">
      <c r="AP12897" s="10"/>
      <c r="AQ12897"/>
    </row>
    <row r="12898" spans="42:43" x14ac:dyDescent="0.35">
      <c r="AP12898" s="10"/>
      <c r="AQ12898"/>
    </row>
    <row r="12899" spans="42:43" x14ac:dyDescent="0.35">
      <c r="AP12899" s="10"/>
      <c r="AQ12899"/>
    </row>
    <row r="12900" spans="42:43" x14ac:dyDescent="0.35">
      <c r="AP12900" s="10"/>
      <c r="AQ12900"/>
    </row>
    <row r="12901" spans="42:43" x14ac:dyDescent="0.35">
      <c r="AP12901" s="10"/>
      <c r="AQ12901"/>
    </row>
    <row r="12902" spans="42:43" x14ac:dyDescent="0.35">
      <c r="AP12902" s="10"/>
      <c r="AQ12902"/>
    </row>
    <row r="12903" spans="42:43" x14ac:dyDescent="0.35">
      <c r="AP12903" s="10"/>
      <c r="AQ12903"/>
    </row>
    <row r="12904" spans="42:43" x14ac:dyDescent="0.35">
      <c r="AP12904" s="10"/>
      <c r="AQ12904"/>
    </row>
    <row r="12905" spans="42:43" x14ac:dyDescent="0.35">
      <c r="AP12905" s="10"/>
      <c r="AQ12905"/>
    </row>
    <row r="12906" spans="42:43" x14ac:dyDescent="0.35">
      <c r="AP12906" s="10"/>
      <c r="AQ12906"/>
    </row>
    <row r="12907" spans="42:43" x14ac:dyDescent="0.35">
      <c r="AP12907" s="10"/>
      <c r="AQ12907"/>
    </row>
    <row r="12908" spans="42:43" x14ac:dyDescent="0.35">
      <c r="AP12908" s="10"/>
      <c r="AQ12908"/>
    </row>
    <row r="12909" spans="42:43" x14ac:dyDescent="0.35">
      <c r="AP12909" s="10"/>
      <c r="AQ12909"/>
    </row>
    <row r="12910" spans="42:43" x14ac:dyDescent="0.35">
      <c r="AP12910" s="10"/>
      <c r="AQ12910"/>
    </row>
    <row r="12911" spans="42:43" x14ac:dyDescent="0.35">
      <c r="AP12911" s="10"/>
      <c r="AQ12911"/>
    </row>
    <row r="12912" spans="42:43" x14ac:dyDescent="0.35">
      <c r="AP12912" s="10"/>
      <c r="AQ12912"/>
    </row>
    <row r="12913" spans="42:43" x14ac:dyDescent="0.35">
      <c r="AP12913" s="10"/>
      <c r="AQ12913"/>
    </row>
    <row r="12914" spans="42:43" x14ac:dyDescent="0.35">
      <c r="AP12914" s="10"/>
      <c r="AQ12914"/>
    </row>
    <row r="12915" spans="42:43" x14ac:dyDescent="0.35">
      <c r="AP12915" s="10"/>
      <c r="AQ12915"/>
    </row>
    <row r="12916" spans="42:43" x14ac:dyDescent="0.35">
      <c r="AP12916" s="10"/>
      <c r="AQ12916"/>
    </row>
    <row r="12917" spans="42:43" x14ac:dyDescent="0.35">
      <c r="AP12917" s="10"/>
      <c r="AQ12917"/>
    </row>
    <row r="12918" spans="42:43" x14ac:dyDescent="0.35">
      <c r="AP12918" s="10"/>
      <c r="AQ12918"/>
    </row>
    <row r="12919" spans="42:43" x14ac:dyDescent="0.35">
      <c r="AP12919" s="10"/>
      <c r="AQ12919"/>
    </row>
    <row r="12920" spans="42:43" x14ac:dyDescent="0.35">
      <c r="AP12920" s="10"/>
      <c r="AQ12920"/>
    </row>
    <row r="12921" spans="42:43" x14ac:dyDescent="0.35">
      <c r="AP12921" s="10"/>
      <c r="AQ12921"/>
    </row>
    <row r="12922" spans="42:43" x14ac:dyDescent="0.35">
      <c r="AP12922" s="10"/>
      <c r="AQ12922"/>
    </row>
    <row r="12923" spans="42:43" x14ac:dyDescent="0.35">
      <c r="AP12923" s="10"/>
      <c r="AQ12923"/>
    </row>
    <row r="12924" spans="42:43" x14ac:dyDescent="0.35">
      <c r="AP12924" s="10"/>
      <c r="AQ12924"/>
    </row>
    <row r="12925" spans="42:43" x14ac:dyDescent="0.35">
      <c r="AP12925" s="10"/>
      <c r="AQ12925"/>
    </row>
    <row r="12926" spans="42:43" x14ac:dyDescent="0.35">
      <c r="AP12926" s="10"/>
      <c r="AQ12926"/>
    </row>
    <row r="12927" spans="42:43" x14ac:dyDescent="0.35">
      <c r="AP12927" s="10"/>
      <c r="AQ12927"/>
    </row>
    <row r="12928" spans="42:43" x14ac:dyDescent="0.35">
      <c r="AP12928" s="10"/>
      <c r="AQ12928"/>
    </row>
    <row r="12929" spans="42:43" x14ac:dyDescent="0.35">
      <c r="AP12929" s="10"/>
      <c r="AQ12929"/>
    </row>
    <row r="12930" spans="42:43" x14ac:dyDescent="0.35">
      <c r="AP12930" s="10"/>
      <c r="AQ12930"/>
    </row>
    <row r="12931" spans="42:43" x14ac:dyDescent="0.35">
      <c r="AP12931" s="10"/>
      <c r="AQ12931"/>
    </row>
    <row r="12932" spans="42:43" x14ac:dyDescent="0.35">
      <c r="AP12932" s="10"/>
      <c r="AQ12932"/>
    </row>
    <row r="12933" spans="42:43" x14ac:dyDescent="0.35">
      <c r="AP12933" s="10"/>
      <c r="AQ12933"/>
    </row>
    <row r="12934" spans="42:43" x14ac:dyDescent="0.35">
      <c r="AP12934" s="10"/>
      <c r="AQ12934"/>
    </row>
    <row r="12935" spans="42:43" x14ac:dyDescent="0.35">
      <c r="AP12935" s="10"/>
      <c r="AQ12935"/>
    </row>
    <row r="12936" spans="42:43" x14ac:dyDescent="0.35">
      <c r="AP12936" s="10"/>
      <c r="AQ12936"/>
    </row>
    <row r="12937" spans="42:43" x14ac:dyDescent="0.35">
      <c r="AP12937" s="10"/>
      <c r="AQ12937"/>
    </row>
    <row r="12938" spans="42:43" x14ac:dyDescent="0.35">
      <c r="AP12938" s="10"/>
      <c r="AQ12938"/>
    </row>
    <row r="12939" spans="42:43" x14ac:dyDescent="0.35">
      <c r="AP12939" s="10"/>
      <c r="AQ12939"/>
    </row>
    <row r="12940" spans="42:43" x14ac:dyDescent="0.35">
      <c r="AP12940" s="10"/>
      <c r="AQ12940"/>
    </row>
    <row r="12941" spans="42:43" x14ac:dyDescent="0.35">
      <c r="AP12941" s="10"/>
      <c r="AQ12941"/>
    </row>
    <row r="12942" spans="42:43" x14ac:dyDescent="0.35">
      <c r="AP12942" s="10"/>
      <c r="AQ12942"/>
    </row>
    <row r="12943" spans="42:43" x14ac:dyDescent="0.35">
      <c r="AP12943" s="10"/>
      <c r="AQ12943"/>
    </row>
    <row r="12944" spans="42:43" x14ac:dyDescent="0.35">
      <c r="AP12944" s="10"/>
      <c r="AQ12944"/>
    </row>
    <row r="12945" spans="42:43" x14ac:dyDescent="0.35">
      <c r="AP12945" s="10"/>
      <c r="AQ12945"/>
    </row>
    <row r="12946" spans="42:43" x14ac:dyDescent="0.35">
      <c r="AP12946" s="10"/>
      <c r="AQ12946"/>
    </row>
    <row r="12947" spans="42:43" x14ac:dyDescent="0.35">
      <c r="AP12947" s="10"/>
      <c r="AQ12947"/>
    </row>
    <row r="12948" spans="42:43" x14ac:dyDescent="0.35">
      <c r="AP12948" s="10"/>
      <c r="AQ12948"/>
    </row>
    <row r="12949" spans="42:43" x14ac:dyDescent="0.35">
      <c r="AP12949" s="10"/>
      <c r="AQ12949"/>
    </row>
    <row r="12950" spans="42:43" x14ac:dyDescent="0.35">
      <c r="AP12950" s="10"/>
      <c r="AQ12950"/>
    </row>
    <row r="12951" spans="42:43" x14ac:dyDescent="0.35">
      <c r="AP12951" s="10"/>
      <c r="AQ12951"/>
    </row>
    <row r="12952" spans="42:43" x14ac:dyDescent="0.35">
      <c r="AP12952" s="10"/>
      <c r="AQ12952"/>
    </row>
    <row r="12953" spans="42:43" x14ac:dyDescent="0.35">
      <c r="AP12953" s="10"/>
      <c r="AQ12953"/>
    </row>
    <row r="12954" spans="42:43" x14ac:dyDescent="0.35">
      <c r="AP12954" s="10"/>
      <c r="AQ12954"/>
    </row>
    <row r="12955" spans="42:43" x14ac:dyDescent="0.35">
      <c r="AP12955" s="10"/>
      <c r="AQ12955"/>
    </row>
    <row r="12956" spans="42:43" x14ac:dyDescent="0.35">
      <c r="AP12956" s="10"/>
      <c r="AQ12956"/>
    </row>
    <row r="12957" spans="42:43" x14ac:dyDescent="0.35">
      <c r="AP12957" s="10"/>
      <c r="AQ12957"/>
    </row>
    <row r="12958" spans="42:43" x14ac:dyDescent="0.35">
      <c r="AP12958" s="10"/>
      <c r="AQ12958"/>
    </row>
    <row r="12959" spans="42:43" x14ac:dyDescent="0.35">
      <c r="AP12959" s="10"/>
      <c r="AQ12959"/>
    </row>
    <row r="12960" spans="42:43" x14ac:dyDescent="0.35">
      <c r="AP12960" s="10"/>
      <c r="AQ12960"/>
    </row>
    <row r="12961" spans="42:43" x14ac:dyDescent="0.35">
      <c r="AP12961" s="10"/>
      <c r="AQ12961"/>
    </row>
    <row r="12962" spans="42:43" x14ac:dyDescent="0.35">
      <c r="AP12962" s="10"/>
      <c r="AQ12962"/>
    </row>
    <row r="12963" spans="42:43" x14ac:dyDescent="0.35">
      <c r="AP12963" s="10"/>
      <c r="AQ12963"/>
    </row>
    <row r="12964" spans="42:43" x14ac:dyDescent="0.35">
      <c r="AP12964" s="10"/>
      <c r="AQ12964"/>
    </row>
    <row r="12965" spans="42:43" x14ac:dyDescent="0.35">
      <c r="AP12965" s="10"/>
      <c r="AQ12965"/>
    </row>
    <row r="12966" spans="42:43" x14ac:dyDescent="0.35">
      <c r="AP12966" s="10"/>
      <c r="AQ12966"/>
    </row>
    <row r="12967" spans="42:43" x14ac:dyDescent="0.35">
      <c r="AP12967" s="10"/>
      <c r="AQ12967"/>
    </row>
    <row r="12968" spans="42:43" x14ac:dyDescent="0.35">
      <c r="AP12968" s="10"/>
      <c r="AQ12968"/>
    </row>
    <row r="12969" spans="42:43" x14ac:dyDescent="0.35">
      <c r="AP12969" s="10"/>
      <c r="AQ12969"/>
    </row>
    <row r="12970" spans="42:43" x14ac:dyDescent="0.35">
      <c r="AP12970" s="10"/>
      <c r="AQ12970"/>
    </row>
    <row r="12971" spans="42:43" x14ac:dyDescent="0.35">
      <c r="AP12971" s="10"/>
      <c r="AQ12971"/>
    </row>
    <row r="12972" spans="42:43" x14ac:dyDescent="0.35">
      <c r="AP12972" s="10"/>
      <c r="AQ12972"/>
    </row>
    <row r="12973" spans="42:43" x14ac:dyDescent="0.35">
      <c r="AP12973" s="10"/>
      <c r="AQ12973"/>
    </row>
    <row r="12974" spans="42:43" x14ac:dyDescent="0.35">
      <c r="AP12974" s="10"/>
      <c r="AQ12974"/>
    </row>
    <row r="12975" spans="42:43" x14ac:dyDescent="0.35">
      <c r="AP12975" s="10"/>
      <c r="AQ12975"/>
    </row>
    <row r="12976" spans="42:43" x14ac:dyDescent="0.35">
      <c r="AP12976" s="10"/>
      <c r="AQ12976"/>
    </row>
    <row r="12977" spans="42:43" x14ac:dyDescent="0.35">
      <c r="AP12977" s="10"/>
      <c r="AQ12977"/>
    </row>
    <row r="12978" spans="42:43" x14ac:dyDescent="0.35">
      <c r="AP12978" s="10"/>
      <c r="AQ12978"/>
    </row>
    <row r="12979" spans="42:43" x14ac:dyDescent="0.35">
      <c r="AP12979" s="10"/>
      <c r="AQ12979"/>
    </row>
    <row r="12980" spans="42:43" x14ac:dyDescent="0.35">
      <c r="AP12980" s="10"/>
      <c r="AQ12980"/>
    </row>
    <row r="12981" spans="42:43" x14ac:dyDescent="0.35">
      <c r="AP12981" s="10"/>
      <c r="AQ12981"/>
    </row>
    <row r="12982" spans="42:43" x14ac:dyDescent="0.35">
      <c r="AP12982" s="10"/>
      <c r="AQ12982"/>
    </row>
    <row r="12983" spans="42:43" x14ac:dyDescent="0.35">
      <c r="AP12983" s="10"/>
      <c r="AQ12983"/>
    </row>
    <row r="12984" spans="42:43" x14ac:dyDescent="0.35">
      <c r="AP12984" s="10"/>
      <c r="AQ12984"/>
    </row>
    <row r="12985" spans="42:43" x14ac:dyDescent="0.35">
      <c r="AP12985" s="10"/>
      <c r="AQ12985"/>
    </row>
    <row r="12986" spans="42:43" x14ac:dyDescent="0.35">
      <c r="AP12986" s="10"/>
      <c r="AQ12986"/>
    </row>
    <row r="12987" spans="42:43" x14ac:dyDescent="0.35">
      <c r="AP12987" s="10"/>
      <c r="AQ12987"/>
    </row>
    <row r="12988" spans="42:43" x14ac:dyDescent="0.35">
      <c r="AP12988" s="10"/>
      <c r="AQ12988"/>
    </row>
    <row r="12989" spans="42:43" x14ac:dyDescent="0.35">
      <c r="AP12989" s="10"/>
      <c r="AQ12989"/>
    </row>
    <row r="12990" spans="42:43" x14ac:dyDescent="0.35">
      <c r="AP12990" s="10"/>
      <c r="AQ12990"/>
    </row>
    <row r="12991" spans="42:43" x14ac:dyDescent="0.35">
      <c r="AP12991" s="10"/>
      <c r="AQ12991"/>
    </row>
    <row r="12992" spans="42:43" x14ac:dyDescent="0.35">
      <c r="AP12992" s="10"/>
      <c r="AQ12992"/>
    </row>
    <row r="12993" spans="42:43" x14ac:dyDescent="0.35">
      <c r="AP12993" s="10"/>
      <c r="AQ12993"/>
    </row>
    <row r="12994" spans="42:43" x14ac:dyDescent="0.35">
      <c r="AP12994" s="10"/>
      <c r="AQ12994"/>
    </row>
    <row r="12995" spans="42:43" x14ac:dyDescent="0.35">
      <c r="AP12995" s="10"/>
      <c r="AQ12995"/>
    </row>
    <row r="12996" spans="42:43" x14ac:dyDescent="0.35">
      <c r="AP12996" s="10"/>
      <c r="AQ12996"/>
    </row>
    <row r="12997" spans="42:43" x14ac:dyDescent="0.35">
      <c r="AP12997" s="10"/>
      <c r="AQ12997"/>
    </row>
    <row r="12998" spans="42:43" x14ac:dyDescent="0.35">
      <c r="AP12998" s="10"/>
      <c r="AQ12998"/>
    </row>
    <row r="12999" spans="42:43" x14ac:dyDescent="0.35">
      <c r="AP12999" s="10"/>
      <c r="AQ12999"/>
    </row>
    <row r="13000" spans="42:43" x14ac:dyDescent="0.35">
      <c r="AP13000" s="10"/>
      <c r="AQ13000"/>
    </row>
    <row r="13001" spans="42:43" x14ac:dyDescent="0.35">
      <c r="AP13001" s="10"/>
      <c r="AQ13001"/>
    </row>
    <row r="13002" spans="42:43" x14ac:dyDescent="0.35">
      <c r="AP13002" s="10"/>
      <c r="AQ13002"/>
    </row>
    <row r="13003" spans="42:43" x14ac:dyDescent="0.35">
      <c r="AP13003" s="10"/>
      <c r="AQ13003"/>
    </row>
    <row r="13004" spans="42:43" x14ac:dyDescent="0.35">
      <c r="AP13004" s="10"/>
      <c r="AQ13004"/>
    </row>
    <row r="13005" spans="42:43" x14ac:dyDescent="0.35">
      <c r="AP13005" s="10"/>
      <c r="AQ13005"/>
    </row>
    <row r="13006" spans="42:43" x14ac:dyDescent="0.35">
      <c r="AP13006" s="10"/>
      <c r="AQ13006"/>
    </row>
    <row r="13007" spans="42:43" x14ac:dyDescent="0.35">
      <c r="AP13007" s="10"/>
      <c r="AQ13007"/>
    </row>
    <row r="13008" spans="42:43" x14ac:dyDescent="0.35">
      <c r="AP13008" s="10"/>
      <c r="AQ13008"/>
    </row>
    <row r="13009" spans="42:43" x14ac:dyDescent="0.35">
      <c r="AP13009" s="10"/>
      <c r="AQ13009"/>
    </row>
    <row r="13010" spans="42:43" x14ac:dyDescent="0.35">
      <c r="AP13010" s="10"/>
      <c r="AQ13010"/>
    </row>
    <row r="13011" spans="42:43" x14ac:dyDescent="0.35">
      <c r="AP13011" s="10"/>
      <c r="AQ13011"/>
    </row>
    <row r="13012" spans="42:43" x14ac:dyDescent="0.35">
      <c r="AP13012" s="10"/>
      <c r="AQ13012"/>
    </row>
    <row r="13013" spans="42:43" x14ac:dyDescent="0.35">
      <c r="AP13013" s="10"/>
      <c r="AQ13013"/>
    </row>
    <row r="13014" spans="42:43" x14ac:dyDescent="0.35">
      <c r="AP13014" s="10"/>
      <c r="AQ13014"/>
    </row>
    <row r="13015" spans="42:43" x14ac:dyDescent="0.35">
      <c r="AP13015" s="10"/>
      <c r="AQ13015"/>
    </row>
    <row r="13016" spans="42:43" x14ac:dyDescent="0.35">
      <c r="AP13016" s="10"/>
      <c r="AQ13016"/>
    </row>
    <row r="13017" spans="42:43" x14ac:dyDescent="0.35">
      <c r="AP13017" s="10"/>
      <c r="AQ13017"/>
    </row>
    <row r="13018" spans="42:43" x14ac:dyDescent="0.35">
      <c r="AP13018" s="10"/>
      <c r="AQ13018"/>
    </row>
    <row r="13019" spans="42:43" x14ac:dyDescent="0.35">
      <c r="AP13019" s="10"/>
      <c r="AQ13019"/>
    </row>
    <row r="13020" spans="42:43" x14ac:dyDescent="0.35">
      <c r="AP13020" s="10"/>
      <c r="AQ13020"/>
    </row>
    <row r="13021" spans="42:43" x14ac:dyDescent="0.35">
      <c r="AP13021" s="10"/>
      <c r="AQ13021"/>
    </row>
    <row r="13022" spans="42:43" x14ac:dyDescent="0.35">
      <c r="AP13022" s="10"/>
      <c r="AQ13022"/>
    </row>
    <row r="13023" spans="42:43" x14ac:dyDescent="0.35">
      <c r="AP13023" s="10"/>
      <c r="AQ13023"/>
    </row>
    <row r="13024" spans="42:43" x14ac:dyDescent="0.35">
      <c r="AP13024" s="10"/>
      <c r="AQ13024"/>
    </row>
    <row r="13025" spans="42:43" x14ac:dyDescent="0.35">
      <c r="AP13025" s="10"/>
      <c r="AQ13025"/>
    </row>
    <row r="13026" spans="42:43" x14ac:dyDescent="0.35">
      <c r="AP13026" s="10"/>
      <c r="AQ13026"/>
    </row>
    <row r="13027" spans="42:43" x14ac:dyDescent="0.35">
      <c r="AP13027" s="10"/>
      <c r="AQ13027"/>
    </row>
    <row r="13028" spans="42:43" x14ac:dyDescent="0.35">
      <c r="AP13028" s="10"/>
      <c r="AQ13028"/>
    </row>
    <row r="13029" spans="42:43" x14ac:dyDescent="0.35">
      <c r="AP13029" s="10"/>
      <c r="AQ13029"/>
    </row>
    <row r="13030" spans="42:43" x14ac:dyDescent="0.35">
      <c r="AP13030" s="10"/>
      <c r="AQ13030"/>
    </row>
    <row r="13031" spans="42:43" x14ac:dyDescent="0.35">
      <c r="AP13031" s="10"/>
      <c r="AQ13031"/>
    </row>
    <row r="13032" spans="42:43" x14ac:dyDescent="0.35">
      <c r="AP13032" s="10"/>
      <c r="AQ13032"/>
    </row>
    <row r="13033" spans="42:43" x14ac:dyDescent="0.35">
      <c r="AP13033" s="10"/>
      <c r="AQ13033"/>
    </row>
    <row r="13034" spans="42:43" x14ac:dyDescent="0.35">
      <c r="AP13034" s="10"/>
      <c r="AQ13034"/>
    </row>
    <row r="13035" spans="42:43" x14ac:dyDescent="0.35">
      <c r="AP13035" s="10"/>
      <c r="AQ13035"/>
    </row>
    <row r="13036" spans="42:43" x14ac:dyDescent="0.35">
      <c r="AP13036" s="10"/>
      <c r="AQ13036"/>
    </row>
    <row r="13037" spans="42:43" x14ac:dyDescent="0.35">
      <c r="AP13037" s="10"/>
      <c r="AQ13037"/>
    </row>
    <row r="13038" spans="42:43" x14ac:dyDescent="0.35">
      <c r="AP13038" s="10"/>
      <c r="AQ13038"/>
    </row>
    <row r="13039" spans="42:43" x14ac:dyDescent="0.35">
      <c r="AP13039" s="10"/>
      <c r="AQ13039"/>
    </row>
    <row r="13040" spans="42:43" x14ac:dyDescent="0.35">
      <c r="AP13040" s="10"/>
      <c r="AQ13040"/>
    </row>
    <row r="13041" spans="42:43" x14ac:dyDescent="0.35">
      <c r="AP13041" s="10"/>
      <c r="AQ13041"/>
    </row>
    <row r="13042" spans="42:43" x14ac:dyDescent="0.35">
      <c r="AP13042" s="10"/>
      <c r="AQ13042"/>
    </row>
    <row r="13043" spans="42:43" x14ac:dyDescent="0.35">
      <c r="AP13043" s="10"/>
      <c r="AQ13043"/>
    </row>
    <row r="13044" spans="42:43" x14ac:dyDescent="0.35">
      <c r="AP13044" s="10"/>
      <c r="AQ13044"/>
    </row>
    <row r="13045" spans="42:43" x14ac:dyDescent="0.35">
      <c r="AP13045" s="10"/>
      <c r="AQ13045"/>
    </row>
    <row r="13046" spans="42:43" x14ac:dyDescent="0.35">
      <c r="AP13046" s="10"/>
      <c r="AQ13046"/>
    </row>
    <row r="13047" spans="42:43" x14ac:dyDescent="0.35">
      <c r="AP13047" s="10"/>
      <c r="AQ13047"/>
    </row>
    <row r="13048" spans="42:43" x14ac:dyDescent="0.35">
      <c r="AP13048" s="10"/>
      <c r="AQ13048"/>
    </row>
    <row r="13049" spans="42:43" x14ac:dyDescent="0.35">
      <c r="AP13049" s="10"/>
      <c r="AQ13049"/>
    </row>
    <row r="13050" spans="42:43" x14ac:dyDescent="0.35">
      <c r="AP13050" s="10"/>
      <c r="AQ13050"/>
    </row>
    <row r="13051" spans="42:43" x14ac:dyDescent="0.35">
      <c r="AP13051" s="10"/>
      <c r="AQ13051"/>
    </row>
    <row r="13052" spans="42:43" x14ac:dyDescent="0.35">
      <c r="AP13052" s="10"/>
      <c r="AQ13052"/>
    </row>
    <row r="13053" spans="42:43" x14ac:dyDescent="0.35">
      <c r="AP13053" s="10"/>
      <c r="AQ13053"/>
    </row>
    <row r="13054" spans="42:43" x14ac:dyDescent="0.35">
      <c r="AP13054" s="10"/>
      <c r="AQ13054"/>
    </row>
    <row r="13055" spans="42:43" x14ac:dyDescent="0.35">
      <c r="AP13055" s="10"/>
      <c r="AQ13055"/>
    </row>
    <row r="13056" spans="42:43" x14ac:dyDescent="0.35">
      <c r="AP13056" s="10"/>
      <c r="AQ13056"/>
    </row>
    <row r="13057" spans="42:43" x14ac:dyDescent="0.35">
      <c r="AP13057" s="10"/>
      <c r="AQ13057"/>
    </row>
    <row r="13058" spans="42:43" x14ac:dyDescent="0.35">
      <c r="AP13058" s="10"/>
      <c r="AQ13058"/>
    </row>
    <row r="13059" spans="42:43" x14ac:dyDescent="0.35">
      <c r="AP13059" s="10"/>
      <c r="AQ13059"/>
    </row>
    <row r="13060" spans="42:43" x14ac:dyDescent="0.35">
      <c r="AP13060" s="10"/>
      <c r="AQ13060"/>
    </row>
    <row r="13061" spans="42:43" x14ac:dyDescent="0.35">
      <c r="AP13061" s="10"/>
      <c r="AQ13061"/>
    </row>
    <row r="13062" spans="42:43" x14ac:dyDescent="0.35">
      <c r="AP13062" s="10"/>
      <c r="AQ13062"/>
    </row>
    <row r="13063" spans="42:43" x14ac:dyDescent="0.35">
      <c r="AP13063" s="10"/>
      <c r="AQ13063"/>
    </row>
    <row r="13064" spans="42:43" x14ac:dyDescent="0.35">
      <c r="AP13064" s="10"/>
      <c r="AQ13064"/>
    </row>
    <row r="13065" spans="42:43" x14ac:dyDescent="0.35">
      <c r="AP13065" s="10"/>
      <c r="AQ13065"/>
    </row>
    <row r="13066" spans="42:43" x14ac:dyDescent="0.35">
      <c r="AP13066" s="10"/>
      <c r="AQ13066"/>
    </row>
    <row r="13067" spans="42:43" x14ac:dyDescent="0.35">
      <c r="AP13067" s="10"/>
      <c r="AQ13067"/>
    </row>
    <row r="13068" spans="42:43" x14ac:dyDescent="0.35">
      <c r="AP13068" s="10"/>
      <c r="AQ13068"/>
    </row>
    <row r="13069" spans="42:43" x14ac:dyDescent="0.35">
      <c r="AP13069" s="10"/>
      <c r="AQ13069"/>
    </row>
    <row r="13070" spans="42:43" x14ac:dyDescent="0.35">
      <c r="AP13070" s="10"/>
      <c r="AQ13070"/>
    </row>
    <row r="13071" spans="42:43" x14ac:dyDescent="0.35">
      <c r="AP13071" s="10"/>
      <c r="AQ13071"/>
    </row>
    <row r="13072" spans="42:43" x14ac:dyDescent="0.35">
      <c r="AP13072" s="10"/>
      <c r="AQ13072"/>
    </row>
    <row r="13073" spans="42:43" x14ac:dyDescent="0.35">
      <c r="AP13073" s="10"/>
      <c r="AQ13073"/>
    </row>
    <row r="13074" spans="42:43" x14ac:dyDescent="0.35">
      <c r="AP13074" s="10"/>
      <c r="AQ13074"/>
    </row>
    <row r="13075" spans="42:43" x14ac:dyDescent="0.35">
      <c r="AP13075" s="10"/>
      <c r="AQ13075"/>
    </row>
    <row r="13076" spans="42:43" x14ac:dyDescent="0.35">
      <c r="AP13076" s="10"/>
      <c r="AQ13076"/>
    </row>
    <row r="13077" spans="42:43" x14ac:dyDescent="0.35">
      <c r="AP13077" s="10"/>
      <c r="AQ13077"/>
    </row>
    <row r="13078" spans="42:43" x14ac:dyDescent="0.35">
      <c r="AP13078" s="10"/>
      <c r="AQ13078"/>
    </row>
    <row r="13079" spans="42:43" x14ac:dyDescent="0.35">
      <c r="AP13079" s="10"/>
      <c r="AQ13079"/>
    </row>
    <row r="13080" spans="42:43" x14ac:dyDescent="0.35">
      <c r="AP13080" s="10"/>
      <c r="AQ13080"/>
    </row>
    <row r="13081" spans="42:43" x14ac:dyDescent="0.35">
      <c r="AP13081" s="10"/>
      <c r="AQ13081"/>
    </row>
    <row r="13082" spans="42:43" x14ac:dyDescent="0.35">
      <c r="AP13082" s="10"/>
      <c r="AQ13082"/>
    </row>
    <row r="13083" spans="42:43" x14ac:dyDescent="0.35">
      <c r="AP13083" s="10"/>
      <c r="AQ13083"/>
    </row>
    <row r="13084" spans="42:43" x14ac:dyDescent="0.35">
      <c r="AP13084" s="10"/>
      <c r="AQ13084"/>
    </row>
    <row r="13085" spans="42:43" x14ac:dyDescent="0.35">
      <c r="AP13085" s="10"/>
      <c r="AQ13085"/>
    </row>
    <row r="13086" spans="42:43" x14ac:dyDescent="0.35">
      <c r="AP13086" s="10"/>
      <c r="AQ13086"/>
    </row>
    <row r="13087" spans="42:43" x14ac:dyDescent="0.35">
      <c r="AP13087" s="10"/>
      <c r="AQ13087"/>
    </row>
    <row r="13088" spans="42:43" x14ac:dyDescent="0.35">
      <c r="AP13088" s="10"/>
      <c r="AQ13088"/>
    </row>
    <row r="13089" spans="42:43" x14ac:dyDescent="0.35">
      <c r="AP13089" s="10"/>
      <c r="AQ13089"/>
    </row>
    <row r="13090" spans="42:43" x14ac:dyDescent="0.35">
      <c r="AP13090" s="10"/>
      <c r="AQ13090"/>
    </row>
    <row r="13091" spans="42:43" x14ac:dyDescent="0.35">
      <c r="AP13091" s="10"/>
      <c r="AQ13091"/>
    </row>
    <row r="13092" spans="42:43" x14ac:dyDescent="0.35">
      <c r="AP13092" s="10"/>
      <c r="AQ13092"/>
    </row>
    <row r="13093" spans="42:43" x14ac:dyDescent="0.35">
      <c r="AP13093" s="10"/>
      <c r="AQ13093"/>
    </row>
    <row r="13094" spans="42:43" x14ac:dyDescent="0.35">
      <c r="AP13094" s="10"/>
      <c r="AQ13094"/>
    </row>
    <row r="13095" spans="42:43" x14ac:dyDescent="0.35">
      <c r="AP13095" s="10"/>
      <c r="AQ13095"/>
    </row>
    <row r="13096" spans="42:43" x14ac:dyDescent="0.35">
      <c r="AP13096" s="10"/>
      <c r="AQ13096"/>
    </row>
    <row r="13097" spans="42:43" x14ac:dyDescent="0.35">
      <c r="AP13097" s="10"/>
      <c r="AQ13097"/>
    </row>
    <row r="13098" spans="42:43" x14ac:dyDescent="0.35">
      <c r="AP13098" s="10"/>
      <c r="AQ13098"/>
    </row>
    <row r="13099" spans="42:43" x14ac:dyDescent="0.35">
      <c r="AP13099" s="10"/>
      <c r="AQ13099"/>
    </row>
    <row r="13100" spans="42:43" x14ac:dyDescent="0.35">
      <c r="AP13100" s="10"/>
      <c r="AQ13100"/>
    </row>
    <row r="13101" spans="42:43" x14ac:dyDescent="0.35">
      <c r="AP13101" s="10"/>
      <c r="AQ13101"/>
    </row>
    <row r="13102" spans="42:43" x14ac:dyDescent="0.35">
      <c r="AP13102" s="10"/>
      <c r="AQ13102"/>
    </row>
    <row r="13103" spans="42:43" x14ac:dyDescent="0.35">
      <c r="AP13103" s="10"/>
      <c r="AQ13103"/>
    </row>
    <row r="13104" spans="42:43" x14ac:dyDescent="0.35">
      <c r="AP13104" s="10"/>
      <c r="AQ13104"/>
    </row>
    <row r="13105" spans="42:43" x14ac:dyDescent="0.35">
      <c r="AP13105" s="10"/>
      <c r="AQ13105"/>
    </row>
    <row r="13106" spans="42:43" x14ac:dyDescent="0.35">
      <c r="AP13106" s="10"/>
      <c r="AQ13106"/>
    </row>
    <row r="13107" spans="42:43" x14ac:dyDescent="0.35">
      <c r="AP13107" s="10"/>
      <c r="AQ13107"/>
    </row>
    <row r="13108" spans="42:43" x14ac:dyDescent="0.35">
      <c r="AP13108" s="10"/>
      <c r="AQ13108"/>
    </row>
    <row r="13109" spans="42:43" x14ac:dyDescent="0.35">
      <c r="AP13109" s="10"/>
      <c r="AQ13109"/>
    </row>
    <row r="13110" spans="42:43" x14ac:dyDescent="0.35">
      <c r="AP13110" s="10"/>
      <c r="AQ13110"/>
    </row>
    <row r="13111" spans="42:43" x14ac:dyDescent="0.35">
      <c r="AP13111" s="10"/>
      <c r="AQ13111"/>
    </row>
    <row r="13112" spans="42:43" x14ac:dyDescent="0.35">
      <c r="AP13112" s="10"/>
      <c r="AQ13112"/>
    </row>
    <row r="13113" spans="42:43" x14ac:dyDescent="0.35">
      <c r="AP13113" s="10"/>
      <c r="AQ13113"/>
    </row>
    <row r="13114" spans="42:43" x14ac:dyDescent="0.35">
      <c r="AP13114" s="10"/>
      <c r="AQ13114"/>
    </row>
    <row r="13115" spans="42:43" x14ac:dyDescent="0.35">
      <c r="AP13115" s="10"/>
      <c r="AQ13115"/>
    </row>
    <row r="13116" spans="42:43" x14ac:dyDescent="0.35">
      <c r="AP13116" s="10"/>
      <c r="AQ13116"/>
    </row>
    <row r="13117" spans="42:43" x14ac:dyDescent="0.35">
      <c r="AP13117" s="10"/>
      <c r="AQ13117"/>
    </row>
    <row r="13118" spans="42:43" x14ac:dyDescent="0.35">
      <c r="AP13118" s="10"/>
      <c r="AQ13118"/>
    </row>
    <row r="13119" spans="42:43" x14ac:dyDescent="0.35">
      <c r="AP13119" s="10"/>
      <c r="AQ13119"/>
    </row>
    <row r="13120" spans="42:43" x14ac:dyDescent="0.35">
      <c r="AP13120" s="10"/>
      <c r="AQ13120"/>
    </row>
    <row r="13121" spans="42:43" x14ac:dyDescent="0.35">
      <c r="AP13121" s="10"/>
      <c r="AQ13121"/>
    </row>
    <row r="13122" spans="42:43" x14ac:dyDescent="0.35">
      <c r="AP13122" s="10"/>
      <c r="AQ13122"/>
    </row>
    <row r="13123" spans="42:43" x14ac:dyDescent="0.35">
      <c r="AP13123" s="10"/>
      <c r="AQ13123"/>
    </row>
    <row r="13124" spans="42:43" x14ac:dyDescent="0.35">
      <c r="AP13124" s="10"/>
      <c r="AQ13124"/>
    </row>
    <row r="13125" spans="42:43" x14ac:dyDescent="0.35">
      <c r="AP13125" s="10"/>
      <c r="AQ13125"/>
    </row>
    <row r="13126" spans="42:43" x14ac:dyDescent="0.35">
      <c r="AP13126" s="10"/>
      <c r="AQ13126"/>
    </row>
    <row r="13127" spans="42:43" x14ac:dyDescent="0.35">
      <c r="AP13127" s="10"/>
      <c r="AQ13127"/>
    </row>
    <row r="13128" spans="42:43" x14ac:dyDescent="0.35">
      <c r="AP13128" s="10"/>
      <c r="AQ13128"/>
    </row>
    <row r="13129" spans="42:43" x14ac:dyDescent="0.35">
      <c r="AP13129" s="10"/>
      <c r="AQ13129"/>
    </row>
    <row r="13130" spans="42:43" x14ac:dyDescent="0.35">
      <c r="AP13130" s="10"/>
      <c r="AQ13130"/>
    </row>
    <row r="13131" spans="42:43" x14ac:dyDescent="0.35">
      <c r="AP13131" s="10"/>
      <c r="AQ13131"/>
    </row>
    <row r="13132" spans="42:43" x14ac:dyDescent="0.35">
      <c r="AP13132" s="10"/>
      <c r="AQ13132"/>
    </row>
    <row r="13133" spans="42:43" x14ac:dyDescent="0.35">
      <c r="AP13133" s="10"/>
      <c r="AQ13133"/>
    </row>
    <row r="13134" spans="42:43" x14ac:dyDescent="0.35">
      <c r="AP13134" s="10"/>
      <c r="AQ13134"/>
    </row>
    <row r="13135" spans="42:43" x14ac:dyDescent="0.35">
      <c r="AP13135" s="10"/>
      <c r="AQ13135"/>
    </row>
    <row r="13136" spans="42:43" x14ac:dyDescent="0.35">
      <c r="AP13136" s="10"/>
      <c r="AQ13136"/>
    </row>
    <row r="13137" spans="42:43" x14ac:dyDescent="0.35">
      <c r="AP13137" s="10"/>
      <c r="AQ13137"/>
    </row>
    <row r="13138" spans="42:43" x14ac:dyDescent="0.35">
      <c r="AP13138" s="10"/>
      <c r="AQ13138"/>
    </row>
    <row r="13139" spans="42:43" x14ac:dyDescent="0.35">
      <c r="AP13139" s="10"/>
      <c r="AQ13139"/>
    </row>
    <row r="13140" spans="42:43" x14ac:dyDescent="0.35">
      <c r="AP13140" s="10"/>
      <c r="AQ13140"/>
    </row>
    <row r="13141" spans="42:43" x14ac:dyDescent="0.35">
      <c r="AP13141" s="10"/>
      <c r="AQ13141"/>
    </row>
    <row r="13142" spans="42:43" x14ac:dyDescent="0.35">
      <c r="AP13142" s="10"/>
      <c r="AQ13142"/>
    </row>
    <row r="13143" spans="42:43" x14ac:dyDescent="0.35">
      <c r="AP13143" s="10"/>
      <c r="AQ13143"/>
    </row>
    <row r="13144" spans="42:43" x14ac:dyDescent="0.35">
      <c r="AP13144" s="10"/>
      <c r="AQ13144"/>
    </row>
    <row r="13145" spans="42:43" x14ac:dyDescent="0.35">
      <c r="AP13145" s="10"/>
      <c r="AQ13145"/>
    </row>
    <row r="13146" spans="42:43" x14ac:dyDescent="0.35">
      <c r="AP13146" s="10"/>
      <c r="AQ13146"/>
    </row>
    <row r="13147" spans="42:43" x14ac:dyDescent="0.35">
      <c r="AP13147" s="10"/>
      <c r="AQ13147"/>
    </row>
    <row r="13148" spans="42:43" x14ac:dyDescent="0.35">
      <c r="AP13148" s="10"/>
      <c r="AQ13148"/>
    </row>
    <row r="13149" spans="42:43" x14ac:dyDescent="0.35">
      <c r="AP13149" s="10"/>
      <c r="AQ13149"/>
    </row>
    <row r="13150" spans="42:43" x14ac:dyDescent="0.35">
      <c r="AP13150" s="10"/>
      <c r="AQ13150"/>
    </row>
    <row r="13151" spans="42:43" x14ac:dyDescent="0.35">
      <c r="AP13151" s="10"/>
      <c r="AQ13151"/>
    </row>
    <row r="13152" spans="42:43" x14ac:dyDescent="0.35">
      <c r="AP13152" s="10"/>
      <c r="AQ13152"/>
    </row>
    <row r="13153" spans="42:43" x14ac:dyDescent="0.35">
      <c r="AP13153" s="10"/>
      <c r="AQ13153"/>
    </row>
    <row r="13154" spans="42:43" x14ac:dyDescent="0.35">
      <c r="AP13154" s="10"/>
      <c r="AQ13154"/>
    </row>
    <row r="13155" spans="42:43" x14ac:dyDescent="0.35">
      <c r="AP13155" s="10"/>
      <c r="AQ13155"/>
    </row>
    <row r="13156" spans="42:43" x14ac:dyDescent="0.35">
      <c r="AP13156" s="10"/>
      <c r="AQ13156"/>
    </row>
    <row r="13157" spans="42:43" x14ac:dyDescent="0.35">
      <c r="AP13157" s="10"/>
      <c r="AQ13157"/>
    </row>
    <row r="13158" spans="42:43" x14ac:dyDescent="0.35">
      <c r="AP13158" s="10"/>
      <c r="AQ13158"/>
    </row>
    <row r="13159" spans="42:43" x14ac:dyDescent="0.35">
      <c r="AP13159" s="10"/>
      <c r="AQ13159"/>
    </row>
    <row r="13160" spans="42:43" x14ac:dyDescent="0.35">
      <c r="AP13160" s="10"/>
      <c r="AQ13160"/>
    </row>
    <row r="13161" spans="42:43" x14ac:dyDescent="0.35">
      <c r="AP13161" s="10"/>
      <c r="AQ13161"/>
    </row>
    <row r="13162" spans="42:43" x14ac:dyDescent="0.35">
      <c r="AP13162" s="10"/>
      <c r="AQ13162"/>
    </row>
    <row r="13163" spans="42:43" x14ac:dyDescent="0.35">
      <c r="AP13163" s="10"/>
      <c r="AQ13163"/>
    </row>
    <row r="13164" spans="42:43" x14ac:dyDescent="0.35">
      <c r="AP13164" s="10"/>
      <c r="AQ13164"/>
    </row>
    <row r="13165" spans="42:43" x14ac:dyDescent="0.35">
      <c r="AP13165" s="10"/>
      <c r="AQ13165"/>
    </row>
    <row r="13166" spans="42:43" x14ac:dyDescent="0.35">
      <c r="AP13166" s="10"/>
      <c r="AQ13166"/>
    </row>
    <row r="13167" spans="42:43" x14ac:dyDescent="0.35">
      <c r="AP13167" s="10"/>
      <c r="AQ13167"/>
    </row>
    <row r="13168" spans="42:43" x14ac:dyDescent="0.35">
      <c r="AP13168" s="10"/>
      <c r="AQ13168"/>
    </row>
    <row r="13169" spans="42:43" x14ac:dyDescent="0.35">
      <c r="AP13169" s="10"/>
      <c r="AQ13169"/>
    </row>
    <row r="13170" spans="42:43" x14ac:dyDescent="0.35">
      <c r="AP13170" s="10"/>
      <c r="AQ13170"/>
    </row>
    <row r="13171" spans="42:43" x14ac:dyDescent="0.35">
      <c r="AP13171" s="10"/>
      <c r="AQ13171"/>
    </row>
    <row r="13172" spans="42:43" x14ac:dyDescent="0.35">
      <c r="AP13172" s="10"/>
      <c r="AQ13172"/>
    </row>
    <row r="13173" spans="42:43" x14ac:dyDescent="0.35">
      <c r="AP13173" s="10"/>
      <c r="AQ13173"/>
    </row>
    <row r="13174" spans="42:43" x14ac:dyDescent="0.35">
      <c r="AP13174" s="10"/>
      <c r="AQ13174"/>
    </row>
    <row r="13175" spans="42:43" x14ac:dyDescent="0.35">
      <c r="AP13175" s="10"/>
      <c r="AQ13175"/>
    </row>
    <row r="13176" spans="42:43" x14ac:dyDescent="0.35">
      <c r="AP13176" s="10"/>
      <c r="AQ13176"/>
    </row>
    <row r="13177" spans="42:43" x14ac:dyDescent="0.35">
      <c r="AP13177" s="10"/>
      <c r="AQ13177"/>
    </row>
    <row r="13178" spans="42:43" x14ac:dyDescent="0.35">
      <c r="AP13178" s="10"/>
      <c r="AQ13178"/>
    </row>
    <row r="13179" spans="42:43" x14ac:dyDescent="0.35">
      <c r="AP13179" s="10"/>
      <c r="AQ13179"/>
    </row>
    <row r="13180" spans="42:43" x14ac:dyDescent="0.35">
      <c r="AP13180" s="10"/>
      <c r="AQ13180"/>
    </row>
    <row r="13181" spans="42:43" x14ac:dyDescent="0.35">
      <c r="AP13181" s="10"/>
      <c r="AQ13181"/>
    </row>
    <row r="13182" spans="42:43" x14ac:dyDescent="0.35">
      <c r="AP13182" s="10"/>
      <c r="AQ13182"/>
    </row>
    <row r="13183" spans="42:43" x14ac:dyDescent="0.35">
      <c r="AP13183" s="10"/>
      <c r="AQ13183"/>
    </row>
    <row r="13184" spans="42:43" x14ac:dyDescent="0.35">
      <c r="AP13184" s="10"/>
      <c r="AQ13184"/>
    </row>
    <row r="13185" spans="42:43" x14ac:dyDescent="0.35">
      <c r="AP13185" s="10"/>
      <c r="AQ13185"/>
    </row>
    <row r="13186" spans="42:43" x14ac:dyDescent="0.35">
      <c r="AP13186" s="10"/>
      <c r="AQ13186"/>
    </row>
    <row r="13187" spans="42:43" x14ac:dyDescent="0.35">
      <c r="AP13187" s="10"/>
      <c r="AQ13187"/>
    </row>
    <row r="13188" spans="42:43" x14ac:dyDescent="0.35">
      <c r="AP13188" s="10"/>
      <c r="AQ13188"/>
    </row>
    <row r="13189" spans="42:43" x14ac:dyDescent="0.35">
      <c r="AP13189" s="10"/>
      <c r="AQ13189"/>
    </row>
    <row r="13190" spans="42:43" x14ac:dyDescent="0.35">
      <c r="AP13190" s="10"/>
      <c r="AQ13190"/>
    </row>
    <row r="13191" spans="42:43" x14ac:dyDescent="0.35">
      <c r="AP13191" s="10"/>
      <c r="AQ13191"/>
    </row>
    <row r="13192" spans="42:43" x14ac:dyDescent="0.35">
      <c r="AP13192" s="10"/>
      <c r="AQ13192"/>
    </row>
    <row r="13193" spans="42:43" x14ac:dyDescent="0.35">
      <c r="AP13193" s="10"/>
      <c r="AQ13193"/>
    </row>
    <row r="13194" spans="42:43" x14ac:dyDescent="0.35">
      <c r="AP13194" s="10"/>
      <c r="AQ13194"/>
    </row>
    <row r="13195" spans="42:43" x14ac:dyDescent="0.35">
      <c r="AP13195" s="10"/>
      <c r="AQ13195"/>
    </row>
    <row r="13196" spans="42:43" x14ac:dyDescent="0.35">
      <c r="AP13196" s="10"/>
      <c r="AQ13196"/>
    </row>
    <row r="13197" spans="42:43" x14ac:dyDescent="0.35">
      <c r="AP13197" s="10"/>
      <c r="AQ13197"/>
    </row>
    <row r="13198" spans="42:43" x14ac:dyDescent="0.35">
      <c r="AP13198" s="10"/>
      <c r="AQ13198"/>
    </row>
    <row r="13199" spans="42:43" x14ac:dyDescent="0.35">
      <c r="AP13199" s="10"/>
      <c r="AQ13199"/>
    </row>
    <row r="13200" spans="42:43" x14ac:dyDescent="0.35">
      <c r="AP13200" s="10"/>
      <c r="AQ13200"/>
    </row>
    <row r="13201" spans="42:43" x14ac:dyDescent="0.35">
      <c r="AP13201" s="10"/>
      <c r="AQ13201"/>
    </row>
    <row r="13202" spans="42:43" x14ac:dyDescent="0.35">
      <c r="AP13202" s="10"/>
      <c r="AQ13202"/>
    </row>
    <row r="13203" spans="42:43" x14ac:dyDescent="0.35">
      <c r="AP13203" s="10"/>
      <c r="AQ13203"/>
    </row>
    <row r="13204" spans="42:43" x14ac:dyDescent="0.35">
      <c r="AP13204" s="10"/>
      <c r="AQ13204"/>
    </row>
    <row r="13205" spans="42:43" x14ac:dyDescent="0.35">
      <c r="AP13205" s="10"/>
      <c r="AQ13205"/>
    </row>
    <row r="13206" spans="42:43" x14ac:dyDescent="0.35">
      <c r="AP13206" s="10"/>
      <c r="AQ13206"/>
    </row>
    <row r="13207" spans="42:43" x14ac:dyDescent="0.35">
      <c r="AP13207" s="10"/>
      <c r="AQ13207"/>
    </row>
    <row r="13208" spans="42:43" x14ac:dyDescent="0.35">
      <c r="AP13208" s="10"/>
      <c r="AQ13208"/>
    </row>
    <row r="13209" spans="42:43" x14ac:dyDescent="0.35">
      <c r="AP13209" s="10"/>
      <c r="AQ13209"/>
    </row>
    <row r="13210" spans="42:43" x14ac:dyDescent="0.35">
      <c r="AP13210" s="10"/>
      <c r="AQ13210"/>
    </row>
    <row r="13211" spans="42:43" x14ac:dyDescent="0.35">
      <c r="AP13211" s="10"/>
      <c r="AQ13211"/>
    </row>
    <row r="13212" spans="42:43" x14ac:dyDescent="0.35">
      <c r="AP13212" s="10"/>
      <c r="AQ13212"/>
    </row>
    <row r="13213" spans="42:43" x14ac:dyDescent="0.35">
      <c r="AP13213" s="10"/>
      <c r="AQ13213"/>
    </row>
    <row r="13214" spans="42:43" x14ac:dyDescent="0.35">
      <c r="AP13214" s="10"/>
      <c r="AQ13214"/>
    </row>
    <row r="13215" spans="42:43" x14ac:dyDescent="0.35">
      <c r="AP13215" s="10"/>
      <c r="AQ13215"/>
    </row>
    <row r="13216" spans="42:43" x14ac:dyDescent="0.35">
      <c r="AP13216" s="10"/>
      <c r="AQ13216"/>
    </row>
    <row r="13217" spans="42:43" x14ac:dyDescent="0.35">
      <c r="AP13217" s="10"/>
      <c r="AQ13217"/>
    </row>
    <row r="13218" spans="42:43" x14ac:dyDescent="0.35">
      <c r="AP13218" s="10"/>
      <c r="AQ13218"/>
    </row>
    <row r="13219" spans="42:43" x14ac:dyDescent="0.35">
      <c r="AP13219" s="10"/>
      <c r="AQ13219"/>
    </row>
    <row r="13220" spans="42:43" x14ac:dyDescent="0.35">
      <c r="AP13220" s="10"/>
      <c r="AQ13220"/>
    </row>
    <row r="13221" spans="42:43" x14ac:dyDescent="0.35">
      <c r="AP13221" s="10"/>
      <c r="AQ13221"/>
    </row>
    <row r="13222" spans="42:43" x14ac:dyDescent="0.35">
      <c r="AP13222" s="10"/>
      <c r="AQ13222"/>
    </row>
    <row r="13223" spans="42:43" x14ac:dyDescent="0.35">
      <c r="AP13223" s="10"/>
      <c r="AQ13223"/>
    </row>
    <row r="13224" spans="42:43" x14ac:dyDescent="0.35">
      <c r="AP13224" s="10"/>
      <c r="AQ13224"/>
    </row>
    <row r="13225" spans="42:43" x14ac:dyDescent="0.35">
      <c r="AP13225" s="10"/>
      <c r="AQ13225"/>
    </row>
    <row r="13226" spans="42:43" x14ac:dyDescent="0.35">
      <c r="AP13226" s="10"/>
      <c r="AQ13226"/>
    </row>
    <row r="13227" spans="42:43" x14ac:dyDescent="0.35">
      <c r="AP13227" s="10"/>
      <c r="AQ13227"/>
    </row>
    <row r="13228" spans="42:43" x14ac:dyDescent="0.35">
      <c r="AP13228" s="10"/>
      <c r="AQ13228"/>
    </row>
    <row r="13229" spans="42:43" x14ac:dyDescent="0.35">
      <c r="AP13229" s="10"/>
      <c r="AQ13229"/>
    </row>
    <row r="13230" spans="42:43" x14ac:dyDescent="0.35">
      <c r="AP13230" s="10"/>
      <c r="AQ13230"/>
    </row>
    <row r="13231" spans="42:43" x14ac:dyDescent="0.35">
      <c r="AP13231" s="10"/>
      <c r="AQ13231"/>
    </row>
    <row r="13232" spans="42:43" x14ac:dyDescent="0.35">
      <c r="AP13232" s="10"/>
      <c r="AQ13232"/>
    </row>
    <row r="13233" spans="42:43" x14ac:dyDescent="0.35">
      <c r="AP13233" s="10"/>
      <c r="AQ13233"/>
    </row>
    <row r="13234" spans="42:43" x14ac:dyDescent="0.35">
      <c r="AP13234" s="10"/>
      <c r="AQ13234"/>
    </row>
    <row r="13235" spans="42:43" x14ac:dyDescent="0.35">
      <c r="AP13235" s="10"/>
      <c r="AQ13235"/>
    </row>
    <row r="13236" spans="42:43" x14ac:dyDescent="0.35">
      <c r="AP13236" s="10"/>
      <c r="AQ13236"/>
    </row>
    <row r="13237" spans="42:43" x14ac:dyDescent="0.35">
      <c r="AP13237" s="10"/>
      <c r="AQ13237"/>
    </row>
    <row r="13238" spans="42:43" x14ac:dyDescent="0.35">
      <c r="AP13238" s="10"/>
      <c r="AQ13238"/>
    </row>
    <row r="13239" spans="42:43" x14ac:dyDescent="0.35">
      <c r="AP13239" s="10"/>
      <c r="AQ13239"/>
    </row>
    <row r="13240" spans="42:43" x14ac:dyDescent="0.35">
      <c r="AP13240" s="10"/>
      <c r="AQ13240"/>
    </row>
    <row r="13241" spans="42:43" x14ac:dyDescent="0.35">
      <c r="AP13241" s="10"/>
      <c r="AQ13241"/>
    </row>
    <row r="13242" spans="42:43" x14ac:dyDescent="0.35">
      <c r="AP13242" s="10"/>
      <c r="AQ13242"/>
    </row>
    <row r="13243" spans="42:43" x14ac:dyDescent="0.35">
      <c r="AP13243" s="10"/>
      <c r="AQ13243"/>
    </row>
    <row r="13244" spans="42:43" x14ac:dyDescent="0.35">
      <c r="AP13244" s="10"/>
      <c r="AQ13244"/>
    </row>
    <row r="13245" spans="42:43" x14ac:dyDescent="0.35">
      <c r="AP13245" s="10"/>
      <c r="AQ13245"/>
    </row>
    <row r="13246" spans="42:43" x14ac:dyDescent="0.35">
      <c r="AP13246" s="10"/>
      <c r="AQ13246"/>
    </row>
    <row r="13247" spans="42:43" x14ac:dyDescent="0.35">
      <c r="AP13247" s="10"/>
      <c r="AQ13247"/>
    </row>
    <row r="13248" spans="42:43" x14ac:dyDescent="0.35">
      <c r="AP13248" s="10"/>
      <c r="AQ13248"/>
    </row>
    <row r="13249" spans="42:43" x14ac:dyDescent="0.35">
      <c r="AP13249" s="10"/>
      <c r="AQ13249"/>
    </row>
    <row r="13250" spans="42:43" x14ac:dyDescent="0.35">
      <c r="AP13250" s="10"/>
      <c r="AQ13250"/>
    </row>
    <row r="13251" spans="42:43" x14ac:dyDescent="0.35">
      <c r="AP13251" s="10"/>
      <c r="AQ13251"/>
    </row>
    <row r="13252" spans="42:43" x14ac:dyDescent="0.35">
      <c r="AP13252" s="10"/>
      <c r="AQ13252"/>
    </row>
    <row r="13253" spans="42:43" x14ac:dyDescent="0.35">
      <c r="AP13253" s="10"/>
      <c r="AQ13253"/>
    </row>
    <row r="13254" spans="42:43" x14ac:dyDescent="0.35">
      <c r="AP13254" s="10"/>
      <c r="AQ13254"/>
    </row>
    <row r="13255" spans="42:43" x14ac:dyDescent="0.35">
      <c r="AP13255" s="10"/>
      <c r="AQ13255"/>
    </row>
    <row r="13256" spans="42:43" x14ac:dyDescent="0.35">
      <c r="AP13256" s="10"/>
      <c r="AQ13256"/>
    </row>
    <row r="13257" spans="42:43" x14ac:dyDescent="0.35">
      <c r="AP13257" s="10"/>
      <c r="AQ13257"/>
    </row>
    <row r="13258" spans="42:43" x14ac:dyDescent="0.35">
      <c r="AP13258" s="10"/>
      <c r="AQ13258"/>
    </row>
    <row r="13259" spans="42:43" x14ac:dyDescent="0.35">
      <c r="AP13259" s="10"/>
      <c r="AQ13259"/>
    </row>
    <row r="13260" spans="42:43" x14ac:dyDescent="0.35">
      <c r="AP13260" s="10"/>
      <c r="AQ13260"/>
    </row>
    <row r="13261" spans="42:43" x14ac:dyDescent="0.35">
      <c r="AP13261" s="10"/>
      <c r="AQ13261"/>
    </row>
    <row r="13262" spans="42:43" x14ac:dyDescent="0.35">
      <c r="AP13262" s="10"/>
      <c r="AQ13262"/>
    </row>
    <row r="13263" spans="42:43" x14ac:dyDescent="0.35">
      <c r="AP13263" s="10"/>
      <c r="AQ13263"/>
    </row>
    <row r="13264" spans="42:43" x14ac:dyDescent="0.35">
      <c r="AP13264" s="10"/>
      <c r="AQ13264"/>
    </row>
    <row r="13265" spans="42:43" x14ac:dyDescent="0.35">
      <c r="AP13265" s="10"/>
      <c r="AQ13265"/>
    </row>
    <row r="13266" spans="42:43" x14ac:dyDescent="0.35">
      <c r="AP13266" s="10"/>
      <c r="AQ13266"/>
    </row>
    <row r="13267" spans="42:43" x14ac:dyDescent="0.35">
      <c r="AP13267" s="10"/>
      <c r="AQ13267"/>
    </row>
    <row r="13268" spans="42:43" x14ac:dyDescent="0.35">
      <c r="AP13268" s="10"/>
      <c r="AQ13268"/>
    </row>
    <row r="13269" spans="42:43" x14ac:dyDescent="0.35">
      <c r="AP13269" s="10"/>
      <c r="AQ13269"/>
    </row>
    <row r="13270" spans="42:43" x14ac:dyDescent="0.35">
      <c r="AP13270" s="10"/>
      <c r="AQ13270"/>
    </row>
    <row r="13271" spans="42:43" x14ac:dyDescent="0.35">
      <c r="AP13271" s="10"/>
      <c r="AQ13271"/>
    </row>
    <row r="13272" spans="42:43" x14ac:dyDescent="0.35">
      <c r="AP13272" s="10"/>
      <c r="AQ13272"/>
    </row>
    <row r="13273" spans="42:43" x14ac:dyDescent="0.35">
      <c r="AP13273" s="10"/>
      <c r="AQ13273"/>
    </row>
    <row r="13274" spans="42:43" x14ac:dyDescent="0.35">
      <c r="AP13274" s="10"/>
      <c r="AQ13274"/>
    </row>
    <row r="13275" spans="42:43" x14ac:dyDescent="0.35">
      <c r="AP13275" s="10"/>
      <c r="AQ13275"/>
    </row>
    <row r="13276" spans="42:43" x14ac:dyDescent="0.35">
      <c r="AP13276" s="10"/>
      <c r="AQ13276"/>
    </row>
    <row r="13277" spans="42:43" x14ac:dyDescent="0.35">
      <c r="AP13277" s="10"/>
      <c r="AQ13277"/>
    </row>
    <row r="13278" spans="42:43" x14ac:dyDescent="0.35">
      <c r="AP13278" s="10"/>
      <c r="AQ13278"/>
    </row>
    <row r="13279" spans="42:43" x14ac:dyDescent="0.35">
      <c r="AP13279" s="10"/>
      <c r="AQ13279"/>
    </row>
    <row r="13280" spans="42:43" x14ac:dyDescent="0.35">
      <c r="AP13280" s="10"/>
      <c r="AQ13280"/>
    </row>
    <row r="13281" spans="42:43" x14ac:dyDescent="0.35">
      <c r="AP13281" s="10"/>
      <c r="AQ13281"/>
    </row>
    <row r="13282" spans="42:43" x14ac:dyDescent="0.35">
      <c r="AP13282" s="10"/>
      <c r="AQ13282"/>
    </row>
    <row r="13283" spans="42:43" x14ac:dyDescent="0.35">
      <c r="AP13283" s="10"/>
      <c r="AQ13283"/>
    </row>
    <row r="13284" spans="42:43" x14ac:dyDescent="0.35">
      <c r="AP13284" s="10"/>
      <c r="AQ13284"/>
    </row>
    <row r="13285" spans="42:43" x14ac:dyDescent="0.35">
      <c r="AP13285" s="10"/>
      <c r="AQ13285"/>
    </row>
    <row r="13286" spans="42:43" x14ac:dyDescent="0.35">
      <c r="AP13286" s="10"/>
      <c r="AQ13286"/>
    </row>
    <row r="13287" spans="42:43" x14ac:dyDescent="0.35">
      <c r="AP13287" s="10"/>
      <c r="AQ13287"/>
    </row>
    <row r="13288" spans="42:43" x14ac:dyDescent="0.35">
      <c r="AP13288" s="10"/>
      <c r="AQ13288"/>
    </row>
    <row r="13289" spans="42:43" x14ac:dyDescent="0.35">
      <c r="AP13289" s="10"/>
      <c r="AQ13289"/>
    </row>
    <row r="13290" spans="42:43" x14ac:dyDescent="0.35">
      <c r="AP13290" s="10"/>
      <c r="AQ13290"/>
    </row>
    <row r="13291" spans="42:43" x14ac:dyDescent="0.35">
      <c r="AP13291" s="10"/>
      <c r="AQ13291"/>
    </row>
    <row r="13292" spans="42:43" x14ac:dyDescent="0.35">
      <c r="AP13292" s="10"/>
      <c r="AQ13292"/>
    </row>
    <row r="13293" spans="42:43" x14ac:dyDescent="0.35">
      <c r="AP13293" s="10"/>
      <c r="AQ13293"/>
    </row>
    <row r="13294" spans="42:43" x14ac:dyDescent="0.35">
      <c r="AP13294" s="10"/>
      <c r="AQ13294"/>
    </row>
    <row r="13295" spans="42:43" x14ac:dyDescent="0.35">
      <c r="AP13295" s="10"/>
      <c r="AQ13295"/>
    </row>
    <row r="13296" spans="42:43" x14ac:dyDescent="0.35">
      <c r="AP13296" s="10"/>
      <c r="AQ13296"/>
    </row>
    <row r="13297" spans="42:43" x14ac:dyDescent="0.35">
      <c r="AP13297" s="10"/>
      <c r="AQ13297"/>
    </row>
    <row r="13298" spans="42:43" x14ac:dyDescent="0.35">
      <c r="AP13298" s="10"/>
      <c r="AQ13298"/>
    </row>
    <row r="13299" spans="42:43" x14ac:dyDescent="0.35">
      <c r="AP13299" s="10"/>
      <c r="AQ13299"/>
    </row>
    <row r="13300" spans="42:43" x14ac:dyDescent="0.35">
      <c r="AP13300" s="10"/>
      <c r="AQ13300"/>
    </row>
    <row r="13301" spans="42:43" x14ac:dyDescent="0.35">
      <c r="AP13301" s="10"/>
      <c r="AQ13301"/>
    </row>
    <row r="13302" spans="42:43" x14ac:dyDescent="0.35">
      <c r="AP13302" s="10"/>
      <c r="AQ13302"/>
    </row>
    <row r="13303" spans="42:43" x14ac:dyDescent="0.35">
      <c r="AP13303" s="10"/>
      <c r="AQ13303"/>
    </row>
    <row r="13304" spans="42:43" x14ac:dyDescent="0.35">
      <c r="AP13304" s="10"/>
      <c r="AQ13304"/>
    </row>
    <row r="13305" spans="42:43" x14ac:dyDescent="0.35">
      <c r="AP13305" s="10"/>
      <c r="AQ13305"/>
    </row>
    <row r="13306" spans="42:43" x14ac:dyDescent="0.35">
      <c r="AP13306" s="10"/>
      <c r="AQ13306"/>
    </row>
    <row r="13307" spans="42:43" x14ac:dyDescent="0.35">
      <c r="AP13307" s="10"/>
      <c r="AQ13307"/>
    </row>
    <row r="13308" spans="42:43" x14ac:dyDescent="0.35">
      <c r="AP13308" s="10"/>
      <c r="AQ13308"/>
    </row>
    <row r="13309" spans="42:43" x14ac:dyDescent="0.35">
      <c r="AP13309" s="10"/>
      <c r="AQ13309"/>
    </row>
    <row r="13310" spans="42:43" x14ac:dyDescent="0.35">
      <c r="AP13310" s="10"/>
      <c r="AQ13310"/>
    </row>
    <row r="13311" spans="42:43" x14ac:dyDescent="0.35">
      <c r="AP13311" s="10"/>
      <c r="AQ13311"/>
    </row>
    <row r="13312" spans="42:43" x14ac:dyDescent="0.35">
      <c r="AP13312" s="10"/>
      <c r="AQ13312"/>
    </row>
    <row r="13313" spans="42:43" x14ac:dyDescent="0.35">
      <c r="AP13313" s="10"/>
      <c r="AQ13313"/>
    </row>
    <row r="13314" spans="42:43" x14ac:dyDescent="0.35">
      <c r="AP13314" s="10"/>
      <c r="AQ13314"/>
    </row>
    <row r="13315" spans="42:43" x14ac:dyDescent="0.35">
      <c r="AP13315" s="10"/>
      <c r="AQ13315"/>
    </row>
    <row r="13316" spans="42:43" x14ac:dyDescent="0.35">
      <c r="AP13316" s="10"/>
      <c r="AQ13316"/>
    </row>
    <row r="13317" spans="42:43" x14ac:dyDescent="0.35">
      <c r="AP13317" s="10"/>
      <c r="AQ13317"/>
    </row>
    <row r="13318" spans="42:43" x14ac:dyDescent="0.35">
      <c r="AP13318" s="10"/>
      <c r="AQ13318"/>
    </row>
    <row r="13319" spans="42:43" x14ac:dyDescent="0.35">
      <c r="AP13319" s="10"/>
      <c r="AQ13319"/>
    </row>
    <row r="13320" spans="42:43" x14ac:dyDescent="0.35">
      <c r="AP13320" s="10"/>
      <c r="AQ13320"/>
    </row>
    <row r="13321" spans="42:43" x14ac:dyDescent="0.35">
      <c r="AP13321" s="10"/>
      <c r="AQ13321"/>
    </row>
    <row r="13322" spans="42:43" x14ac:dyDescent="0.35">
      <c r="AP13322" s="10"/>
      <c r="AQ13322"/>
    </row>
    <row r="13323" spans="42:43" x14ac:dyDescent="0.35">
      <c r="AP13323" s="10"/>
      <c r="AQ13323"/>
    </row>
    <row r="13324" spans="42:43" x14ac:dyDescent="0.35">
      <c r="AP13324" s="10"/>
      <c r="AQ13324"/>
    </row>
    <row r="13325" spans="42:43" x14ac:dyDescent="0.35">
      <c r="AP13325" s="10"/>
      <c r="AQ13325"/>
    </row>
    <row r="13326" spans="42:43" x14ac:dyDescent="0.35">
      <c r="AP13326" s="10"/>
      <c r="AQ13326"/>
    </row>
    <row r="13327" spans="42:43" x14ac:dyDescent="0.35">
      <c r="AP13327" s="10"/>
      <c r="AQ13327"/>
    </row>
    <row r="13328" spans="42:43" x14ac:dyDescent="0.35">
      <c r="AP13328" s="10"/>
      <c r="AQ13328"/>
    </row>
    <row r="13329" spans="42:43" x14ac:dyDescent="0.35">
      <c r="AP13329" s="10"/>
      <c r="AQ13329"/>
    </row>
    <row r="13330" spans="42:43" x14ac:dyDescent="0.35">
      <c r="AP13330" s="10"/>
      <c r="AQ13330"/>
    </row>
    <row r="13331" spans="42:43" x14ac:dyDescent="0.35">
      <c r="AP13331" s="10"/>
      <c r="AQ13331"/>
    </row>
    <row r="13332" spans="42:43" x14ac:dyDescent="0.35">
      <c r="AP13332" s="10"/>
      <c r="AQ13332"/>
    </row>
    <row r="13333" spans="42:43" x14ac:dyDescent="0.35">
      <c r="AP13333" s="10"/>
      <c r="AQ13333"/>
    </row>
    <row r="13334" spans="42:43" x14ac:dyDescent="0.35">
      <c r="AP13334" s="10"/>
      <c r="AQ13334"/>
    </row>
    <row r="13335" spans="42:43" x14ac:dyDescent="0.35">
      <c r="AP13335" s="10"/>
      <c r="AQ13335"/>
    </row>
    <row r="13336" spans="42:43" x14ac:dyDescent="0.35">
      <c r="AP13336" s="10"/>
      <c r="AQ13336"/>
    </row>
    <row r="13337" spans="42:43" x14ac:dyDescent="0.35">
      <c r="AP13337" s="10"/>
      <c r="AQ13337"/>
    </row>
    <row r="13338" spans="42:43" x14ac:dyDescent="0.35">
      <c r="AP13338" s="10"/>
      <c r="AQ13338"/>
    </row>
    <row r="13339" spans="42:43" x14ac:dyDescent="0.35">
      <c r="AP13339" s="10"/>
      <c r="AQ13339"/>
    </row>
    <row r="13340" spans="42:43" x14ac:dyDescent="0.35">
      <c r="AP13340" s="10"/>
      <c r="AQ13340"/>
    </row>
    <row r="13341" spans="42:43" x14ac:dyDescent="0.35">
      <c r="AP13341" s="10"/>
      <c r="AQ13341"/>
    </row>
    <row r="13342" spans="42:43" x14ac:dyDescent="0.35">
      <c r="AP13342" s="10"/>
      <c r="AQ13342"/>
    </row>
    <row r="13343" spans="42:43" x14ac:dyDescent="0.35">
      <c r="AP13343" s="10"/>
      <c r="AQ13343"/>
    </row>
    <row r="13344" spans="42:43" x14ac:dyDescent="0.35">
      <c r="AP13344" s="10"/>
      <c r="AQ13344"/>
    </row>
    <row r="13345" spans="42:43" x14ac:dyDescent="0.35">
      <c r="AP13345" s="10"/>
      <c r="AQ13345"/>
    </row>
    <row r="13346" spans="42:43" x14ac:dyDescent="0.35">
      <c r="AP13346" s="10"/>
      <c r="AQ13346"/>
    </row>
    <row r="13347" spans="42:43" x14ac:dyDescent="0.35">
      <c r="AP13347" s="10"/>
      <c r="AQ13347"/>
    </row>
    <row r="13348" spans="42:43" x14ac:dyDescent="0.35">
      <c r="AP13348" s="10"/>
      <c r="AQ13348"/>
    </row>
    <row r="13349" spans="42:43" x14ac:dyDescent="0.35">
      <c r="AP13349" s="10"/>
      <c r="AQ13349"/>
    </row>
    <row r="13350" spans="42:43" x14ac:dyDescent="0.35">
      <c r="AP13350" s="10"/>
      <c r="AQ13350"/>
    </row>
    <row r="13351" spans="42:43" x14ac:dyDescent="0.35">
      <c r="AP13351" s="10"/>
      <c r="AQ13351"/>
    </row>
    <row r="13352" spans="42:43" x14ac:dyDescent="0.35">
      <c r="AP13352" s="10"/>
      <c r="AQ13352"/>
    </row>
    <row r="13353" spans="42:43" x14ac:dyDescent="0.35">
      <c r="AP13353" s="10"/>
      <c r="AQ13353"/>
    </row>
    <row r="13354" spans="42:43" x14ac:dyDescent="0.35">
      <c r="AP13354" s="10"/>
      <c r="AQ13354"/>
    </row>
    <row r="13355" spans="42:43" x14ac:dyDescent="0.35">
      <c r="AP13355" s="10"/>
      <c r="AQ13355"/>
    </row>
    <row r="13356" spans="42:43" x14ac:dyDescent="0.35">
      <c r="AP13356" s="10"/>
      <c r="AQ13356"/>
    </row>
    <row r="13357" spans="42:43" x14ac:dyDescent="0.35">
      <c r="AP13357" s="10"/>
      <c r="AQ13357"/>
    </row>
    <row r="13358" spans="42:43" x14ac:dyDescent="0.35">
      <c r="AP13358" s="10"/>
      <c r="AQ13358"/>
    </row>
    <row r="13359" spans="42:43" x14ac:dyDescent="0.35">
      <c r="AP13359" s="10"/>
      <c r="AQ13359"/>
    </row>
    <row r="13360" spans="42:43" x14ac:dyDescent="0.35">
      <c r="AP13360" s="10"/>
      <c r="AQ13360"/>
    </row>
    <row r="13361" spans="42:43" x14ac:dyDescent="0.35">
      <c r="AP13361" s="10"/>
      <c r="AQ13361"/>
    </row>
    <row r="13362" spans="42:43" x14ac:dyDescent="0.35">
      <c r="AP13362" s="10"/>
      <c r="AQ13362"/>
    </row>
    <row r="13363" spans="42:43" x14ac:dyDescent="0.35">
      <c r="AP13363" s="10"/>
      <c r="AQ13363"/>
    </row>
    <row r="13364" spans="42:43" x14ac:dyDescent="0.35">
      <c r="AP13364" s="10"/>
      <c r="AQ13364"/>
    </row>
    <row r="13365" spans="42:43" x14ac:dyDescent="0.35">
      <c r="AP13365" s="10"/>
      <c r="AQ13365"/>
    </row>
    <row r="13366" spans="42:43" x14ac:dyDescent="0.35">
      <c r="AP13366" s="10"/>
      <c r="AQ13366"/>
    </row>
    <row r="13367" spans="42:43" x14ac:dyDescent="0.35">
      <c r="AP13367" s="10"/>
      <c r="AQ13367"/>
    </row>
    <row r="13368" spans="42:43" x14ac:dyDescent="0.35">
      <c r="AP13368" s="10"/>
      <c r="AQ13368"/>
    </row>
    <row r="13369" spans="42:43" x14ac:dyDescent="0.35">
      <c r="AP13369" s="10"/>
      <c r="AQ13369"/>
    </row>
    <row r="13370" spans="42:43" x14ac:dyDescent="0.35">
      <c r="AP13370" s="10"/>
      <c r="AQ13370"/>
    </row>
    <row r="13371" spans="42:43" x14ac:dyDescent="0.35">
      <c r="AP13371" s="10"/>
      <c r="AQ13371"/>
    </row>
    <row r="13372" spans="42:43" x14ac:dyDescent="0.35">
      <c r="AP13372" s="10"/>
      <c r="AQ13372"/>
    </row>
    <row r="13373" spans="42:43" x14ac:dyDescent="0.35">
      <c r="AP13373" s="10"/>
      <c r="AQ13373"/>
    </row>
    <row r="13374" spans="42:43" x14ac:dyDescent="0.35">
      <c r="AP13374" s="10"/>
      <c r="AQ13374"/>
    </row>
    <row r="13375" spans="42:43" x14ac:dyDescent="0.35">
      <c r="AP13375" s="10"/>
      <c r="AQ13375"/>
    </row>
    <row r="13376" spans="42:43" x14ac:dyDescent="0.35">
      <c r="AP13376" s="10"/>
      <c r="AQ13376"/>
    </row>
    <row r="13377" spans="42:43" x14ac:dyDescent="0.35">
      <c r="AP13377" s="10"/>
      <c r="AQ13377"/>
    </row>
    <row r="13378" spans="42:43" x14ac:dyDescent="0.35">
      <c r="AP13378" s="10"/>
      <c r="AQ13378"/>
    </row>
    <row r="13379" spans="42:43" x14ac:dyDescent="0.35">
      <c r="AP13379" s="10"/>
      <c r="AQ13379"/>
    </row>
    <row r="13380" spans="42:43" x14ac:dyDescent="0.35">
      <c r="AP13380" s="10"/>
      <c r="AQ13380"/>
    </row>
    <row r="13381" spans="42:43" x14ac:dyDescent="0.35">
      <c r="AP13381" s="10"/>
      <c r="AQ13381"/>
    </row>
    <row r="13382" spans="42:43" x14ac:dyDescent="0.35">
      <c r="AP13382" s="10"/>
      <c r="AQ13382"/>
    </row>
    <row r="13383" spans="42:43" x14ac:dyDescent="0.35">
      <c r="AP13383" s="10"/>
      <c r="AQ13383"/>
    </row>
    <row r="13384" spans="42:43" x14ac:dyDescent="0.35">
      <c r="AP13384" s="10"/>
      <c r="AQ13384"/>
    </row>
    <row r="13385" spans="42:43" x14ac:dyDescent="0.35">
      <c r="AP13385" s="10"/>
      <c r="AQ13385"/>
    </row>
    <row r="13386" spans="42:43" x14ac:dyDescent="0.35">
      <c r="AP13386" s="10"/>
      <c r="AQ13386"/>
    </row>
    <row r="13387" spans="42:43" x14ac:dyDescent="0.35">
      <c r="AP13387" s="10"/>
      <c r="AQ13387"/>
    </row>
    <row r="13388" spans="42:43" x14ac:dyDescent="0.35">
      <c r="AP13388" s="10"/>
      <c r="AQ13388"/>
    </row>
    <row r="13389" spans="42:43" x14ac:dyDescent="0.35">
      <c r="AP13389" s="10"/>
      <c r="AQ13389"/>
    </row>
    <row r="13390" spans="42:43" x14ac:dyDescent="0.35">
      <c r="AP13390" s="10"/>
      <c r="AQ13390"/>
    </row>
    <row r="13391" spans="42:43" x14ac:dyDescent="0.35">
      <c r="AP13391" s="10"/>
      <c r="AQ13391"/>
    </row>
    <row r="13392" spans="42:43" x14ac:dyDescent="0.35">
      <c r="AP13392" s="10"/>
      <c r="AQ13392"/>
    </row>
    <row r="13393" spans="42:43" x14ac:dyDescent="0.35">
      <c r="AP13393" s="10"/>
      <c r="AQ13393"/>
    </row>
    <row r="13394" spans="42:43" x14ac:dyDescent="0.35">
      <c r="AP13394" s="10"/>
      <c r="AQ13394"/>
    </row>
    <row r="13395" spans="42:43" x14ac:dyDescent="0.35">
      <c r="AP13395" s="10"/>
      <c r="AQ13395"/>
    </row>
    <row r="13396" spans="42:43" x14ac:dyDescent="0.35">
      <c r="AP13396" s="10"/>
      <c r="AQ13396"/>
    </row>
    <row r="13397" spans="42:43" x14ac:dyDescent="0.35">
      <c r="AP13397" s="10"/>
      <c r="AQ13397"/>
    </row>
    <row r="13398" spans="42:43" x14ac:dyDescent="0.35">
      <c r="AP13398" s="10"/>
      <c r="AQ13398"/>
    </row>
    <row r="13399" spans="42:43" x14ac:dyDescent="0.35">
      <c r="AP13399" s="10"/>
      <c r="AQ13399"/>
    </row>
    <row r="13400" spans="42:43" x14ac:dyDescent="0.35">
      <c r="AP13400" s="10"/>
      <c r="AQ13400"/>
    </row>
    <row r="13401" spans="42:43" x14ac:dyDescent="0.35">
      <c r="AP13401" s="10"/>
      <c r="AQ13401"/>
    </row>
    <row r="13402" spans="42:43" x14ac:dyDescent="0.35">
      <c r="AP13402" s="10"/>
      <c r="AQ13402"/>
    </row>
    <row r="13403" spans="42:43" x14ac:dyDescent="0.35">
      <c r="AP13403" s="10"/>
      <c r="AQ13403"/>
    </row>
    <row r="13404" spans="42:43" x14ac:dyDescent="0.35">
      <c r="AP13404" s="10"/>
      <c r="AQ13404"/>
    </row>
    <row r="13405" spans="42:43" x14ac:dyDescent="0.35">
      <c r="AP13405" s="10"/>
      <c r="AQ13405"/>
    </row>
    <row r="13406" spans="42:43" x14ac:dyDescent="0.35">
      <c r="AP13406" s="10"/>
      <c r="AQ13406"/>
    </row>
    <row r="13407" spans="42:43" x14ac:dyDescent="0.35">
      <c r="AP13407" s="10"/>
      <c r="AQ13407"/>
    </row>
    <row r="13408" spans="42:43" x14ac:dyDescent="0.35">
      <c r="AP13408" s="10"/>
      <c r="AQ13408"/>
    </row>
    <row r="13409" spans="42:43" x14ac:dyDescent="0.35">
      <c r="AP13409" s="10"/>
      <c r="AQ13409"/>
    </row>
    <row r="13410" spans="42:43" x14ac:dyDescent="0.35">
      <c r="AP13410" s="10"/>
      <c r="AQ13410"/>
    </row>
    <row r="13411" spans="42:43" x14ac:dyDescent="0.35">
      <c r="AP13411" s="10"/>
      <c r="AQ13411"/>
    </row>
    <row r="13412" spans="42:43" x14ac:dyDescent="0.35">
      <c r="AP13412" s="10"/>
      <c r="AQ13412"/>
    </row>
    <row r="13413" spans="42:43" x14ac:dyDescent="0.35">
      <c r="AP13413" s="10"/>
      <c r="AQ13413"/>
    </row>
    <row r="13414" spans="42:43" x14ac:dyDescent="0.35">
      <c r="AP13414" s="10"/>
      <c r="AQ13414"/>
    </row>
    <row r="13415" spans="42:43" x14ac:dyDescent="0.35">
      <c r="AP13415" s="10"/>
      <c r="AQ13415"/>
    </row>
    <row r="13416" spans="42:43" x14ac:dyDescent="0.35">
      <c r="AP13416" s="10"/>
      <c r="AQ13416"/>
    </row>
    <row r="13417" spans="42:43" x14ac:dyDescent="0.35">
      <c r="AP13417" s="10"/>
      <c r="AQ13417"/>
    </row>
    <row r="13418" spans="42:43" x14ac:dyDescent="0.35">
      <c r="AP13418" s="10"/>
      <c r="AQ13418"/>
    </row>
    <row r="13419" spans="42:43" x14ac:dyDescent="0.35">
      <c r="AP13419" s="10"/>
      <c r="AQ13419"/>
    </row>
    <row r="13420" spans="42:43" x14ac:dyDescent="0.35">
      <c r="AP13420" s="10"/>
      <c r="AQ13420"/>
    </row>
    <row r="13421" spans="42:43" x14ac:dyDescent="0.35">
      <c r="AP13421" s="10"/>
      <c r="AQ13421"/>
    </row>
    <row r="13422" spans="42:43" x14ac:dyDescent="0.35">
      <c r="AP13422" s="10"/>
      <c r="AQ13422"/>
    </row>
    <row r="13423" spans="42:43" x14ac:dyDescent="0.35">
      <c r="AP13423" s="10"/>
      <c r="AQ13423"/>
    </row>
    <row r="13424" spans="42:43" x14ac:dyDescent="0.35">
      <c r="AP13424" s="10"/>
      <c r="AQ13424"/>
    </row>
    <row r="13425" spans="42:43" x14ac:dyDescent="0.35">
      <c r="AP13425" s="10"/>
      <c r="AQ13425"/>
    </row>
    <row r="13426" spans="42:43" x14ac:dyDescent="0.35">
      <c r="AP13426" s="10"/>
      <c r="AQ13426"/>
    </row>
    <row r="13427" spans="42:43" x14ac:dyDescent="0.35">
      <c r="AP13427" s="10"/>
      <c r="AQ13427"/>
    </row>
    <row r="13428" spans="42:43" x14ac:dyDescent="0.35">
      <c r="AP13428" s="10"/>
      <c r="AQ13428"/>
    </row>
    <row r="13429" spans="42:43" x14ac:dyDescent="0.35">
      <c r="AP13429" s="10"/>
      <c r="AQ13429"/>
    </row>
    <row r="13430" spans="42:43" x14ac:dyDescent="0.35">
      <c r="AP13430" s="10"/>
      <c r="AQ13430"/>
    </row>
    <row r="13431" spans="42:43" x14ac:dyDescent="0.35">
      <c r="AP13431" s="10"/>
      <c r="AQ13431"/>
    </row>
    <row r="13432" spans="42:43" x14ac:dyDescent="0.35">
      <c r="AP13432" s="10"/>
      <c r="AQ13432"/>
    </row>
    <row r="13433" spans="42:43" x14ac:dyDescent="0.35">
      <c r="AP13433" s="10"/>
      <c r="AQ13433"/>
    </row>
    <row r="13434" spans="42:43" x14ac:dyDescent="0.35">
      <c r="AP13434" s="10"/>
      <c r="AQ13434"/>
    </row>
    <row r="13435" spans="42:43" x14ac:dyDescent="0.35">
      <c r="AP13435" s="10"/>
      <c r="AQ13435"/>
    </row>
    <row r="13436" spans="42:43" x14ac:dyDescent="0.35">
      <c r="AP13436" s="10"/>
      <c r="AQ13436"/>
    </row>
    <row r="13437" spans="42:43" x14ac:dyDescent="0.35">
      <c r="AP13437" s="10"/>
      <c r="AQ13437"/>
    </row>
    <row r="13438" spans="42:43" x14ac:dyDescent="0.35">
      <c r="AP13438" s="10"/>
      <c r="AQ13438"/>
    </row>
    <row r="13439" spans="42:43" x14ac:dyDescent="0.35">
      <c r="AP13439" s="10"/>
      <c r="AQ13439"/>
    </row>
    <row r="13440" spans="42:43" x14ac:dyDescent="0.35">
      <c r="AP13440" s="10"/>
      <c r="AQ13440"/>
    </row>
    <row r="13441" spans="42:43" x14ac:dyDescent="0.35">
      <c r="AP13441" s="10"/>
      <c r="AQ13441"/>
    </row>
    <row r="13442" spans="42:43" x14ac:dyDescent="0.35">
      <c r="AP13442" s="10"/>
      <c r="AQ13442"/>
    </row>
    <row r="13443" spans="42:43" x14ac:dyDescent="0.35">
      <c r="AP13443" s="10"/>
      <c r="AQ13443"/>
    </row>
    <row r="13444" spans="42:43" x14ac:dyDescent="0.35">
      <c r="AP13444" s="10"/>
      <c r="AQ13444"/>
    </row>
    <row r="13445" spans="42:43" x14ac:dyDescent="0.35">
      <c r="AP13445" s="10"/>
      <c r="AQ13445"/>
    </row>
    <row r="13446" spans="42:43" x14ac:dyDescent="0.35">
      <c r="AP13446" s="10"/>
      <c r="AQ13446"/>
    </row>
    <row r="13447" spans="42:43" x14ac:dyDescent="0.35">
      <c r="AP13447" s="10"/>
      <c r="AQ13447"/>
    </row>
    <row r="13448" spans="42:43" x14ac:dyDescent="0.35">
      <c r="AP13448" s="10"/>
      <c r="AQ13448"/>
    </row>
    <row r="13449" spans="42:43" x14ac:dyDescent="0.35">
      <c r="AP13449" s="10"/>
      <c r="AQ13449"/>
    </row>
    <row r="13450" spans="42:43" x14ac:dyDescent="0.35">
      <c r="AP13450" s="10"/>
      <c r="AQ13450"/>
    </row>
    <row r="13451" spans="42:43" x14ac:dyDescent="0.35">
      <c r="AP13451" s="10"/>
      <c r="AQ13451"/>
    </row>
    <row r="13452" spans="42:43" x14ac:dyDescent="0.35">
      <c r="AP13452" s="10"/>
      <c r="AQ13452"/>
    </row>
    <row r="13453" spans="42:43" x14ac:dyDescent="0.35">
      <c r="AP13453" s="10"/>
      <c r="AQ13453"/>
    </row>
    <row r="13454" spans="42:43" x14ac:dyDescent="0.35">
      <c r="AP13454" s="10"/>
      <c r="AQ13454"/>
    </row>
    <row r="13455" spans="42:43" x14ac:dyDescent="0.35">
      <c r="AP13455" s="10"/>
      <c r="AQ13455"/>
    </row>
    <row r="13456" spans="42:43" x14ac:dyDescent="0.35">
      <c r="AP13456" s="10"/>
      <c r="AQ13456"/>
    </row>
    <row r="13457" spans="42:43" x14ac:dyDescent="0.35">
      <c r="AP13457" s="10"/>
      <c r="AQ13457"/>
    </row>
    <row r="13458" spans="42:43" x14ac:dyDescent="0.35">
      <c r="AP13458" s="10"/>
      <c r="AQ13458"/>
    </row>
    <row r="13459" spans="42:43" x14ac:dyDescent="0.35">
      <c r="AP13459" s="10"/>
      <c r="AQ13459"/>
    </row>
    <row r="13460" spans="42:43" x14ac:dyDescent="0.35">
      <c r="AP13460" s="10"/>
      <c r="AQ13460"/>
    </row>
    <row r="13461" spans="42:43" x14ac:dyDescent="0.35">
      <c r="AP13461" s="10"/>
      <c r="AQ13461"/>
    </row>
    <row r="13462" spans="42:43" x14ac:dyDescent="0.35">
      <c r="AP13462" s="10"/>
      <c r="AQ13462"/>
    </row>
    <row r="13463" spans="42:43" x14ac:dyDescent="0.35">
      <c r="AP13463" s="10"/>
      <c r="AQ13463"/>
    </row>
    <row r="13464" spans="42:43" x14ac:dyDescent="0.35">
      <c r="AP13464" s="10"/>
      <c r="AQ13464"/>
    </row>
    <row r="13465" spans="42:43" x14ac:dyDescent="0.35">
      <c r="AP13465" s="10"/>
      <c r="AQ13465"/>
    </row>
    <row r="13466" spans="42:43" x14ac:dyDescent="0.35">
      <c r="AP13466" s="10"/>
      <c r="AQ13466"/>
    </row>
    <row r="13467" spans="42:43" x14ac:dyDescent="0.35">
      <c r="AP13467" s="10"/>
      <c r="AQ13467"/>
    </row>
    <row r="13468" spans="42:43" x14ac:dyDescent="0.35">
      <c r="AP13468" s="10"/>
      <c r="AQ13468"/>
    </row>
    <row r="13469" spans="42:43" x14ac:dyDescent="0.35">
      <c r="AP13469" s="10"/>
      <c r="AQ13469"/>
    </row>
    <row r="13470" spans="42:43" x14ac:dyDescent="0.35">
      <c r="AP13470" s="10"/>
      <c r="AQ13470"/>
    </row>
    <row r="13471" spans="42:43" x14ac:dyDescent="0.35">
      <c r="AP13471" s="10"/>
      <c r="AQ13471"/>
    </row>
    <row r="13472" spans="42:43" x14ac:dyDescent="0.35">
      <c r="AP13472" s="10"/>
      <c r="AQ13472"/>
    </row>
    <row r="13473" spans="42:43" x14ac:dyDescent="0.35">
      <c r="AP13473" s="10"/>
      <c r="AQ13473"/>
    </row>
    <row r="13474" spans="42:43" x14ac:dyDescent="0.35">
      <c r="AP13474" s="10"/>
      <c r="AQ13474"/>
    </row>
    <row r="13475" spans="42:43" x14ac:dyDescent="0.35">
      <c r="AP13475" s="10"/>
      <c r="AQ13475"/>
    </row>
    <row r="13476" spans="42:43" x14ac:dyDescent="0.35">
      <c r="AP13476" s="10"/>
      <c r="AQ13476"/>
    </row>
    <row r="13477" spans="42:43" x14ac:dyDescent="0.35">
      <c r="AP13477" s="10"/>
      <c r="AQ13477"/>
    </row>
    <row r="13478" spans="42:43" x14ac:dyDescent="0.35">
      <c r="AP13478" s="10"/>
      <c r="AQ13478"/>
    </row>
    <row r="13479" spans="42:43" x14ac:dyDescent="0.35">
      <c r="AP13479" s="10"/>
      <c r="AQ13479"/>
    </row>
    <row r="13480" spans="42:43" x14ac:dyDescent="0.35">
      <c r="AP13480" s="10"/>
      <c r="AQ13480"/>
    </row>
    <row r="13481" spans="42:43" x14ac:dyDescent="0.35">
      <c r="AP13481" s="10"/>
      <c r="AQ13481"/>
    </row>
    <row r="13482" spans="42:43" x14ac:dyDescent="0.35">
      <c r="AP13482" s="10"/>
      <c r="AQ13482"/>
    </row>
    <row r="13483" spans="42:43" x14ac:dyDescent="0.35">
      <c r="AP13483" s="10"/>
      <c r="AQ13483"/>
    </row>
    <row r="13484" spans="42:43" x14ac:dyDescent="0.35">
      <c r="AP13484" s="10"/>
      <c r="AQ13484"/>
    </row>
    <row r="13485" spans="42:43" x14ac:dyDescent="0.35">
      <c r="AP13485" s="10"/>
      <c r="AQ13485"/>
    </row>
    <row r="13486" spans="42:43" x14ac:dyDescent="0.35">
      <c r="AP13486" s="10"/>
      <c r="AQ13486"/>
    </row>
    <row r="13487" spans="42:43" x14ac:dyDescent="0.35">
      <c r="AP13487" s="10"/>
      <c r="AQ13487"/>
    </row>
    <row r="13488" spans="42:43" x14ac:dyDescent="0.35">
      <c r="AP13488" s="10"/>
      <c r="AQ13488"/>
    </row>
    <row r="13489" spans="42:43" x14ac:dyDescent="0.35">
      <c r="AP13489" s="10"/>
      <c r="AQ13489"/>
    </row>
    <row r="13490" spans="42:43" x14ac:dyDescent="0.35">
      <c r="AP13490" s="10"/>
      <c r="AQ13490"/>
    </row>
    <row r="13491" spans="42:43" x14ac:dyDescent="0.35">
      <c r="AP13491" s="10"/>
      <c r="AQ13491"/>
    </row>
    <row r="13492" spans="42:43" x14ac:dyDescent="0.35">
      <c r="AP13492" s="10"/>
      <c r="AQ13492"/>
    </row>
    <row r="13493" spans="42:43" x14ac:dyDescent="0.35">
      <c r="AP13493" s="10"/>
      <c r="AQ13493"/>
    </row>
    <row r="13494" spans="42:43" x14ac:dyDescent="0.35">
      <c r="AP13494" s="10"/>
      <c r="AQ13494"/>
    </row>
    <row r="13495" spans="42:43" x14ac:dyDescent="0.35">
      <c r="AP13495" s="10"/>
      <c r="AQ13495"/>
    </row>
    <row r="13496" spans="42:43" x14ac:dyDescent="0.35">
      <c r="AP13496" s="10"/>
      <c r="AQ13496"/>
    </row>
    <row r="13497" spans="42:43" x14ac:dyDescent="0.35">
      <c r="AP13497" s="10"/>
      <c r="AQ13497"/>
    </row>
    <row r="13498" spans="42:43" x14ac:dyDescent="0.35">
      <c r="AP13498" s="10"/>
      <c r="AQ13498"/>
    </row>
    <row r="13499" spans="42:43" x14ac:dyDescent="0.35">
      <c r="AP13499" s="10"/>
      <c r="AQ13499"/>
    </row>
    <row r="13500" spans="42:43" x14ac:dyDescent="0.35">
      <c r="AP13500" s="10"/>
      <c r="AQ13500"/>
    </row>
    <row r="13501" spans="42:43" x14ac:dyDescent="0.35">
      <c r="AP13501" s="10"/>
      <c r="AQ13501"/>
    </row>
    <row r="13502" spans="42:43" x14ac:dyDescent="0.35">
      <c r="AP13502" s="10"/>
      <c r="AQ13502"/>
    </row>
    <row r="13503" spans="42:43" x14ac:dyDescent="0.35">
      <c r="AP13503" s="10"/>
      <c r="AQ13503"/>
    </row>
    <row r="13504" spans="42:43" x14ac:dyDescent="0.35">
      <c r="AP13504" s="10"/>
      <c r="AQ13504"/>
    </row>
    <row r="13505" spans="42:43" x14ac:dyDescent="0.35">
      <c r="AP13505" s="10"/>
      <c r="AQ13505"/>
    </row>
    <row r="13506" spans="42:43" x14ac:dyDescent="0.35">
      <c r="AP13506" s="10"/>
      <c r="AQ13506"/>
    </row>
    <row r="13507" spans="42:43" x14ac:dyDescent="0.35">
      <c r="AP13507" s="10"/>
      <c r="AQ13507"/>
    </row>
    <row r="13508" spans="42:43" x14ac:dyDescent="0.35">
      <c r="AP13508" s="10"/>
      <c r="AQ13508"/>
    </row>
    <row r="13509" spans="42:43" x14ac:dyDescent="0.35">
      <c r="AP13509" s="10"/>
      <c r="AQ13509"/>
    </row>
    <row r="13510" spans="42:43" x14ac:dyDescent="0.35">
      <c r="AP13510" s="10"/>
      <c r="AQ13510"/>
    </row>
    <row r="13511" spans="42:43" x14ac:dyDescent="0.35">
      <c r="AP13511" s="10"/>
      <c r="AQ13511"/>
    </row>
    <row r="13512" spans="42:43" x14ac:dyDescent="0.35">
      <c r="AP13512" s="10"/>
      <c r="AQ13512"/>
    </row>
    <row r="13513" spans="42:43" x14ac:dyDescent="0.35">
      <c r="AP13513" s="10"/>
      <c r="AQ13513"/>
    </row>
    <row r="13514" spans="42:43" x14ac:dyDescent="0.35">
      <c r="AP13514" s="10"/>
      <c r="AQ13514"/>
    </row>
    <row r="13515" spans="42:43" x14ac:dyDescent="0.35">
      <c r="AP13515" s="10"/>
      <c r="AQ13515"/>
    </row>
    <row r="13516" spans="42:43" x14ac:dyDescent="0.35">
      <c r="AP13516" s="10"/>
      <c r="AQ13516"/>
    </row>
    <row r="13517" spans="42:43" x14ac:dyDescent="0.35">
      <c r="AP13517" s="10"/>
      <c r="AQ13517"/>
    </row>
    <row r="13518" spans="42:43" x14ac:dyDescent="0.35">
      <c r="AP13518" s="10"/>
      <c r="AQ13518"/>
    </row>
    <row r="13519" spans="42:43" x14ac:dyDescent="0.35">
      <c r="AP13519" s="10"/>
      <c r="AQ13519"/>
    </row>
    <row r="13520" spans="42:43" x14ac:dyDescent="0.35">
      <c r="AP13520" s="10"/>
      <c r="AQ13520"/>
    </row>
    <row r="13521" spans="42:43" x14ac:dyDescent="0.35">
      <c r="AP13521" s="10"/>
      <c r="AQ13521"/>
    </row>
    <row r="13522" spans="42:43" x14ac:dyDescent="0.35">
      <c r="AP13522" s="10"/>
      <c r="AQ13522"/>
    </row>
    <row r="13523" spans="42:43" x14ac:dyDescent="0.35">
      <c r="AP13523" s="10"/>
      <c r="AQ13523"/>
    </row>
    <row r="13524" spans="42:43" x14ac:dyDescent="0.35">
      <c r="AP13524" s="10"/>
      <c r="AQ13524"/>
    </row>
    <row r="13525" spans="42:43" x14ac:dyDescent="0.35">
      <c r="AP13525" s="10"/>
      <c r="AQ13525"/>
    </row>
    <row r="13526" spans="42:43" x14ac:dyDescent="0.35">
      <c r="AP13526" s="10"/>
      <c r="AQ13526"/>
    </row>
    <row r="13527" spans="42:43" x14ac:dyDescent="0.35">
      <c r="AP13527" s="10"/>
      <c r="AQ13527"/>
    </row>
    <row r="13528" spans="42:43" x14ac:dyDescent="0.35">
      <c r="AP13528" s="10"/>
      <c r="AQ13528"/>
    </row>
    <row r="13529" spans="42:43" x14ac:dyDescent="0.35">
      <c r="AP13529" s="10"/>
      <c r="AQ13529"/>
    </row>
    <row r="13530" spans="42:43" x14ac:dyDescent="0.35">
      <c r="AP13530" s="10"/>
      <c r="AQ13530"/>
    </row>
    <row r="13531" spans="42:43" x14ac:dyDescent="0.35">
      <c r="AP13531" s="10"/>
      <c r="AQ13531"/>
    </row>
    <row r="13532" spans="42:43" x14ac:dyDescent="0.35">
      <c r="AP13532" s="10"/>
      <c r="AQ13532"/>
    </row>
    <row r="13533" spans="42:43" x14ac:dyDescent="0.35">
      <c r="AP13533" s="10"/>
      <c r="AQ13533"/>
    </row>
    <row r="13534" spans="42:43" x14ac:dyDescent="0.35">
      <c r="AP13534" s="10"/>
      <c r="AQ13534"/>
    </row>
    <row r="13535" spans="42:43" x14ac:dyDescent="0.35">
      <c r="AP13535" s="10"/>
      <c r="AQ13535"/>
    </row>
    <row r="13536" spans="42:43" x14ac:dyDescent="0.35">
      <c r="AP13536" s="10"/>
      <c r="AQ13536"/>
    </row>
    <row r="13537" spans="42:43" x14ac:dyDescent="0.35">
      <c r="AP13537" s="10"/>
      <c r="AQ13537"/>
    </row>
    <row r="13538" spans="42:43" x14ac:dyDescent="0.35">
      <c r="AP13538" s="10"/>
      <c r="AQ13538"/>
    </row>
    <row r="13539" spans="42:43" x14ac:dyDescent="0.35">
      <c r="AP13539" s="10"/>
      <c r="AQ13539"/>
    </row>
    <row r="13540" spans="42:43" x14ac:dyDescent="0.35">
      <c r="AP13540" s="10"/>
      <c r="AQ13540"/>
    </row>
    <row r="13541" spans="42:43" x14ac:dyDescent="0.35">
      <c r="AP13541" s="10"/>
      <c r="AQ13541"/>
    </row>
    <row r="13542" spans="42:43" x14ac:dyDescent="0.35">
      <c r="AP13542" s="10"/>
      <c r="AQ13542"/>
    </row>
    <row r="13543" spans="42:43" x14ac:dyDescent="0.35">
      <c r="AP13543" s="10"/>
      <c r="AQ13543"/>
    </row>
    <row r="13544" spans="42:43" x14ac:dyDescent="0.35">
      <c r="AP13544" s="10"/>
      <c r="AQ13544"/>
    </row>
    <row r="13545" spans="42:43" x14ac:dyDescent="0.35">
      <c r="AP13545" s="10"/>
      <c r="AQ13545"/>
    </row>
    <row r="13546" spans="42:43" x14ac:dyDescent="0.35">
      <c r="AP13546" s="10"/>
      <c r="AQ13546"/>
    </row>
    <row r="13547" spans="42:43" x14ac:dyDescent="0.35">
      <c r="AP13547" s="10"/>
      <c r="AQ13547"/>
    </row>
    <row r="13548" spans="42:43" x14ac:dyDescent="0.35">
      <c r="AP13548" s="10"/>
      <c r="AQ13548"/>
    </row>
    <row r="13549" spans="42:43" x14ac:dyDescent="0.35">
      <c r="AP13549" s="10"/>
      <c r="AQ13549"/>
    </row>
    <row r="13550" spans="42:43" x14ac:dyDescent="0.35">
      <c r="AP13550" s="10"/>
      <c r="AQ13550"/>
    </row>
    <row r="13551" spans="42:43" x14ac:dyDescent="0.35">
      <c r="AP13551" s="10"/>
      <c r="AQ13551"/>
    </row>
    <row r="13552" spans="42:43" x14ac:dyDescent="0.35">
      <c r="AP13552" s="10"/>
      <c r="AQ13552"/>
    </row>
    <row r="13553" spans="42:43" x14ac:dyDescent="0.35">
      <c r="AP13553" s="10"/>
      <c r="AQ13553"/>
    </row>
    <row r="13554" spans="42:43" x14ac:dyDescent="0.35">
      <c r="AP13554" s="10"/>
      <c r="AQ13554"/>
    </row>
    <row r="13555" spans="42:43" x14ac:dyDescent="0.35">
      <c r="AP13555" s="10"/>
      <c r="AQ13555"/>
    </row>
    <row r="13556" spans="42:43" x14ac:dyDescent="0.35">
      <c r="AP13556" s="10"/>
      <c r="AQ13556"/>
    </row>
    <row r="13557" spans="42:43" x14ac:dyDescent="0.35">
      <c r="AP13557" s="10"/>
      <c r="AQ13557"/>
    </row>
    <row r="13558" spans="42:43" x14ac:dyDescent="0.35">
      <c r="AP13558" s="10"/>
      <c r="AQ13558"/>
    </row>
    <row r="13559" spans="42:43" x14ac:dyDescent="0.35">
      <c r="AP13559" s="10"/>
      <c r="AQ13559"/>
    </row>
    <row r="13560" spans="42:43" x14ac:dyDescent="0.35">
      <c r="AP13560" s="10"/>
      <c r="AQ13560"/>
    </row>
    <row r="13561" spans="42:43" x14ac:dyDescent="0.35">
      <c r="AP13561" s="10"/>
      <c r="AQ13561"/>
    </row>
    <row r="13562" spans="42:43" x14ac:dyDescent="0.35">
      <c r="AP13562" s="10"/>
      <c r="AQ13562"/>
    </row>
    <row r="13563" spans="42:43" x14ac:dyDescent="0.35">
      <c r="AP13563" s="10"/>
      <c r="AQ13563"/>
    </row>
    <row r="13564" spans="42:43" x14ac:dyDescent="0.35">
      <c r="AP13564" s="10"/>
      <c r="AQ13564"/>
    </row>
    <row r="13565" spans="42:43" x14ac:dyDescent="0.35">
      <c r="AP13565" s="10"/>
      <c r="AQ13565"/>
    </row>
    <row r="13566" spans="42:43" x14ac:dyDescent="0.35">
      <c r="AP13566" s="10"/>
      <c r="AQ13566"/>
    </row>
    <row r="13567" spans="42:43" x14ac:dyDescent="0.35">
      <c r="AP13567" s="10"/>
      <c r="AQ13567"/>
    </row>
    <row r="13568" spans="42:43" x14ac:dyDescent="0.35">
      <c r="AP13568" s="10"/>
      <c r="AQ13568"/>
    </row>
    <row r="13569" spans="42:43" x14ac:dyDescent="0.35">
      <c r="AP13569" s="10"/>
      <c r="AQ13569"/>
    </row>
    <row r="13570" spans="42:43" x14ac:dyDescent="0.35">
      <c r="AP13570" s="10"/>
      <c r="AQ13570"/>
    </row>
    <row r="13571" spans="42:43" x14ac:dyDescent="0.35">
      <c r="AP13571" s="10"/>
      <c r="AQ13571"/>
    </row>
    <row r="13572" spans="42:43" x14ac:dyDescent="0.35">
      <c r="AP13572" s="10"/>
      <c r="AQ13572"/>
    </row>
    <row r="13573" spans="42:43" x14ac:dyDescent="0.35">
      <c r="AP13573" s="10"/>
      <c r="AQ13573"/>
    </row>
    <row r="13574" spans="42:43" x14ac:dyDescent="0.35">
      <c r="AP13574" s="10"/>
      <c r="AQ13574"/>
    </row>
    <row r="13575" spans="42:43" x14ac:dyDescent="0.35">
      <c r="AP13575" s="10"/>
      <c r="AQ13575"/>
    </row>
    <row r="13576" spans="42:43" x14ac:dyDescent="0.35">
      <c r="AP13576" s="10"/>
      <c r="AQ13576"/>
    </row>
    <row r="13577" spans="42:43" x14ac:dyDescent="0.35">
      <c r="AP13577" s="10"/>
      <c r="AQ13577"/>
    </row>
    <row r="13578" spans="42:43" x14ac:dyDescent="0.35">
      <c r="AP13578" s="10"/>
      <c r="AQ13578"/>
    </row>
    <row r="13579" spans="42:43" x14ac:dyDescent="0.35">
      <c r="AP13579" s="10"/>
      <c r="AQ13579"/>
    </row>
    <row r="13580" spans="42:43" x14ac:dyDescent="0.35">
      <c r="AP13580" s="10"/>
      <c r="AQ13580"/>
    </row>
    <row r="13581" spans="42:43" x14ac:dyDescent="0.35">
      <c r="AP13581" s="10"/>
      <c r="AQ13581"/>
    </row>
    <row r="13582" spans="42:43" x14ac:dyDescent="0.35">
      <c r="AP13582" s="10"/>
      <c r="AQ13582"/>
    </row>
    <row r="13583" spans="42:43" x14ac:dyDescent="0.35">
      <c r="AP13583" s="10"/>
      <c r="AQ13583"/>
    </row>
    <row r="13584" spans="42:43" x14ac:dyDescent="0.35">
      <c r="AP13584" s="10"/>
      <c r="AQ13584"/>
    </row>
    <row r="13585" spans="42:43" x14ac:dyDescent="0.35">
      <c r="AP13585" s="10"/>
      <c r="AQ13585"/>
    </row>
    <row r="13586" spans="42:43" x14ac:dyDescent="0.35">
      <c r="AP13586" s="10"/>
      <c r="AQ13586"/>
    </row>
    <row r="13587" spans="42:43" x14ac:dyDescent="0.35">
      <c r="AP13587" s="10"/>
      <c r="AQ13587"/>
    </row>
    <row r="13588" spans="42:43" x14ac:dyDescent="0.35">
      <c r="AP13588" s="10"/>
      <c r="AQ13588"/>
    </row>
    <row r="13589" spans="42:43" x14ac:dyDescent="0.35">
      <c r="AP13589" s="10"/>
      <c r="AQ13589"/>
    </row>
    <row r="13590" spans="42:43" x14ac:dyDescent="0.35">
      <c r="AP13590" s="10"/>
      <c r="AQ13590"/>
    </row>
    <row r="13591" spans="42:43" x14ac:dyDescent="0.35">
      <c r="AP13591" s="10"/>
      <c r="AQ13591"/>
    </row>
    <row r="13592" spans="42:43" x14ac:dyDescent="0.35">
      <c r="AP13592" s="10"/>
      <c r="AQ13592"/>
    </row>
    <row r="13593" spans="42:43" x14ac:dyDescent="0.35">
      <c r="AP13593" s="10"/>
      <c r="AQ13593"/>
    </row>
    <row r="13594" spans="42:43" x14ac:dyDescent="0.35">
      <c r="AP13594" s="10"/>
      <c r="AQ13594"/>
    </row>
    <row r="13595" spans="42:43" x14ac:dyDescent="0.35">
      <c r="AP13595" s="10"/>
      <c r="AQ13595"/>
    </row>
    <row r="13596" spans="42:43" x14ac:dyDescent="0.35">
      <c r="AP13596" s="10"/>
      <c r="AQ13596"/>
    </row>
    <row r="13597" spans="42:43" x14ac:dyDescent="0.35">
      <c r="AP13597" s="10"/>
      <c r="AQ13597"/>
    </row>
    <row r="13598" spans="42:43" x14ac:dyDescent="0.35">
      <c r="AP13598" s="10"/>
      <c r="AQ13598"/>
    </row>
    <row r="13599" spans="42:43" x14ac:dyDescent="0.35">
      <c r="AP13599" s="10"/>
      <c r="AQ13599"/>
    </row>
    <row r="13600" spans="42:43" x14ac:dyDescent="0.35">
      <c r="AP13600" s="10"/>
      <c r="AQ13600"/>
    </row>
    <row r="13601" spans="42:43" x14ac:dyDescent="0.35">
      <c r="AP13601" s="10"/>
      <c r="AQ13601"/>
    </row>
    <row r="13602" spans="42:43" x14ac:dyDescent="0.35">
      <c r="AP13602" s="10"/>
      <c r="AQ13602"/>
    </row>
    <row r="13603" spans="42:43" x14ac:dyDescent="0.35">
      <c r="AP13603" s="10"/>
      <c r="AQ13603"/>
    </row>
    <row r="13604" spans="42:43" x14ac:dyDescent="0.35">
      <c r="AP13604" s="10"/>
      <c r="AQ13604"/>
    </row>
    <row r="13605" spans="42:43" x14ac:dyDescent="0.35">
      <c r="AP13605" s="10"/>
      <c r="AQ13605"/>
    </row>
    <row r="13606" spans="42:43" x14ac:dyDescent="0.35">
      <c r="AP13606" s="10"/>
      <c r="AQ13606"/>
    </row>
    <row r="13607" spans="42:43" x14ac:dyDescent="0.35">
      <c r="AP13607" s="10"/>
      <c r="AQ13607"/>
    </row>
    <row r="13608" spans="42:43" x14ac:dyDescent="0.35">
      <c r="AP13608" s="10"/>
      <c r="AQ13608"/>
    </row>
    <row r="13609" spans="42:43" x14ac:dyDescent="0.35">
      <c r="AP13609" s="10"/>
      <c r="AQ13609"/>
    </row>
    <row r="13610" spans="42:43" x14ac:dyDescent="0.35">
      <c r="AP13610" s="10"/>
      <c r="AQ13610"/>
    </row>
    <row r="13611" spans="42:43" x14ac:dyDescent="0.35">
      <c r="AP13611" s="10"/>
      <c r="AQ13611"/>
    </row>
    <row r="13612" spans="42:43" x14ac:dyDescent="0.35">
      <c r="AP13612" s="10"/>
      <c r="AQ13612"/>
    </row>
    <row r="13613" spans="42:43" x14ac:dyDescent="0.35">
      <c r="AP13613" s="10"/>
      <c r="AQ13613"/>
    </row>
    <row r="13614" spans="42:43" x14ac:dyDescent="0.35">
      <c r="AP13614" s="10"/>
      <c r="AQ13614"/>
    </row>
    <row r="13615" spans="42:43" x14ac:dyDescent="0.35">
      <c r="AP13615" s="10"/>
      <c r="AQ13615"/>
    </row>
    <row r="13616" spans="42:43" x14ac:dyDescent="0.35">
      <c r="AP13616" s="10"/>
      <c r="AQ13616"/>
    </row>
    <row r="13617" spans="42:43" x14ac:dyDescent="0.35">
      <c r="AP13617" s="10"/>
      <c r="AQ13617"/>
    </row>
    <row r="13618" spans="42:43" x14ac:dyDescent="0.35">
      <c r="AP13618" s="10"/>
      <c r="AQ13618"/>
    </row>
    <row r="13619" spans="42:43" x14ac:dyDescent="0.35">
      <c r="AP13619" s="10"/>
      <c r="AQ13619"/>
    </row>
    <row r="13620" spans="42:43" x14ac:dyDescent="0.35">
      <c r="AP13620" s="10"/>
      <c r="AQ13620"/>
    </row>
    <row r="13621" spans="42:43" x14ac:dyDescent="0.35">
      <c r="AP13621" s="10"/>
      <c r="AQ13621"/>
    </row>
    <row r="13622" spans="42:43" x14ac:dyDescent="0.35">
      <c r="AP13622" s="10"/>
      <c r="AQ13622"/>
    </row>
    <row r="13623" spans="42:43" x14ac:dyDescent="0.35">
      <c r="AP13623" s="10"/>
      <c r="AQ13623"/>
    </row>
    <row r="13624" spans="42:43" x14ac:dyDescent="0.35">
      <c r="AP13624" s="10"/>
      <c r="AQ13624"/>
    </row>
    <row r="13625" spans="42:43" x14ac:dyDescent="0.35">
      <c r="AP13625" s="10"/>
      <c r="AQ13625"/>
    </row>
    <row r="13626" spans="42:43" x14ac:dyDescent="0.35">
      <c r="AP13626" s="10"/>
      <c r="AQ13626"/>
    </row>
    <row r="13627" spans="42:43" x14ac:dyDescent="0.35">
      <c r="AP13627" s="10"/>
      <c r="AQ13627"/>
    </row>
    <row r="13628" spans="42:43" x14ac:dyDescent="0.35">
      <c r="AP13628" s="10"/>
      <c r="AQ13628"/>
    </row>
    <row r="13629" spans="42:43" x14ac:dyDescent="0.35">
      <c r="AP13629" s="10"/>
      <c r="AQ13629"/>
    </row>
    <row r="13630" spans="42:43" x14ac:dyDescent="0.35">
      <c r="AP13630" s="10"/>
      <c r="AQ13630"/>
    </row>
    <row r="13631" spans="42:43" x14ac:dyDescent="0.35">
      <c r="AP13631" s="10"/>
      <c r="AQ13631"/>
    </row>
    <row r="13632" spans="42:43" x14ac:dyDescent="0.35">
      <c r="AP13632" s="10"/>
      <c r="AQ13632"/>
    </row>
    <row r="13633" spans="42:43" x14ac:dyDescent="0.35">
      <c r="AP13633" s="10"/>
      <c r="AQ13633"/>
    </row>
    <row r="13634" spans="42:43" x14ac:dyDescent="0.35">
      <c r="AP13634" s="10"/>
      <c r="AQ13634"/>
    </row>
    <row r="13635" spans="42:43" x14ac:dyDescent="0.35">
      <c r="AP13635" s="10"/>
      <c r="AQ13635"/>
    </row>
    <row r="13636" spans="42:43" x14ac:dyDescent="0.35">
      <c r="AP13636" s="10"/>
      <c r="AQ13636"/>
    </row>
    <row r="13637" spans="42:43" x14ac:dyDescent="0.35">
      <c r="AP13637" s="10"/>
      <c r="AQ13637"/>
    </row>
    <row r="13638" spans="42:43" x14ac:dyDescent="0.35">
      <c r="AP13638" s="10"/>
      <c r="AQ13638"/>
    </row>
    <row r="13639" spans="42:43" x14ac:dyDescent="0.35">
      <c r="AP13639" s="10"/>
      <c r="AQ13639"/>
    </row>
    <row r="13640" spans="42:43" x14ac:dyDescent="0.35">
      <c r="AP13640" s="10"/>
      <c r="AQ13640"/>
    </row>
    <row r="13641" spans="42:43" x14ac:dyDescent="0.35">
      <c r="AP13641" s="10"/>
      <c r="AQ13641"/>
    </row>
    <row r="13642" spans="42:43" x14ac:dyDescent="0.35">
      <c r="AP13642" s="10"/>
      <c r="AQ13642"/>
    </row>
    <row r="13643" spans="42:43" x14ac:dyDescent="0.35">
      <c r="AP13643" s="10"/>
      <c r="AQ13643"/>
    </row>
    <row r="13644" spans="42:43" x14ac:dyDescent="0.35">
      <c r="AP13644" s="10"/>
      <c r="AQ13644"/>
    </row>
    <row r="13645" spans="42:43" x14ac:dyDescent="0.35">
      <c r="AP13645" s="10"/>
      <c r="AQ13645"/>
    </row>
    <row r="13646" spans="42:43" x14ac:dyDescent="0.35">
      <c r="AP13646" s="10"/>
      <c r="AQ13646"/>
    </row>
    <row r="13647" spans="42:43" x14ac:dyDescent="0.35">
      <c r="AP13647" s="10"/>
      <c r="AQ13647"/>
    </row>
    <row r="13648" spans="42:43" x14ac:dyDescent="0.35">
      <c r="AP13648" s="10"/>
      <c r="AQ13648"/>
    </row>
    <row r="13649" spans="42:43" x14ac:dyDescent="0.35">
      <c r="AP13649" s="10"/>
      <c r="AQ13649"/>
    </row>
    <row r="13650" spans="42:43" x14ac:dyDescent="0.35">
      <c r="AP13650" s="10"/>
      <c r="AQ13650"/>
    </row>
    <row r="13651" spans="42:43" x14ac:dyDescent="0.35">
      <c r="AP13651" s="10"/>
      <c r="AQ13651"/>
    </row>
    <row r="13652" spans="42:43" x14ac:dyDescent="0.35">
      <c r="AP13652" s="10"/>
      <c r="AQ13652"/>
    </row>
    <row r="13653" spans="42:43" x14ac:dyDescent="0.35">
      <c r="AP13653" s="10"/>
      <c r="AQ13653"/>
    </row>
    <row r="13654" spans="42:43" x14ac:dyDescent="0.35">
      <c r="AP13654" s="10"/>
      <c r="AQ13654"/>
    </row>
    <row r="13655" spans="42:43" x14ac:dyDescent="0.35">
      <c r="AP13655" s="10"/>
      <c r="AQ13655"/>
    </row>
    <row r="13656" spans="42:43" x14ac:dyDescent="0.35">
      <c r="AP13656" s="10"/>
      <c r="AQ13656"/>
    </row>
    <row r="13657" spans="42:43" x14ac:dyDescent="0.35">
      <c r="AP13657" s="10"/>
      <c r="AQ13657"/>
    </row>
    <row r="13658" spans="42:43" x14ac:dyDescent="0.35">
      <c r="AP13658" s="10"/>
      <c r="AQ13658"/>
    </row>
    <row r="13659" spans="42:43" x14ac:dyDescent="0.35">
      <c r="AP13659" s="10"/>
      <c r="AQ13659"/>
    </row>
    <row r="13660" spans="42:43" x14ac:dyDescent="0.35">
      <c r="AP13660" s="10"/>
      <c r="AQ13660"/>
    </row>
    <row r="13661" spans="42:43" x14ac:dyDescent="0.35">
      <c r="AP13661" s="10"/>
      <c r="AQ13661"/>
    </row>
    <row r="13662" spans="42:43" x14ac:dyDescent="0.35">
      <c r="AP13662" s="10"/>
      <c r="AQ13662"/>
    </row>
    <row r="13663" spans="42:43" x14ac:dyDescent="0.35">
      <c r="AP13663" s="10"/>
      <c r="AQ13663"/>
    </row>
    <row r="13664" spans="42:43" x14ac:dyDescent="0.35">
      <c r="AP13664" s="10"/>
      <c r="AQ13664"/>
    </row>
    <row r="13665" spans="42:43" x14ac:dyDescent="0.35">
      <c r="AP13665" s="10"/>
      <c r="AQ13665"/>
    </row>
    <row r="13666" spans="42:43" x14ac:dyDescent="0.35">
      <c r="AP13666" s="10"/>
      <c r="AQ13666"/>
    </row>
    <row r="13667" spans="42:43" x14ac:dyDescent="0.35">
      <c r="AP13667" s="10"/>
      <c r="AQ13667"/>
    </row>
    <row r="13668" spans="42:43" x14ac:dyDescent="0.35">
      <c r="AP13668" s="10"/>
      <c r="AQ13668"/>
    </row>
    <row r="13669" spans="42:43" x14ac:dyDescent="0.35">
      <c r="AP13669" s="10"/>
      <c r="AQ13669"/>
    </row>
    <row r="13670" spans="42:43" x14ac:dyDescent="0.35">
      <c r="AP13670" s="10"/>
      <c r="AQ13670"/>
    </row>
    <row r="13671" spans="42:43" x14ac:dyDescent="0.35">
      <c r="AP13671" s="10"/>
      <c r="AQ13671"/>
    </row>
    <row r="13672" spans="42:43" x14ac:dyDescent="0.35">
      <c r="AP13672" s="10"/>
      <c r="AQ13672"/>
    </row>
    <row r="13673" spans="42:43" x14ac:dyDescent="0.35">
      <c r="AP13673" s="10"/>
      <c r="AQ13673"/>
    </row>
    <row r="13674" spans="42:43" x14ac:dyDescent="0.35">
      <c r="AP13674" s="10"/>
      <c r="AQ13674"/>
    </row>
    <row r="13675" spans="42:43" x14ac:dyDescent="0.35">
      <c r="AP13675" s="10"/>
      <c r="AQ13675"/>
    </row>
    <row r="13676" spans="42:43" x14ac:dyDescent="0.35">
      <c r="AP13676" s="10"/>
      <c r="AQ13676"/>
    </row>
    <row r="13677" spans="42:43" x14ac:dyDescent="0.35">
      <c r="AP13677" s="10"/>
      <c r="AQ13677"/>
    </row>
    <row r="13678" spans="42:43" x14ac:dyDescent="0.35">
      <c r="AP13678" s="10"/>
      <c r="AQ13678"/>
    </row>
    <row r="13679" spans="42:43" x14ac:dyDescent="0.35">
      <c r="AP13679" s="10"/>
      <c r="AQ13679"/>
    </row>
    <row r="13680" spans="42:43" x14ac:dyDescent="0.35">
      <c r="AP13680" s="10"/>
      <c r="AQ13680"/>
    </row>
    <row r="13681" spans="42:43" x14ac:dyDescent="0.35">
      <c r="AP13681" s="10"/>
      <c r="AQ13681"/>
    </row>
    <row r="13682" spans="42:43" x14ac:dyDescent="0.35">
      <c r="AP13682" s="10"/>
      <c r="AQ13682"/>
    </row>
    <row r="13683" spans="42:43" x14ac:dyDescent="0.35">
      <c r="AP13683" s="10"/>
      <c r="AQ13683"/>
    </row>
    <row r="13684" spans="42:43" x14ac:dyDescent="0.35">
      <c r="AP13684" s="10"/>
      <c r="AQ13684"/>
    </row>
    <row r="13685" spans="42:43" x14ac:dyDescent="0.35">
      <c r="AP13685" s="10"/>
      <c r="AQ13685"/>
    </row>
    <row r="13686" spans="42:43" x14ac:dyDescent="0.35">
      <c r="AP13686" s="10"/>
      <c r="AQ13686"/>
    </row>
    <row r="13687" spans="42:43" x14ac:dyDescent="0.35">
      <c r="AP13687" s="10"/>
      <c r="AQ13687"/>
    </row>
    <row r="13688" spans="42:43" x14ac:dyDescent="0.35">
      <c r="AP13688" s="10"/>
      <c r="AQ13688"/>
    </row>
    <row r="13689" spans="42:43" x14ac:dyDescent="0.35">
      <c r="AP13689" s="10"/>
      <c r="AQ13689"/>
    </row>
    <row r="13690" spans="42:43" x14ac:dyDescent="0.35">
      <c r="AP13690" s="10"/>
      <c r="AQ13690"/>
    </row>
    <row r="13691" spans="42:43" x14ac:dyDescent="0.35">
      <c r="AP13691" s="10"/>
      <c r="AQ13691"/>
    </row>
    <row r="13692" spans="42:43" x14ac:dyDescent="0.35">
      <c r="AP13692" s="10"/>
      <c r="AQ13692"/>
    </row>
    <row r="13693" spans="42:43" x14ac:dyDescent="0.35">
      <c r="AP13693" s="10"/>
      <c r="AQ13693"/>
    </row>
    <row r="13694" spans="42:43" x14ac:dyDescent="0.35">
      <c r="AP13694" s="10"/>
      <c r="AQ13694"/>
    </row>
    <row r="13695" spans="42:43" x14ac:dyDescent="0.35">
      <c r="AP13695" s="10"/>
      <c r="AQ13695"/>
    </row>
    <row r="13696" spans="42:43" x14ac:dyDescent="0.35">
      <c r="AP13696" s="10"/>
      <c r="AQ13696"/>
    </row>
    <row r="13697" spans="42:43" x14ac:dyDescent="0.35">
      <c r="AP13697" s="10"/>
      <c r="AQ13697"/>
    </row>
    <row r="13698" spans="42:43" x14ac:dyDescent="0.35">
      <c r="AP13698" s="10"/>
      <c r="AQ13698"/>
    </row>
    <row r="13699" spans="42:43" x14ac:dyDescent="0.35">
      <c r="AP13699" s="10"/>
      <c r="AQ13699"/>
    </row>
    <row r="13700" spans="42:43" x14ac:dyDescent="0.35">
      <c r="AP13700" s="10"/>
      <c r="AQ13700"/>
    </row>
    <row r="13701" spans="42:43" x14ac:dyDescent="0.35">
      <c r="AP13701" s="10"/>
      <c r="AQ13701"/>
    </row>
    <row r="13702" spans="42:43" x14ac:dyDescent="0.35">
      <c r="AP13702" s="10"/>
      <c r="AQ13702"/>
    </row>
    <row r="13703" spans="42:43" x14ac:dyDescent="0.35">
      <c r="AP13703" s="10"/>
      <c r="AQ13703"/>
    </row>
    <row r="13704" spans="42:43" x14ac:dyDescent="0.35">
      <c r="AP13704" s="10"/>
      <c r="AQ13704"/>
    </row>
    <row r="13705" spans="42:43" x14ac:dyDescent="0.35">
      <c r="AP13705" s="10"/>
      <c r="AQ13705"/>
    </row>
    <row r="13706" spans="42:43" x14ac:dyDescent="0.35">
      <c r="AP13706" s="10"/>
      <c r="AQ13706"/>
    </row>
    <row r="13707" spans="42:43" x14ac:dyDescent="0.35">
      <c r="AP13707" s="10"/>
      <c r="AQ13707"/>
    </row>
    <row r="13708" spans="42:43" x14ac:dyDescent="0.35">
      <c r="AP13708" s="10"/>
      <c r="AQ13708"/>
    </row>
    <row r="13709" spans="42:43" x14ac:dyDescent="0.35">
      <c r="AP13709" s="10"/>
      <c r="AQ13709"/>
    </row>
    <row r="13710" spans="42:43" x14ac:dyDescent="0.35">
      <c r="AP13710" s="10"/>
      <c r="AQ13710"/>
    </row>
    <row r="13711" spans="42:43" x14ac:dyDescent="0.35">
      <c r="AP13711" s="10"/>
      <c r="AQ13711"/>
    </row>
    <row r="13712" spans="42:43" x14ac:dyDescent="0.35">
      <c r="AP13712" s="10"/>
      <c r="AQ13712"/>
    </row>
    <row r="13713" spans="42:43" x14ac:dyDescent="0.35">
      <c r="AP13713" s="10"/>
      <c r="AQ13713"/>
    </row>
    <row r="13714" spans="42:43" x14ac:dyDescent="0.35">
      <c r="AP13714" s="10"/>
      <c r="AQ13714"/>
    </row>
    <row r="13715" spans="42:43" x14ac:dyDescent="0.35">
      <c r="AP13715" s="10"/>
      <c r="AQ13715"/>
    </row>
    <row r="13716" spans="42:43" x14ac:dyDescent="0.35">
      <c r="AP13716" s="10"/>
      <c r="AQ13716"/>
    </row>
    <row r="13717" spans="42:43" x14ac:dyDescent="0.35">
      <c r="AP13717" s="10"/>
      <c r="AQ13717"/>
    </row>
    <row r="13718" spans="42:43" x14ac:dyDescent="0.35">
      <c r="AP13718" s="10"/>
      <c r="AQ13718"/>
    </row>
    <row r="13719" spans="42:43" x14ac:dyDescent="0.35">
      <c r="AP13719" s="10"/>
      <c r="AQ13719"/>
    </row>
    <row r="13720" spans="42:43" x14ac:dyDescent="0.35">
      <c r="AP13720" s="10"/>
      <c r="AQ13720"/>
    </row>
    <row r="13721" spans="42:43" x14ac:dyDescent="0.35">
      <c r="AP13721" s="10"/>
      <c r="AQ13721"/>
    </row>
    <row r="13722" spans="42:43" x14ac:dyDescent="0.35">
      <c r="AP13722" s="10"/>
      <c r="AQ13722"/>
    </row>
    <row r="13723" spans="42:43" x14ac:dyDescent="0.35">
      <c r="AP13723" s="10"/>
      <c r="AQ13723"/>
    </row>
    <row r="13724" spans="42:43" x14ac:dyDescent="0.35">
      <c r="AP13724" s="10"/>
      <c r="AQ13724"/>
    </row>
    <row r="13725" spans="42:43" x14ac:dyDescent="0.35">
      <c r="AP13725" s="10"/>
      <c r="AQ13725"/>
    </row>
    <row r="13726" spans="42:43" x14ac:dyDescent="0.35">
      <c r="AP13726" s="10"/>
      <c r="AQ13726"/>
    </row>
    <row r="13727" spans="42:43" x14ac:dyDescent="0.35">
      <c r="AP13727" s="10"/>
      <c r="AQ13727"/>
    </row>
    <row r="13728" spans="42:43" x14ac:dyDescent="0.35">
      <c r="AP13728" s="10"/>
      <c r="AQ13728"/>
    </row>
    <row r="13729" spans="42:43" x14ac:dyDescent="0.35">
      <c r="AP13729" s="10"/>
      <c r="AQ13729"/>
    </row>
    <row r="13730" spans="42:43" x14ac:dyDescent="0.35">
      <c r="AP13730" s="10"/>
      <c r="AQ13730"/>
    </row>
    <row r="13731" spans="42:43" x14ac:dyDescent="0.35">
      <c r="AP13731" s="10"/>
      <c r="AQ13731"/>
    </row>
    <row r="13732" spans="42:43" x14ac:dyDescent="0.35">
      <c r="AP13732" s="10"/>
      <c r="AQ13732"/>
    </row>
    <row r="13733" spans="42:43" x14ac:dyDescent="0.35">
      <c r="AP13733" s="10"/>
      <c r="AQ13733"/>
    </row>
    <row r="13734" spans="42:43" x14ac:dyDescent="0.35">
      <c r="AP13734" s="10"/>
      <c r="AQ13734"/>
    </row>
    <row r="13735" spans="42:43" x14ac:dyDescent="0.35">
      <c r="AP13735" s="10"/>
      <c r="AQ13735"/>
    </row>
    <row r="13736" spans="42:43" x14ac:dyDescent="0.35">
      <c r="AP13736" s="10"/>
      <c r="AQ13736"/>
    </row>
    <row r="13737" spans="42:43" x14ac:dyDescent="0.35">
      <c r="AP13737" s="10"/>
      <c r="AQ13737"/>
    </row>
    <row r="13738" spans="42:43" x14ac:dyDescent="0.35">
      <c r="AP13738" s="10"/>
      <c r="AQ13738"/>
    </row>
    <row r="13739" spans="42:43" x14ac:dyDescent="0.35">
      <c r="AP13739" s="10"/>
      <c r="AQ13739"/>
    </row>
    <row r="13740" spans="42:43" x14ac:dyDescent="0.35">
      <c r="AP13740" s="10"/>
      <c r="AQ13740"/>
    </row>
    <row r="13741" spans="42:43" x14ac:dyDescent="0.35">
      <c r="AP13741" s="10"/>
      <c r="AQ13741"/>
    </row>
    <row r="13742" spans="42:43" x14ac:dyDescent="0.35">
      <c r="AP13742" s="10"/>
      <c r="AQ13742"/>
    </row>
    <row r="13743" spans="42:43" x14ac:dyDescent="0.35">
      <c r="AP13743" s="10"/>
      <c r="AQ13743"/>
    </row>
    <row r="13744" spans="42:43" x14ac:dyDescent="0.35">
      <c r="AP13744" s="10"/>
      <c r="AQ13744"/>
    </row>
    <row r="13745" spans="42:43" x14ac:dyDescent="0.35">
      <c r="AP13745" s="10"/>
      <c r="AQ13745"/>
    </row>
    <row r="13746" spans="42:43" x14ac:dyDescent="0.35">
      <c r="AP13746" s="10"/>
      <c r="AQ13746"/>
    </row>
    <row r="13747" spans="42:43" x14ac:dyDescent="0.35">
      <c r="AP13747" s="10"/>
      <c r="AQ13747"/>
    </row>
    <row r="13748" spans="42:43" x14ac:dyDescent="0.35">
      <c r="AP13748" s="10"/>
      <c r="AQ13748"/>
    </row>
    <row r="13749" spans="42:43" x14ac:dyDescent="0.35">
      <c r="AP13749" s="10"/>
      <c r="AQ13749"/>
    </row>
    <row r="13750" spans="42:43" x14ac:dyDescent="0.35">
      <c r="AP13750" s="10"/>
      <c r="AQ13750"/>
    </row>
    <row r="13751" spans="42:43" x14ac:dyDescent="0.35">
      <c r="AP13751" s="10"/>
      <c r="AQ13751"/>
    </row>
    <row r="13752" spans="42:43" x14ac:dyDescent="0.35">
      <c r="AP13752" s="10"/>
      <c r="AQ13752"/>
    </row>
    <row r="13753" spans="42:43" x14ac:dyDescent="0.35">
      <c r="AP13753" s="10"/>
      <c r="AQ13753"/>
    </row>
    <row r="13754" spans="42:43" x14ac:dyDescent="0.35">
      <c r="AP13754" s="10"/>
      <c r="AQ13754"/>
    </row>
    <row r="13755" spans="42:43" x14ac:dyDescent="0.35">
      <c r="AP13755" s="10"/>
      <c r="AQ13755"/>
    </row>
    <row r="13756" spans="42:43" x14ac:dyDescent="0.35">
      <c r="AP13756" s="10"/>
      <c r="AQ13756"/>
    </row>
    <row r="13757" spans="42:43" x14ac:dyDescent="0.35">
      <c r="AP13757" s="10"/>
      <c r="AQ13757"/>
    </row>
    <row r="13758" spans="42:43" x14ac:dyDescent="0.35">
      <c r="AP13758" s="10"/>
      <c r="AQ13758"/>
    </row>
    <row r="13759" spans="42:43" x14ac:dyDescent="0.35">
      <c r="AP13759" s="10"/>
      <c r="AQ13759"/>
    </row>
    <row r="13760" spans="42:43" x14ac:dyDescent="0.35">
      <c r="AP13760" s="10"/>
      <c r="AQ13760"/>
    </row>
    <row r="13761" spans="42:43" x14ac:dyDescent="0.35">
      <c r="AP13761" s="10"/>
      <c r="AQ13761"/>
    </row>
    <row r="13762" spans="42:43" x14ac:dyDescent="0.35">
      <c r="AP13762" s="10"/>
      <c r="AQ13762"/>
    </row>
    <row r="13763" spans="42:43" x14ac:dyDescent="0.35">
      <c r="AP13763" s="10"/>
      <c r="AQ13763"/>
    </row>
    <row r="13764" spans="42:43" x14ac:dyDescent="0.35">
      <c r="AP13764" s="10"/>
      <c r="AQ13764"/>
    </row>
    <row r="13765" spans="42:43" x14ac:dyDescent="0.35">
      <c r="AP13765" s="10"/>
      <c r="AQ13765"/>
    </row>
    <row r="13766" spans="42:43" x14ac:dyDescent="0.35">
      <c r="AP13766" s="10"/>
      <c r="AQ13766"/>
    </row>
    <row r="13767" spans="42:43" x14ac:dyDescent="0.35">
      <c r="AP13767" s="10"/>
      <c r="AQ13767"/>
    </row>
    <row r="13768" spans="42:43" x14ac:dyDescent="0.35">
      <c r="AP13768" s="10"/>
      <c r="AQ13768"/>
    </row>
    <row r="13769" spans="42:43" x14ac:dyDescent="0.35">
      <c r="AP13769" s="10"/>
      <c r="AQ13769"/>
    </row>
    <row r="13770" spans="42:43" x14ac:dyDescent="0.35">
      <c r="AP13770" s="10"/>
      <c r="AQ13770"/>
    </row>
    <row r="13771" spans="42:43" x14ac:dyDescent="0.35">
      <c r="AP13771" s="10"/>
      <c r="AQ13771"/>
    </row>
    <row r="13772" spans="42:43" x14ac:dyDescent="0.35">
      <c r="AP13772" s="10"/>
      <c r="AQ13772"/>
    </row>
    <row r="13773" spans="42:43" x14ac:dyDescent="0.35">
      <c r="AP13773" s="10"/>
      <c r="AQ13773"/>
    </row>
    <row r="13774" spans="42:43" x14ac:dyDescent="0.35">
      <c r="AP13774" s="10"/>
      <c r="AQ13774"/>
    </row>
    <row r="13775" spans="42:43" x14ac:dyDescent="0.35">
      <c r="AP13775" s="10"/>
      <c r="AQ13775"/>
    </row>
    <row r="13776" spans="42:43" x14ac:dyDescent="0.35">
      <c r="AP13776" s="10"/>
      <c r="AQ13776"/>
    </row>
    <row r="13777" spans="42:43" x14ac:dyDescent="0.35">
      <c r="AP13777" s="10"/>
      <c r="AQ13777"/>
    </row>
    <row r="13778" spans="42:43" x14ac:dyDescent="0.35">
      <c r="AP13778" s="10"/>
      <c r="AQ13778"/>
    </row>
    <row r="13779" spans="42:43" x14ac:dyDescent="0.35">
      <c r="AP13779" s="10"/>
      <c r="AQ13779"/>
    </row>
    <row r="13780" spans="42:43" x14ac:dyDescent="0.35">
      <c r="AP13780" s="10"/>
      <c r="AQ13780"/>
    </row>
    <row r="13781" spans="42:43" x14ac:dyDescent="0.35">
      <c r="AP13781" s="10"/>
      <c r="AQ13781"/>
    </row>
    <row r="13782" spans="42:43" x14ac:dyDescent="0.35">
      <c r="AP13782" s="10"/>
      <c r="AQ13782"/>
    </row>
    <row r="13783" spans="42:43" x14ac:dyDescent="0.35">
      <c r="AP13783" s="10"/>
      <c r="AQ13783"/>
    </row>
    <row r="13784" spans="42:43" x14ac:dyDescent="0.35">
      <c r="AP13784" s="10"/>
      <c r="AQ13784"/>
    </row>
    <row r="13785" spans="42:43" x14ac:dyDescent="0.35">
      <c r="AP13785" s="10"/>
      <c r="AQ13785"/>
    </row>
    <row r="13786" spans="42:43" x14ac:dyDescent="0.35">
      <c r="AP13786" s="10"/>
      <c r="AQ13786"/>
    </row>
    <row r="13787" spans="42:43" x14ac:dyDescent="0.35">
      <c r="AP13787" s="10"/>
      <c r="AQ13787"/>
    </row>
    <row r="13788" spans="42:43" x14ac:dyDescent="0.35">
      <c r="AP13788" s="10"/>
      <c r="AQ13788"/>
    </row>
    <row r="13789" spans="42:43" x14ac:dyDescent="0.35">
      <c r="AP13789" s="10"/>
      <c r="AQ13789"/>
    </row>
    <row r="13790" spans="42:43" x14ac:dyDescent="0.35">
      <c r="AP13790" s="10"/>
      <c r="AQ13790"/>
    </row>
    <row r="13791" spans="42:43" x14ac:dyDescent="0.35">
      <c r="AP13791" s="10"/>
      <c r="AQ13791"/>
    </row>
    <row r="13792" spans="42:43" x14ac:dyDescent="0.35">
      <c r="AP13792" s="10"/>
      <c r="AQ13792"/>
    </row>
    <row r="13793" spans="42:43" x14ac:dyDescent="0.35">
      <c r="AP13793" s="10"/>
      <c r="AQ13793"/>
    </row>
    <row r="13794" spans="42:43" x14ac:dyDescent="0.35">
      <c r="AP13794" s="10"/>
      <c r="AQ13794"/>
    </row>
    <row r="13795" spans="42:43" x14ac:dyDescent="0.35">
      <c r="AP13795" s="10"/>
      <c r="AQ13795"/>
    </row>
    <row r="13796" spans="42:43" x14ac:dyDescent="0.35">
      <c r="AP13796" s="10"/>
      <c r="AQ13796"/>
    </row>
    <row r="13797" spans="42:43" x14ac:dyDescent="0.35">
      <c r="AP13797" s="10"/>
      <c r="AQ13797"/>
    </row>
    <row r="13798" spans="42:43" x14ac:dyDescent="0.35">
      <c r="AP13798" s="10"/>
      <c r="AQ13798"/>
    </row>
    <row r="13799" spans="42:43" x14ac:dyDescent="0.35">
      <c r="AP13799" s="10"/>
      <c r="AQ13799"/>
    </row>
    <row r="13800" spans="42:43" x14ac:dyDescent="0.35">
      <c r="AP13800" s="10"/>
      <c r="AQ13800"/>
    </row>
    <row r="13801" spans="42:43" x14ac:dyDescent="0.35">
      <c r="AP13801" s="10"/>
      <c r="AQ13801"/>
    </row>
    <row r="13802" spans="42:43" x14ac:dyDescent="0.35">
      <c r="AP13802" s="10"/>
      <c r="AQ13802"/>
    </row>
    <row r="13803" spans="42:43" x14ac:dyDescent="0.35">
      <c r="AP13803" s="10"/>
      <c r="AQ13803"/>
    </row>
    <row r="13804" spans="42:43" x14ac:dyDescent="0.35">
      <c r="AP13804" s="10"/>
      <c r="AQ13804"/>
    </row>
    <row r="13805" spans="42:43" x14ac:dyDescent="0.35">
      <c r="AP13805" s="10"/>
      <c r="AQ13805"/>
    </row>
    <row r="13806" spans="42:43" x14ac:dyDescent="0.35">
      <c r="AP13806" s="10"/>
      <c r="AQ13806"/>
    </row>
    <row r="13807" spans="42:43" x14ac:dyDescent="0.35">
      <c r="AP13807" s="10"/>
      <c r="AQ13807"/>
    </row>
    <row r="13808" spans="42:43" x14ac:dyDescent="0.35">
      <c r="AP13808" s="10"/>
      <c r="AQ13808"/>
    </row>
    <row r="13809" spans="42:43" x14ac:dyDescent="0.35">
      <c r="AP13809" s="10"/>
      <c r="AQ13809"/>
    </row>
    <row r="13810" spans="42:43" x14ac:dyDescent="0.35">
      <c r="AP13810" s="10"/>
      <c r="AQ13810"/>
    </row>
    <row r="13811" spans="42:43" x14ac:dyDescent="0.35">
      <c r="AP13811" s="10"/>
      <c r="AQ13811"/>
    </row>
    <row r="13812" spans="42:43" x14ac:dyDescent="0.35">
      <c r="AP13812" s="10"/>
      <c r="AQ13812"/>
    </row>
    <row r="13813" spans="42:43" x14ac:dyDescent="0.35">
      <c r="AP13813" s="10"/>
      <c r="AQ13813"/>
    </row>
    <row r="13814" spans="42:43" x14ac:dyDescent="0.35">
      <c r="AP13814" s="10"/>
      <c r="AQ13814"/>
    </row>
    <row r="13815" spans="42:43" x14ac:dyDescent="0.35">
      <c r="AP13815" s="10"/>
      <c r="AQ13815"/>
    </row>
    <row r="13816" spans="42:43" x14ac:dyDescent="0.35">
      <c r="AP13816" s="10"/>
      <c r="AQ13816"/>
    </row>
    <row r="13817" spans="42:43" x14ac:dyDescent="0.35">
      <c r="AP13817" s="10"/>
      <c r="AQ13817"/>
    </row>
    <row r="13818" spans="42:43" x14ac:dyDescent="0.35">
      <c r="AP13818" s="10"/>
      <c r="AQ13818"/>
    </row>
    <row r="13819" spans="42:43" x14ac:dyDescent="0.35">
      <c r="AP13819" s="10"/>
      <c r="AQ13819"/>
    </row>
    <row r="13820" spans="42:43" x14ac:dyDescent="0.35">
      <c r="AP13820" s="10"/>
      <c r="AQ13820"/>
    </row>
    <row r="13821" spans="42:43" x14ac:dyDescent="0.35">
      <c r="AP13821" s="10"/>
      <c r="AQ13821"/>
    </row>
    <row r="13822" spans="42:43" x14ac:dyDescent="0.35">
      <c r="AP13822" s="10"/>
      <c r="AQ13822"/>
    </row>
    <row r="13823" spans="42:43" x14ac:dyDescent="0.35">
      <c r="AP13823" s="10"/>
      <c r="AQ13823"/>
    </row>
    <row r="13824" spans="42:43" x14ac:dyDescent="0.35">
      <c r="AP13824" s="10"/>
      <c r="AQ13824"/>
    </row>
    <row r="13825" spans="42:43" x14ac:dyDescent="0.35">
      <c r="AP13825" s="10"/>
      <c r="AQ13825"/>
    </row>
    <row r="13826" spans="42:43" x14ac:dyDescent="0.35">
      <c r="AP13826" s="10"/>
      <c r="AQ13826"/>
    </row>
    <row r="13827" spans="42:43" x14ac:dyDescent="0.35">
      <c r="AP13827" s="10"/>
      <c r="AQ13827"/>
    </row>
    <row r="13828" spans="42:43" x14ac:dyDescent="0.35">
      <c r="AP13828" s="10"/>
      <c r="AQ13828"/>
    </row>
    <row r="13829" spans="42:43" x14ac:dyDescent="0.35">
      <c r="AP13829" s="10"/>
      <c r="AQ13829"/>
    </row>
    <row r="13830" spans="42:43" x14ac:dyDescent="0.35">
      <c r="AP13830" s="10"/>
      <c r="AQ13830"/>
    </row>
    <row r="13831" spans="42:43" x14ac:dyDescent="0.35">
      <c r="AP13831" s="10"/>
      <c r="AQ13831"/>
    </row>
    <row r="13832" spans="42:43" x14ac:dyDescent="0.35">
      <c r="AP13832" s="10"/>
      <c r="AQ13832"/>
    </row>
    <row r="13833" spans="42:43" x14ac:dyDescent="0.35">
      <c r="AP13833" s="10"/>
      <c r="AQ13833"/>
    </row>
    <row r="13834" spans="42:43" x14ac:dyDescent="0.35">
      <c r="AP13834" s="10"/>
      <c r="AQ13834"/>
    </row>
    <row r="13835" spans="42:43" x14ac:dyDescent="0.35">
      <c r="AP13835" s="10"/>
      <c r="AQ13835"/>
    </row>
    <row r="13836" spans="42:43" x14ac:dyDescent="0.35">
      <c r="AP13836" s="10"/>
      <c r="AQ13836"/>
    </row>
    <row r="13837" spans="42:43" x14ac:dyDescent="0.35">
      <c r="AP13837" s="10"/>
      <c r="AQ13837"/>
    </row>
    <row r="13838" spans="42:43" x14ac:dyDescent="0.35">
      <c r="AP13838" s="10"/>
      <c r="AQ13838"/>
    </row>
    <row r="13839" spans="42:43" x14ac:dyDescent="0.35">
      <c r="AP13839" s="10"/>
      <c r="AQ13839"/>
    </row>
    <row r="13840" spans="42:43" x14ac:dyDescent="0.35">
      <c r="AP13840" s="10"/>
      <c r="AQ13840"/>
    </row>
    <row r="13841" spans="42:43" x14ac:dyDescent="0.35">
      <c r="AP13841" s="10"/>
      <c r="AQ13841"/>
    </row>
    <row r="13842" spans="42:43" x14ac:dyDescent="0.35">
      <c r="AP13842" s="10"/>
      <c r="AQ13842"/>
    </row>
    <row r="13843" spans="42:43" x14ac:dyDescent="0.35">
      <c r="AP13843" s="10"/>
      <c r="AQ13843"/>
    </row>
    <row r="13844" spans="42:43" x14ac:dyDescent="0.35">
      <c r="AP13844" s="10"/>
      <c r="AQ13844"/>
    </row>
    <row r="13845" spans="42:43" x14ac:dyDescent="0.35">
      <c r="AP13845" s="10"/>
      <c r="AQ13845"/>
    </row>
    <row r="13846" spans="42:43" x14ac:dyDescent="0.35">
      <c r="AP13846" s="10"/>
      <c r="AQ13846"/>
    </row>
    <row r="13847" spans="42:43" x14ac:dyDescent="0.35">
      <c r="AP13847" s="10"/>
      <c r="AQ13847"/>
    </row>
    <row r="13848" spans="42:43" x14ac:dyDescent="0.35">
      <c r="AP13848" s="10"/>
      <c r="AQ13848"/>
    </row>
    <row r="13849" spans="42:43" x14ac:dyDescent="0.35">
      <c r="AP13849" s="10"/>
      <c r="AQ13849"/>
    </row>
    <row r="13850" spans="42:43" x14ac:dyDescent="0.35">
      <c r="AP13850" s="10"/>
      <c r="AQ13850"/>
    </row>
    <row r="13851" spans="42:43" x14ac:dyDescent="0.35">
      <c r="AP13851" s="10"/>
      <c r="AQ13851"/>
    </row>
    <row r="13852" spans="42:43" x14ac:dyDescent="0.35">
      <c r="AP13852" s="10"/>
      <c r="AQ13852"/>
    </row>
    <row r="13853" spans="42:43" x14ac:dyDescent="0.35">
      <c r="AP13853" s="10"/>
      <c r="AQ13853"/>
    </row>
    <row r="13854" spans="42:43" x14ac:dyDescent="0.35">
      <c r="AP13854" s="10"/>
      <c r="AQ13854"/>
    </row>
    <row r="13855" spans="42:43" x14ac:dyDescent="0.35">
      <c r="AP13855" s="10"/>
      <c r="AQ13855"/>
    </row>
    <row r="13856" spans="42:43" x14ac:dyDescent="0.35">
      <c r="AP13856" s="10"/>
      <c r="AQ13856"/>
    </row>
    <row r="13857" spans="42:43" x14ac:dyDescent="0.35">
      <c r="AP13857" s="10"/>
      <c r="AQ13857"/>
    </row>
    <row r="13858" spans="42:43" x14ac:dyDescent="0.35">
      <c r="AP13858" s="10"/>
      <c r="AQ13858"/>
    </row>
    <row r="13859" spans="42:43" x14ac:dyDescent="0.35">
      <c r="AP13859" s="10"/>
      <c r="AQ13859"/>
    </row>
    <row r="13860" spans="42:43" x14ac:dyDescent="0.35">
      <c r="AP13860" s="10"/>
      <c r="AQ13860"/>
    </row>
    <row r="13861" spans="42:43" x14ac:dyDescent="0.35">
      <c r="AP13861" s="10"/>
      <c r="AQ13861"/>
    </row>
    <row r="13862" spans="42:43" x14ac:dyDescent="0.35">
      <c r="AP13862" s="10"/>
      <c r="AQ13862"/>
    </row>
    <row r="13863" spans="42:43" x14ac:dyDescent="0.35">
      <c r="AP13863" s="10"/>
      <c r="AQ13863"/>
    </row>
    <row r="13864" spans="42:43" x14ac:dyDescent="0.35">
      <c r="AP13864" s="10"/>
      <c r="AQ13864"/>
    </row>
    <row r="13865" spans="42:43" x14ac:dyDescent="0.35">
      <c r="AP13865" s="10"/>
      <c r="AQ13865"/>
    </row>
    <row r="13866" spans="42:43" x14ac:dyDescent="0.35">
      <c r="AP13866" s="10"/>
      <c r="AQ13866"/>
    </row>
    <row r="13867" spans="42:43" x14ac:dyDescent="0.35">
      <c r="AP13867" s="10"/>
      <c r="AQ13867"/>
    </row>
    <row r="13868" spans="42:43" x14ac:dyDescent="0.35">
      <c r="AP13868" s="10"/>
      <c r="AQ13868"/>
    </row>
    <row r="13869" spans="42:43" x14ac:dyDescent="0.35">
      <c r="AP13869" s="10"/>
      <c r="AQ13869"/>
    </row>
    <row r="13870" spans="42:43" x14ac:dyDescent="0.35">
      <c r="AP13870" s="10"/>
      <c r="AQ13870"/>
    </row>
    <row r="13871" spans="42:43" x14ac:dyDescent="0.35">
      <c r="AP13871" s="10"/>
      <c r="AQ13871"/>
    </row>
    <row r="13872" spans="42:43" x14ac:dyDescent="0.35">
      <c r="AP13872" s="10"/>
      <c r="AQ13872"/>
    </row>
    <row r="13873" spans="42:43" x14ac:dyDescent="0.35">
      <c r="AP13873" s="10"/>
      <c r="AQ13873"/>
    </row>
    <row r="13874" spans="42:43" x14ac:dyDescent="0.35">
      <c r="AP13874" s="10"/>
      <c r="AQ13874"/>
    </row>
    <row r="13875" spans="42:43" x14ac:dyDescent="0.35">
      <c r="AP13875" s="10"/>
      <c r="AQ13875"/>
    </row>
    <row r="13876" spans="42:43" x14ac:dyDescent="0.35">
      <c r="AP13876" s="10"/>
      <c r="AQ13876"/>
    </row>
    <row r="13877" spans="42:43" x14ac:dyDescent="0.35">
      <c r="AP13877" s="10"/>
      <c r="AQ13877"/>
    </row>
    <row r="13878" spans="42:43" x14ac:dyDescent="0.35">
      <c r="AP13878" s="10"/>
      <c r="AQ13878"/>
    </row>
    <row r="13879" spans="42:43" x14ac:dyDescent="0.35">
      <c r="AP13879" s="10"/>
      <c r="AQ13879"/>
    </row>
    <row r="13880" spans="42:43" x14ac:dyDescent="0.35">
      <c r="AP13880" s="10"/>
      <c r="AQ13880"/>
    </row>
    <row r="13881" spans="42:43" x14ac:dyDescent="0.35">
      <c r="AP13881" s="10"/>
      <c r="AQ13881"/>
    </row>
    <row r="13882" spans="42:43" x14ac:dyDescent="0.35">
      <c r="AP13882" s="10"/>
      <c r="AQ13882"/>
    </row>
    <row r="13883" spans="42:43" x14ac:dyDescent="0.35">
      <c r="AP13883" s="10"/>
      <c r="AQ13883"/>
    </row>
    <row r="13884" spans="42:43" x14ac:dyDescent="0.35">
      <c r="AP13884" s="10"/>
      <c r="AQ13884"/>
    </row>
    <row r="13885" spans="42:43" x14ac:dyDescent="0.35">
      <c r="AP13885" s="10"/>
      <c r="AQ13885"/>
    </row>
    <row r="13886" spans="42:43" x14ac:dyDescent="0.35">
      <c r="AP13886" s="10"/>
      <c r="AQ13886"/>
    </row>
    <row r="13887" spans="42:43" x14ac:dyDescent="0.35">
      <c r="AP13887" s="10"/>
      <c r="AQ13887"/>
    </row>
    <row r="13888" spans="42:43" x14ac:dyDescent="0.35">
      <c r="AP13888" s="10"/>
      <c r="AQ13888"/>
    </row>
    <row r="13889" spans="42:43" x14ac:dyDescent="0.35">
      <c r="AP13889" s="10"/>
      <c r="AQ13889"/>
    </row>
    <row r="13890" spans="42:43" x14ac:dyDescent="0.35">
      <c r="AP13890" s="10"/>
      <c r="AQ13890"/>
    </row>
    <row r="13891" spans="42:43" x14ac:dyDescent="0.35">
      <c r="AP13891" s="10"/>
      <c r="AQ13891"/>
    </row>
    <row r="13892" spans="42:43" x14ac:dyDescent="0.35">
      <c r="AP13892" s="10"/>
      <c r="AQ13892"/>
    </row>
    <row r="13893" spans="42:43" x14ac:dyDescent="0.35">
      <c r="AP13893" s="10"/>
      <c r="AQ13893"/>
    </row>
    <row r="13894" spans="42:43" x14ac:dyDescent="0.35">
      <c r="AP13894" s="10"/>
      <c r="AQ13894"/>
    </row>
    <row r="13895" spans="42:43" x14ac:dyDescent="0.35">
      <c r="AP13895" s="10"/>
      <c r="AQ13895"/>
    </row>
    <row r="13896" spans="42:43" x14ac:dyDescent="0.35">
      <c r="AP13896" s="10"/>
      <c r="AQ13896"/>
    </row>
    <row r="13897" spans="42:43" x14ac:dyDescent="0.35">
      <c r="AP13897" s="10"/>
      <c r="AQ13897"/>
    </row>
    <row r="13898" spans="42:43" x14ac:dyDescent="0.35">
      <c r="AP13898" s="10"/>
      <c r="AQ13898"/>
    </row>
    <row r="13899" spans="42:43" x14ac:dyDescent="0.35">
      <c r="AP13899" s="10"/>
      <c r="AQ13899"/>
    </row>
    <row r="13900" spans="42:43" x14ac:dyDescent="0.35">
      <c r="AP13900" s="10"/>
      <c r="AQ13900"/>
    </row>
    <row r="13901" spans="42:43" x14ac:dyDescent="0.35">
      <c r="AP13901" s="10"/>
      <c r="AQ13901"/>
    </row>
    <row r="13902" spans="42:43" x14ac:dyDescent="0.35">
      <c r="AP13902" s="10"/>
      <c r="AQ13902"/>
    </row>
    <row r="13903" spans="42:43" x14ac:dyDescent="0.35">
      <c r="AP13903" s="10"/>
      <c r="AQ13903"/>
    </row>
    <row r="13904" spans="42:43" x14ac:dyDescent="0.35">
      <c r="AP13904" s="10"/>
      <c r="AQ13904"/>
    </row>
    <row r="13905" spans="42:43" x14ac:dyDescent="0.35">
      <c r="AP13905" s="10"/>
      <c r="AQ13905"/>
    </row>
    <row r="13906" spans="42:43" x14ac:dyDescent="0.35">
      <c r="AP13906" s="10"/>
      <c r="AQ13906"/>
    </row>
    <row r="13907" spans="42:43" x14ac:dyDescent="0.35">
      <c r="AP13907" s="10"/>
      <c r="AQ13907"/>
    </row>
    <row r="13908" spans="42:43" x14ac:dyDescent="0.35">
      <c r="AP13908" s="10"/>
      <c r="AQ13908"/>
    </row>
    <row r="13909" spans="42:43" x14ac:dyDescent="0.35">
      <c r="AP13909" s="10"/>
      <c r="AQ13909"/>
    </row>
    <row r="13910" spans="42:43" x14ac:dyDescent="0.35">
      <c r="AP13910" s="10"/>
      <c r="AQ13910"/>
    </row>
    <row r="13911" spans="42:43" x14ac:dyDescent="0.35">
      <c r="AP13911" s="10"/>
      <c r="AQ13911"/>
    </row>
    <row r="13912" spans="42:43" x14ac:dyDescent="0.35">
      <c r="AP13912" s="10"/>
      <c r="AQ13912"/>
    </row>
    <row r="13913" spans="42:43" x14ac:dyDescent="0.35">
      <c r="AP13913" s="10"/>
      <c r="AQ13913"/>
    </row>
    <row r="13914" spans="42:43" x14ac:dyDescent="0.35">
      <c r="AP13914" s="10"/>
      <c r="AQ13914"/>
    </row>
    <row r="13915" spans="42:43" x14ac:dyDescent="0.35">
      <c r="AP13915" s="10"/>
      <c r="AQ13915"/>
    </row>
    <row r="13916" spans="42:43" x14ac:dyDescent="0.35">
      <c r="AP13916" s="10"/>
      <c r="AQ13916"/>
    </row>
    <row r="13917" spans="42:43" x14ac:dyDescent="0.35">
      <c r="AP13917" s="10"/>
      <c r="AQ13917"/>
    </row>
    <row r="13918" spans="42:43" x14ac:dyDescent="0.35">
      <c r="AP13918" s="10"/>
      <c r="AQ13918"/>
    </row>
    <row r="13919" spans="42:43" x14ac:dyDescent="0.35">
      <c r="AP13919" s="10"/>
      <c r="AQ13919"/>
    </row>
    <row r="13920" spans="42:43" x14ac:dyDescent="0.35">
      <c r="AP13920" s="10"/>
      <c r="AQ13920"/>
    </row>
    <row r="13921" spans="42:43" x14ac:dyDescent="0.35">
      <c r="AP13921" s="10"/>
      <c r="AQ13921"/>
    </row>
    <row r="13922" spans="42:43" x14ac:dyDescent="0.35">
      <c r="AP13922" s="10"/>
      <c r="AQ13922"/>
    </row>
    <row r="13923" spans="42:43" x14ac:dyDescent="0.35">
      <c r="AP13923" s="10"/>
      <c r="AQ13923"/>
    </row>
    <row r="13924" spans="42:43" x14ac:dyDescent="0.35">
      <c r="AP13924" s="10"/>
      <c r="AQ13924"/>
    </row>
    <row r="13925" spans="42:43" x14ac:dyDescent="0.35">
      <c r="AP13925" s="10"/>
      <c r="AQ13925"/>
    </row>
    <row r="13926" spans="42:43" x14ac:dyDescent="0.35">
      <c r="AP13926" s="10"/>
      <c r="AQ13926"/>
    </row>
    <row r="13927" spans="42:43" x14ac:dyDescent="0.35">
      <c r="AP13927" s="10"/>
      <c r="AQ13927"/>
    </row>
    <row r="13928" spans="42:43" x14ac:dyDescent="0.35">
      <c r="AP13928" s="10"/>
      <c r="AQ13928"/>
    </row>
    <row r="13929" spans="42:43" x14ac:dyDescent="0.35">
      <c r="AP13929" s="10"/>
      <c r="AQ13929"/>
    </row>
    <row r="13930" spans="42:43" x14ac:dyDescent="0.35">
      <c r="AP13930" s="10"/>
      <c r="AQ13930"/>
    </row>
    <row r="13931" spans="42:43" x14ac:dyDescent="0.35">
      <c r="AP13931" s="10"/>
      <c r="AQ13931"/>
    </row>
    <row r="13932" spans="42:43" x14ac:dyDescent="0.35">
      <c r="AP13932" s="10"/>
      <c r="AQ13932"/>
    </row>
    <row r="13933" spans="42:43" x14ac:dyDescent="0.35">
      <c r="AP13933" s="10"/>
      <c r="AQ13933"/>
    </row>
    <row r="13934" spans="42:43" x14ac:dyDescent="0.35">
      <c r="AP13934" s="10"/>
      <c r="AQ13934"/>
    </row>
    <row r="13935" spans="42:43" x14ac:dyDescent="0.35">
      <c r="AP13935" s="10"/>
      <c r="AQ13935"/>
    </row>
    <row r="13936" spans="42:43" x14ac:dyDescent="0.35">
      <c r="AP13936" s="10"/>
      <c r="AQ13936"/>
    </row>
    <row r="13937" spans="42:43" x14ac:dyDescent="0.35">
      <c r="AP13937" s="10"/>
      <c r="AQ13937"/>
    </row>
    <row r="13938" spans="42:43" x14ac:dyDescent="0.35">
      <c r="AP13938" s="10"/>
      <c r="AQ13938"/>
    </row>
    <row r="13939" spans="42:43" x14ac:dyDescent="0.35">
      <c r="AP13939" s="10"/>
      <c r="AQ13939"/>
    </row>
    <row r="13940" spans="42:43" x14ac:dyDescent="0.35">
      <c r="AP13940" s="10"/>
      <c r="AQ13940"/>
    </row>
    <row r="13941" spans="42:43" x14ac:dyDescent="0.35">
      <c r="AP13941" s="10"/>
      <c r="AQ13941"/>
    </row>
    <row r="13942" spans="42:43" x14ac:dyDescent="0.35">
      <c r="AP13942" s="10"/>
      <c r="AQ13942"/>
    </row>
    <row r="13943" spans="42:43" x14ac:dyDescent="0.35">
      <c r="AP13943" s="10"/>
      <c r="AQ13943"/>
    </row>
    <row r="13944" spans="42:43" x14ac:dyDescent="0.35">
      <c r="AP13944" s="10"/>
      <c r="AQ13944"/>
    </row>
    <row r="13945" spans="42:43" x14ac:dyDescent="0.35">
      <c r="AP13945" s="10"/>
      <c r="AQ13945"/>
    </row>
    <row r="13946" spans="42:43" x14ac:dyDescent="0.35">
      <c r="AP13946" s="10"/>
      <c r="AQ13946"/>
    </row>
    <row r="13947" spans="42:43" x14ac:dyDescent="0.35">
      <c r="AP13947" s="10"/>
      <c r="AQ13947"/>
    </row>
    <row r="13948" spans="42:43" x14ac:dyDescent="0.35">
      <c r="AP13948" s="10"/>
      <c r="AQ13948"/>
    </row>
    <row r="13949" spans="42:43" x14ac:dyDescent="0.35">
      <c r="AP13949" s="10"/>
      <c r="AQ13949"/>
    </row>
    <row r="13950" spans="42:43" x14ac:dyDescent="0.35">
      <c r="AP13950" s="10"/>
      <c r="AQ13950"/>
    </row>
    <row r="13951" spans="42:43" x14ac:dyDescent="0.35">
      <c r="AP13951" s="10"/>
      <c r="AQ13951"/>
    </row>
    <row r="13952" spans="42:43" x14ac:dyDescent="0.35">
      <c r="AP13952" s="10"/>
      <c r="AQ13952"/>
    </row>
    <row r="13953" spans="42:43" x14ac:dyDescent="0.35">
      <c r="AP13953" s="10"/>
      <c r="AQ13953"/>
    </row>
    <row r="13954" spans="42:43" x14ac:dyDescent="0.35">
      <c r="AP13954" s="10"/>
      <c r="AQ13954"/>
    </row>
    <row r="13955" spans="42:43" x14ac:dyDescent="0.35">
      <c r="AP13955" s="10"/>
      <c r="AQ13955"/>
    </row>
    <row r="13956" spans="42:43" x14ac:dyDescent="0.35">
      <c r="AP13956" s="10"/>
      <c r="AQ13956"/>
    </row>
    <row r="13957" spans="42:43" x14ac:dyDescent="0.35">
      <c r="AP13957" s="10"/>
      <c r="AQ13957"/>
    </row>
    <row r="13958" spans="42:43" x14ac:dyDescent="0.35">
      <c r="AP13958" s="10"/>
      <c r="AQ13958"/>
    </row>
    <row r="13959" spans="42:43" x14ac:dyDescent="0.35">
      <c r="AP13959" s="10"/>
      <c r="AQ13959"/>
    </row>
    <row r="13960" spans="42:43" x14ac:dyDescent="0.35">
      <c r="AP13960" s="10"/>
      <c r="AQ13960"/>
    </row>
    <row r="13961" spans="42:43" x14ac:dyDescent="0.35">
      <c r="AP13961" s="10"/>
      <c r="AQ13961"/>
    </row>
    <row r="13962" spans="42:43" x14ac:dyDescent="0.35">
      <c r="AP13962" s="10"/>
      <c r="AQ13962"/>
    </row>
    <row r="13963" spans="42:43" x14ac:dyDescent="0.35">
      <c r="AP13963" s="10"/>
      <c r="AQ13963"/>
    </row>
    <row r="13964" spans="42:43" x14ac:dyDescent="0.35">
      <c r="AP13964" s="10"/>
      <c r="AQ13964"/>
    </row>
    <row r="13965" spans="42:43" x14ac:dyDescent="0.35">
      <c r="AP13965" s="10"/>
      <c r="AQ13965"/>
    </row>
    <row r="13966" spans="42:43" x14ac:dyDescent="0.35">
      <c r="AP13966" s="10"/>
      <c r="AQ13966"/>
    </row>
    <row r="13967" spans="42:43" x14ac:dyDescent="0.35">
      <c r="AP13967" s="10"/>
      <c r="AQ13967"/>
    </row>
    <row r="13968" spans="42:43" x14ac:dyDescent="0.35">
      <c r="AP13968" s="10"/>
      <c r="AQ13968"/>
    </row>
    <row r="13969" spans="42:43" x14ac:dyDescent="0.35">
      <c r="AP13969" s="10"/>
      <c r="AQ13969"/>
    </row>
    <row r="13970" spans="42:43" x14ac:dyDescent="0.35">
      <c r="AP13970" s="10"/>
      <c r="AQ13970"/>
    </row>
    <row r="13971" spans="42:43" x14ac:dyDescent="0.35">
      <c r="AP13971" s="10"/>
      <c r="AQ13971"/>
    </row>
    <row r="13972" spans="42:43" x14ac:dyDescent="0.35">
      <c r="AP13972" s="10"/>
      <c r="AQ13972"/>
    </row>
    <row r="13973" spans="42:43" x14ac:dyDescent="0.35">
      <c r="AP13973" s="10"/>
      <c r="AQ13973"/>
    </row>
    <row r="13974" spans="42:43" x14ac:dyDescent="0.35">
      <c r="AP13974" s="10"/>
      <c r="AQ13974"/>
    </row>
    <row r="13975" spans="42:43" x14ac:dyDescent="0.35">
      <c r="AP13975" s="10"/>
      <c r="AQ13975"/>
    </row>
    <row r="13976" spans="42:43" x14ac:dyDescent="0.35">
      <c r="AP13976" s="10"/>
      <c r="AQ13976"/>
    </row>
    <row r="13977" spans="42:43" x14ac:dyDescent="0.35">
      <c r="AP13977" s="10"/>
      <c r="AQ13977"/>
    </row>
    <row r="13978" spans="42:43" x14ac:dyDescent="0.35">
      <c r="AP13978" s="10"/>
      <c r="AQ13978"/>
    </row>
    <row r="13979" spans="42:43" x14ac:dyDescent="0.35">
      <c r="AP13979" s="10"/>
      <c r="AQ13979"/>
    </row>
    <row r="13980" spans="42:43" x14ac:dyDescent="0.35">
      <c r="AP13980" s="10"/>
      <c r="AQ13980"/>
    </row>
    <row r="13981" spans="42:43" x14ac:dyDescent="0.35">
      <c r="AP13981" s="10"/>
      <c r="AQ13981"/>
    </row>
    <row r="13982" spans="42:43" x14ac:dyDescent="0.35">
      <c r="AP13982" s="10"/>
      <c r="AQ13982"/>
    </row>
    <row r="13983" spans="42:43" x14ac:dyDescent="0.35">
      <c r="AP13983" s="10"/>
      <c r="AQ13983"/>
    </row>
    <row r="13984" spans="42:43" x14ac:dyDescent="0.35">
      <c r="AP13984" s="10"/>
      <c r="AQ13984"/>
    </row>
    <row r="13985" spans="42:43" x14ac:dyDescent="0.35">
      <c r="AP13985" s="10"/>
      <c r="AQ13985"/>
    </row>
    <row r="13986" spans="42:43" x14ac:dyDescent="0.35">
      <c r="AP13986" s="10"/>
      <c r="AQ13986"/>
    </row>
    <row r="13987" spans="42:43" x14ac:dyDescent="0.35">
      <c r="AP13987" s="10"/>
      <c r="AQ13987"/>
    </row>
    <row r="13988" spans="42:43" x14ac:dyDescent="0.35">
      <c r="AP13988" s="10"/>
      <c r="AQ13988"/>
    </row>
    <row r="13989" spans="42:43" x14ac:dyDescent="0.35">
      <c r="AP13989" s="10"/>
      <c r="AQ13989"/>
    </row>
    <row r="13990" spans="42:43" x14ac:dyDescent="0.35">
      <c r="AP13990" s="10"/>
      <c r="AQ13990"/>
    </row>
    <row r="13991" spans="42:43" x14ac:dyDescent="0.35">
      <c r="AP13991" s="10"/>
      <c r="AQ13991"/>
    </row>
    <row r="13992" spans="42:43" x14ac:dyDescent="0.35">
      <c r="AP13992" s="10"/>
      <c r="AQ13992"/>
    </row>
    <row r="13993" spans="42:43" x14ac:dyDescent="0.35">
      <c r="AP13993" s="10"/>
      <c r="AQ13993"/>
    </row>
    <row r="13994" spans="42:43" x14ac:dyDescent="0.35">
      <c r="AP13994" s="10"/>
      <c r="AQ13994"/>
    </row>
    <row r="13995" spans="42:43" x14ac:dyDescent="0.35">
      <c r="AP13995" s="10"/>
      <c r="AQ13995"/>
    </row>
    <row r="13996" spans="42:43" x14ac:dyDescent="0.35">
      <c r="AP13996" s="10"/>
      <c r="AQ13996"/>
    </row>
    <row r="13997" spans="42:43" x14ac:dyDescent="0.35">
      <c r="AP13997" s="10"/>
      <c r="AQ13997"/>
    </row>
    <row r="13998" spans="42:43" x14ac:dyDescent="0.35">
      <c r="AP13998" s="10"/>
      <c r="AQ13998"/>
    </row>
    <row r="13999" spans="42:43" x14ac:dyDescent="0.35">
      <c r="AP13999" s="10"/>
      <c r="AQ13999"/>
    </row>
    <row r="14000" spans="42:43" x14ac:dyDescent="0.35">
      <c r="AP14000" s="10"/>
      <c r="AQ14000"/>
    </row>
    <row r="14001" spans="42:43" x14ac:dyDescent="0.35">
      <c r="AP14001" s="10"/>
      <c r="AQ14001"/>
    </row>
    <row r="14002" spans="42:43" x14ac:dyDescent="0.35">
      <c r="AP14002" s="10"/>
      <c r="AQ14002"/>
    </row>
    <row r="14003" spans="42:43" x14ac:dyDescent="0.35">
      <c r="AP14003" s="10"/>
      <c r="AQ14003"/>
    </row>
    <row r="14004" spans="42:43" x14ac:dyDescent="0.35">
      <c r="AP14004" s="10"/>
      <c r="AQ14004"/>
    </row>
    <row r="14005" spans="42:43" x14ac:dyDescent="0.35">
      <c r="AP14005" s="10"/>
      <c r="AQ14005"/>
    </row>
    <row r="14006" spans="42:43" x14ac:dyDescent="0.35">
      <c r="AP14006" s="10"/>
      <c r="AQ14006"/>
    </row>
    <row r="14007" spans="42:43" x14ac:dyDescent="0.35">
      <c r="AP14007" s="10"/>
      <c r="AQ14007"/>
    </row>
    <row r="14008" spans="42:43" x14ac:dyDescent="0.35">
      <c r="AP14008" s="10"/>
      <c r="AQ14008"/>
    </row>
    <row r="14009" spans="42:43" x14ac:dyDescent="0.35">
      <c r="AP14009" s="10"/>
      <c r="AQ14009"/>
    </row>
    <row r="14010" spans="42:43" x14ac:dyDescent="0.35">
      <c r="AP14010" s="10"/>
      <c r="AQ14010"/>
    </row>
    <row r="14011" spans="42:43" x14ac:dyDescent="0.35">
      <c r="AP14011" s="10"/>
      <c r="AQ14011"/>
    </row>
    <row r="14012" spans="42:43" x14ac:dyDescent="0.35">
      <c r="AP14012" s="10"/>
      <c r="AQ14012"/>
    </row>
    <row r="14013" spans="42:43" x14ac:dyDescent="0.35">
      <c r="AP14013" s="10"/>
      <c r="AQ14013"/>
    </row>
    <row r="14014" spans="42:43" x14ac:dyDescent="0.35">
      <c r="AP14014" s="10"/>
      <c r="AQ14014"/>
    </row>
    <row r="14015" spans="42:43" x14ac:dyDescent="0.35">
      <c r="AP14015" s="10"/>
      <c r="AQ14015"/>
    </row>
    <row r="14016" spans="42:43" x14ac:dyDescent="0.35">
      <c r="AP14016" s="10"/>
      <c r="AQ14016"/>
    </row>
    <row r="14017" spans="42:43" x14ac:dyDescent="0.35">
      <c r="AP14017" s="10"/>
      <c r="AQ14017"/>
    </row>
    <row r="14018" spans="42:43" x14ac:dyDescent="0.35">
      <c r="AP14018" s="10"/>
      <c r="AQ14018"/>
    </row>
    <row r="14019" spans="42:43" x14ac:dyDescent="0.35">
      <c r="AP14019" s="10"/>
      <c r="AQ14019"/>
    </row>
    <row r="14020" spans="42:43" x14ac:dyDescent="0.35">
      <c r="AP14020" s="10"/>
      <c r="AQ14020"/>
    </row>
    <row r="14021" spans="42:43" x14ac:dyDescent="0.35">
      <c r="AP14021" s="10"/>
      <c r="AQ14021"/>
    </row>
    <row r="14022" spans="42:43" x14ac:dyDescent="0.35">
      <c r="AP14022" s="10"/>
      <c r="AQ14022"/>
    </row>
    <row r="14023" spans="42:43" x14ac:dyDescent="0.35">
      <c r="AP14023" s="10"/>
      <c r="AQ14023"/>
    </row>
    <row r="14024" spans="42:43" x14ac:dyDescent="0.35">
      <c r="AP14024" s="10"/>
      <c r="AQ14024"/>
    </row>
    <row r="14025" spans="42:43" x14ac:dyDescent="0.35">
      <c r="AP14025" s="10"/>
      <c r="AQ14025"/>
    </row>
    <row r="14026" spans="42:43" x14ac:dyDescent="0.35">
      <c r="AP14026" s="10"/>
      <c r="AQ14026"/>
    </row>
    <row r="14027" spans="42:43" x14ac:dyDescent="0.35">
      <c r="AP14027" s="10"/>
      <c r="AQ14027"/>
    </row>
    <row r="14028" spans="42:43" x14ac:dyDescent="0.35">
      <c r="AP14028" s="10"/>
      <c r="AQ14028"/>
    </row>
    <row r="14029" spans="42:43" x14ac:dyDescent="0.35">
      <c r="AP14029" s="10"/>
      <c r="AQ14029"/>
    </row>
    <row r="14030" spans="42:43" x14ac:dyDescent="0.35">
      <c r="AP14030" s="10"/>
      <c r="AQ14030"/>
    </row>
    <row r="14031" spans="42:43" x14ac:dyDescent="0.35">
      <c r="AP14031" s="10"/>
      <c r="AQ14031"/>
    </row>
    <row r="14032" spans="42:43" x14ac:dyDescent="0.35">
      <c r="AP14032" s="10"/>
      <c r="AQ14032"/>
    </row>
    <row r="14033" spans="42:43" x14ac:dyDescent="0.35">
      <c r="AP14033" s="10"/>
      <c r="AQ14033"/>
    </row>
    <row r="14034" spans="42:43" x14ac:dyDescent="0.35">
      <c r="AP14034" s="10"/>
      <c r="AQ14034"/>
    </row>
    <row r="14035" spans="42:43" x14ac:dyDescent="0.35">
      <c r="AP14035" s="10"/>
      <c r="AQ14035"/>
    </row>
    <row r="14036" spans="42:43" x14ac:dyDescent="0.35">
      <c r="AP14036" s="10"/>
      <c r="AQ14036"/>
    </row>
    <row r="14037" spans="42:43" x14ac:dyDescent="0.35">
      <c r="AP14037" s="10"/>
      <c r="AQ14037"/>
    </row>
    <row r="14038" spans="42:43" x14ac:dyDescent="0.35">
      <c r="AP14038" s="10"/>
      <c r="AQ14038"/>
    </row>
    <row r="14039" spans="42:43" x14ac:dyDescent="0.35">
      <c r="AP14039" s="10"/>
      <c r="AQ14039"/>
    </row>
    <row r="14040" spans="42:43" x14ac:dyDescent="0.35">
      <c r="AP14040" s="10"/>
      <c r="AQ14040"/>
    </row>
    <row r="14041" spans="42:43" x14ac:dyDescent="0.35">
      <c r="AP14041" s="10"/>
      <c r="AQ14041"/>
    </row>
    <row r="14042" spans="42:43" x14ac:dyDescent="0.35">
      <c r="AP14042" s="10"/>
      <c r="AQ14042"/>
    </row>
    <row r="14043" spans="42:43" x14ac:dyDescent="0.35">
      <c r="AP14043" s="10"/>
      <c r="AQ14043"/>
    </row>
    <row r="14044" spans="42:43" x14ac:dyDescent="0.35">
      <c r="AP14044" s="10"/>
      <c r="AQ14044"/>
    </row>
    <row r="14045" spans="42:43" x14ac:dyDescent="0.35">
      <c r="AP14045" s="10"/>
      <c r="AQ14045"/>
    </row>
    <row r="14046" spans="42:43" x14ac:dyDescent="0.35">
      <c r="AP14046" s="10"/>
      <c r="AQ14046"/>
    </row>
    <row r="14047" spans="42:43" x14ac:dyDescent="0.35">
      <c r="AP14047" s="10"/>
      <c r="AQ14047"/>
    </row>
    <row r="14048" spans="42:43" x14ac:dyDescent="0.35">
      <c r="AP14048" s="10"/>
      <c r="AQ14048"/>
    </row>
    <row r="14049" spans="42:43" x14ac:dyDescent="0.35">
      <c r="AP14049" s="10"/>
      <c r="AQ14049"/>
    </row>
    <row r="14050" spans="42:43" x14ac:dyDescent="0.35">
      <c r="AP14050" s="10"/>
      <c r="AQ14050"/>
    </row>
    <row r="14051" spans="42:43" x14ac:dyDescent="0.35">
      <c r="AP14051" s="10"/>
      <c r="AQ14051"/>
    </row>
    <row r="14052" spans="42:43" x14ac:dyDescent="0.35">
      <c r="AP14052" s="10"/>
      <c r="AQ14052"/>
    </row>
    <row r="14053" spans="42:43" x14ac:dyDescent="0.35">
      <c r="AP14053" s="10"/>
      <c r="AQ14053"/>
    </row>
    <row r="14054" spans="42:43" x14ac:dyDescent="0.35">
      <c r="AP14054" s="10"/>
      <c r="AQ14054"/>
    </row>
    <row r="14055" spans="42:43" x14ac:dyDescent="0.35">
      <c r="AP14055" s="10"/>
      <c r="AQ14055"/>
    </row>
    <row r="14056" spans="42:43" x14ac:dyDescent="0.35">
      <c r="AP14056" s="10"/>
      <c r="AQ14056"/>
    </row>
    <row r="14057" spans="42:43" x14ac:dyDescent="0.35">
      <c r="AP14057" s="10"/>
      <c r="AQ14057"/>
    </row>
    <row r="14058" spans="42:43" x14ac:dyDescent="0.35">
      <c r="AP14058" s="10"/>
      <c r="AQ14058"/>
    </row>
    <row r="14059" spans="42:43" x14ac:dyDescent="0.35">
      <c r="AP14059" s="10"/>
      <c r="AQ14059"/>
    </row>
    <row r="14060" spans="42:43" x14ac:dyDescent="0.35">
      <c r="AP14060" s="10"/>
      <c r="AQ14060"/>
    </row>
    <row r="14061" spans="42:43" x14ac:dyDescent="0.35">
      <c r="AP14061" s="10"/>
      <c r="AQ14061"/>
    </row>
    <row r="14062" spans="42:43" x14ac:dyDescent="0.35">
      <c r="AP14062" s="10"/>
      <c r="AQ14062"/>
    </row>
    <row r="14063" spans="42:43" x14ac:dyDescent="0.35">
      <c r="AP14063" s="10"/>
      <c r="AQ14063"/>
    </row>
    <row r="14064" spans="42:43" x14ac:dyDescent="0.35">
      <c r="AP14064" s="10"/>
      <c r="AQ14064"/>
    </row>
    <row r="14065" spans="42:43" x14ac:dyDescent="0.35">
      <c r="AP14065" s="10"/>
      <c r="AQ14065"/>
    </row>
    <row r="14066" spans="42:43" x14ac:dyDescent="0.35">
      <c r="AP14066" s="10"/>
      <c r="AQ14066"/>
    </row>
    <row r="14067" spans="42:43" x14ac:dyDescent="0.35">
      <c r="AP14067" s="10"/>
      <c r="AQ14067"/>
    </row>
    <row r="14068" spans="42:43" x14ac:dyDescent="0.35">
      <c r="AP14068" s="10"/>
      <c r="AQ14068"/>
    </row>
    <row r="14069" spans="42:43" x14ac:dyDescent="0.35">
      <c r="AP14069" s="10"/>
      <c r="AQ14069"/>
    </row>
    <row r="14070" spans="42:43" x14ac:dyDescent="0.35">
      <c r="AP14070" s="10"/>
      <c r="AQ14070"/>
    </row>
    <row r="14071" spans="42:43" x14ac:dyDescent="0.35">
      <c r="AP14071" s="10"/>
      <c r="AQ14071"/>
    </row>
    <row r="14072" spans="42:43" x14ac:dyDescent="0.35">
      <c r="AP14072" s="10"/>
      <c r="AQ14072"/>
    </row>
    <row r="14073" spans="42:43" x14ac:dyDescent="0.35">
      <c r="AP14073" s="10"/>
      <c r="AQ14073"/>
    </row>
    <row r="14074" spans="42:43" x14ac:dyDescent="0.35">
      <c r="AP14074" s="10"/>
      <c r="AQ14074"/>
    </row>
    <row r="14075" spans="42:43" x14ac:dyDescent="0.35">
      <c r="AP14075" s="10"/>
      <c r="AQ14075"/>
    </row>
    <row r="14076" spans="42:43" x14ac:dyDescent="0.35">
      <c r="AP14076" s="10"/>
      <c r="AQ14076"/>
    </row>
    <row r="14077" spans="42:43" x14ac:dyDescent="0.35">
      <c r="AP14077" s="10"/>
      <c r="AQ14077"/>
    </row>
    <row r="14078" spans="42:43" x14ac:dyDescent="0.35">
      <c r="AP14078" s="10"/>
      <c r="AQ14078"/>
    </row>
    <row r="14079" spans="42:43" x14ac:dyDescent="0.35">
      <c r="AP14079" s="10"/>
      <c r="AQ14079"/>
    </row>
    <row r="14080" spans="42:43" x14ac:dyDescent="0.35">
      <c r="AP14080" s="10"/>
      <c r="AQ14080"/>
    </row>
    <row r="14081" spans="42:43" x14ac:dyDescent="0.35">
      <c r="AP14081" s="10"/>
      <c r="AQ14081"/>
    </row>
    <row r="14082" spans="42:43" x14ac:dyDescent="0.35">
      <c r="AP14082" s="10"/>
      <c r="AQ14082"/>
    </row>
    <row r="14083" spans="42:43" x14ac:dyDescent="0.35">
      <c r="AP14083" s="10"/>
      <c r="AQ14083"/>
    </row>
    <row r="14084" spans="42:43" x14ac:dyDescent="0.35">
      <c r="AP14084" s="10"/>
      <c r="AQ14084"/>
    </row>
    <row r="14085" spans="42:43" x14ac:dyDescent="0.35">
      <c r="AP14085" s="10"/>
      <c r="AQ14085"/>
    </row>
    <row r="14086" spans="42:43" x14ac:dyDescent="0.35">
      <c r="AP14086" s="10"/>
      <c r="AQ14086"/>
    </row>
    <row r="14087" spans="42:43" x14ac:dyDescent="0.35">
      <c r="AP14087" s="10"/>
      <c r="AQ14087"/>
    </row>
    <row r="14088" spans="42:43" x14ac:dyDescent="0.35">
      <c r="AP14088" s="10"/>
      <c r="AQ14088"/>
    </row>
    <row r="14089" spans="42:43" x14ac:dyDescent="0.35">
      <c r="AP14089" s="10"/>
      <c r="AQ14089"/>
    </row>
    <row r="14090" spans="42:43" x14ac:dyDescent="0.35">
      <c r="AP14090" s="10"/>
      <c r="AQ14090"/>
    </row>
    <row r="14091" spans="42:43" x14ac:dyDescent="0.35">
      <c r="AP14091" s="10"/>
      <c r="AQ14091"/>
    </row>
    <row r="14092" spans="42:43" x14ac:dyDescent="0.35">
      <c r="AP14092" s="10"/>
      <c r="AQ14092"/>
    </row>
    <row r="14093" spans="42:43" x14ac:dyDescent="0.35">
      <c r="AP14093" s="10"/>
      <c r="AQ14093"/>
    </row>
    <row r="14094" spans="42:43" x14ac:dyDescent="0.35">
      <c r="AP14094" s="10"/>
      <c r="AQ14094"/>
    </row>
    <row r="14095" spans="42:43" x14ac:dyDescent="0.35">
      <c r="AP14095" s="10"/>
      <c r="AQ14095"/>
    </row>
    <row r="14096" spans="42:43" x14ac:dyDescent="0.35">
      <c r="AP14096" s="10"/>
      <c r="AQ14096"/>
    </row>
    <row r="14097" spans="42:43" x14ac:dyDescent="0.35">
      <c r="AP14097" s="10"/>
      <c r="AQ14097"/>
    </row>
    <row r="14098" spans="42:43" x14ac:dyDescent="0.35">
      <c r="AP14098" s="10"/>
      <c r="AQ14098"/>
    </row>
    <row r="14099" spans="42:43" x14ac:dyDescent="0.35">
      <c r="AP14099" s="10"/>
      <c r="AQ14099"/>
    </row>
    <row r="14100" spans="42:43" x14ac:dyDescent="0.35">
      <c r="AP14100" s="10"/>
      <c r="AQ14100"/>
    </row>
    <row r="14101" spans="42:43" x14ac:dyDescent="0.35">
      <c r="AP14101" s="10"/>
      <c r="AQ14101"/>
    </row>
    <row r="14102" spans="42:43" x14ac:dyDescent="0.35">
      <c r="AP14102" s="10"/>
      <c r="AQ14102"/>
    </row>
    <row r="14103" spans="42:43" x14ac:dyDescent="0.35">
      <c r="AP14103" s="10"/>
      <c r="AQ14103"/>
    </row>
    <row r="14104" spans="42:43" x14ac:dyDescent="0.35">
      <c r="AP14104" s="10"/>
      <c r="AQ14104"/>
    </row>
    <row r="14105" spans="42:43" x14ac:dyDescent="0.35">
      <c r="AP14105" s="10"/>
      <c r="AQ14105"/>
    </row>
    <row r="14106" spans="42:43" x14ac:dyDescent="0.35">
      <c r="AP14106" s="10"/>
      <c r="AQ14106"/>
    </row>
    <row r="14107" spans="42:43" x14ac:dyDescent="0.35">
      <c r="AP14107" s="10"/>
      <c r="AQ14107"/>
    </row>
    <row r="14108" spans="42:43" x14ac:dyDescent="0.35">
      <c r="AP14108" s="10"/>
      <c r="AQ14108"/>
    </row>
    <row r="14109" spans="42:43" x14ac:dyDescent="0.35">
      <c r="AP14109" s="10"/>
      <c r="AQ14109"/>
    </row>
    <row r="14110" spans="42:43" x14ac:dyDescent="0.35">
      <c r="AP14110" s="10"/>
      <c r="AQ14110"/>
    </row>
    <row r="14111" spans="42:43" x14ac:dyDescent="0.35">
      <c r="AP14111" s="10"/>
      <c r="AQ14111"/>
    </row>
    <row r="14112" spans="42:43" x14ac:dyDescent="0.35">
      <c r="AP14112" s="10"/>
      <c r="AQ14112"/>
    </row>
    <row r="14113" spans="42:43" x14ac:dyDescent="0.35">
      <c r="AP14113" s="10"/>
      <c r="AQ14113"/>
    </row>
    <row r="14114" spans="42:43" x14ac:dyDescent="0.35">
      <c r="AP14114" s="10"/>
      <c r="AQ14114"/>
    </row>
    <row r="14115" spans="42:43" x14ac:dyDescent="0.35">
      <c r="AP14115" s="10"/>
      <c r="AQ14115"/>
    </row>
    <row r="14116" spans="42:43" x14ac:dyDescent="0.35">
      <c r="AP14116" s="10"/>
      <c r="AQ14116"/>
    </row>
    <row r="14117" spans="42:43" x14ac:dyDescent="0.35">
      <c r="AP14117" s="10"/>
      <c r="AQ14117"/>
    </row>
    <row r="14118" spans="42:43" x14ac:dyDescent="0.35">
      <c r="AP14118" s="10"/>
      <c r="AQ14118"/>
    </row>
    <row r="14119" spans="42:43" x14ac:dyDescent="0.35">
      <c r="AP14119" s="10"/>
      <c r="AQ14119"/>
    </row>
    <row r="14120" spans="42:43" x14ac:dyDescent="0.35">
      <c r="AP14120" s="10"/>
      <c r="AQ14120"/>
    </row>
    <row r="14121" spans="42:43" x14ac:dyDescent="0.35">
      <c r="AP14121" s="10"/>
      <c r="AQ14121"/>
    </row>
    <row r="14122" spans="42:43" x14ac:dyDescent="0.35">
      <c r="AP14122" s="10"/>
      <c r="AQ14122"/>
    </row>
    <row r="14123" spans="42:43" x14ac:dyDescent="0.35">
      <c r="AP14123" s="10"/>
      <c r="AQ14123"/>
    </row>
    <row r="14124" spans="42:43" x14ac:dyDescent="0.35">
      <c r="AP14124" s="10"/>
      <c r="AQ14124"/>
    </row>
    <row r="14125" spans="42:43" x14ac:dyDescent="0.35">
      <c r="AP14125" s="10"/>
      <c r="AQ14125"/>
    </row>
    <row r="14126" spans="42:43" x14ac:dyDescent="0.35">
      <c r="AP14126" s="10"/>
      <c r="AQ14126"/>
    </row>
    <row r="14127" spans="42:43" x14ac:dyDescent="0.35">
      <c r="AP14127" s="10"/>
      <c r="AQ14127"/>
    </row>
    <row r="14128" spans="42:43" x14ac:dyDescent="0.35">
      <c r="AP14128" s="10"/>
      <c r="AQ14128"/>
    </row>
    <row r="14129" spans="42:43" x14ac:dyDescent="0.35">
      <c r="AP14129" s="10"/>
      <c r="AQ14129"/>
    </row>
    <row r="14130" spans="42:43" x14ac:dyDescent="0.35">
      <c r="AP14130" s="10"/>
      <c r="AQ14130"/>
    </row>
    <row r="14131" spans="42:43" x14ac:dyDescent="0.35">
      <c r="AP14131" s="10"/>
      <c r="AQ14131"/>
    </row>
    <row r="14132" spans="42:43" x14ac:dyDescent="0.35">
      <c r="AP14132" s="10"/>
      <c r="AQ14132"/>
    </row>
    <row r="14133" spans="42:43" x14ac:dyDescent="0.35">
      <c r="AP14133" s="10"/>
      <c r="AQ14133"/>
    </row>
    <row r="14134" spans="42:43" x14ac:dyDescent="0.35">
      <c r="AP14134" s="10"/>
      <c r="AQ14134"/>
    </row>
    <row r="14135" spans="42:43" x14ac:dyDescent="0.35">
      <c r="AP14135" s="10"/>
      <c r="AQ14135"/>
    </row>
    <row r="14136" spans="42:43" x14ac:dyDescent="0.35">
      <c r="AP14136" s="10"/>
      <c r="AQ14136"/>
    </row>
    <row r="14137" spans="42:43" x14ac:dyDescent="0.35">
      <c r="AP14137" s="10"/>
      <c r="AQ14137"/>
    </row>
    <row r="14138" spans="42:43" x14ac:dyDescent="0.35">
      <c r="AP14138" s="10"/>
      <c r="AQ14138"/>
    </row>
    <row r="14139" spans="42:43" x14ac:dyDescent="0.35">
      <c r="AP14139" s="10"/>
      <c r="AQ14139"/>
    </row>
    <row r="14140" spans="42:43" x14ac:dyDescent="0.35">
      <c r="AP14140" s="10"/>
      <c r="AQ14140"/>
    </row>
    <row r="14141" spans="42:43" x14ac:dyDescent="0.35">
      <c r="AP14141" s="10"/>
      <c r="AQ14141"/>
    </row>
    <row r="14142" spans="42:43" x14ac:dyDescent="0.35">
      <c r="AP14142" s="10"/>
      <c r="AQ14142"/>
    </row>
    <row r="14143" spans="42:43" x14ac:dyDescent="0.35">
      <c r="AP14143" s="10"/>
      <c r="AQ14143"/>
    </row>
    <row r="14144" spans="42:43" x14ac:dyDescent="0.35">
      <c r="AP14144" s="10"/>
      <c r="AQ14144"/>
    </row>
    <row r="14145" spans="42:43" x14ac:dyDescent="0.35">
      <c r="AP14145" s="10"/>
      <c r="AQ14145"/>
    </row>
    <row r="14146" spans="42:43" x14ac:dyDescent="0.35">
      <c r="AP14146" s="10"/>
      <c r="AQ14146"/>
    </row>
    <row r="14147" spans="42:43" x14ac:dyDescent="0.35">
      <c r="AP14147" s="10"/>
      <c r="AQ14147"/>
    </row>
    <row r="14148" spans="42:43" x14ac:dyDescent="0.35">
      <c r="AP14148" s="10"/>
      <c r="AQ14148"/>
    </row>
    <row r="14149" spans="42:43" x14ac:dyDescent="0.35">
      <c r="AP14149" s="10"/>
      <c r="AQ14149"/>
    </row>
    <row r="14150" spans="42:43" x14ac:dyDescent="0.35">
      <c r="AP14150" s="10"/>
      <c r="AQ14150"/>
    </row>
    <row r="14151" spans="42:43" x14ac:dyDescent="0.35">
      <c r="AP14151" s="10"/>
      <c r="AQ14151"/>
    </row>
    <row r="14152" spans="42:43" x14ac:dyDescent="0.35">
      <c r="AP14152" s="10"/>
      <c r="AQ14152"/>
    </row>
    <row r="14153" spans="42:43" x14ac:dyDescent="0.35">
      <c r="AP14153" s="10"/>
      <c r="AQ14153"/>
    </row>
    <row r="14154" spans="42:43" x14ac:dyDescent="0.35">
      <c r="AP14154" s="10"/>
      <c r="AQ14154"/>
    </row>
    <row r="14155" spans="42:43" x14ac:dyDescent="0.35">
      <c r="AP14155" s="10"/>
      <c r="AQ14155"/>
    </row>
    <row r="14156" spans="42:43" x14ac:dyDescent="0.35">
      <c r="AP14156" s="10"/>
      <c r="AQ14156"/>
    </row>
    <row r="14157" spans="42:43" x14ac:dyDescent="0.35">
      <c r="AP14157" s="10"/>
      <c r="AQ14157"/>
    </row>
    <row r="14158" spans="42:43" x14ac:dyDescent="0.35">
      <c r="AP14158" s="10"/>
      <c r="AQ14158"/>
    </row>
    <row r="14159" spans="42:43" x14ac:dyDescent="0.35">
      <c r="AP14159" s="10"/>
      <c r="AQ14159"/>
    </row>
    <row r="14160" spans="42:43" x14ac:dyDescent="0.35">
      <c r="AP14160" s="10"/>
      <c r="AQ14160"/>
    </row>
    <row r="14161" spans="42:43" x14ac:dyDescent="0.35">
      <c r="AP14161" s="10"/>
      <c r="AQ14161"/>
    </row>
    <row r="14162" spans="42:43" x14ac:dyDescent="0.35">
      <c r="AP14162" s="10"/>
      <c r="AQ14162"/>
    </row>
    <row r="14163" spans="42:43" x14ac:dyDescent="0.35">
      <c r="AP14163" s="10"/>
      <c r="AQ14163"/>
    </row>
    <row r="14164" spans="42:43" x14ac:dyDescent="0.35">
      <c r="AP14164" s="10"/>
      <c r="AQ14164"/>
    </row>
    <row r="14165" spans="42:43" x14ac:dyDescent="0.35">
      <c r="AP14165" s="10"/>
      <c r="AQ14165"/>
    </row>
    <row r="14166" spans="42:43" x14ac:dyDescent="0.35">
      <c r="AP14166" s="10"/>
      <c r="AQ14166"/>
    </row>
    <row r="14167" spans="42:43" x14ac:dyDescent="0.35">
      <c r="AP14167" s="10"/>
      <c r="AQ14167"/>
    </row>
    <row r="14168" spans="42:43" x14ac:dyDescent="0.35">
      <c r="AP14168" s="10"/>
      <c r="AQ14168"/>
    </row>
    <row r="14169" spans="42:43" x14ac:dyDescent="0.35">
      <c r="AP14169" s="10"/>
      <c r="AQ14169"/>
    </row>
    <row r="14170" spans="42:43" x14ac:dyDescent="0.35">
      <c r="AP14170" s="10"/>
      <c r="AQ14170"/>
    </row>
    <row r="14171" spans="42:43" x14ac:dyDescent="0.35">
      <c r="AP14171" s="10"/>
      <c r="AQ14171"/>
    </row>
    <row r="14172" spans="42:43" x14ac:dyDescent="0.35">
      <c r="AP14172" s="10"/>
      <c r="AQ14172"/>
    </row>
    <row r="14173" spans="42:43" x14ac:dyDescent="0.35">
      <c r="AP14173" s="10"/>
      <c r="AQ14173"/>
    </row>
    <row r="14174" spans="42:43" x14ac:dyDescent="0.35">
      <c r="AP14174" s="10"/>
      <c r="AQ14174"/>
    </row>
    <row r="14175" spans="42:43" x14ac:dyDescent="0.35">
      <c r="AP14175" s="10"/>
      <c r="AQ14175"/>
    </row>
    <row r="14176" spans="42:43" x14ac:dyDescent="0.35">
      <c r="AP14176" s="10"/>
      <c r="AQ14176"/>
    </row>
    <row r="14177" spans="42:43" x14ac:dyDescent="0.35">
      <c r="AP14177" s="10"/>
      <c r="AQ14177"/>
    </row>
    <row r="14178" spans="42:43" x14ac:dyDescent="0.35">
      <c r="AP14178" s="10"/>
      <c r="AQ14178"/>
    </row>
    <row r="14179" spans="42:43" x14ac:dyDescent="0.35">
      <c r="AP14179" s="10"/>
      <c r="AQ14179"/>
    </row>
    <row r="14180" spans="42:43" x14ac:dyDescent="0.35">
      <c r="AP14180" s="10"/>
      <c r="AQ14180"/>
    </row>
    <row r="14181" spans="42:43" x14ac:dyDescent="0.35">
      <c r="AP14181" s="10"/>
      <c r="AQ14181"/>
    </row>
    <row r="14182" spans="42:43" x14ac:dyDescent="0.35">
      <c r="AP14182" s="10"/>
      <c r="AQ14182"/>
    </row>
    <row r="14183" spans="42:43" x14ac:dyDescent="0.35">
      <c r="AP14183" s="10"/>
      <c r="AQ14183"/>
    </row>
    <row r="14184" spans="42:43" x14ac:dyDescent="0.35">
      <c r="AP14184" s="10"/>
      <c r="AQ14184"/>
    </row>
    <row r="14185" spans="42:43" x14ac:dyDescent="0.35">
      <c r="AP14185" s="10"/>
      <c r="AQ14185"/>
    </row>
    <row r="14186" spans="42:43" x14ac:dyDescent="0.35">
      <c r="AP14186" s="10"/>
      <c r="AQ14186"/>
    </row>
    <row r="14187" spans="42:43" x14ac:dyDescent="0.35">
      <c r="AP14187" s="10"/>
      <c r="AQ14187"/>
    </row>
    <row r="14188" spans="42:43" x14ac:dyDescent="0.35">
      <c r="AP14188" s="10"/>
      <c r="AQ14188"/>
    </row>
    <row r="14189" spans="42:43" x14ac:dyDescent="0.35">
      <c r="AP14189" s="10"/>
      <c r="AQ14189"/>
    </row>
    <row r="14190" spans="42:43" x14ac:dyDescent="0.35">
      <c r="AP14190" s="10"/>
      <c r="AQ14190"/>
    </row>
    <row r="14191" spans="42:43" x14ac:dyDescent="0.35">
      <c r="AP14191" s="10"/>
      <c r="AQ14191"/>
    </row>
    <row r="14192" spans="42:43" x14ac:dyDescent="0.35">
      <c r="AP14192" s="10"/>
      <c r="AQ14192"/>
    </row>
    <row r="14193" spans="42:43" x14ac:dyDescent="0.35">
      <c r="AP14193" s="10"/>
      <c r="AQ14193"/>
    </row>
    <row r="14194" spans="42:43" x14ac:dyDescent="0.35">
      <c r="AP14194" s="10"/>
      <c r="AQ14194"/>
    </row>
    <row r="14195" spans="42:43" x14ac:dyDescent="0.35">
      <c r="AP14195" s="10"/>
      <c r="AQ14195"/>
    </row>
    <row r="14196" spans="42:43" x14ac:dyDescent="0.35">
      <c r="AP14196" s="10"/>
      <c r="AQ14196"/>
    </row>
    <row r="14197" spans="42:43" x14ac:dyDescent="0.35">
      <c r="AP14197" s="10"/>
      <c r="AQ14197"/>
    </row>
    <row r="14198" spans="42:43" x14ac:dyDescent="0.35">
      <c r="AP14198" s="10"/>
      <c r="AQ14198"/>
    </row>
    <row r="14199" spans="42:43" x14ac:dyDescent="0.35">
      <c r="AP14199" s="10"/>
      <c r="AQ14199"/>
    </row>
    <row r="14200" spans="42:43" x14ac:dyDescent="0.35">
      <c r="AP14200" s="10"/>
      <c r="AQ14200"/>
    </row>
    <row r="14201" spans="42:43" x14ac:dyDescent="0.35">
      <c r="AP14201" s="10"/>
      <c r="AQ14201"/>
    </row>
    <row r="14202" spans="42:43" x14ac:dyDescent="0.35">
      <c r="AP14202" s="10"/>
      <c r="AQ14202"/>
    </row>
    <row r="14203" spans="42:43" x14ac:dyDescent="0.35">
      <c r="AP14203" s="10"/>
      <c r="AQ14203"/>
    </row>
    <row r="14204" spans="42:43" x14ac:dyDescent="0.35">
      <c r="AP14204" s="10"/>
      <c r="AQ14204"/>
    </row>
    <row r="14205" spans="42:43" x14ac:dyDescent="0.35">
      <c r="AP14205" s="10"/>
      <c r="AQ14205"/>
    </row>
    <row r="14206" spans="42:43" x14ac:dyDescent="0.35">
      <c r="AP14206" s="10"/>
      <c r="AQ14206"/>
    </row>
    <row r="14207" spans="42:43" x14ac:dyDescent="0.35">
      <c r="AP14207" s="10"/>
      <c r="AQ14207"/>
    </row>
    <row r="14208" spans="42:43" x14ac:dyDescent="0.35">
      <c r="AP14208" s="10"/>
      <c r="AQ14208"/>
    </row>
    <row r="14209" spans="42:43" x14ac:dyDescent="0.35">
      <c r="AP14209" s="10"/>
      <c r="AQ14209"/>
    </row>
    <row r="14210" spans="42:43" x14ac:dyDescent="0.35">
      <c r="AP14210" s="10"/>
      <c r="AQ14210"/>
    </row>
    <row r="14211" spans="42:43" x14ac:dyDescent="0.35">
      <c r="AP14211" s="10"/>
      <c r="AQ14211"/>
    </row>
    <row r="14212" spans="42:43" x14ac:dyDescent="0.35">
      <c r="AP14212" s="10"/>
      <c r="AQ14212"/>
    </row>
    <row r="14213" spans="42:43" x14ac:dyDescent="0.35">
      <c r="AP14213" s="10"/>
      <c r="AQ14213"/>
    </row>
    <row r="14214" spans="42:43" x14ac:dyDescent="0.35">
      <c r="AP14214" s="10"/>
      <c r="AQ14214"/>
    </row>
    <row r="14215" spans="42:43" x14ac:dyDescent="0.35">
      <c r="AP14215" s="10"/>
      <c r="AQ14215"/>
    </row>
    <row r="14216" spans="42:43" x14ac:dyDescent="0.35">
      <c r="AP14216" s="10"/>
      <c r="AQ14216"/>
    </row>
    <row r="14217" spans="42:43" x14ac:dyDescent="0.35">
      <c r="AP14217" s="10"/>
      <c r="AQ14217"/>
    </row>
    <row r="14218" spans="42:43" x14ac:dyDescent="0.35">
      <c r="AP14218" s="10"/>
      <c r="AQ14218"/>
    </row>
    <row r="14219" spans="42:43" x14ac:dyDescent="0.35">
      <c r="AP14219" s="10"/>
      <c r="AQ14219"/>
    </row>
    <row r="14220" spans="42:43" x14ac:dyDescent="0.35">
      <c r="AP14220" s="10"/>
      <c r="AQ14220"/>
    </row>
    <row r="14221" spans="42:43" x14ac:dyDescent="0.35">
      <c r="AP14221" s="10"/>
      <c r="AQ14221"/>
    </row>
    <row r="14222" spans="42:43" x14ac:dyDescent="0.35">
      <c r="AP14222" s="10"/>
      <c r="AQ14222"/>
    </row>
    <row r="14223" spans="42:43" x14ac:dyDescent="0.35">
      <c r="AP14223" s="10"/>
      <c r="AQ14223"/>
    </row>
    <row r="14224" spans="42:43" x14ac:dyDescent="0.35">
      <c r="AP14224" s="10"/>
      <c r="AQ14224"/>
    </row>
    <row r="14225" spans="42:43" x14ac:dyDescent="0.35">
      <c r="AP14225" s="10"/>
      <c r="AQ14225"/>
    </row>
    <row r="14226" spans="42:43" x14ac:dyDescent="0.35">
      <c r="AP14226" s="10"/>
      <c r="AQ14226"/>
    </row>
    <row r="14227" spans="42:43" x14ac:dyDescent="0.35">
      <c r="AP14227" s="10"/>
      <c r="AQ14227"/>
    </row>
    <row r="14228" spans="42:43" x14ac:dyDescent="0.35">
      <c r="AP14228" s="10"/>
      <c r="AQ14228"/>
    </row>
    <row r="14229" spans="42:43" x14ac:dyDescent="0.35">
      <c r="AP14229" s="10"/>
      <c r="AQ14229"/>
    </row>
    <row r="14230" spans="42:43" x14ac:dyDescent="0.35">
      <c r="AP14230" s="10"/>
      <c r="AQ14230"/>
    </row>
    <row r="14231" spans="42:43" x14ac:dyDescent="0.35">
      <c r="AP14231" s="10"/>
      <c r="AQ14231"/>
    </row>
    <row r="14232" spans="42:43" x14ac:dyDescent="0.35">
      <c r="AP14232" s="10"/>
      <c r="AQ14232"/>
    </row>
    <row r="14233" spans="42:43" x14ac:dyDescent="0.35">
      <c r="AP14233" s="10"/>
      <c r="AQ14233"/>
    </row>
    <row r="14234" spans="42:43" x14ac:dyDescent="0.35">
      <c r="AP14234" s="10"/>
      <c r="AQ14234"/>
    </row>
    <row r="14235" spans="42:43" x14ac:dyDescent="0.35">
      <c r="AP14235" s="10"/>
      <c r="AQ14235"/>
    </row>
    <row r="14236" spans="42:43" x14ac:dyDescent="0.35">
      <c r="AP14236" s="10"/>
      <c r="AQ14236"/>
    </row>
    <row r="14237" spans="42:43" x14ac:dyDescent="0.35">
      <c r="AP14237" s="10"/>
      <c r="AQ14237"/>
    </row>
    <row r="14238" spans="42:43" x14ac:dyDescent="0.35">
      <c r="AP14238" s="10"/>
      <c r="AQ14238"/>
    </row>
    <row r="14239" spans="42:43" x14ac:dyDescent="0.35">
      <c r="AP14239" s="10"/>
      <c r="AQ14239"/>
    </row>
    <row r="14240" spans="42:43" x14ac:dyDescent="0.35">
      <c r="AP14240" s="10"/>
      <c r="AQ14240"/>
    </row>
    <row r="14241" spans="42:43" x14ac:dyDescent="0.35">
      <c r="AP14241" s="10"/>
      <c r="AQ14241"/>
    </row>
    <row r="14242" spans="42:43" x14ac:dyDescent="0.35">
      <c r="AP14242" s="10"/>
      <c r="AQ14242"/>
    </row>
    <row r="14243" spans="42:43" x14ac:dyDescent="0.35">
      <c r="AP14243" s="10"/>
      <c r="AQ14243"/>
    </row>
    <row r="14244" spans="42:43" x14ac:dyDescent="0.35">
      <c r="AP14244" s="10"/>
      <c r="AQ14244"/>
    </row>
    <row r="14245" spans="42:43" x14ac:dyDescent="0.35">
      <c r="AP14245" s="10"/>
      <c r="AQ14245"/>
    </row>
    <row r="14246" spans="42:43" x14ac:dyDescent="0.35">
      <c r="AP14246" s="10"/>
      <c r="AQ14246"/>
    </row>
    <row r="14247" spans="42:43" x14ac:dyDescent="0.35">
      <c r="AP14247" s="10"/>
      <c r="AQ14247"/>
    </row>
    <row r="14248" spans="42:43" x14ac:dyDescent="0.35">
      <c r="AP14248" s="10"/>
      <c r="AQ14248"/>
    </row>
    <row r="14249" spans="42:43" x14ac:dyDescent="0.35">
      <c r="AP14249" s="10"/>
      <c r="AQ14249"/>
    </row>
    <row r="14250" spans="42:43" x14ac:dyDescent="0.35">
      <c r="AP14250" s="10"/>
      <c r="AQ14250"/>
    </row>
    <row r="14251" spans="42:43" x14ac:dyDescent="0.35">
      <c r="AP14251" s="10"/>
      <c r="AQ14251"/>
    </row>
    <row r="14252" spans="42:43" x14ac:dyDescent="0.35">
      <c r="AP14252" s="10"/>
      <c r="AQ14252"/>
    </row>
    <row r="14253" spans="42:43" x14ac:dyDescent="0.35">
      <c r="AP14253" s="10"/>
      <c r="AQ14253"/>
    </row>
    <row r="14254" spans="42:43" x14ac:dyDescent="0.35">
      <c r="AP14254" s="10"/>
      <c r="AQ14254"/>
    </row>
    <row r="14255" spans="42:43" x14ac:dyDescent="0.35">
      <c r="AP14255" s="10"/>
      <c r="AQ14255"/>
    </row>
    <row r="14256" spans="42:43" x14ac:dyDescent="0.35">
      <c r="AP14256" s="10"/>
      <c r="AQ14256"/>
    </row>
    <row r="14257" spans="42:43" x14ac:dyDescent="0.35">
      <c r="AP14257" s="10"/>
      <c r="AQ14257"/>
    </row>
    <row r="14258" spans="42:43" x14ac:dyDescent="0.35">
      <c r="AP14258" s="10"/>
      <c r="AQ14258"/>
    </row>
    <row r="14259" spans="42:43" x14ac:dyDescent="0.35">
      <c r="AP14259" s="10"/>
      <c r="AQ14259"/>
    </row>
    <row r="14260" spans="42:43" x14ac:dyDescent="0.35">
      <c r="AP14260" s="10"/>
      <c r="AQ14260"/>
    </row>
    <row r="14261" spans="42:43" x14ac:dyDescent="0.35">
      <c r="AP14261" s="10"/>
      <c r="AQ14261"/>
    </row>
    <row r="14262" spans="42:43" x14ac:dyDescent="0.35">
      <c r="AP14262" s="10"/>
      <c r="AQ14262"/>
    </row>
    <row r="14263" spans="42:43" x14ac:dyDescent="0.35">
      <c r="AP14263" s="10"/>
      <c r="AQ14263"/>
    </row>
    <row r="14264" spans="42:43" x14ac:dyDescent="0.35">
      <c r="AP14264" s="10"/>
      <c r="AQ14264"/>
    </row>
    <row r="14265" spans="42:43" x14ac:dyDescent="0.35">
      <c r="AP14265" s="10"/>
      <c r="AQ14265"/>
    </row>
    <row r="14266" spans="42:43" x14ac:dyDescent="0.35">
      <c r="AP14266" s="10"/>
      <c r="AQ14266"/>
    </row>
    <row r="14267" spans="42:43" x14ac:dyDescent="0.35">
      <c r="AP14267" s="10"/>
      <c r="AQ14267"/>
    </row>
    <row r="14268" spans="42:43" x14ac:dyDescent="0.35">
      <c r="AP14268" s="10"/>
      <c r="AQ14268"/>
    </row>
    <row r="14269" spans="42:43" x14ac:dyDescent="0.35">
      <c r="AP14269" s="10"/>
      <c r="AQ14269"/>
    </row>
    <row r="14270" spans="42:43" x14ac:dyDescent="0.35">
      <c r="AP14270" s="10"/>
      <c r="AQ14270"/>
    </row>
    <row r="14271" spans="42:43" x14ac:dyDescent="0.35">
      <c r="AP14271" s="10"/>
      <c r="AQ14271"/>
    </row>
    <row r="14272" spans="42:43" x14ac:dyDescent="0.35">
      <c r="AP14272" s="10"/>
      <c r="AQ14272"/>
    </row>
    <row r="14273" spans="42:43" x14ac:dyDescent="0.35">
      <c r="AP14273" s="10"/>
      <c r="AQ14273"/>
    </row>
    <row r="14274" spans="42:43" x14ac:dyDescent="0.35">
      <c r="AP14274" s="10"/>
      <c r="AQ14274"/>
    </row>
    <row r="14275" spans="42:43" x14ac:dyDescent="0.35">
      <c r="AP14275" s="10"/>
      <c r="AQ14275"/>
    </row>
    <row r="14276" spans="42:43" x14ac:dyDescent="0.35">
      <c r="AP14276" s="10"/>
      <c r="AQ14276"/>
    </row>
    <row r="14277" spans="42:43" x14ac:dyDescent="0.35">
      <c r="AP14277" s="10"/>
      <c r="AQ14277"/>
    </row>
    <row r="14278" spans="42:43" x14ac:dyDescent="0.35">
      <c r="AP14278" s="10"/>
      <c r="AQ14278"/>
    </row>
    <row r="14279" spans="42:43" x14ac:dyDescent="0.35">
      <c r="AP14279" s="10"/>
      <c r="AQ14279"/>
    </row>
    <row r="14280" spans="42:43" x14ac:dyDescent="0.35">
      <c r="AP14280" s="10"/>
      <c r="AQ14280"/>
    </row>
    <row r="14281" spans="42:43" x14ac:dyDescent="0.35">
      <c r="AP14281" s="10"/>
      <c r="AQ14281"/>
    </row>
    <row r="14282" spans="42:43" x14ac:dyDescent="0.35">
      <c r="AP14282" s="10"/>
      <c r="AQ14282"/>
    </row>
    <row r="14283" spans="42:43" x14ac:dyDescent="0.35">
      <c r="AP14283" s="10"/>
      <c r="AQ14283"/>
    </row>
    <row r="14284" spans="42:43" x14ac:dyDescent="0.35">
      <c r="AP14284" s="10"/>
      <c r="AQ14284"/>
    </row>
    <row r="14285" spans="42:43" x14ac:dyDescent="0.35">
      <c r="AP14285" s="10"/>
      <c r="AQ14285"/>
    </row>
    <row r="14286" spans="42:43" x14ac:dyDescent="0.35">
      <c r="AP14286" s="10"/>
      <c r="AQ14286"/>
    </row>
    <row r="14287" spans="42:43" x14ac:dyDescent="0.35">
      <c r="AP14287" s="10"/>
      <c r="AQ14287"/>
    </row>
    <row r="14288" spans="42:43" x14ac:dyDescent="0.35">
      <c r="AP14288" s="10"/>
      <c r="AQ14288"/>
    </row>
    <row r="14289" spans="42:43" x14ac:dyDescent="0.35">
      <c r="AP14289" s="10"/>
      <c r="AQ14289"/>
    </row>
    <row r="14290" spans="42:43" x14ac:dyDescent="0.35">
      <c r="AP14290" s="10"/>
      <c r="AQ14290"/>
    </row>
    <row r="14291" spans="42:43" x14ac:dyDescent="0.35">
      <c r="AP14291" s="10"/>
      <c r="AQ14291"/>
    </row>
    <row r="14292" spans="42:43" x14ac:dyDescent="0.35">
      <c r="AP14292" s="10"/>
      <c r="AQ14292"/>
    </row>
    <row r="14293" spans="42:43" x14ac:dyDescent="0.35">
      <c r="AP14293" s="10"/>
      <c r="AQ14293"/>
    </row>
    <row r="14294" spans="42:43" x14ac:dyDescent="0.35">
      <c r="AP14294" s="10"/>
      <c r="AQ14294"/>
    </row>
    <row r="14295" spans="42:43" x14ac:dyDescent="0.35">
      <c r="AP14295" s="10"/>
      <c r="AQ14295"/>
    </row>
    <row r="14296" spans="42:43" x14ac:dyDescent="0.35">
      <c r="AP14296" s="10"/>
      <c r="AQ14296"/>
    </row>
    <row r="14297" spans="42:43" x14ac:dyDescent="0.35">
      <c r="AP14297" s="10"/>
      <c r="AQ14297"/>
    </row>
    <row r="14298" spans="42:43" x14ac:dyDescent="0.35">
      <c r="AP14298" s="10"/>
      <c r="AQ14298"/>
    </row>
    <row r="14299" spans="42:43" x14ac:dyDescent="0.35">
      <c r="AP14299" s="10"/>
      <c r="AQ14299"/>
    </row>
    <row r="14300" spans="42:43" x14ac:dyDescent="0.35">
      <c r="AP14300" s="10"/>
      <c r="AQ14300"/>
    </row>
    <row r="14301" spans="42:43" x14ac:dyDescent="0.35">
      <c r="AP14301" s="10"/>
      <c r="AQ14301"/>
    </row>
    <row r="14302" spans="42:43" x14ac:dyDescent="0.35">
      <c r="AP14302" s="10"/>
      <c r="AQ14302"/>
    </row>
    <row r="14303" spans="42:43" x14ac:dyDescent="0.35">
      <c r="AP14303" s="10"/>
      <c r="AQ14303"/>
    </row>
    <row r="14304" spans="42:43" x14ac:dyDescent="0.35">
      <c r="AP14304" s="10"/>
      <c r="AQ14304"/>
    </row>
    <row r="14305" spans="42:43" x14ac:dyDescent="0.35">
      <c r="AP14305" s="10"/>
      <c r="AQ14305"/>
    </row>
    <row r="14306" spans="42:43" x14ac:dyDescent="0.35">
      <c r="AP14306" s="10"/>
      <c r="AQ14306"/>
    </row>
    <row r="14307" spans="42:43" x14ac:dyDescent="0.35">
      <c r="AP14307" s="10"/>
      <c r="AQ14307"/>
    </row>
    <row r="14308" spans="42:43" x14ac:dyDescent="0.35">
      <c r="AP14308" s="10"/>
      <c r="AQ14308"/>
    </row>
    <row r="14309" spans="42:43" x14ac:dyDescent="0.35">
      <c r="AP14309" s="10"/>
      <c r="AQ14309"/>
    </row>
    <row r="14310" spans="42:43" x14ac:dyDescent="0.35">
      <c r="AP14310" s="10"/>
      <c r="AQ14310"/>
    </row>
    <row r="14311" spans="42:43" x14ac:dyDescent="0.35">
      <c r="AP14311" s="10"/>
      <c r="AQ14311"/>
    </row>
    <row r="14312" spans="42:43" x14ac:dyDescent="0.35">
      <c r="AP14312" s="10"/>
      <c r="AQ14312"/>
    </row>
    <row r="14313" spans="42:43" x14ac:dyDescent="0.35">
      <c r="AP14313" s="10"/>
      <c r="AQ14313"/>
    </row>
    <row r="14314" spans="42:43" x14ac:dyDescent="0.35">
      <c r="AP14314" s="10"/>
      <c r="AQ14314"/>
    </row>
    <row r="14315" spans="42:43" x14ac:dyDescent="0.35">
      <c r="AP14315" s="10"/>
      <c r="AQ14315"/>
    </row>
    <row r="14316" spans="42:43" x14ac:dyDescent="0.35">
      <c r="AP14316" s="10"/>
      <c r="AQ14316"/>
    </row>
    <row r="14317" spans="42:43" x14ac:dyDescent="0.35">
      <c r="AP14317" s="10"/>
      <c r="AQ14317"/>
    </row>
    <row r="14318" spans="42:43" x14ac:dyDescent="0.35">
      <c r="AP14318" s="10"/>
      <c r="AQ14318"/>
    </row>
    <row r="14319" spans="42:43" x14ac:dyDescent="0.35">
      <c r="AP14319" s="10"/>
      <c r="AQ14319"/>
    </row>
    <row r="14320" spans="42:43" x14ac:dyDescent="0.35">
      <c r="AP14320" s="10"/>
      <c r="AQ14320"/>
    </row>
    <row r="14321" spans="42:43" x14ac:dyDescent="0.35">
      <c r="AP14321" s="10"/>
      <c r="AQ14321"/>
    </row>
    <row r="14322" spans="42:43" x14ac:dyDescent="0.35">
      <c r="AP14322" s="10"/>
      <c r="AQ14322"/>
    </row>
    <row r="14323" spans="42:43" x14ac:dyDescent="0.35">
      <c r="AP14323" s="10"/>
      <c r="AQ14323"/>
    </row>
    <row r="14324" spans="42:43" x14ac:dyDescent="0.35">
      <c r="AP14324" s="10"/>
      <c r="AQ14324"/>
    </row>
    <row r="14325" spans="42:43" x14ac:dyDescent="0.35">
      <c r="AP14325" s="10"/>
      <c r="AQ14325"/>
    </row>
    <row r="14326" spans="42:43" x14ac:dyDescent="0.35">
      <c r="AP14326" s="10"/>
      <c r="AQ14326"/>
    </row>
    <row r="14327" spans="42:43" x14ac:dyDescent="0.35">
      <c r="AP14327" s="10"/>
      <c r="AQ14327"/>
    </row>
    <row r="14328" spans="42:43" x14ac:dyDescent="0.35">
      <c r="AP14328" s="10"/>
      <c r="AQ14328"/>
    </row>
    <row r="14329" spans="42:43" x14ac:dyDescent="0.35">
      <c r="AP14329" s="10"/>
      <c r="AQ14329"/>
    </row>
    <row r="14330" spans="42:43" x14ac:dyDescent="0.35">
      <c r="AP14330" s="10"/>
      <c r="AQ14330"/>
    </row>
    <row r="14331" spans="42:43" x14ac:dyDescent="0.35">
      <c r="AP14331" s="10"/>
      <c r="AQ14331"/>
    </row>
    <row r="14332" spans="42:43" x14ac:dyDescent="0.35">
      <c r="AP14332" s="10"/>
      <c r="AQ14332"/>
    </row>
    <row r="14333" spans="42:43" x14ac:dyDescent="0.35">
      <c r="AP14333" s="10"/>
      <c r="AQ14333"/>
    </row>
    <row r="14334" spans="42:43" x14ac:dyDescent="0.35">
      <c r="AP14334" s="10"/>
      <c r="AQ14334"/>
    </row>
    <row r="14335" spans="42:43" x14ac:dyDescent="0.35">
      <c r="AP14335" s="10"/>
      <c r="AQ14335"/>
    </row>
    <row r="14336" spans="42:43" x14ac:dyDescent="0.35">
      <c r="AP14336" s="10"/>
      <c r="AQ14336"/>
    </row>
    <row r="14337" spans="42:43" x14ac:dyDescent="0.35">
      <c r="AP14337" s="10"/>
      <c r="AQ14337"/>
    </row>
    <row r="14338" spans="42:43" x14ac:dyDescent="0.35">
      <c r="AP14338" s="10"/>
      <c r="AQ14338"/>
    </row>
    <row r="14339" spans="42:43" x14ac:dyDescent="0.35">
      <c r="AP14339" s="10"/>
      <c r="AQ14339"/>
    </row>
    <row r="14340" spans="42:43" x14ac:dyDescent="0.35">
      <c r="AP14340" s="10"/>
      <c r="AQ14340"/>
    </row>
    <row r="14341" spans="42:43" x14ac:dyDescent="0.35">
      <c r="AP14341" s="10"/>
      <c r="AQ14341"/>
    </row>
    <row r="14342" spans="42:43" x14ac:dyDescent="0.35">
      <c r="AP14342" s="10"/>
      <c r="AQ14342"/>
    </row>
    <row r="14343" spans="42:43" x14ac:dyDescent="0.35">
      <c r="AP14343" s="10"/>
      <c r="AQ14343"/>
    </row>
    <row r="14344" spans="42:43" x14ac:dyDescent="0.35">
      <c r="AP14344" s="10"/>
      <c r="AQ14344"/>
    </row>
    <row r="14345" spans="42:43" x14ac:dyDescent="0.35">
      <c r="AP14345" s="10"/>
      <c r="AQ14345"/>
    </row>
    <row r="14346" spans="42:43" x14ac:dyDescent="0.35">
      <c r="AP14346" s="10"/>
      <c r="AQ14346"/>
    </row>
    <row r="14347" spans="42:43" x14ac:dyDescent="0.35">
      <c r="AP14347" s="10"/>
      <c r="AQ14347"/>
    </row>
    <row r="14348" spans="42:43" x14ac:dyDescent="0.35">
      <c r="AP14348" s="10"/>
      <c r="AQ14348"/>
    </row>
    <row r="14349" spans="42:43" x14ac:dyDescent="0.35">
      <c r="AP14349" s="10"/>
      <c r="AQ14349"/>
    </row>
    <row r="14350" spans="42:43" x14ac:dyDescent="0.35">
      <c r="AP14350" s="10"/>
      <c r="AQ14350"/>
    </row>
    <row r="14351" spans="42:43" x14ac:dyDescent="0.35">
      <c r="AP14351" s="10"/>
      <c r="AQ14351"/>
    </row>
    <row r="14352" spans="42:43" x14ac:dyDescent="0.35">
      <c r="AP14352" s="10"/>
      <c r="AQ14352"/>
    </row>
    <row r="14353" spans="42:43" x14ac:dyDescent="0.35">
      <c r="AP14353" s="10"/>
      <c r="AQ14353"/>
    </row>
    <row r="14354" spans="42:43" x14ac:dyDescent="0.35">
      <c r="AP14354" s="10"/>
      <c r="AQ14354"/>
    </row>
    <row r="14355" spans="42:43" x14ac:dyDescent="0.35">
      <c r="AP14355" s="10"/>
      <c r="AQ14355"/>
    </row>
    <row r="14356" spans="42:43" x14ac:dyDescent="0.35">
      <c r="AP14356" s="10"/>
      <c r="AQ14356"/>
    </row>
    <row r="14357" spans="42:43" x14ac:dyDescent="0.35">
      <c r="AP14357" s="10"/>
      <c r="AQ14357"/>
    </row>
    <row r="14358" spans="42:43" x14ac:dyDescent="0.35">
      <c r="AP14358" s="10"/>
      <c r="AQ14358"/>
    </row>
    <row r="14359" spans="42:43" x14ac:dyDescent="0.35">
      <c r="AP14359" s="10"/>
      <c r="AQ14359"/>
    </row>
    <row r="14360" spans="42:43" x14ac:dyDescent="0.35">
      <c r="AP14360" s="10"/>
      <c r="AQ14360"/>
    </row>
    <row r="14361" spans="42:43" x14ac:dyDescent="0.35">
      <c r="AP14361" s="10"/>
      <c r="AQ14361"/>
    </row>
    <row r="14362" spans="42:43" x14ac:dyDescent="0.35">
      <c r="AP14362" s="10"/>
      <c r="AQ14362"/>
    </row>
    <row r="14363" spans="42:43" x14ac:dyDescent="0.35">
      <c r="AP14363" s="10"/>
      <c r="AQ14363"/>
    </row>
    <row r="14364" spans="42:43" x14ac:dyDescent="0.35">
      <c r="AP14364" s="10"/>
      <c r="AQ14364"/>
    </row>
    <row r="14365" spans="42:43" x14ac:dyDescent="0.35">
      <c r="AP14365" s="10"/>
      <c r="AQ14365"/>
    </row>
    <row r="14366" spans="42:43" x14ac:dyDescent="0.35">
      <c r="AP14366" s="10"/>
      <c r="AQ14366"/>
    </row>
    <row r="14367" spans="42:43" x14ac:dyDescent="0.35">
      <c r="AP14367" s="10"/>
      <c r="AQ14367"/>
    </row>
    <row r="14368" spans="42:43" x14ac:dyDescent="0.35">
      <c r="AP14368" s="10"/>
      <c r="AQ14368"/>
    </row>
    <row r="14369" spans="42:43" x14ac:dyDescent="0.35">
      <c r="AP14369" s="10"/>
      <c r="AQ14369"/>
    </row>
    <row r="14370" spans="42:43" x14ac:dyDescent="0.35">
      <c r="AP14370" s="10"/>
      <c r="AQ14370"/>
    </row>
    <row r="14371" spans="42:43" x14ac:dyDescent="0.35">
      <c r="AP14371" s="10"/>
      <c r="AQ14371"/>
    </row>
    <row r="14372" spans="42:43" x14ac:dyDescent="0.35">
      <c r="AP14372" s="10"/>
      <c r="AQ14372"/>
    </row>
    <row r="14373" spans="42:43" x14ac:dyDescent="0.35">
      <c r="AP14373" s="10"/>
      <c r="AQ14373"/>
    </row>
    <row r="14374" spans="42:43" x14ac:dyDescent="0.35">
      <c r="AP14374" s="10"/>
      <c r="AQ14374"/>
    </row>
    <row r="14375" spans="42:43" x14ac:dyDescent="0.35">
      <c r="AP14375" s="10"/>
      <c r="AQ14375"/>
    </row>
    <row r="14376" spans="42:43" x14ac:dyDescent="0.35">
      <c r="AP14376" s="10"/>
      <c r="AQ14376"/>
    </row>
    <row r="14377" spans="42:43" x14ac:dyDescent="0.35">
      <c r="AP14377" s="10"/>
      <c r="AQ14377"/>
    </row>
    <row r="14378" spans="42:43" x14ac:dyDescent="0.35">
      <c r="AP14378" s="10"/>
      <c r="AQ14378"/>
    </row>
    <row r="14379" spans="42:43" x14ac:dyDescent="0.35">
      <c r="AP14379" s="10"/>
      <c r="AQ14379"/>
    </row>
    <row r="14380" spans="42:43" x14ac:dyDescent="0.35">
      <c r="AP14380" s="10"/>
      <c r="AQ14380"/>
    </row>
    <row r="14381" spans="42:43" x14ac:dyDescent="0.35">
      <c r="AP14381" s="10"/>
      <c r="AQ14381"/>
    </row>
    <row r="14382" spans="42:43" x14ac:dyDescent="0.35">
      <c r="AP14382" s="10"/>
      <c r="AQ14382"/>
    </row>
    <row r="14383" spans="42:43" x14ac:dyDescent="0.35">
      <c r="AP14383" s="10"/>
      <c r="AQ14383"/>
    </row>
    <row r="14384" spans="42:43" x14ac:dyDescent="0.35">
      <c r="AP14384" s="10"/>
      <c r="AQ14384"/>
    </row>
    <row r="14385" spans="42:43" x14ac:dyDescent="0.35">
      <c r="AP14385" s="10"/>
      <c r="AQ14385"/>
    </row>
    <row r="14386" spans="42:43" x14ac:dyDescent="0.35">
      <c r="AP14386" s="10"/>
      <c r="AQ14386"/>
    </row>
    <row r="14387" spans="42:43" x14ac:dyDescent="0.35">
      <c r="AP14387" s="10"/>
      <c r="AQ14387"/>
    </row>
    <row r="14388" spans="42:43" x14ac:dyDescent="0.35">
      <c r="AP14388" s="10"/>
      <c r="AQ14388"/>
    </row>
    <row r="14389" spans="42:43" x14ac:dyDescent="0.35">
      <c r="AP14389" s="10"/>
      <c r="AQ14389"/>
    </row>
    <row r="14390" spans="42:43" x14ac:dyDescent="0.35">
      <c r="AP14390" s="10"/>
      <c r="AQ14390"/>
    </row>
    <row r="14391" spans="42:43" x14ac:dyDescent="0.35">
      <c r="AP14391" s="10"/>
      <c r="AQ14391"/>
    </row>
    <row r="14392" spans="42:43" x14ac:dyDescent="0.35">
      <c r="AP14392" s="10"/>
      <c r="AQ14392"/>
    </row>
    <row r="14393" spans="42:43" x14ac:dyDescent="0.35">
      <c r="AP14393" s="10"/>
      <c r="AQ14393"/>
    </row>
    <row r="14394" spans="42:43" x14ac:dyDescent="0.35">
      <c r="AP14394" s="10"/>
      <c r="AQ14394"/>
    </row>
    <row r="14395" spans="42:43" x14ac:dyDescent="0.35">
      <c r="AP14395" s="10"/>
      <c r="AQ14395"/>
    </row>
    <row r="14396" spans="42:43" x14ac:dyDescent="0.35">
      <c r="AP14396" s="10"/>
      <c r="AQ14396"/>
    </row>
    <row r="14397" spans="42:43" x14ac:dyDescent="0.35">
      <c r="AP14397" s="10"/>
      <c r="AQ14397"/>
    </row>
    <row r="14398" spans="42:43" x14ac:dyDescent="0.35">
      <c r="AP14398" s="10"/>
      <c r="AQ14398"/>
    </row>
    <row r="14399" spans="42:43" x14ac:dyDescent="0.35">
      <c r="AP14399" s="10"/>
      <c r="AQ14399"/>
    </row>
    <row r="14400" spans="42:43" x14ac:dyDescent="0.35">
      <c r="AP14400" s="10"/>
      <c r="AQ14400"/>
    </row>
    <row r="14401" spans="42:43" x14ac:dyDescent="0.35">
      <c r="AP14401" s="10"/>
      <c r="AQ14401"/>
    </row>
    <row r="14402" spans="42:43" x14ac:dyDescent="0.35">
      <c r="AP14402" s="10"/>
      <c r="AQ14402"/>
    </row>
    <row r="14403" spans="42:43" x14ac:dyDescent="0.35">
      <c r="AP14403" s="10"/>
      <c r="AQ14403"/>
    </row>
    <row r="14404" spans="42:43" x14ac:dyDescent="0.35">
      <c r="AP14404" s="10"/>
      <c r="AQ14404"/>
    </row>
    <row r="14405" spans="42:43" x14ac:dyDescent="0.35">
      <c r="AP14405" s="10"/>
      <c r="AQ14405"/>
    </row>
    <row r="14406" spans="42:43" x14ac:dyDescent="0.35">
      <c r="AP14406" s="10"/>
      <c r="AQ14406"/>
    </row>
    <row r="14407" spans="42:43" x14ac:dyDescent="0.35">
      <c r="AP14407" s="10"/>
      <c r="AQ14407"/>
    </row>
    <row r="14408" spans="42:43" x14ac:dyDescent="0.35">
      <c r="AP14408" s="10"/>
      <c r="AQ14408"/>
    </row>
    <row r="14409" spans="42:43" x14ac:dyDescent="0.35">
      <c r="AP14409" s="10"/>
      <c r="AQ14409"/>
    </row>
    <row r="14410" spans="42:43" x14ac:dyDescent="0.35">
      <c r="AP14410" s="10"/>
      <c r="AQ14410"/>
    </row>
    <row r="14411" spans="42:43" x14ac:dyDescent="0.35">
      <c r="AP14411" s="10"/>
      <c r="AQ14411"/>
    </row>
    <row r="14412" spans="42:43" x14ac:dyDescent="0.35">
      <c r="AP14412" s="10"/>
      <c r="AQ14412"/>
    </row>
    <row r="14413" spans="42:43" x14ac:dyDescent="0.35">
      <c r="AP14413" s="10"/>
      <c r="AQ14413"/>
    </row>
    <row r="14414" spans="42:43" x14ac:dyDescent="0.35">
      <c r="AP14414" s="10"/>
      <c r="AQ14414"/>
    </row>
    <row r="14415" spans="42:43" x14ac:dyDescent="0.35">
      <c r="AP14415" s="10"/>
      <c r="AQ14415"/>
    </row>
    <row r="14416" spans="42:43" x14ac:dyDescent="0.35">
      <c r="AP14416" s="10"/>
      <c r="AQ14416"/>
    </row>
    <row r="14417" spans="42:43" x14ac:dyDescent="0.35">
      <c r="AP14417" s="10"/>
      <c r="AQ14417"/>
    </row>
    <row r="14418" spans="42:43" x14ac:dyDescent="0.35">
      <c r="AP14418" s="10"/>
      <c r="AQ14418"/>
    </row>
    <row r="14419" spans="42:43" x14ac:dyDescent="0.35">
      <c r="AP14419" s="10"/>
      <c r="AQ14419"/>
    </row>
    <row r="14420" spans="42:43" x14ac:dyDescent="0.35">
      <c r="AP14420" s="10"/>
      <c r="AQ14420"/>
    </row>
    <row r="14421" spans="42:43" x14ac:dyDescent="0.35">
      <c r="AP14421" s="10"/>
      <c r="AQ14421"/>
    </row>
    <row r="14422" spans="42:43" x14ac:dyDescent="0.35">
      <c r="AP14422" s="10"/>
      <c r="AQ14422"/>
    </row>
    <row r="14423" spans="42:43" x14ac:dyDescent="0.35">
      <c r="AP14423" s="10"/>
      <c r="AQ14423"/>
    </row>
    <row r="14424" spans="42:43" x14ac:dyDescent="0.35">
      <c r="AP14424" s="10"/>
      <c r="AQ14424"/>
    </row>
    <row r="14425" spans="42:43" x14ac:dyDescent="0.35">
      <c r="AP14425" s="10"/>
      <c r="AQ14425"/>
    </row>
    <row r="14426" spans="42:43" x14ac:dyDescent="0.35">
      <c r="AP14426" s="10"/>
      <c r="AQ14426"/>
    </row>
    <row r="14427" spans="42:43" x14ac:dyDescent="0.35">
      <c r="AP14427" s="10"/>
      <c r="AQ14427"/>
    </row>
    <row r="14428" spans="42:43" x14ac:dyDescent="0.35">
      <c r="AP14428" s="10"/>
      <c r="AQ14428"/>
    </row>
    <row r="14429" spans="42:43" x14ac:dyDescent="0.35">
      <c r="AP14429" s="10"/>
      <c r="AQ14429"/>
    </row>
    <row r="14430" spans="42:43" x14ac:dyDescent="0.35">
      <c r="AP14430" s="10"/>
      <c r="AQ14430"/>
    </row>
    <row r="14431" spans="42:43" x14ac:dyDescent="0.35">
      <c r="AP14431" s="10"/>
      <c r="AQ14431"/>
    </row>
    <row r="14432" spans="42:43" x14ac:dyDescent="0.35">
      <c r="AP14432" s="10"/>
      <c r="AQ14432"/>
    </row>
    <row r="14433" spans="42:43" x14ac:dyDescent="0.35">
      <c r="AP14433" s="10"/>
      <c r="AQ14433"/>
    </row>
    <row r="14434" spans="42:43" x14ac:dyDescent="0.35">
      <c r="AP14434" s="10"/>
      <c r="AQ14434"/>
    </row>
    <row r="14435" spans="42:43" x14ac:dyDescent="0.35">
      <c r="AP14435" s="10"/>
      <c r="AQ14435"/>
    </row>
    <row r="14436" spans="42:43" x14ac:dyDescent="0.35">
      <c r="AP14436" s="10"/>
      <c r="AQ14436"/>
    </row>
    <row r="14437" spans="42:43" x14ac:dyDescent="0.35">
      <c r="AP14437" s="10"/>
      <c r="AQ14437"/>
    </row>
    <row r="14438" spans="42:43" x14ac:dyDescent="0.35">
      <c r="AP14438" s="10"/>
      <c r="AQ14438"/>
    </row>
    <row r="14439" spans="42:43" x14ac:dyDescent="0.35">
      <c r="AP14439" s="10"/>
      <c r="AQ14439"/>
    </row>
    <row r="14440" spans="42:43" x14ac:dyDescent="0.35">
      <c r="AP14440" s="10"/>
      <c r="AQ14440"/>
    </row>
    <row r="14441" spans="42:43" x14ac:dyDescent="0.35">
      <c r="AP14441" s="10"/>
      <c r="AQ14441"/>
    </row>
    <row r="14442" spans="42:43" x14ac:dyDescent="0.35">
      <c r="AP14442" s="10"/>
      <c r="AQ14442"/>
    </row>
    <row r="14443" spans="42:43" x14ac:dyDescent="0.35">
      <c r="AP14443" s="10"/>
      <c r="AQ14443"/>
    </row>
    <row r="14444" spans="42:43" x14ac:dyDescent="0.35">
      <c r="AP14444" s="10"/>
      <c r="AQ14444"/>
    </row>
    <row r="14445" spans="42:43" x14ac:dyDescent="0.35">
      <c r="AP14445" s="10"/>
      <c r="AQ14445"/>
    </row>
    <row r="14446" spans="42:43" x14ac:dyDescent="0.35">
      <c r="AP14446" s="10"/>
      <c r="AQ14446"/>
    </row>
    <row r="14447" spans="42:43" x14ac:dyDescent="0.35">
      <c r="AP14447" s="10"/>
      <c r="AQ14447"/>
    </row>
    <row r="14448" spans="42:43" x14ac:dyDescent="0.35">
      <c r="AP14448" s="10"/>
      <c r="AQ14448"/>
    </row>
    <row r="14449" spans="42:43" x14ac:dyDescent="0.35">
      <c r="AP14449" s="10"/>
      <c r="AQ14449"/>
    </row>
    <row r="14450" spans="42:43" x14ac:dyDescent="0.35">
      <c r="AP14450" s="10"/>
      <c r="AQ14450"/>
    </row>
    <row r="14451" spans="42:43" x14ac:dyDescent="0.35">
      <c r="AP14451" s="10"/>
      <c r="AQ14451"/>
    </row>
    <row r="14452" spans="42:43" x14ac:dyDescent="0.35">
      <c r="AP14452" s="10"/>
      <c r="AQ14452"/>
    </row>
    <row r="14453" spans="42:43" x14ac:dyDescent="0.35">
      <c r="AP14453" s="10"/>
      <c r="AQ14453"/>
    </row>
    <row r="14454" spans="42:43" x14ac:dyDescent="0.35">
      <c r="AP14454" s="10"/>
      <c r="AQ14454"/>
    </row>
    <row r="14455" spans="42:43" x14ac:dyDescent="0.35">
      <c r="AP14455" s="10"/>
      <c r="AQ14455"/>
    </row>
    <row r="14456" spans="42:43" x14ac:dyDescent="0.35">
      <c r="AP14456" s="10"/>
      <c r="AQ14456"/>
    </row>
    <row r="14457" spans="42:43" x14ac:dyDescent="0.35">
      <c r="AP14457" s="10"/>
      <c r="AQ14457"/>
    </row>
    <row r="14458" spans="42:43" x14ac:dyDescent="0.35">
      <c r="AP14458" s="10"/>
      <c r="AQ14458"/>
    </row>
    <row r="14459" spans="42:43" x14ac:dyDescent="0.35">
      <c r="AP14459" s="10"/>
      <c r="AQ14459"/>
    </row>
    <row r="14460" spans="42:43" x14ac:dyDescent="0.35">
      <c r="AP14460" s="10"/>
      <c r="AQ14460"/>
    </row>
    <row r="14461" spans="42:43" x14ac:dyDescent="0.35">
      <c r="AP14461" s="10"/>
      <c r="AQ14461"/>
    </row>
    <row r="14462" spans="42:43" x14ac:dyDescent="0.35">
      <c r="AP14462" s="10"/>
      <c r="AQ14462"/>
    </row>
    <row r="14463" spans="42:43" x14ac:dyDescent="0.35">
      <c r="AP14463" s="10"/>
      <c r="AQ14463"/>
    </row>
    <row r="14464" spans="42:43" x14ac:dyDescent="0.35">
      <c r="AP14464" s="10"/>
      <c r="AQ14464"/>
    </row>
    <row r="14465" spans="42:43" x14ac:dyDescent="0.35">
      <c r="AP14465" s="10"/>
      <c r="AQ14465"/>
    </row>
    <row r="14466" spans="42:43" x14ac:dyDescent="0.35">
      <c r="AP14466" s="10"/>
      <c r="AQ14466"/>
    </row>
    <row r="14467" spans="42:43" x14ac:dyDescent="0.35">
      <c r="AP14467" s="10"/>
      <c r="AQ14467"/>
    </row>
    <row r="14468" spans="42:43" x14ac:dyDescent="0.35">
      <c r="AP14468" s="10"/>
      <c r="AQ14468"/>
    </row>
    <row r="14469" spans="42:43" x14ac:dyDescent="0.35">
      <c r="AP14469" s="10"/>
      <c r="AQ14469"/>
    </row>
    <row r="14470" spans="42:43" x14ac:dyDescent="0.35">
      <c r="AP14470" s="10"/>
      <c r="AQ14470"/>
    </row>
    <row r="14471" spans="42:43" x14ac:dyDescent="0.35">
      <c r="AP14471" s="10"/>
      <c r="AQ14471"/>
    </row>
    <row r="14472" spans="42:43" x14ac:dyDescent="0.35">
      <c r="AP14472" s="10"/>
      <c r="AQ14472"/>
    </row>
    <row r="14473" spans="42:43" x14ac:dyDescent="0.35">
      <c r="AP14473" s="10"/>
      <c r="AQ14473"/>
    </row>
    <row r="14474" spans="42:43" x14ac:dyDescent="0.35">
      <c r="AP14474" s="10"/>
      <c r="AQ14474"/>
    </row>
    <row r="14475" spans="42:43" x14ac:dyDescent="0.35">
      <c r="AP14475" s="10"/>
      <c r="AQ14475"/>
    </row>
    <row r="14476" spans="42:43" x14ac:dyDescent="0.35">
      <c r="AP14476" s="10"/>
      <c r="AQ14476"/>
    </row>
    <row r="14477" spans="42:43" x14ac:dyDescent="0.35">
      <c r="AP14477" s="10"/>
      <c r="AQ14477"/>
    </row>
    <row r="14478" spans="42:43" x14ac:dyDescent="0.35">
      <c r="AP14478" s="10"/>
      <c r="AQ14478"/>
    </row>
    <row r="14479" spans="42:43" x14ac:dyDescent="0.35">
      <c r="AP14479" s="10"/>
      <c r="AQ14479"/>
    </row>
    <row r="14480" spans="42:43" x14ac:dyDescent="0.35">
      <c r="AP14480" s="10"/>
      <c r="AQ14480"/>
    </row>
    <row r="14481" spans="42:43" x14ac:dyDescent="0.35">
      <c r="AP14481" s="10"/>
      <c r="AQ14481"/>
    </row>
    <row r="14482" spans="42:43" x14ac:dyDescent="0.35">
      <c r="AP14482" s="10"/>
      <c r="AQ14482"/>
    </row>
    <row r="14483" spans="42:43" x14ac:dyDescent="0.35">
      <c r="AP14483" s="10"/>
      <c r="AQ14483"/>
    </row>
    <row r="14484" spans="42:43" x14ac:dyDescent="0.35">
      <c r="AP14484" s="10"/>
      <c r="AQ14484"/>
    </row>
    <row r="14485" spans="42:43" x14ac:dyDescent="0.35">
      <c r="AP14485" s="10"/>
      <c r="AQ14485"/>
    </row>
    <row r="14486" spans="42:43" x14ac:dyDescent="0.35">
      <c r="AP14486" s="10"/>
      <c r="AQ14486"/>
    </row>
    <row r="14487" spans="42:43" x14ac:dyDescent="0.35">
      <c r="AP14487" s="10"/>
      <c r="AQ14487"/>
    </row>
    <row r="14488" spans="42:43" x14ac:dyDescent="0.35">
      <c r="AP14488" s="10"/>
      <c r="AQ14488"/>
    </row>
    <row r="14489" spans="42:43" x14ac:dyDescent="0.35">
      <c r="AP14489" s="10"/>
      <c r="AQ14489"/>
    </row>
    <row r="14490" spans="42:43" x14ac:dyDescent="0.35">
      <c r="AP14490" s="10"/>
      <c r="AQ14490"/>
    </row>
    <row r="14491" spans="42:43" x14ac:dyDescent="0.35">
      <c r="AP14491" s="10"/>
      <c r="AQ14491"/>
    </row>
    <row r="14492" spans="42:43" x14ac:dyDescent="0.35">
      <c r="AP14492" s="10"/>
      <c r="AQ14492"/>
    </row>
    <row r="14493" spans="42:43" x14ac:dyDescent="0.35">
      <c r="AP14493" s="10"/>
      <c r="AQ14493"/>
    </row>
    <row r="14494" spans="42:43" x14ac:dyDescent="0.35">
      <c r="AP14494" s="10"/>
      <c r="AQ14494"/>
    </row>
    <row r="14495" spans="42:43" x14ac:dyDescent="0.35">
      <c r="AP14495" s="10"/>
      <c r="AQ14495"/>
    </row>
    <row r="14496" spans="42:43" x14ac:dyDescent="0.35">
      <c r="AP14496" s="10"/>
      <c r="AQ14496"/>
    </row>
    <row r="14497" spans="42:43" x14ac:dyDescent="0.35">
      <c r="AP14497" s="10"/>
      <c r="AQ14497"/>
    </row>
    <row r="14498" spans="42:43" x14ac:dyDescent="0.35">
      <c r="AP14498" s="10"/>
      <c r="AQ14498"/>
    </row>
    <row r="14499" spans="42:43" x14ac:dyDescent="0.35">
      <c r="AP14499" s="10"/>
      <c r="AQ14499"/>
    </row>
    <row r="14500" spans="42:43" x14ac:dyDescent="0.35">
      <c r="AP14500" s="10"/>
      <c r="AQ14500"/>
    </row>
    <row r="14501" spans="42:43" x14ac:dyDescent="0.35">
      <c r="AP14501" s="10"/>
      <c r="AQ14501"/>
    </row>
    <row r="14502" spans="42:43" x14ac:dyDescent="0.35">
      <c r="AP14502" s="10"/>
      <c r="AQ14502"/>
    </row>
    <row r="14503" spans="42:43" x14ac:dyDescent="0.35">
      <c r="AP14503" s="10"/>
      <c r="AQ14503"/>
    </row>
    <row r="14504" spans="42:43" x14ac:dyDescent="0.35">
      <c r="AP14504" s="10"/>
      <c r="AQ14504"/>
    </row>
    <row r="14505" spans="42:43" x14ac:dyDescent="0.35">
      <c r="AP14505" s="10"/>
      <c r="AQ14505"/>
    </row>
    <row r="14506" spans="42:43" x14ac:dyDescent="0.35">
      <c r="AP14506" s="10"/>
      <c r="AQ14506"/>
    </row>
    <row r="14507" spans="42:43" x14ac:dyDescent="0.35">
      <c r="AP14507" s="10"/>
      <c r="AQ14507"/>
    </row>
    <row r="14508" spans="42:43" x14ac:dyDescent="0.35">
      <c r="AP14508" s="10"/>
      <c r="AQ14508"/>
    </row>
    <row r="14509" spans="42:43" x14ac:dyDescent="0.35">
      <c r="AP14509" s="10"/>
      <c r="AQ14509"/>
    </row>
    <row r="14510" spans="42:43" x14ac:dyDescent="0.35">
      <c r="AP14510" s="10"/>
      <c r="AQ14510"/>
    </row>
    <row r="14511" spans="42:43" x14ac:dyDescent="0.35">
      <c r="AP14511" s="10"/>
      <c r="AQ14511"/>
    </row>
    <row r="14512" spans="42:43" x14ac:dyDescent="0.35">
      <c r="AP14512" s="10"/>
      <c r="AQ14512"/>
    </row>
    <row r="14513" spans="42:43" x14ac:dyDescent="0.35">
      <c r="AP14513" s="10"/>
      <c r="AQ14513"/>
    </row>
    <row r="14514" spans="42:43" x14ac:dyDescent="0.35">
      <c r="AP14514" s="10"/>
      <c r="AQ14514"/>
    </row>
    <row r="14515" spans="42:43" x14ac:dyDescent="0.35">
      <c r="AP14515" s="10"/>
      <c r="AQ14515"/>
    </row>
    <row r="14516" spans="42:43" x14ac:dyDescent="0.35">
      <c r="AP14516" s="10"/>
      <c r="AQ14516"/>
    </row>
    <row r="14517" spans="42:43" x14ac:dyDescent="0.35">
      <c r="AP14517" s="10"/>
      <c r="AQ14517"/>
    </row>
    <row r="14518" spans="42:43" x14ac:dyDescent="0.35">
      <c r="AP14518" s="10"/>
      <c r="AQ14518"/>
    </row>
    <row r="14519" spans="42:43" x14ac:dyDescent="0.35">
      <c r="AP14519" s="10"/>
      <c r="AQ14519"/>
    </row>
    <row r="14520" spans="42:43" x14ac:dyDescent="0.35">
      <c r="AP14520" s="10"/>
      <c r="AQ14520"/>
    </row>
    <row r="14521" spans="42:43" x14ac:dyDescent="0.35">
      <c r="AP14521" s="10"/>
      <c r="AQ14521"/>
    </row>
    <row r="14522" spans="42:43" x14ac:dyDescent="0.35">
      <c r="AP14522" s="10"/>
      <c r="AQ14522"/>
    </row>
    <row r="14523" spans="42:43" x14ac:dyDescent="0.35">
      <c r="AP14523" s="10"/>
      <c r="AQ14523"/>
    </row>
    <row r="14524" spans="42:43" x14ac:dyDescent="0.35">
      <c r="AP14524" s="10"/>
      <c r="AQ14524"/>
    </row>
    <row r="14525" spans="42:43" x14ac:dyDescent="0.35">
      <c r="AP14525" s="10"/>
      <c r="AQ14525"/>
    </row>
    <row r="14526" spans="42:43" x14ac:dyDescent="0.35">
      <c r="AP14526" s="10"/>
      <c r="AQ14526"/>
    </row>
    <row r="14527" spans="42:43" x14ac:dyDescent="0.35">
      <c r="AP14527" s="10"/>
      <c r="AQ14527"/>
    </row>
    <row r="14528" spans="42:43" x14ac:dyDescent="0.35">
      <c r="AP14528" s="10"/>
      <c r="AQ14528"/>
    </row>
    <row r="14529" spans="42:43" x14ac:dyDescent="0.35">
      <c r="AP14529" s="10"/>
      <c r="AQ14529"/>
    </row>
    <row r="14530" spans="42:43" x14ac:dyDescent="0.35">
      <c r="AP14530" s="10"/>
      <c r="AQ14530"/>
    </row>
    <row r="14531" spans="42:43" x14ac:dyDescent="0.35">
      <c r="AP14531" s="10"/>
      <c r="AQ14531"/>
    </row>
    <row r="14532" spans="42:43" x14ac:dyDescent="0.35">
      <c r="AP14532" s="10"/>
      <c r="AQ14532"/>
    </row>
    <row r="14533" spans="42:43" x14ac:dyDescent="0.35">
      <c r="AP14533" s="10"/>
      <c r="AQ14533"/>
    </row>
    <row r="14534" spans="42:43" x14ac:dyDescent="0.35">
      <c r="AP14534" s="10"/>
      <c r="AQ14534"/>
    </row>
    <row r="14535" spans="42:43" x14ac:dyDescent="0.35">
      <c r="AP14535" s="10"/>
      <c r="AQ14535"/>
    </row>
    <row r="14536" spans="42:43" x14ac:dyDescent="0.35">
      <c r="AP14536" s="10"/>
      <c r="AQ14536"/>
    </row>
    <row r="14537" spans="42:43" x14ac:dyDescent="0.35">
      <c r="AP14537" s="10"/>
      <c r="AQ14537"/>
    </row>
    <row r="14538" spans="42:43" x14ac:dyDescent="0.35">
      <c r="AP14538" s="10"/>
      <c r="AQ14538"/>
    </row>
    <row r="14539" spans="42:43" x14ac:dyDescent="0.35">
      <c r="AP14539" s="10"/>
      <c r="AQ14539"/>
    </row>
    <row r="14540" spans="42:43" x14ac:dyDescent="0.35">
      <c r="AP14540" s="10"/>
      <c r="AQ14540"/>
    </row>
    <row r="14541" spans="42:43" x14ac:dyDescent="0.35">
      <c r="AP14541" s="10"/>
      <c r="AQ14541"/>
    </row>
    <row r="14542" spans="42:43" x14ac:dyDescent="0.35">
      <c r="AP14542" s="10"/>
      <c r="AQ14542"/>
    </row>
    <row r="14543" spans="42:43" x14ac:dyDescent="0.35">
      <c r="AP14543" s="10"/>
      <c r="AQ14543"/>
    </row>
    <row r="14544" spans="42:43" x14ac:dyDescent="0.35">
      <c r="AP14544" s="10"/>
      <c r="AQ14544"/>
    </row>
    <row r="14545" spans="42:43" x14ac:dyDescent="0.35">
      <c r="AP14545" s="10"/>
      <c r="AQ14545"/>
    </row>
    <row r="14546" spans="42:43" x14ac:dyDescent="0.35">
      <c r="AP14546" s="10"/>
      <c r="AQ14546"/>
    </row>
    <row r="14547" spans="42:43" x14ac:dyDescent="0.35">
      <c r="AP14547" s="10"/>
      <c r="AQ14547"/>
    </row>
    <row r="14548" spans="42:43" x14ac:dyDescent="0.35">
      <c r="AP14548" s="10"/>
      <c r="AQ14548"/>
    </row>
    <row r="14549" spans="42:43" x14ac:dyDescent="0.35">
      <c r="AP14549" s="10"/>
      <c r="AQ14549"/>
    </row>
    <row r="14550" spans="42:43" x14ac:dyDescent="0.35">
      <c r="AP14550" s="10"/>
      <c r="AQ14550"/>
    </row>
    <row r="14551" spans="42:43" x14ac:dyDescent="0.35">
      <c r="AP14551" s="10"/>
      <c r="AQ14551"/>
    </row>
    <row r="14552" spans="42:43" x14ac:dyDescent="0.35">
      <c r="AP14552" s="10"/>
      <c r="AQ14552"/>
    </row>
    <row r="14553" spans="42:43" x14ac:dyDescent="0.35">
      <c r="AP14553" s="10"/>
      <c r="AQ14553"/>
    </row>
    <row r="14554" spans="42:43" x14ac:dyDescent="0.35">
      <c r="AP14554" s="10"/>
      <c r="AQ14554"/>
    </row>
    <row r="14555" spans="42:43" x14ac:dyDescent="0.35">
      <c r="AP14555" s="10"/>
      <c r="AQ14555"/>
    </row>
    <row r="14556" spans="42:43" x14ac:dyDescent="0.35">
      <c r="AP14556" s="10"/>
      <c r="AQ14556"/>
    </row>
    <row r="14557" spans="42:43" x14ac:dyDescent="0.35">
      <c r="AP14557" s="10"/>
      <c r="AQ14557"/>
    </row>
    <row r="14558" spans="42:43" x14ac:dyDescent="0.35">
      <c r="AP14558" s="10"/>
      <c r="AQ14558"/>
    </row>
    <row r="14559" spans="42:43" x14ac:dyDescent="0.35">
      <c r="AP14559" s="10"/>
      <c r="AQ14559"/>
    </row>
    <row r="14560" spans="42:43" x14ac:dyDescent="0.35">
      <c r="AP14560" s="10"/>
      <c r="AQ14560"/>
    </row>
    <row r="14561" spans="42:43" x14ac:dyDescent="0.35">
      <c r="AP14561" s="10"/>
      <c r="AQ14561"/>
    </row>
    <row r="14562" spans="42:43" x14ac:dyDescent="0.35">
      <c r="AP14562" s="10"/>
      <c r="AQ14562"/>
    </row>
    <row r="14563" spans="42:43" x14ac:dyDescent="0.35">
      <c r="AP14563" s="10"/>
      <c r="AQ14563"/>
    </row>
    <row r="14564" spans="42:43" x14ac:dyDescent="0.35">
      <c r="AP14564" s="10"/>
      <c r="AQ14564"/>
    </row>
    <row r="14565" spans="42:43" x14ac:dyDescent="0.35">
      <c r="AP14565" s="10"/>
      <c r="AQ14565"/>
    </row>
    <row r="14566" spans="42:43" x14ac:dyDescent="0.35">
      <c r="AP14566" s="10"/>
      <c r="AQ14566"/>
    </row>
    <row r="14567" spans="42:43" x14ac:dyDescent="0.35">
      <c r="AP14567" s="10"/>
      <c r="AQ14567"/>
    </row>
    <row r="14568" spans="42:43" x14ac:dyDescent="0.35">
      <c r="AP14568" s="10"/>
      <c r="AQ14568"/>
    </row>
    <row r="14569" spans="42:43" x14ac:dyDescent="0.35">
      <c r="AP14569" s="10"/>
      <c r="AQ14569"/>
    </row>
    <row r="14570" spans="42:43" x14ac:dyDescent="0.35">
      <c r="AP14570" s="10"/>
      <c r="AQ14570"/>
    </row>
    <row r="14571" spans="42:43" x14ac:dyDescent="0.35">
      <c r="AP14571" s="10"/>
      <c r="AQ14571"/>
    </row>
    <row r="14572" spans="42:43" x14ac:dyDescent="0.35">
      <c r="AP14572" s="10"/>
      <c r="AQ14572"/>
    </row>
    <row r="14573" spans="42:43" x14ac:dyDescent="0.35">
      <c r="AP14573" s="10"/>
      <c r="AQ14573"/>
    </row>
    <row r="14574" spans="42:43" x14ac:dyDescent="0.35">
      <c r="AP14574" s="10"/>
      <c r="AQ14574"/>
    </row>
    <row r="14575" spans="42:43" x14ac:dyDescent="0.35">
      <c r="AP14575" s="10"/>
      <c r="AQ14575"/>
    </row>
    <row r="14576" spans="42:43" x14ac:dyDescent="0.35">
      <c r="AP14576" s="10"/>
      <c r="AQ14576"/>
    </row>
    <row r="14577" spans="42:43" x14ac:dyDescent="0.35">
      <c r="AP14577" s="10"/>
      <c r="AQ14577"/>
    </row>
    <row r="14578" spans="42:43" x14ac:dyDescent="0.35">
      <c r="AP14578" s="10"/>
      <c r="AQ14578"/>
    </row>
    <row r="14579" spans="42:43" x14ac:dyDescent="0.35">
      <c r="AP14579" s="10"/>
      <c r="AQ14579"/>
    </row>
    <row r="14580" spans="42:43" x14ac:dyDescent="0.35">
      <c r="AP14580" s="10"/>
      <c r="AQ14580"/>
    </row>
    <row r="14581" spans="42:43" x14ac:dyDescent="0.35">
      <c r="AP14581" s="10"/>
      <c r="AQ14581"/>
    </row>
    <row r="14582" spans="42:43" x14ac:dyDescent="0.35">
      <c r="AP14582" s="10"/>
      <c r="AQ14582"/>
    </row>
    <row r="14583" spans="42:43" x14ac:dyDescent="0.35">
      <c r="AP14583" s="10"/>
      <c r="AQ14583"/>
    </row>
    <row r="14584" spans="42:43" x14ac:dyDescent="0.35">
      <c r="AP14584" s="10"/>
      <c r="AQ14584"/>
    </row>
    <row r="14585" spans="42:43" x14ac:dyDescent="0.35">
      <c r="AP14585" s="10"/>
      <c r="AQ14585"/>
    </row>
    <row r="14586" spans="42:43" x14ac:dyDescent="0.35">
      <c r="AP14586" s="10"/>
      <c r="AQ14586"/>
    </row>
    <row r="14587" spans="42:43" x14ac:dyDescent="0.35">
      <c r="AP14587" s="10"/>
      <c r="AQ14587"/>
    </row>
    <row r="14588" spans="42:43" x14ac:dyDescent="0.35">
      <c r="AP14588" s="10"/>
      <c r="AQ14588"/>
    </row>
    <row r="14589" spans="42:43" x14ac:dyDescent="0.35">
      <c r="AP14589" s="10"/>
      <c r="AQ14589"/>
    </row>
    <row r="14590" spans="42:43" x14ac:dyDescent="0.35">
      <c r="AP14590" s="10"/>
      <c r="AQ14590"/>
    </row>
    <row r="14591" spans="42:43" x14ac:dyDescent="0.35">
      <c r="AP14591" s="10"/>
      <c r="AQ14591"/>
    </row>
    <row r="14592" spans="42:43" x14ac:dyDescent="0.35">
      <c r="AP14592" s="10"/>
      <c r="AQ14592"/>
    </row>
    <row r="14593" spans="42:43" x14ac:dyDescent="0.35">
      <c r="AP14593" s="10"/>
      <c r="AQ14593"/>
    </row>
    <row r="14594" spans="42:43" x14ac:dyDescent="0.35">
      <c r="AP14594" s="10"/>
      <c r="AQ14594"/>
    </row>
    <row r="14595" spans="42:43" x14ac:dyDescent="0.35">
      <c r="AP14595" s="10"/>
      <c r="AQ14595"/>
    </row>
    <row r="14596" spans="42:43" x14ac:dyDescent="0.35">
      <c r="AP14596" s="10"/>
      <c r="AQ14596"/>
    </row>
    <row r="14597" spans="42:43" x14ac:dyDescent="0.35">
      <c r="AP14597" s="10"/>
      <c r="AQ14597"/>
    </row>
    <row r="14598" spans="42:43" x14ac:dyDescent="0.35">
      <c r="AP14598" s="10"/>
      <c r="AQ14598"/>
    </row>
    <row r="14599" spans="42:43" x14ac:dyDescent="0.35">
      <c r="AP14599" s="10"/>
      <c r="AQ14599"/>
    </row>
    <row r="14600" spans="42:43" x14ac:dyDescent="0.35">
      <c r="AP14600" s="10"/>
      <c r="AQ14600"/>
    </row>
    <row r="14601" spans="42:43" x14ac:dyDescent="0.35">
      <c r="AP14601" s="10"/>
      <c r="AQ14601"/>
    </row>
    <row r="14602" spans="42:43" x14ac:dyDescent="0.35">
      <c r="AP14602" s="10"/>
      <c r="AQ14602"/>
    </row>
    <row r="14603" spans="42:43" x14ac:dyDescent="0.35">
      <c r="AP14603" s="10"/>
      <c r="AQ14603"/>
    </row>
    <row r="14604" spans="42:43" x14ac:dyDescent="0.35">
      <c r="AP14604" s="10"/>
      <c r="AQ14604"/>
    </row>
    <row r="14605" spans="42:43" x14ac:dyDescent="0.35">
      <c r="AP14605" s="10"/>
      <c r="AQ14605"/>
    </row>
    <row r="14606" spans="42:43" x14ac:dyDescent="0.35">
      <c r="AP14606" s="10"/>
      <c r="AQ14606"/>
    </row>
    <row r="14607" spans="42:43" x14ac:dyDescent="0.35">
      <c r="AP14607" s="10"/>
      <c r="AQ14607"/>
    </row>
    <row r="14608" spans="42:43" x14ac:dyDescent="0.35">
      <c r="AP14608" s="10"/>
      <c r="AQ14608"/>
    </row>
    <row r="14609" spans="42:43" x14ac:dyDescent="0.35">
      <c r="AP14609" s="10"/>
      <c r="AQ14609"/>
    </row>
    <row r="14610" spans="42:43" x14ac:dyDescent="0.35">
      <c r="AP14610" s="10"/>
      <c r="AQ14610"/>
    </row>
    <row r="14611" spans="42:43" x14ac:dyDescent="0.35">
      <c r="AP14611" s="10"/>
      <c r="AQ14611"/>
    </row>
    <row r="14612" spans="42:43" x14ac:dyDescent="0.35">
      <c r="AP14612" s="10"/>
      <c r="AQ14612"/>
    </row>
    <row r="14613" spans="42:43" x14ac:dyDescent="0.35">
      <c r="AP14613" s="10"/>
      <c r="AQ14613"/>
    </row>
    <row r="14614" spans="42:43" x14ac:dyDescent="0.35">
      <c r="AP14614" s="10"/>
      <c r="AQ14614"/>
    </row>
    <row r="14615" spans="42:43" x14ac:dyDescent="0.35">
      <c r="AP14615" s="10"/>
      <c r="AQ14615"/>
    </row>
    <row r="14616" spans="42:43" x14ac:dyDescent="0.35">
      <c r="AP14616" s="10"/>
      <c r="AQ14616"/>
    </row>
    <row r="14617" spans="42:43" x14ac:dyDescent="0.35">
      <c r="AP14617" s="10"/>
      <c r="AQ14617"/>
    </row>
    <row r="14618" spans="42:43" x14ac:dyDescent="0.35">
      <c r="AP14618" s="10"/>
      <c r="AQ14618"/>
    </row>
    <row r="14619" spans="42:43" x14ac:dyDescent="0.35">
      <c r="AP14619" s="10"/>
      <c r="AQ14619"/>
    </row>
    <row r="14620" spans="42:43" x14ac:dyDescent="0.35">
      <c r="AP14620" s="10"/>
      <c r="AQ14620"/>
    </row>
    <row r="14621" spans="42:43" x14ac:dyDescent="0.35">
      <c r="AP14621" s="10"/>
      <c r="AQ14621"/>
    </row>
    <row r="14622" spans="42:43" x14ac:dyDescent="0.35">
      <c r="AP14622" s="10"/>
      <c r="AQ14622"/>
    </row>
    <row r="14623" spans="42:43" x14ac:dyDescent="0.35">
      <c r="AP14623" s="10"/>
      <c r="AQ14623"/>
    </row>
    <row r="14624" spans="42:43" x14ac:dyDescent="0.35">
      <c r="AP14624" s="10"/>
      <c r="AQ14624"/>
    </row>
    <row r="14625" spans="42:43" x14ac:dyDescent="0.35">
      <c r="AP14625" s="10"/>
      <c r="AQ14625"/>
    </row>
    <row r="14626" spans="42:43" x14ac:dyDescent="0.35">
      <c r="AP14626" s="10"/>
      <c r="AQ14626"/>
    </row>
    <row r="14627" spans="42:43" x14ac:dyDescent="0.35">
      <c r="AP14627" s="10"/>
      <c r="AQ14627"/>
    </row>
    <row r="14628" spans="42:43" x14ac:dyDescent="0.35">
      <c r="AP14628" s="10"/>
      <c r="AQ14628"/>
    </row>
    <row r="14629" spans="42:43" x14ac:dyDescent="0.35">
      <c r="AP14629" s="10"/>
      <c r="AQ14629"/>
    </row>
    <row r="14630" spans="42:43" x14ac:dyDescent="0.35">
      <c r="AP14630" s="10"/>
      <c r="AQ14630"/>
    </row>
    <row r="14631" spans="42:43" x14ac:dyDescent="0.35">
      <c r="AP14631" s="10"/>
      <c r="AQ14631"/>
    </row>
    <row r="14632" spans="42:43" x14ac:dyDescent="0.35">
      <c r="AP14632" s="10"/>
      <c r="AQ14632"/>
    </row>
    <row r="14633" spans="42:43" x14ac:dyDescent="0.35">
      <c r="AP14633" s="10"/>
      <c r="AQ14633"/>
    </row>
    <row r="14634" spans="42:43" x14ac:dyDescent="0.35">
      <c r="AP14634" s="10"/>
      <c r="AQ14634"/>
    </row>
    <row r="14635" spans="42:43" x14ac:dyDescent="0.35">
      <c r="AP14635" s="10"/>
      <c r="AQ14635"/>
    </row>
    <row r="14636" spans="42:43" x14ac:dyDescent="0.35">
      <c r="AP14636" s="10"/>
      <c r="AQ14636"/>
    </row>
    <row r="14637" spans="42:43" x14ac:dyDescent="0.35">
      <c r="AP14637" s="10"/>
      <c r="AQ14637"/>
    </row>
    <row r="14638" spans="42:43" x14ac:dyDescent="0.35">
      <c r="AP14638" s="10"/>
      <c r="AQ14638"/>
    </row>
    <row r="14639" spans="42:43" x14ac:dyDescent="0.35">
      <c r="AP14639" s="10"/>
      <c r="AQ14639"/>
    </row>
    <row r="14640" spans="42:43" x14ac:dyDescent="0.35">
      <c r="AP14640" s="10"/>
      <c r="AQ14640"/>
    </row>
    <row r="14641" spans="42:43" x14ac:dyDescent="0.35">
      <c r="AP14641" s="10"/>
      <c r="AQ14641"/>
    </row>
    <row r="14642" spans="42:43" x14ac:dyDescent="0.35">
      <c r="AP14642" s="10"/>
      <c r="AQ14642"/>
    </row>
    <row r="14643" spans="42:43" x14ac:dyDescent="0.35">
      <c r="AP14643" s="10"/>
      <c r="AQ14643"/>
    </row>
    <row r="14644" spans="42:43" x14ac:dyDescent="0.35">
      <c r="AP14644" s="10"/>
      <c r="AQ14644"/>
    </row>
    <row r="14645" spans="42:43" x14ac:dyDescent="0.35">
      <c r="AP14645" s="10"/>
      <c r="AQ14645"/>
    </row>
    <row r="14646" spans="42:43" x14ac:dyDescent="0.35">
      <c r="AP14646" s="10"/>
      <c r="AQ14646"/>
    </row>
    <row r="14647" spans="42:43" x14ac:dyDescent="0.35">
      <c r="AP14647" s="10"/>
      <c r="AQ14647"/>
    </row>
    <row r="14648" spans="42:43" x14ac:dyDescent="0.35">
      <c r="AP14648" s="10"/>
      <c r="AQ14648"/>
    </row>
    <row r="14649" spans="42:43" x14ac:dyDescent="0.35">
      <c r="AP14649" s="10"/>
      <c r="AQ14649"/>
    </row>
    <row r="14650" spans="42:43" x14ac:dyDescent="0.35">
      <c r="AP14650" s="10"/>
      <c r="AQ14650"/>
    </row>
    <row r="14651" spans="42:43" x14ac:dyDescent="0.35">
      <c r="AP14651" s="10"/>
      <c r="AQ14651"/>
    </row>
    <row r="14652" spans="42:43" x14ac:dyDescent="0.35">
      <c r="AP14652" s="10"/>
      <c r="AQ14652"/>
    </row>
    <row r="14653" spans="42:43" x14ac:dyDescent="0.35">
      <c r="AP14653" s="10"/>
      <c r="AQ14653"/>
    </row>
    <row r="14654" spans="42:43" x14ac:dyDescent="0.35">
      <c r="AP14654" s="10"/>
      <c r="AQ14654"/>
    </row>
    <row r="14655" spans="42:43" x14ac:dyDescent="0.35">
      <c r="AP14655" s="10"/>
      <c r="AQ14655"/>
    </row>
    <row r="14656" spans="42:43" x14ac:dyDescent="0.35">
      <c r="AP14656" s="10"/>
      <c r="AQ14656"/>
    </row>
    <row r="14657" spans="42:43" x14ac:dyDescent="0.35">
      <c r="AP14657" s="10"/>
      <c r="AQ14657"/>
    </row>
    <row r="14658" spans="42:43" x14ac:dyDescent="0.35">
      <c r="AP14658" s="10"/>
      <c r="AQ14658"/>
    </row>
    <row r="14659" spans="42:43" x14ac:dyDescent="0.35">
      <c r="AP14659" s="10"/>
      <c r="AQ14659"/>
    </row>
    <row r="14660" spans="42:43" x14ac:dyDescent="0.35">
      <c r="AP14660" s="10"/>
      <c r="AQ14660"/>
    </row>
    <row r="14661" spans="42:43" x14ac:dyDescent="0.35">
      <c r="AP14661" s="10"/>
      <c r="AQ14661"/>
    </row>
    <row r="14662" spans="42:43" x14ac:dyDescent="0.35">
      <c r="AP14662" s="10"/>
      <c r="AQ14662"/>
    </row>
    <row r="14663" spans="42:43" x14ac:dyDescent="0.35">
      <c r="AP14663" s="10"/>
      <c r="AQ14663"/>
    </row>
    <row r="14664" spans="42:43" x14ac:dyDescent="0.35">
      <c r="AP14664" s="10"/>
      <c r="AQ14664"/>
    </row>
    <row r="14665" spans="42:43" x14ac:dyDescent="0.35">
      <c r="AP14665" s="10"/>
      <c r="AQ14665"/>
    </row>
    <row r="14666" spans="42:43" x14ac:dyDescent="0.35">
      <c r="AP14666" s="10"/>
      <c r="AQ14666"/>
    </row>
    <row r="14667" spans="42:43" x14ac:dyDescent="0.35">
      <c r="AP14667" s="10"/>
      <c r="AQ14667"/>
    </row>
    <row r="14668" spans="42:43" x14ac:dyDescent="0.35">
      <c r="AP14668" s="10"/>
      <c r="AQ14668"/>
    </row>
    <row r="14669" spans="42:43" x14ac:dyDescent="0.35">
      <c r="AP14669" s="10"/>
      <c r="AQ14669"/>
    </row>
    <row r="14670" spans="42:43" x14ac:dyDescent="0.35">
      <c r="AP14670" s="10"/>
      <c r="AQ14670"/>
    </row>
    <row r="14671" spans="42:43" x14ac:dyDescent="0.35">
      <c r="AP14671" s="10"/>
      <c r="AQ14671"/>
    </row>
    <row r="14672" spans="42:43" x14ac:dyDescent="0.35">
      <c r="AP14672" s="10"/>
      <c r="AQ14672"/>
    </row>
    <row r="14673" spans="42:43" x14ac:dyDescent="0.35">
      <c r="AP14673" s="10"/>
      <c r="AQ14673"/>
    </row>
    <row r="14674" spans="42:43" x14ac:dyDescent="0.35">
      <c r="AP14674" s="10"/>
      <c r="AQ14674"/>
    </row>
    <row r="14675" spans="42:43" x14ac:dyDescent="0.35">
      <c r="AP14675" s="10"/>
      <c r="AQ14675"/>
    </row>
    <row r="14676" spans="42:43" x14ac:dyDescent="0.35">
      <c r="AP14676" s="10"/>
      <c r="AQ14676"/>
    </row>
    <row r="14677" spans="42:43" x14ac:dyDescent="0.35">
      <c r="AP14677" s="10"/>
      <c r="AQ14677"/>
    </row>
    <row r="14678" spans="42:43" x14ac:dyDescent="0.35">
      <c r="AP14678" s="10"/>
      <c r="AQ14678"/>
    </row>
    <row r="14679" spans="42:43" x14ac:dyDescent="0.35">
      <c r="AP14679" s="10"/>
      <c r="AQ14679"/>
    </row>
    <row r="14680" spans="42:43" x14ac:dyDescent="0.35">
      <c r="AP14680" s="10"/>
      <c r="AQ14680"/>
    </row>
    <row r="14681" spans="42:43" x14ac:dyDescent="0.35">
      <c r="AP14681" s="10"/>
      <c r="AQ14681"/>
    </row>
    <row r="14682" spans="42:43" x14ac:dyDescent="0.35">
      <c r="AP14682" s="10"/>
      <c r="AQ14682"/>
    </row>
    <row r="14683" spans="42:43" x14ac:dyDescent="0.35">
      <c r="AP14683" s="10"/>
      <c r="AQ14683"/>
    </row>
    <row r="14684" spans="42:43" x14ac:dyDescent="0.35">
      <c r="AP14684" s="10"/>
      <c r="AQ14684"/>
    </row>
    <row r="14685" spans="42:43" x14ac:dyDescent="0.35">
      <c r="AP14685" s="10"/>
      <c r="AQ14685"/>
    </row>
    <row r="14686" spans="42:43" x14ac:dyDescent="0.35">
      <c r="AP14686" s="10"/>
      <c r="AQ14686"/>
    </row>
    <row r="14687" spans="42:43" x14ac:dyDescent="0.35">
      <c r="AP14687" s="10"/>
      <c r="AQ14687"/>
    </row>
    <row r="14688" spans="42:43" x14ac:dyDescent="0.35">
      <c r="AP14688" s="10"/>
      <c r="AQ14688"/>
    </row>
    <row r="14689" spans="42:43" x14ac:dyDescent="0.35">
      <c r="AP14689" s="10"/>
      <c r="AQ14689"/>
    </row>
    <row r="14690" spans="42:43" x14ac:dyDescent="0.35">
      <c r="AP14690" s="10"/>
      <c r="AQ14690"/>
    </row>
    <row r="14691" spans="42:43" x14ac:dyDescent="0.35">
      <c r="AP14691" s="10"/>
      <c r="AQ14691"/>
    </row>
    <row r="14692" spans="42:43" x14ac:dyDescent="0.35">
      <c r="AP14692" s="10"/>
      <c r="AQ14692"/>
    </row>
    <row r="14693" spans="42:43" x14ac:dyDescent="0.35">
      <c r="AP14693" s="10"/>
      <c r="AQ14693"/>
    </row>
    <row r="14694" spans="42:43" x14ac:dyDescent="0.35">
      <c r="AP14694" s="10"/>
      <c r="AQ14694"/>
    </row>
    <row r="14695" spans="42:43" x14ac:dyDescent="0.35">
      <c r="AP14695" s="10"/>
      <c r="AQ14695"/>
    </row>
    <row r="14696" spans="42:43" x14ac:dyDescent="0.35">
      <c r="AP14696" s="10"/>
      <c r="AQ14696"/>
    </row>
    <row r="14697" spans="42:43" x14ac:dyDescent="0.35">
      <c r="AP14697" s="10"/>
      <c r="AQ14697"/>
    </row>
    <row r="14698" spans="42:43" x14ac:dyDescent="0.35">
      <c r="AP14698" s="10"/>
      <c r="AQ14698"/>
    </row>
    <row r="14699" spans="42:43" x14ac:dyDescent="0.35">
      <c r="AP14699" s="10"/>
      <c r="AQ14699"/>
    </row>
    <row r="14700" spans="42:43" x14ac:dyDescent="0.35">
      <c r="AP14700" s="10"/>
      <c r="AQ14700"/>
    </row>
    <row r="14701" spans="42:43" x14ac:dyDescent="0.35">
      <c r="AP14701" s="10"/>
      <c r="AQ14701"/>
    </row>
    <row r="14702" spans="42:43" x14ac:dyDescent="0.35">
      <c r="AP14702" s="10"/>
      <c r="AQ14702"/>
    </row>
    <row r="14703" spans="42:43" x14ac:dyDescent="0.35">
      <c r="AP14703" s="10"/>
      <c r="AQ14703"/>
    </row>
    <row r="14704" spans="42:43" x14ac:dyDescent="0.35">
      <c r="AP14704" s="10"/>
      <c r="AQ14704"/>
    </row>
    <row r="14705" spans="42:43" x14ac:dyDescent="0.35">
      <c r="AP14705" s="10"/>
      <c r="AQ14705"/>
    </row>
    <row r="14706" spans="42:43" x14ac:dyDescent="0.35">
      <c r="AP14706" s="10"/>
      <c r="AQ14706"/>
    </row>
    <row r="14707" spans="42:43" x14ac:dyDescent="0.35">
      <c r="AP14707" s="10"/>
      <c r="AQ14707"/>
    </row>
    <row r="14708" spans="42:43" x14ac:dyDescent="0.35">
      <c r="AP14708" s="10"/>
      <c r="AQ14708"/>
    </row>
    <row r="14709" spans="42:43" x14ac:dyDescent="0.35">
      <c r="AP14709" s="10"/>
      <c r="AQ14709"/>
    </row>
    <row r="14710" spans="42:43" x14ac:dyDescent="0.35">
      <c r="AP14710" s="10"/>
      <c r="AQ14710"/>
    </row>
    <row r="14711" spans="42:43" x14ac:dyDescent="0.35">
      <c r="AP14711" s="10"/>
      <c r="AQ14711"/>
    </row>
    <row r="14712" spans="42:43" x14ac:dyDescent="0.35">
      <c r="AP14712" s="10"/>
      <c r="AQ14712"/>
    </row>
    <row r="14713" spans="42:43" x14ac:dyDescent="0.35">
      <c r="AP14713" s="10"/>
      <c r="AQ14713"/>
    </row>
    <row r="14714" spans="42:43" x14ac:dyDescent="0.35">
      <c r="AP14714" s="10"/>
      <c r="AQ14714"/>
    </row>
    <row r="14715" spans="42:43" x14ac:dyDescent="0.35">
      <c r="AP14715" s="10"/>
      <c r="AQ14715"/>
    </row>
    <row r="14716" spans="42:43" x14ac:dyDescent="0.35">
      <c r="AP14716" s="10"/>
      <c r="AQ14716"/>
    </row>
    <row r="14717" spans="42:43" x14ac:dyDescent="0.35">
      <c r="AP14717" s="10"/>
      <c r="AQ14717"/>
    </row>
    <row r="14718" spans="42:43" x14ac:dyDescent="0.35">
      <c r="AP14718" s="10"/>
      <c r="AQ14718"/>
    </row>
    <row r="14719" spans="42:43" x14ac:dyDescent="0.35">
      <c r="AP14719" s="10"/>
      <c r="AQ14719"/>
    </row>
    <row r="14720" spans="42:43" x14ac:dyDescent="0.35">
      <c r="AP14720" s="10"/>
      <c r="AQ14720"/>
    </row>
    <row r="14721" spans="42:43" x14ac:dyDescent="0.35">
      <c r="AP14721" s="10"/>
      <c r="AQ14721"/>
    </row>
    <row r="14722" spans="42:43" x14ac:dyDescent="0.35">
      <c r="AP14722" s="10"/>
      <c r="AQ14722"/>
    </row>
    <row r="14723" spans="42:43" x14ac:dyDescent="0.35">
      <c r="AP14723" s="10"/>
      <c r="AQ14723"/>
    </row>
    <row r="14724" spans="42:43" x14ac:dyDescent="0.35">
      <c r="AP14724" s="10"/>
      <c r="AQ14724"/>
    </row>
    <row r="14725" spans="42:43" x14ac:dyDescent="0.35">
      <c r="AP14725" s="10"/>
      <c r="AQ14725"/>
    </row>
    <row r="14726" spans="42:43" x14ac:dyDescent="0.35">
      <c r="AP14726" s="10"/>
      <c r="AQ14726"/>
    </row>
    <row r="14727" spans="42:43" x14ac:dyDescent="0.35">
      <c r="AP14727" s="10"/>
      <c r="AQ14727"/>
    </row>
    <row r="14728" spans="42:43" x14ac:dyDescent="0.35">
      <c r="AP14728" s="10"/>
      <c r="AQ14728"/>
    </row>
    <row r="14729" spans="42:43" x14ac:dyDescent="0.35">
      <c r="AP14729" s="10"/>
      <c r="AQ14729"/>
    </row>
    <row r="14730" spans="42:43" x14ac:dyDescent="0.35">
      <c r="AP14730" s="10"/>
      <c r="AQ14730"/>
    </row>
    <row r="14731" spans="42:43" x14ac:dyDescent="0.35">
      <c r="AP14731" s="10"/>
      <c r="AQ14731"/>
    </row>
    <row r="14732" spans="42:43" x14ac:dyDescent="0.35">
      <c r="AP14732" s="10"/>
      <c r="AQ14732"/>
    </row>
    <row r="14733" spans="42:43" x14ac:dyDescent="0.35">
      <c r="AP14733" s="10"/>
      <c r="AQ14733"/>
    </row>
    <row r="14734" spans="42:43" x14ac:dyDescent="0.35">
      <c r="AP14734" s="10"/>
      <c r="AQ14734"/>
    </row>
    <row r="14735" spans="42:43" x14ac:dyDescent="0.35">
      <c r="AP14735" s="10"/>
      <c r="AQ14735"/>
    </row>
    <row r="14736" spans="42:43" x14ac:dyDescent="0.35">
      <c r="AP14736" s="10"/>
      <c r="AQ14736"/>
    </row>
    <row r="14737" spans="42:43" x14ac:dyDescent="0.35">
      <c r="AP14737" s="10"/>
      <c r="AQ14737"/>
    </row>
    <row r="14738" spans="42:43" x14ac:dyDescent="0.35">
      <c r="AP14738" s="10"/>
      <c r="AQ14738"/>
    </row>
    <row r="14739" spans="42:43" x14ac:dyDescent="0.35">
      <c r="AP14739" s="10"/>
      <c r="AQ14739"/>
    </row>
    <row r="14740" spans="42:43" x14ac:dyDescent="0.35">
      <c r="AP14740" s="10"/>
      <c r="AQ14740"/>
    </row>
    <row r="14741" spans="42:43" x14ac:dyDescent="0.35">
      <c r="AP14741" s="10"/>
      <c r="AQ14741"/>
    </row>
    <row r="14742" spans="42:43" x14ac:dyDescent="0.35">
      <c r="AP14742" s="10"/>
      <c r="AQ14742"/>
    </row>
    <row r="14743" spans="42:43" x14ac:dyDescent="0.35">
      <c r="AP14743" s="10"/>
      <c r="AQ14743"/>
    </row>
    <row r="14744" spans="42:43" x14ac:dyDescent="0.35">
      <c r="AP14744" s="10"/>
      <c r="AQ14744"/>
    </row>
    <row r="14745" spans="42:43" x14ac:dyDescent="0.35">
      <c r="AP14745" s="10"/>
      <c r="AQ14745"/>
    </row>
    <row r="14746" spans="42:43" x14ac:dyDescent="0.35">
      <c r="AP14746" s="10"/>
      <c r="AQ14746"/>
    </row>
    <row r="14747" spans="42:43" x14ac:dyDescent="0.35">
      <c r="AP14747" s="10"/>
      <c r="AQ14747"/>
    </row>
    <row r="14748" spans="42:43" x14ac:dyDescent="0.35">
      <c r="AP14748" s="10"/>
      <c r="AQ14748"/>
    </row>
    <row r="14749" spans="42:43" x14ac:dyDescent="0.35">
      <c r="AP14749" s="10"/>
      <c r="AQ14749"/>
    </row>
    <row r="14750" spans="42:43" x14ac:dyDescent="0.35">
      <c r="AP14750" s="10"/>
      <c r="AQ14750"/>
    </row>
    <row r="14751" spans="42:43" x14ac:dyDescent="0.35">
      <c r="AP14751" s="10"/>
      <c r="AQ14751"/>
    </row>
    <row r="14752" spans="42:43" x14ac:dyDescent="0.35">
      <c r="AP14752" s="10"/>
      <c r="AQ14752"/>
    </row>
    <row r="14753" spans="42:43" x14ac:dyDescent="0.35">
      <c r="AP14753" s="10"/>
      <c r="AQ14753"/>
    </row>
    <row r="14754" spans="42:43" x14ac:dyDescent="0.35">
      <c r="AP14754" s="10"/>
      <c r="AQ14754"/>
    </row>
    <row r="14755" spans="42:43" x14ac:dyDescent="0.35">
      <c r="AP14755" s="10"/>
      <c r="AQ14755"/>
    </row>
    <row r="14756" spans="42:43" x14ac:dyDescent="0.35">
      <c r="AP14756" s="10"/>
      <c r="AQ14756"/>
    </row>
    <row r="14757" spans="42:43" x14ac:dyDescent="0.35">
      <c r="AP14757" s="10"/>
      <c r="AQ14757"/>
    </row>
    <row r="14758" spans="42:43" x14ac:dyDescent="0.35">
      <c r="AP14758" s="10"/>
      <c r="AQ14758"/>
    </row>
    <row r="14759" spans="42:43" x14ac:dyDescent="0.35">
      <c r="AP14759" s="10"/>
      <c r="AQ14759"/>
    </row>
    <row r="14760" spans="42:43" x14ac:dyDescent="0.35">
      <c r="AP14760" s="10"/>
      <c r="AQ14760"/>
    </row>
    <row r="14761" spans="42:43" x14ac:dyDescent="0.35">
      <c r="AP14761" s="10"/>
      <c r="AQ14761"/>
    </row>
    <row r="14762" spans="42:43" x14ac:dyDescent="0.35">
      <c r="AP14762" s="10"/>
      <c r="AQ14762"/>
    </row>
    <row r="14763" spans="42:43" x14ac:dyDescent="0.35">
      <c r="AP14763" s="10"/>
      <c r="AQ14763"/>
    </row>
    <row r="14764" spans="42:43" x14ac:dyDescent="0.35">
      <c r="AP14764" s="10"/>
      <c r="AQ14764"/>
    </row>
    <row r="14765" spans="42:43" x14ac:dyDescent="0.35">
      <c r="AP14765" s="10"/>
      <c r="AQ14765"/>
    </row>
    <row r="14766" spans="42:43" x14ac:dyDescent="0.35">
      <c r="AP14766" s="10"/>
      <c r="AQ14766"/>
    </row>
    <row r="14767" spans="42:43" x14ac:dyDescent="0.35">
      <c r="AP14767" s="10"/>
      <c r="AQ14767"/>
    </row>
    <row r="14768" spans="42:43" x14ac:dyDescent="0.35">
      <c r="AP14768" s="10"/>
      <c r="AQ14768"/>
    </row>
    <row r="14769" spans="42:43" x14ac:dyDescent="0.35">
      <c r="AP14769" s="10"/>
      <c r="AQ14769"/>
    </row>
    <row r="14770" spans="42:43" x14ac:dyDescent="0.35">
      <c r="AP14770" s="10"/>
      <c r="AQ14770"/>
    </row>
    <row r="14771" spans="42:43" x14ac:dyDescent="0.35">
      <c r="AP14771" s="10"/>
      <c r="AQ14771"/>
    </row>
    <row r="14772" spans="42:43" x14ac:dyDescent="0.35">
      <c r="AP14772" s="10"/>
      <c r="AQ14772"/>
    </row>
    <row r="14773" spans="42:43" x14ac:dyDescent="0.35">
      <c r="AP14773" s="10"/>
      <c r="AQ14773"/>
    </row>
    <row r="14774" spans="42:43" x14ac:dyDescent="0.35">
      <c r="AP14774" s="10"/>
      <c r="AQ14774"/>
    </row>
    <row r="14775" spans="42:43" x14ac:dyDescent="0.35">
      <c r="AP14775" s="10"/>
      <c r="AQ14775"/>
    </row>
    <row r="14776" spans="42:43" x14ac:dyDescent="0.35">
      <c r="AP14776" s="10"/>
      <c r="AQ14776"/>
    </row>
    <row r="14777" spans="42:43" x14ac:dyDescent="0.35">
      <c r="AP14777" s="10"/>
      <c r="AQ14777"/>
    </row>
    <row r="14778" spans="42:43" x14ac:dyDescent="0.35">
      <c r="AP14778" s="10"/>
      <c r="AQ14778"/>
    </row>
    <row r="14779" spans="42:43" x14ac:dyDescent="0.35">
      <c r="AP14779" s="10"/>
      <c r="AQ14779"/>
    </row>
    <row r="14780" spans="42:43" x14ac:dyDescent="0.35">
      <c r="AP14780" s="10"/>
      <c r="AQ14780"/>
    </row>
    <row r="14781" spans="42:43" x14ac:dyDescent="0.35">
      <c r="AP14781" s="10"/>
      <c r="AQ14781"/>
    </row>
    <row r="14782" spans="42:43" x14ac:dyDescent="0.35">
      <c r="AP14782" s="10"/>
      <c r="AQ14782"/>
    </row>
    <row r="14783" spans="42:43" x14ac:dyDescent="0.35">
      <c r="AP14783" s="10"/>
      <c r="AQ14783"/>
    </row>
    <row r="14784" spans="42:43" x14ac:dyDescent="0.35">
      <c r="AP14784" s="10"/>
      <c r="AQ14784"/>
    </row>
    <row r="14785" spans="42:43" x14ac:dyDescent="0.35">
      <c r="AP14785" s="10"/>
      <c r="AQ14785"/>
    </row>
    <row r="14786" spans="42:43" x14ac:dyDescent="0.35">
      <c r="AP14786" s="10"/>
      <c r="AQ14786"/>
    </row>
    <row r="14787" spans="42:43" x14ac:dyDescent="0.35">
      <c r="AP14787" s="10"/>
      <c r="AQ14787"/>
    </row>
    <row r="14788" spans="42:43" x14ac:dyDescent="0.35">
      <c r="AP14788" s="10"/>
      <c r="AQ14788"/>
    </row>
    <row r="14789" spans="42:43" x14ac:dyDescent="0.35">
      <c r="AP14789" s="10"/>
      <c r="AQ14789"/>
    </row>
    <row r="14790" spans="42:43" x14ac:dyDescent="0.35">
      <c r="AP14790" s="10"/>
      <c r="AQ14790"/>
    </row>
    <row r="14791" spans="42:43" x14ac:dyDescent="0.35">
      <c r="AP14791" s="10"/>
      <c r="AQ14791"/>
    </row>
    <row r="14792" spans="42:43" x14ac:dyDescent="0.35">
      <c r="AP14792" s="10"/>
      <c r="AQ14792"/>
    </row>
    <row r="14793" spans="42:43" x14ac:dyDescent="0.35">
      <c r="AP14793" s="10"/>
      <c r="AQ14793"/>
    </row>
    <row r="14794" spans="42:43" x14ac:dyDescent="0.35">
      <c r="AP14794" s="10"/>
      <c r="AQ14794"/>
    </row>
    <row r="14795" spans="42:43" x14ac:dyDescent="0.35">
      <c r="AP14795" s="10"/>
      <c r="AQ14795"/>
    </row>
    <row r="14796" spans="42:43" x14ac:dyDescent="0.35">
      <c r="AP14796" s="10"/>
      <c r="AQ14796"/>
    </row>
    <row r="14797" spans="42:43" x14ac:dyDescent="0.35">
      <c r="AP14797" s="10"/>
      <c r="AQ14797"/>
    </row>
    <row r="14798" spans="42:43" x14ac:dyDescent="0.35">
      <c r="AP14798" s="10"/>
      <c r="AQ14798"/>
    </row>
    <row r="14799" spans="42:43" x14ac:dyDescent="0.35">
      <c r="AP14799" s="10"/>
      <c r="AQ14799"/>
    </row>
    <row r="14800" spans="42:43" x14ac:dyDescent="0.35">
      <c r="AP14800" s="10"/>
      <c r="AQ14800"/>
    </row>
    <row r="14801" spans="42:43" x14ac:dyDescent="0.35">
      <c r="AP14801" s="10"/>
      <c r="AQ14801"/>
    </row>
    <row r="14802" spans="42:43" x14ac:dyDescent="0.35">
      <c r="AP14802" s="10"/>
      <c r="AQ14802"/>
    </row>
    <row r="14803" spans="42:43" x14ac:dyDescent="0.35">
      <c r="AP14803" s="10"/>
      <c r="AQ14803"/>
    </row>
    <row r="14804" spans="42:43" x14ac:dyDescent="0.35">
      <c r="AP14804" s="10"/>
      <c r="AQ14804"/>
    </row>
    <row r="14805" spans="42:43" x14ac:dyDescent="0.35">
      <c r="AP14805" s="10"/>
      <c r="AQ14805"/>
    </row>
    <row r="14806" spans="42:43" x14ac:dyDescent="0.35">
      <c r="AP14806" s="10"/>
      <c r="AQ14806"/>
    </row>
    <row r="14807" spans="42:43" x14ac:dyDescent="0.35">
      <c r="AP14807" s="10"/>
      <c r="AQ14807"/>
    </row>
    <row r="14808" spans="42:43" x14ac:dyDescent="0.35">
      <c r="AP14808" s="10"/>
      <c r="AQ14808"/>
    </row>
    <row r="14809" spans="42:43" x14ac:dyDescent="0.35">
      <c r="AP14809" s="10"/>
      <c r="AQ14809"/>
    </row>
    <row r="14810" spans="42:43" x14ac:dyDescent="0.35">
      <c r="AP14810" s="10"/>
      <c r="AQ14810"/>
    </row>
    <row r="14811" spans="42:43" x14ac:dyDescent="0.35">
      <c r="AP14811" s="10"/>
      <c r="AQ14811"/>
    </row>
    <row r="14812" spans="42:43" x14ac:dyDescent="0.35">
      <c r="AP14812" s="10"/>
      <c r="AQ14812"/>
    </row>
    <row r="14813" spans="42:43" x14ac:dyDescent="0.35">
      <c r="AP14813" s="10"/>
      <c r="AQ14813"/>
    </row>
    <row r="14814" spans="42:43" x14ac:dyDescent="0.35">
      <c r="AP14814" s="10"/>
      <c r="AQ14814"/>
    </row>
    <row r="14815" spans="42:43" x14ac:dyDescent="0.35">
      <c r="AP14815" s="10"/>
      <c r="AQ14815"/>
    </row>
    <row r="14816" spans="42:43" x14ac:dyDescent="0.35">
      <c r="AP14816" s="10"/>
      <c r="AQ14816"/>
    </row>
    <row r="14817" spans="42:43" x14ac:dyDescent="0.35">
      <c r="AP14817" s="10"/>
      <c r="AQ14817"/>
    </row>
    <row r="14818" spans="42:43" x14ac:dyDescent="0.35">
      <c r="AP14818" s="10"/>
      <c r="AQ14818"/>
    </row>
    <row r="14819" spans="42:43" x14ac:dyDescent="0.35">
      <c r="AP14819" s="10"/>
      <c r="AQ14819"/>
    </row>
    <row r="14820" spans="42:43" x14ac:dyDescent="0.35">
      <c r="AP14820" s="10"/>
      <c r="AQ14820"/>
    </row>
    <row r="14821" spans="42:43" x14ac:dyDescent="0.35">
      <c r="AP14821" s="10"/>
      <c r="AQ14821"/>
    </row>
    <row r="14822" spans="42:43" x14ac:dyDescent="0.35">
      <c r="AP14822" s="10"/>
      <c r="AQ14822"/>
    </row>
    <row r="14823" spans="42:43" x14ac:dyDescent="0.35">
      <c r="AP14823" s="10"/>
      <c r="AQ14823"/>
    </row>
    <row r="14824" spans="42:43" x14ac:dyDescent="0.35">
      <c r="AP14824" s="10"/>
      <c r="AQ14824"/>
    </row>
    <row r="14825" spans="42:43" x14ac:dyDescent="0.35">
      <c r="AP14825" s="10"/>
      <c r="AQ14825"/>
    </row>
    <row r="14826" spans="42:43" x14ac:dyDescent="0.35">
      <c r="AP14826" s="10"/>
      <c r="AQ14826"/>
    </row>
    <row r="14827" spans="42:43" x14ac:dyDescent="0.35">
      <c r="AP14827" s="10"/>
      <c r="AQ14827"/>
    </row>
    <row r="14828" spans="42:43" x14ac:dyDescent="0.35">
      <c r="AP14828" s="10"/>
      <c r="AQ14828"/>
    </row>
    <row r="14829" spans="42:43" x14ac:dyDescent="0.35">
      <c r="AP14829" s="10"/>
      <c r="AQ14829"/>
    </row>
    <row r="14830" spans="42:43" x14ac:dyDescent="0.35">
      <c r="AP14830" s="10"/>
      <c r="AQ14830"/>
    </row>
    <row r="14831" spans="42:43" x14ac:dyDescent="0.35">
      <c r="AP14831" s="10"/>
      <c r="AQ14831"/>
    </row>
    <row r="14832" spans="42:43" x14ac:dyDescent="0.35">
      <c r="AP14832" s="10"/>
      <c r="AQ14832"/>
    </row>
    <row r="14833" spans="42:43" x14ac:dyDescent="0.35">
      <c r="AP14833" s="10"/>
      <c r="AQ14833"/>
    </row>
    <row r="14834" spans="42:43" x14ac:dyDescent="0.35">
      <c r="AP14834" s="10"/>
      <c r="AQ14834"/>
    </row>
    <row r="14835" spans="42:43" x14ac:dyDescent="0.35">
      <c r="AP14835" s="10"/>
      <c r="AQ14835"/>
    </row>
    <row r="14836" spans="42:43" x14ac:dyDescent="0.35">
      <c r="AP14836" s="10"/>
      <c r="AQ14836"/>
    </row>
    <row r="14837" spans="42:43" x14ac:dyDescent="0.35">
      <c r="AP14837" s="10"/>
      <c r="AQ14837"/>
    </row>
    <row r="14838" spans="42:43" x14ac:dyDescent="0.35">
      <c r="AP14838" s="10"/>
      <c r="AQ14838"/>
    </row>
    <row r="14839" spans="42:43" x14ac:dyDescent="0.35">
      <c r="AP14839" s="10"/>
      <c r="AQ14839"/>
    </row>
    <row r="14840" spans="42:43" x14ac:dyDescent="0.35">
      <c r="AP14840" s="10"/>
      <c r="AQ14840"/>
    </row>
    <row r="14841" spans="42:43" x14ac:dyDescent="0.35">
      <c r="AP14841" s="10"/>
      <c r="AQ14841"/>
    </row>
    <row r="14842" spans="42:43" x14ac:dyDescent="0.35">
      <c r="AP14842" s="10"/>
      <c r="AQ14842"/>
    </row>
    <row r="14843" spans="42:43" x14ac:dyDescent="0.35">
      <c r="AP14843" s="10"/>
      <c r="AQ14843"/>
    </row>
    <row r="14844" spans="42:43" x14ac:dyDescent="0.35">
      <c r="AP14844" s="10"/>
      <c r="AQ14844"/>
    </row>
    <row r="14845" spans="42:43" x14ac:dyDescent="0.35">
      <c r="AP14845" s="10"/>
      <c r="AQ14845"/>
    </row>
    <row r="14846" spans="42:43" x14ac:dyDescent="0.35">
      <c r="AP14846" s="10"/>
      <c r="AQ14846"/>
    </row>
    <row r="14847" spans="42:43" x14ac:dyDescent="0.35">
      <c r="AP14847" s="10"/>
      <c r="AQ14847"/>
    </row>
    <row r="14848" spans="42:43" x14ac:dyDescent="0.35">
      <c r="AP14848" s="10"/>
      <c r="AQ14848"/>
    </row>
    <row r="14849" spans="42:43" x14ac:dyDescent="0.35">
      <c r="AP14849" s="10"/>
      <c r="AQ14849"/>
    </row>
    <row r="14850" spans="42:43" x14ac:dyDescent="0.35">
      <c r="AP14850" s="10"/>
      <c r="AQ14850"/>
    </row>
    <row r="14851" spans="42:43" x14ac:dyDescent="0.35">
      <c r="AP14851" s="10"/>
      <c r="AQ14851"/>
    </row>
    <row r="14852" spans="42:43" x14ac:dyDescent="0.35">
      <c r="AP14852" s="10"/>
      <c r="AQ14852"/>
    </row>
    <row r="14853" spans="42:43" x14ac:dyDescent="0.35">
      <c r="AP14853" s="10"/>
      <c r="AQ14853"/>
    </row>
    <row r="14854" spans="42:43" x14ac:dyDescent="0.35">
      <c r="AP14854" s="10"/>
      <c r="AQ14854"/>
    </row>
    <row r="14855" spans="42:43" x14ac:dyDescent="0.35">
      <c r="AP14855" s="10"/>
      <c r="AQ14855"/>
    </row>
    <row r="14856" spans="42:43" x14ac:dyDescent="0.35">
      <c r="AP14856" s="10"/>
      <c r="AQ14856"/>
    </row>
    <row r="14857" spans="42:43" x14ac:dyDescent="0.35">
      <c r="AP14857" s="10"/>
      <c r="AQ14857"/>
    </row>
    <row r="14858" spans="42:43" x14ac:dyDescent="0.35">
      <c r="AP14858" s="10"/>
      <c r="AQ14858"/>
    </row>
    <row r="14859" spans="42:43" x14ac:dyDescent="0.35">
      <c r="AP14859" s="10"/>
      <c r="AQ14859"/>
    </row>
    <row r="14860" spans="42:43" x14ac:dyDescent="0.35">
      <c r="AP14860" s="10"/>
      <c r="AQ14860"/>
    </row>
    <row r="14861" spans="42:43" x14ac:dyDescent="0.35">
      <c r="AP14861" s="10"/>
      <c r="AQ14861"/>
    </row>
    <row r="14862" spans="42:43" x14ac:dyDescent="0.35">
      <c r="AP14862" s="10"/>
      <c r="AQ14862"/>
    </row>
    <row r="14863" spans="42:43" x14ac:dyDescent="0.35">
      <c r="AP14863" s="10"/>
      <c r="AQ14863"/>
    </row>
    <row r="14864" spans="42:43" x14ac:dyDescent="0.35">
      <c r="AP14864" s="10"/>
      <c r="AQ14864"/>
    </row>
    <row r="14865" spans="42:43" x14ac:dyDescent="0.35">
      <c r="AP14865" s="10"/>
      <c r="AQ14865"/>
    </row>
    <row r="14866" spans="42:43" x14ac:dyDescent="0.35">
      <c r="AP14866" s="10"/>
      <c r="AQ14866"/>
    </row>
    <row r="14867" spans="42:43" x14ac:dyDescent="0.35">
      <c r="AP14867" s="10"/>
      <c r="AQ14867"/>
    </row>
    <row r="14868" spans="42:43" x14ac:dyDescent="0.35">
      <c r="AP14868" s="10"/>
      <c r="AQ14868"/>
    </row>
    <row r="14869" spans="42:43" x14ac:dyDescent="0.35">
      <c r="AP14869" s="10"/>
      <c r="AQ14869"/>
    </row>
    <row r="14870" spans="42:43" x14ac:dyDescent="0.35">
      <c r="AP14870" s="10"/>
      <c r="AQ14870"/>
    </row>
    <row r="14871" spans="42:43" x14ac:dyDescent="0.35">
      <c r="AP14871" s="10"/>
      <c r="AQ14871"/>
    </row>
    <row r="14872" spans="42:43" x14ac:dyDescent="0.35">
      <c r="AP14872" s="10"/>
      <c r="AQ14872"/>
    </row>
    <row r="14873" spans="42:43" x14ac:dyDescent="0.35">
      <c r="AP14873" s="10"/>
      <c r="AQ14873"/>
    </row>
    <row r="14874" spans="42:43" x14ac:dyDescent="0.35">
      <c r="AP14874" s="10"/>
      <c r="AQ14874"/>
    </row>
    <row r="14875" spans="42:43" x14ac:dyDescent="0.35">
      <c r="AP14875" s="10"/>
      <c r="AQ14875"/>
    </row>
    <row r="14876" spans="42:43" x14ac:dyDescent="0.35">
      <c r="AP14876" s="10"/>
      <c r="AQ14876"/>
    </row>
    <row r="14877" spans="42:43" x14ac:dyDescent="0.35">
      <c r="AP14877" s="10"/>
      <c r="AQ14877"/>
    </row>
    <row r="14878" spans="42:43" x14ac:dyDescent="0.35">
      <c r="AP14878" s="10"/>
      <c r="AQ14878"/>
    </row>
    <row r="14879" spans="42:43" x14ac:dyDescent="0.35">
      <c r="AP14879" s="10"/>
      <c r="AQ14879"/>
    </row>
    <row r="14880" spans="42:43" x14ac:dyDescent="0.35">
      <c r="AP14880" s="10"/>
      <c r="AQ14880"/>
    </row>
    <row r="14881" spans="42:43" x14ac:dyDescent="0.35">
      <c r="AP14881" s="10"/>
      <c r="AQ14881"/>
    </row>
    <row r="14882" spans="42:43" x14ac:dyDescent="0.35">
      <c r="AP14882" s="10"/>
      <c r="AQ14882"/>
    </row>
    <row r="14883" spans="42:43" x14ac:dyDescent="0.35">
      <c r="AP14883" s="10"/>
      <c r="AQ14883"/>
    </row>
    <row r="14884" spans="42:43" x14ac:dyDescent="0.35">
      <c r="AP14884" s="10"/>
      <c r="AQ14884"/>
    </row>
    <row r="14885" spans="42:43" x14ac:dyDescent="0.35">
      <c r="AP14885" s="10"/>
      <c r="AQ14885"/>
    </row>
    <row r="14886" spans="42:43" x14ac:dyDescent="0.35">
      <c r="AP14886" s="10"/>
      <c r="AQ14886"/>
    </row>
    <row r="14887" spans="42:43" x14ac:dyDescent="0.35">
      <c r="AP14887" s="10"/>
      <c r="AQ14887"/>
    </row>
    <row r="14888" spans="42:43" x14ac:dyDescent="0.35">
      <c r="AP14888" s="10"/>
      <c r="AQ14888"/>
    </row>
    <row r="14889" spans="42:43" x14ac:dyDescent="0.35">
      <c r="AP14889" s="10"/>
      <c r="AQ14889"/>
    </row>
    <row r="14890" spans="42:43" x14ac:dyDescent="0.35">
      <c r="AP14890" s="10"/>
      <c r="AQ14890"/>
    </row>
    <row r="14891" spans="42:43" x14ac:dyDescent="0.35">
      <c r="AP14891" s="10"/>
      <c r="AQ14891"/>
    </row>
    <row r="14892" spans="42:43" x14ac:dyDescent="0.35">
      <c r="AP14892" s="10"/>
      <c r="AQ14892"/>
    </row>
    <row r="14893" spans="42:43" x14ac:dyDescent="0.35">
      <c r="AP14893" s="10"/>
      <c r="AQ14893"/>
    </row>
    <row r="14894" spans="42:43" x14ac:dyDescent="0.35">
      <c r="AP14894" s="10"/>
      <c r="AQ14894"/>
    </row>
    <row r="14895" spans="42:43" x14ac:dyDescent="0.35">
      <c r="AP14895" s="10"/>
      <c r="AQ14895"/>
    </row>
    <row r="14896" spans="42:43" x14ac:dyDescent="0.35">
      <c r="AP14896" s="10"/>
      <c r="AQ14896"/>
    </row>
    <row r="14897" spans="42:43" x14ac:dyDescent="0.35">
      <c r="AP14897" s="10"/>
      <c r="AQ14897"/>
    </row>
    <row r="14898" spans="42:43" x14ac:dyDescent="0.35">
      <c r="AP14898" s="10"/>
      <c r="AQ14898"/>
    </row>
    <row r="14899" spans="42:43" x14ac:dyDescent="0.35">
      <c r="AP14899" s="10"/>
      <c r="AQ14899"/>
    </row>
    <row r="14900" spans="42:43" x14ac:dyDescent="0.35">
      <c r="AP14900" s="10"/>
      <c r="AQ14900"/>
    </row>
    <row r="14901" spans="42:43" x14ac:dyDescent="0.35">
      <c r="AP14901" s="10"/>
      <c r="AQ14901"/>
    </row>
    <row r="14902" spans="42:43" x14ac:dyDescent="0.35">
      <c r="AP14902" s="10"/>
      <c r="AQ14902"/>
    </row>
    <row r="14903" spans="42:43" x14ac:dyDescent="0.35">
      <c r="AP14903" s="10"/>
      <c r="AQ14903"/>
    </row>
    <row r="14904" spans="42:43" x14ac:dyDescent="0.35">
      <c r="AP14904" s="10"/>
      <c r="AQ14904"/>
    </row>
    <row r="14905" spans="42:43" x14ac:dyDescent="0.35">
      <c r="AP14905" s="10"/>
      <c r="AQ14905"/>
    </row>
    <row r="14906" spans="42:43" x14ac:dyDescent="0.35">
      <c r="AP14906" s="10"/>
      <c r="AQ14906"/>
    </row>
    <row r="14907" spans="42:43" x14ac:dyDescent="0.35">
      <c r="AP14907" s="10"/>
      <c r="AQ14907"/>
    </row>
    <row r="14908" spans="42:43" x14ac:dyDescent="0.35">
      <c r="AP14908" s="10"/>
      <c r="AQ14908"/>
    </row>
    <row r="14909" spans="42:43" x14ac:dyDescent="0.35">
      <c r="AP14909" s="10"/>
      <c r="AQ14909"/>
    </row>
    <row r="14910" spans="42:43" x14ac:dyDescent="0.35">
      <c r="AP14910" s="10"/>
      <c r="AQ14910"/>
    </row>
    <row r="14911" spans="42:43" x14ac:dyDescent="0.35">
      <c r="AP14911" s="10"/>
      <c r="AQ14911"/>
    </row>
    <row r="14912" spans="42:43" x14ac:dyDescent="0.35">
      <c r="AP14912" s="10"/>
      <c r="AQ14912"/>
    </row>
    <row r="14913" spans="42:43" x14ac:dyDescent="0.35">
      <c r="AP14913" s="10"/>
      <c r="AQ14913"/>
    </row>
    <row r="14914" spans="42:43" x14ac:dyDescent="0.35">
      <c r="AP14914" s="10"/>
      <c r="AQ14914"/>
    </row>
    <row r="14915" spans="42:43" x14ac:dyDescent="0.35">
      <c r="AP14915" s="10"/>
      <c r="AQ14915"/>
    </row>
    <row r="14916" spans="42:43" x14ac:dyDescent="0.35">
      <c r="AP14916" s="10"/>
      <c r="AQ14916"/>
    </row>
    <row r="14917" spans="42:43" x14ac:dyDescent="0.35">
      <c r="AP14917" s="10"/>
      <c r="AQ14917"/>
    </row>
    <row r="14918" spans="42:43" x14ac:dyDescent="0.35">
      <c r="AP14918" s="10"/>
      <c r="AQ14918"/>
    </row>
    <row r="14919" spans="42:43" x14ac:dyDescent="0.35">
      <c r="AP14919" s="10"/>
      <c r="AQ14919"/>
    </row>
    <row r="14920" spans="42:43" x14ac:dyDescent="0.35">
      <c r="AP14920" s="10"/>
      <c r="AQ14920"/>
    </row>
    <row r="14921" spans="42:43" x14ac:dyDescent="0.35">
      <c r="AP14921" s="10"/>
      <c r="AQ14921"/>
    </row>
    <row r="14922" spans="42:43" x14ac:dyDescent="0.35">
      <c r="AP14922" s="10"/>
      <c r="AQ14922"/>
    </row>
    <row r="14923" spans="42:43" x14ac:dyDescent="0.35">
      <c r="AP14923" s="10"/>
      <c r="AQ14923"/>
    </row>
    <row r="14924" spans="42:43" x14ac:dyDescent="0.35">
      <c r="AP14924" s="10"/>
      <c r="AQ14924"/>
    </row>
    <row r="14925" spans="42:43" x14ac:dyDescent="0.35">
      <c r="AP14925" s="10"/>
      <c r="AQ14925"/>
    </row>
    <row r="14926" spans="42:43" x14ac:dyDescent="0.35">
      <c r="AP14926" s="10"/>
      <c r="AQ14926"/>
    </row>
    <row r="14927" spans="42:43" x14ac:dyDescent="0.35">
      <c r="AP14927" s="10"/>
      <c r="AQ14927"/>
    </row>
    <row r="14928" spans="42:43" x14ac:dyDescent="0.35">
      <c r="AP14928" s="10"/>
      <c r="AQ14928"/>
    </row>
    <row r="14929" spans="42:43" x14ac:dyDescent="0.35">
      <c r="AP14929" s="10"/>
      <c r="AQ14929"/>
    </row>
    <row r="14930" spans="42:43" x14ac:dyDescent="0.35">
      <c r="AP14930" s="10"/>
      <c r="AQ14930"/>
    </row>
    <row r="14931" spans="42:43" x14ac:dyDescent="0.35">
      <c r="AP14931" s="10"/>
      <c r="AQ14931"/>
    </row>
    <row r="14932" spans="42:43" x14ac:dyDescent="0.35">
      <c r="AP14932" s="10"/>
      <c r="AQ14932"/>
    </row>
    <row r="14933" spans="42:43" x14ac:dyDescent="0.35">
      <c r="AP14933" s="10"/>
      <c r="AQ14933"/>
    </row>
    <row r="14934" spans="42:43" x14ac:dyDescent="0.35">
      <c r="AP14934" s="10"/>
      <c r="AQ14934"/>
    </row>
    <row r="14935" spans="42:43" x14ac:dyDescent="0.35">
      <c r="AP14935" s="10"/>
      <c r="AQ14935"/>
    </row>
    <row r="14936" spans="42:43" x14ac:dyDescent="0.35">
      <c r="AP14936" s="10"/>
      <c r="AQ14936"/>
    </row>
    <row r="14937" spans="42:43" x14ac:dyDescent="0.35">
      <c r="AP14937" s="10"/>
      <c r="AQ14937"/>
    </row>
    <row r="14938" spans="42:43" x14ac:dyDescent="0.35">
      <c r="AP14938" s="10"/>
      <c r="AQ14938"/>
    </row>
    <row r="14939" spans="42:43" x14ac:dyDescent="0.35">
      <c r="AP14939" s="10"/>
      <c r="AQ14939"/>
    </row>
    <row r="14940" spans="42:43" x14ac:dyDescent="0.35">
      <c r="AP14940" s="10"/>
      <c r="AQ14940"/>
    </row>
    <row r="14941" spans="42:43" x14ac:dyDescent="0.35">
      <c r="AP14941" s="10"/>
      <c r="AQ14941"/>
    </row>
    <row r="14942" spans="42:43" x14ac:dyDescent="0.35">
      <c r="AP14942" s="10"/>
      <c r="AQ14942"/>
    </row>
    <row r="14943" spans="42:43" x14ac:dyDescent="0.35">
      <c r="AP14943" s="10"/>
      <c r="AQ14943"/>
    </row>
    <row r="14944" spans="42:43" x14ac:dyDescent="0.35">
      <c r="AP14944" s="10"/>
      <c r="AQ14944"/>
    </row>
    <row r="14945" spans="42:43" x14ac:dyDescent="0.35">
      <c r="AP14945" s="10"/>
      <c r="AQ14945"/>
    </row>
    <row r="14946" spans="42:43" x14ac:dyDescent="0.35">
      <c r="AP14946" s="10"/>
      <c r="AQ14946"/>
    </row>
    <row r="14947" spans="42:43" x14ac:dyDescent="0.35">
      <c r="AP14947" s="10"/>
      <c r="AQ14947"/>
    </row>
    <row r="14948" spans="42:43" x14ac:dyDescent="0.35">
      <c r="AP14948" s="10"/>
      <c r="AQ14948"/>
    </row>
    <row r="14949" spans="42:43" x14ac:dyDescent="0.35">
      <c r="AP14949" s="10"/>
      <c r="AQ14949"/>
    </row>
    <row r="14950" spans="42:43" x14ac:dyDescent="0.35">
      <c r="AP14950" s="10"/>
      <c r="AQ14950"/>
    </row>
    <row r="14951" spans="42:43" x14ac:dyDescent="0.35">
      <c r="AP14951" s="10"/>
      <c r="AQ14951"/>
    </row>
    <row r="14952" spans="42:43" x14ac:dyDescent="0.35">
      <c r="AP14952" s="10"/>
      <c r="AQ14952"/>
    </row>
    <row r="14953" spans="42:43" x14ac:dyDescent="0.35">
      <c r="AP14953" s="10"/>
      <c r="AQ14953"/>
    </row>
    <row r="14954" spans="42:43" x14ac:dyDescent="0.35">
      <c r="AP14954" s="10"/>
      <c r="AQ14954"/>
    </row>
    <row r="14955" spans="42:43" x14ac:dyDescent="0.35">
      <c r="AP14955" s="10"/>
      <c r="AQ14955"/>
    </row>
    <row r="14956" spans="42:43" x14ac:dyDescent="0.35">
      <c r="AP14956" s="10"/>
      <c r="AQ14956"/>
    </row>
    <row r="14957" spans="42:43" x14ac:dyDescent="0.35">
      <c r="AP14957" s="10"/>
      <c r="AQ14957"/>
    </row>
    <row r="14958" spans="42:43" x14ac:dyDescent="0.35">
      <c r="AP14958" s="10"/>
      <c r="AQ14958"/>
    </row>
    <row r="14959" spans="42:43" x14ac:dyDescent="0.35">
      <c r="AP14959" s="10"/>
      <c r="AQ14959"/>
    </row>
    <row r="14960" spans="42:43" x14ac:dyDescent="0.35">
      <c r="AP14960" s="10"/>
      <c r="AQ14960"/>
    </row>
    <row r="14961" spans="42:43" x14ac:dyDescent="0.35">
      <c r="AP14961" s="10"/>
      <c r="AQ14961"/>
    </row>
    <row r="14962" spans="42:43" x14ac:dyDescent="0.35">
      <c r="AP14962" s="10"/>
      <c r="AQ14962"/>
    </row>
    <row r="14963" spans="42:43" x14ac:dyDescent="0.35">
      <c r="AP14963" s="10"/>
      <c r="AQ14963"/>
    </row>
    <row r="14964" spans="42:43" x14ac:dyDescent="0.35">
      <c r="AP14964" s="10"/>
      <c r="AQ14964"/>
    </row>
    <row r="14965" spans="42:43" x14ac:dyDescent="0.35">
      <c r="AP14965" s="10"/>
      <c r="AQ14965"/>
    </row>
    <row r="14966" spans="42:43" x14ac:dyDescent="0.35">
      <c r="AP14966" s="10"/>
      <c r="AQ14966"/>
    </row>
    <row r="14967" spans="42:43" x14ac:dyDescent="0.35">
      <c r="AP14967" s="10"/>
      <c r="AQ14967"/>
    </row>
    <row r="14968" spans="42:43" x14ac:dyDescent="0.35">
      <c r="AP14968" s="10"/>
      <c r="AQ14968"/>
    </row>
    <row r="14969" spans="42:43" x14ac:dyDescent="0.35">
      <c r="AP14969" s="10"/>
      <c r="AQ14969"/>
    </row>
    <row r="14970" spans="42:43" x14ac:dyDescent="0.35">
      <c r="AP14970" s="10"/>
      <c r="AQ14970"/>
    </row>
    <row r="14971" spans="42:43" x14ac:dyDescent="0.35">
      <c r="AP14971" s="10"/>
      <c r="AQ14971"/>
    </row>
    <row r="14972" spans="42:43" x14ac:dyDescent="0.35">
      <c r="AP14972" s="10"/>
      <c r="AQ14972"/>
    </row>
    <row r="14973" spans="42:43" x14ac:dyDescent="0.35">
      <c r="AP14973" s="10"/>
      <c r="AQ14973"/>
    </row>
    <row r="14974" spans="42:43" x14ac:dyDescent="0.35">
      <c r="AP14974" s="10"/>
      <c r="AQ14974"/>
    </row>
    <row r="14975" spans="42:43" x14ac:dyDescent="0.35">
      <c r="AP14975" s="10"/>
      <c r="AQ14975"/>
    </row>
    <row r="14976" spans="42:43" x14ac:dyDescent="0.35">
      <c r="AP14976" s="10"/>
      <c r="AQ14976"/>
    </row>
    <row r="14977" spans="42:43" x14ac:dyDescent="0.35">
      <c r="AP14977" s="10"/>
      <c r="AQ14977"/>
    </row>
    <row r="14978" spans="42:43" x14ac:dyDescent="0.35">
      <c r="AP14978" s="10"/>
      <c r="AQ14978"/>
    </row>
    <row r="14979" spans="42:43" x14ac:dyDescent="0.35">
      <c r="AP14979" s="10"/>
      <c r="AQ14979"/>
    </row>
    <row r="14980" spans="42:43" x14ac:dyDescent="0.35">
      <c r="AP14980" s="10"/>
      <c r="AQ14980"/>
    </row>
    <row r="14981" spans="42:43" x14ac:dyDescent="0.35">
      <c r="AP14981" s="10"/>
      <c r="AQ14981"/>
    </row>
    <row r="14982" spans="42:43" x14ac:dyDescent="0.35">
      <c r="AP14982" s="10"/>
      <c r="AQ14982"/>
    </row>
    <row r="14983" spans="42:43" x14ac:dyDescent="0.35">
      <c r="AP14983" s="10"/>
      <c r="AQ14983"/>
    </row>
    <row r="14984" spans="42:43" x14ac:dyDescent="0.35">
      <c r="AP14984" s="10"/>
      <c r="AQ14984"/>
    </row>
    <row r="14985" spans="42:43" x14ac:dyDescent="0.35">
      <c r="AP14985" s="10"/>
      <c r="AQ14985"/>
    </row>
    <row r="14986" spans="42:43" x14ac:dyDescent="0.35">
      <c r="AP14986" s="10"/>
      <c r="AQ14986"/>
    </row>
    <row r="14987" spans="42:43" x14ac:dyDescent="0.35">
      <c r="AP14987" s="10"/>
      <c r="AQ14987"/>
    </row>
    <row r="14988" spans="42:43" x14ac:dyDescent="0.35">
      <c r="AP14988" s="10"/>
      <c r="AQ14988"/>
    </row>
    <row r="14989" spans="42:43" x14ac:dyDescent="0.35">
      <c r="AP14989" s="10"/>
      <c r="AQ14989"/>
    </row>
    <row r="14990" spans="42:43" x14ac:dyDescent="0.35">
      <c r="AP14990" s="10"/>
      <c r="AQ14990"/>
    </row>
    <row r="14991" spans="42:43" x14ac:dyDescent="0.35">
      <c r="AP14991" s="10"/>
      <c r="AQ14991"/>
    </row>
    <row r="14992" spans="42:43" x14ac:dyDescent="0.35">
      <c r="AP14992" s="10"/>
      <c r="AQ14992"/>
    </row>
    <row r="14993" spans="42:43" x14ac:dyDescent="0.35">
      <c r="AP14993" s="10"/>
      <c r="AQ14993"/>
    </row>
    <row r="14994" spans="42:43" x14ac:dyDescent="0.35">
      <c r="AP14994" s="10"/>
      <c r="AQ14994"/>
    </row>
    <row r="14995" spans="42:43" x14ac:dyDescent="0.35">
      <c r="AP14995" s="10"/>
      <c r="AQ14995"/>
    </row>
    <row r="14996" spans="42:43" x14ac:dyDescent="0.35">
      <c r="AP14996" s="10"/>
      <c r="AQ14996"/>
    </row>
    <row r="14997" spans="42:43" x14ac:dyDescent="0.35">
      <c r="AP14997" s="10"/>
      <c r="AQ14997"/>
    </row>
    <row r="14998" spans="42:43" x14ac:dyDescent="0.35">
      <c r="AP14998" s="10"/>
      <c r="AQ14998"/>
    </row>
    <row r="14999" spans="42:43" x14ac:dyDescent="0.35">
      <c r="AP14999" s="10"/>
      <c r="AQ14999"/>
    </row>
    <row r="15000" spans="42:43" x14ac:dyDescent="0.35">
      <c r="AP15000" s="10"/>
      <c r="AQ15000"/>
    </row>
    <row r="15001" spans="42:43" x14ac:dyDescent="0.35">
      <c r="AP15001" s="10"/>
      <c r="AQ15001"/>
    </row>
    <row r="15002" spans="42:43" x14ac:dyDescent="0.35">
      <c r="AP15002" s="10"/>
      <c r="AQ15002"/>
    </row>
    <row r="15003" spans="42:43" x14ac:dyDescent="0.35">
      <c r="AP15003" s="10"/>
      <c r="AQ15003"/>
    </row>
    <row r="15004" spans="42:43" x14ac:dyDescent="0.35">
      <c r="AP15004" s="10"/>
      <c r="AQ15004"/>
    </row>
    <row r="15005" spans="42:43" x14ac:dyDescent="0.35">
      <c r="AP15005" s="10"/>
      <c r="AQ15005"/>
    </row>
    <row r="15006" spans="42:43" x14ac:dyDescent="0.35">
      <c r="AP15006" s="10"/>
      <c r="AQ15006"/>
    </row>
    <row r="15007" spans="42:43" x14ac:dyDescent="0.35">
      <c r="AP15007" s="10"/>
      <c r="AQ15007"/>
    </row>
    <row r="15008" spans="42:43" x14ac:dyDescent="0.35">
      <c r="AP15008" s="10"/>
      <c r="AQ15008"/>
    </row>
    <row r="15009" spans="42:43" x14ac:dyDescent="0.35">
      <c r="AP15009" s="10"/>
      <c r="AQ15009"/>
    </row>
    <row r="15010" spans="42:43" x14ac:dyDescent="0.35">
      <c r="AP15010" s="10"/>
      <c r="AQ15010"/>
    </row>
    <row r="15011" spans="42:43" x14ac:dyDescent="0.35">
      <c r="AP15011" s="10"/>
      <c r="AQ15011"/>
    </row>
    <row r="15012" spans="42:43" x14ac:dyDescent="0.35">
      <c r="AP15012" s="10"/>
      <c r="AQ15012"/>
    </row>
    <row r="15013" spans="42:43" x14ac:dyDescent="0.35">
      <c r="AP15013" s="10"/>
      <c r="AQ15013"/>
    </row>
    <row r="15014" spans="42:43" x14ac:dyDescent="0.35">
      <c r="AP15014" s="10"/>
      <c r="AQ15014"/>
    </row>
    <row r="15015" spans="42:43" x14ac:dyDescent="0.35">
      <c r="AP15015" s="10"/>
      <c r="AQ15015"/>
    </row>
    <row r="15016" spans="42:43" x14ac:dyDescent="0.35">
      <c r="AP15016" s="10"/>
      <c r="AQ15016"/>
    </row>
    <row r="15017" spans="42:43" x14ac:dyDescent="0.35">
      <c r="AP15017" s="10"/>
      <c r="AQ15017"/>
    </row>
    <row r="15018" spans="42:43" x14ac:dyDescent="0.35">
      <c r="AP15018" s="10"/>
      <c r="AQ15018"/>
    </row>
    <row r="15019" spans="42:43" x14ac:dyDescent="0.35">
      <c r="AP15019" s="10"/>
      <c r="AQ15019"/>
    </row>
    <row r="15020" spans="42:43" x14ac:dyDescent="0.35">
      <c r="AP15020" s="10"/>
      <c r="AQ15020"/>
    </row>
    <row r="15021" spans="42:43" x14ac:dyDescent="0.35">
      <c r="AP15021" s="10"/>
      <c r="AQ15021"/>
    </row>
    <row r="15022" spans="42:43" x14ac:dyDescent="0.35">
      <c r="AP15022" s="10"/>
      <c r="AQ15022"/>
    </row>
    <row r="15023" spans="42:43" x14ac:dyDescent="0.35">
      <c r="AP15023" s="10"/>
      <c r="AQ15023"/>
    </row>
    <row r="15024" spans="42:43" x14ac:dyDescent="0.35">
      <c r="AP15024" s="10"/>
      <c r="AQ15024"/>
    </row>
    <row r="15025" spans="42:43" x14ac:dyDescent="0.35">
      <c r="AP15025" s="10"/>
      <c r="AQ15025"/>
    </row>
    <row r="15026" spans="42:43" x14ac:dyDescent="0.35">
      <c r="AP15026" s="10"/>
      <c r="AQ15026"/>
    </row>
    <row r="15027" spans="42:43" x14ac:dyDescent="0.35">
      <c r="AP15027" s="10"/>
      <c r="AQ15027"/>
    </row>
    <row r="15028" spans="42:43" x14ac:dyDescent="0.35">
      <c r="AP15028" s="10"/>
      <c r="AQ15028"/>
    </row>
    <row r="15029" spans="42:43" x14ac:dyDescent="0.35">
      <c r="AP15029" s="10"/>
      <c r="AQ15029"/>
    </row>
    <row r="15030" spans="42:43" x14ac:dyDescent="0.35">
      <c r="AP15030" s="10"/>
      <c r="AQ15030"/>
    </row>
    <row r="15031" spans="42:43" x14ac:dyDescent="0.35">
      <c r="AP15031" s="10"/>
      <c r="AQ15031"/>
    </row>
    <row r="15032" spans="42:43" x14ac:dyDescent="0.35">
      <c r="AP15032" s="10"/>
      <c r="AQ15032"/>
    </row>
    <row r="15033" spans="42:43" x14ac:dyDescent="0.35">
      <c r="AP15033" s="10"/>
      <c r="AQ15033"/>
    </row>
    <row r="15034" spans="42:43" x14ac:dyDescent="0.35">
      <c r="AP15034" s="10"/>
      <c r="AQ15034"/>
    </row>
    <row r="15035" spans="42:43" x14ac:dyDescent="0.35">
      <c r="AP15035" s="10"/>
      <c r="AQ15035"/>
    </row>
    <row r="15036" spans="42:43" x14ac:dyDescent="0.35">
      <c r="AP15036" s="10"/>
      <c r="AQ15036"/>
    </row>
    <row r="15037" spans="42:43" x14ac:dyDescent="0.35">
      <c r="AP15037" s="10"/>
      <c r="AQ15037"/>
    </row>
    <row r="15038" spans="42:43" x14ac:dyDescent="0.35">
      <c r="AP15038" s="10"/>
      <c r="AQ15038"/>
    </row>
    <row r="15039" spans="42:43" x14ac:dyDescent="0.35">
      <c r="AP15039" s="10"/>
      <c r="AQ15039"/>
    </row>
    <row r="15040" spans="42:43" x14ac:dyDescent="0.35">
      <c r="AP15040" s="10"/>
      <c r="AQ15040"/>
    </row>
    <row r="15041" spans="42:43" x14ac:dyDescent="0.35">
      <c r="AP15041" s="10"/>
      <c r="AQ15041"/>
    </row>
    <row r="15042" spans="42:43" x14ac:dyDescent="0.35">
      <c r="AP15042" s="10"/>
      <c r="AQ15042"/>
    </row>
    <row r="15043" spans="42:43" x14ac:dyDescent="0.35">
      <c r="AP15043" s="10"/>
      <c r="AQ15043"/>
    </row>
    <row r="15044" spans="42:43" x14ac:dyDescent="0.35">
      <c r="AP15044" s="10"/>
      <c r="AQ15044"/>
    </row>
    <row r="15045" spans="42:43" x14ac:dyDescent="0.35">
      <c r="AP15045" s="10"/>
      <c r="AQ15045"/>
    </row>
    <row r="15046" spans="42:43" x14ac:dyDescent="0.35">
      <c r="AP15046" s="10"/>
      <c r="AQ15046"/>
    </row>
    <row r="15047" spans="42:43" x14ac:dyDescent="0.35">
      <c r="AP15047" s="10"/>
      <c r="AQ15047"/>
    </row>
    <row r="15048" spans="42:43" x14ac:dyDescent="0.35">
      <c r="AP15048" s="10"/>
      <c r="AQ15048"/>
    </row>
    <row r="15049" spans="42:43" x14ac:dyDescent="0.35">
      <c r="AP15049" s="10"/>
      <c r="AQ15049"/>
    </row>
    <row r="15050" spans="42:43" x14ac:dyDescent="0.35">
      <c r="AP15050" s="10"/>
      <c r="AQ15050"/>
    </row>
    <row r="15051" spans="42:43" x14ac:dyDescent="0.35">
      <c r="AP15051" s="10"/>
      <c r="AQ15051"/>
    </row>
    <row r="15052" spans="42:43" x14ac:dyDescent="0.35">
      <c r="AP15052" s="10"/>
      <c r="AQ15052"/>
    </row>
    <row r="15053" spans="42:43" x14ac:dyDescent="0.35">
      <c r="AP15053" s="10"/>
      <c r="AQ15053"/>
    </row>
    <row r="15054" spans="42:43" x14ac:dyDescent="0.35">
      <c r="AP15054" s="10"/>
      <c r="AQ15054"/>
    </row>
    <row r="15055" spans="42:43" x14ac:dyDescent="0.35">
      <c r="AP15055" s="10"/>
      <c r="AQ15055"/>
    </row>
    <row r="15056" spans="42:43" x14ac:dyDescent="0.35">
      <c r="AP15056" s="10"/>
      <c r="AQ15056"/>
    </row>
    <row r="15057" spans="42:43" x14ac:dyDescent="0.35">
      <c r="AP15057" s="10"/>
      <c r="AQ15057"/>
    </row>
    <row r="15058" spans="42:43" x14ac:dyDescent="0.35">
      <c r="AP15058" s="10"/>
      <c r="AQ15058"/>
    </row>
    <row r="15059" spans="42:43" x14ac:dyDescent="0.35">
      <c r="AP15059" s="10"/>
      <c r="AQ15059"/>
    </row>
    <row r="15060" spans="42:43" x14ac:dyDescent="0.35">
      <c r="AP15060" s="10"/>
      <c r="AQ15060"/>
    </row>
    <row r="15061" spans="42:43" x14ac:dyDescent="0.35">
      <c r="AP15061" s="10"/>
      <c r="AQ15061"/>
    </row>
    <row r="15062" spans="42:43" x14ac:dyDescent="0.35">
      <c r="AP15062" s="10"/>
      <c r="AQ15062"/>
    </row>
    <row r="15063" spans="42:43" x14ac:dyDescent="0.35">
      <c r="AP15063" s="10"/>
      <c r="AQ15063"/>
    </row>
    <row r="15064" spans="42:43" x14ac:dyDescent="0.35">
      <c r="AP15064" s="10"/>
      <c r="AQ15064"/>
    </row>
    <row r="15065" spans="42:43" x14ac:dyDescent="0.35">
      <c r="AP15065" s="10"/>
      <c r="AQ15065"/>
    </row>
    <row r="15066" spans="42:43" x14ac:dyDescent="0.35">
      <c r="AP15066" s="10"/>
      <c r="AQ15066"/>
    </row>
    <row r="15067" spans="42:43" x14ac:dyDescent="0.35">
      <c r="AP15067" s="10"/>
      <c r="AQ15067"/>
    </row>
    <row r="15068" spans="42:43" x14ac:dyDescent="0.35">
      <c r="AP15068" s="10"/>
      <c r="AQ15068"/>
    </row>
    <row r="15069" spans="42:43" x14ac:dyDescent="0.35">
      <c r="AP15069" s="10"/>
      <c r="AQ15069"/>
    </row>
    <row r="15070" spans="42:43" x14ac:dyDescent="0.35">
      <c r="AP15070" s="10"/>
      <c r="AQ15070"/>
    </row>
    <row r="15071" spans="42:43" x14ac:dyDescent="0.35">
      <c r="AP15071" s="10"/>
      <c r="AQ15071"/>
    </row>
    <row r="15072" spans="42:43" x14ac:dyDescent="0.35">
      <c r="AP15072" s="10"/>
      <c r="AQ15072"/>
    </row>
    <row r="15073" spans="42:43" x14ac:dyDescent="0.35">
      <c r="AP15073" s="10"/>
      <c r="AQ15073"/>
    </row>
    <row r="15074" spans="42:43" x14ac:dyDescent="0.35">
      <c r="AP15074" s="10"/>
      <c r="AQ15074"/>
    </row>
    <row r="15075" spans="42:43" x14ac:dyDescent="0.35">
      <c r="AP15075" s="10"/>
      <c r="AQ15075"/>
    </row>
    <row r="15076" spans="42:43" x14ac:dyDescent="0.35">
      <c r="AP15076" s="10"/>
      <c r="AQ15076"/>
    </row>
    <row r="15077" spans="42:43" x14ac:dyDescent="0.35">
      <c r="AP15077" s="10"/>
      <c r="AQ15077"/>
    </row>
    <row r="15078" spans="42:43" x14ac:dyDescent="0.35">
      <c r="AP15078" s="10"/>
      <c r="AQ15078"/>
    </row>
    <row r="15079" spans="42:43" x14ac:dyDescent="0.35">
      <c r="AP15079" s="10"/>
      <c r="AQ15079"/>
    </row>
    <row r="15080" spans="42:43" x14ac:dyDescent="0.35">
      <c r="AP15080" s="10"/>
      <c r="AQ15080"/>
    </row>
    <row r="15081" spans="42:43" x14ac:dyDescent="0.35">
      <c r="AP15081" s="10"/>
      <c r="AQ15081"/>
    </row>
    <row r="15082" spans="42:43" x14ac:dyDescent="0.35">
      <c r="AP15082" s="10"/>
      <c r="AQ15082"/>
    </row>
    <row r="15083" spans="42:43" x14ac:dyDescent="0.35">
      <c r="AP15083" s="10"/>
      <c r="AQ15083"/>
    </row>
    <row r="15084" spans="42:43" x14ac:dyDescent="0.35">
      <c r="AP15084" s="10"/>
      <c r="AQ15084"/>
    </row>
    <row r="15085" spans="42:43" x14ac:dyDescent="0.35">
      <c r="AP15085" s="10"/>
      <c r="AQ15085"/>
    </row>
    <row r="15086" spans="42:43" x14ac:dyDescent="0.35">
      <c r="AP15086" s="10"/>
      <c r="AQ15086"/>
    </row>
    <row r="15087" spans="42:43" x14ac:dyDescent="0.35">
      <c r="AP15087" s="10"/>
      <c r="AQ15087"/>
    </row>
    <row r="15088" spans="42:43" x14ac:dyDescent="0.35">
      <c r="AP15088" s="10"/>
      <c r="AQ15088"/>
    </row>
    <row r="15089" spans="42:43" x14ac:dyDescent="0.35">
      <c r="AP15089" s="10"/>
      <c r="AQ15089"/>
    </row>
    <row r="15090" spans="42:43" x14ac:dyDescent="0.35">
      <c r="AP15090" s="10"/>
      <c r="AQ15090"/>
    </row>
    <row r="15091" spans="42:43" x14ac:dyDescent="0.35">
      <c r="AP15091" s="10"/>
      <c r="AQ15091"/>
    </row>
    <row r="15092" spans="42:43" x14ac:dyDescent="0.35">
      <c r="AP15092" s="10"/>
      <c r="AQ15092"/>
    </row>
    <row r="15093" spans="42:43" x14ac:dyDescent="0.35">
      <c r="AP15093" s="10"/>
      <c r="AQ15093"/>
    </row>
    <row r="15094" spans="42:43" x14ac:dyDescent="0.35">
      <c r="AP15094" s="10"/>
      <c r="AQ15094"/>
    </row>
    <row r="15095" spans="42:43" x14ac:dyDescent="0.35">
      <c r="AP15095" s="10"/>
      <c r="AQ15095"/>
    </row>
    <row r="15096" spans="42:43" x14ac:dyDescent="0.35">
      <c r="AP15096" s="10"/>
      <c r="AQ15096"/>
    </row>
    <row r="15097" spans="42:43" x14ac:dyDescent="0.35">
      <c r="AP15097" s="10"/>
      <c r="AQ15097"/>
    </row>
    <row r="15098" spans="42:43" x14ac:dyDescent="0.35">
      <c r="AP15098" s="10"/>
      <c r="AQ15098"/>
    </row>
    <row r="15099" spans="42:43" x14ac:dyDescent="0.35">
      <c r="AP15099" s="10"/>
      <c r="AQ15099"/>
    </row>
    <row r="15100" spans="42:43" x14ac:dyDescent="0.35">
      <c r="AP15100" s="10"/>
      <c r="AQ15100"/>
    </row>
    <row r="15101" spans="42:43" x14ac:dyDescent="0.35">
      <c r="AP15101" s="10"/>
      <c r="AQ15101"/>
    </row>
    <row r="15102" spans="42:43" x14ac:dyDescent="0.35">
      <c r="AP15102" s="10"/>
      <c r="AQ15102"/>
    </row>
    <row r="15103" spans="42:43" x14ac:dyDescent="0.35">
      <c r="AP15103" s="10"/>
      <c r="AQ15103"/>
    </row>
    <row r="15104" spans="42:43" x14ac:dyDescent="0.35">
      <c r="AP15104" s="10"/>
      <c r="AQ15104"/>
    </row>
    <row r="15105" spans="42:43" x14ac:dyDescent="0.35">
      <c r="AP15105" s="10"/>
      <c r="AQ15105"/>
    </row>
    <row r="15106" spans="42:43" x14ac:dyDescent="0.35">
      <c r="AP15106" s="10"/>
      <c r="AQ15106"/>
    </row>
    <row r="15107" spans="42:43" x14ac:dyDescent="0.35">
      <c r="AP15107" s="10"/>
      <c r="AQ15107"/>
    </row>
    <row r="15108" spans="42:43" x14ac:dyDescent="0.35">
      <c r="AP15108" s="10"/>
      <c r="AQ15108"/>
    </row>
    <row r="15109" spans="42:43" x14ac:dyDescent="0.35">
      <c r="AP15109" s="10"/>
      <c r="AQ15109"/>
    </row>
    <row r="15110" spans="42:43" x14ac:dyDescent="0.35">
      <c r="AP15110" s="10"/>
      <c r="AQ15110"/>
    </row>
    <row r="15111" spans="42:43" x14ac:dyDescent="0.35">
      <c r="AP15111" s="10"/>
      <c r="AQ15111"/>
    </row>
    <row r="15112" spans="42:43" x14ac:dyDescent="0.35">
      <c r="AP15112" s="10"/>
      <c r="AQ15112"/>
    </row>
    <row r="15113" spans="42:43" x14ac:dyDescent="0.35">
      <c r="AP15113" s="10"/>
      <c r="AQ15113"/>
    </row>
    <row r="15114" spans="42:43" x14ac:dyDescent="0.35">
      <c r="AP15114" s="10"/>
      <c r="AQ15114"/>
    </row>
    <row r="15115" spans="42:43" x14ac:dyDescent="0.35">
      <c r="AP15115" s="10"/>
      <c r="AQ15115"/>
    </row>
    <row r="15116" spans="42:43" x14ac:dyDescent="0.35">
      <c r="AP15116" s="10"/>
      <c r="AQ15116"/>
    </row>
    <row r="15117" spans="42:43" x14ac:dyDescent="0.35">
      <c r="AP15117" s="10"/>
      <c r="AQ15117"/>
    </row>
    <row r="15118" spans="42:43" x14ac:dyDescent="0.35">
      <c r="AP15118" s="10"/>
      <c r="AQ15118"/>
    </row>
    <row r="15119" spans="42:43" x14ac:dyDescent="0.35">
      <c r="AP15119" s="10"/>
      <c r="AQ15119"/>
    </row>
    <row r="15120" spans="42:43" x14ac:dyDescent="0.35">
      <c r="AP15120" s="10"/>
      <c r="AQ15120"/>
    </row>
    <row r="15121" spans="42:43" x14ac:dyDescent="0.35">
      <c r="AP15121" s="10"/>
      <c r="AQ15121"/>
    </row>
    <row r="15122" spans="42:43" x14ac:dyDescent="0.35">
      <c r="AP15122" s="10"/>
      <c r="AQ15122"/>
    </row>
    <row r="15123" spans="42:43" x14ac:dyDescent="0.35">
      <c r="AP15123" s="10"/>
      <c r="AQ15123"/>
    </row>
    <row r="15124" spans="42:43" x14ac:dyDescent="0.35">
      <c r="AP15124" s="10"/>
      <c r="AQ15124"/>
    </row>
    <row r="15125" spans="42:43" x14ac:dyDescent="0.35">
      <c r="AP15125" s="10"/>
      <c r="AQ15125"/>
    </row>
    <row r="15126" spans="42:43" x14ac:dyDescent="0.35">
      <c r="AP15126" s="10"/>
      <c r="AQ15126"/>
    </row>
    <row r="15127" spans="42:43" x14ac:dyDescent="0.35">
      <c r="AP15127" s="10"/>
      <c r="AQ15127"/>
    </row>
    <row r="15128" spans="42:43" x14ac:dyDescent="0.35">
      <c r="AP15128" s="10"/>
      <c r="AQ15128"/>
    </row>
    <row r="15129" spans="42:43" x14ac:dyDescent="0.35">
      <c r="AP15129" s="10"/>
      <c r="AQ15129"/>
    </row>
    <row r="15130" spans="42:43" x14ac:dyDescent="0.35">
      <c r="AP15130" s="10"/>
      <c r="AQ15130"/>
    </row>
    <row r="15131" spans="42:43" x14ac:dyDescent="0.35">
      <c r="AP15131" s="10"/>
      <c r="AQ15131"/>
    </row>
    <row r="15132" spans="42:43" x14ac:dyDescent="0.35">
      <c r="AP15132" s="10"/>
      <c r="AQ15132"/>
    </row>
    <row r="15133" spans="42:43" x14ac:dyDescent="0.35">
      <c r="AP15133" s="10"/>
      <c r="AQ15133"/>
    </row>
    <row r="15134" spans="42:43" x14ac:dyDescent="0.35">
      <c r="AP15134" s="10"/>
      <c r="AQ15134"/>
    </row>
    <row r="15135" spans="42:43" x14ac:dyDescent="0.35">
      <c r="AP15135" s="10"/>
      <c r="AQ15135"/>
    </row>
    <row r="15136" spans="42:43" x14ac:dyDescent="0.35">
      <c r="AP15136" s="10"/>
      <c r="AQ15136"/>
    </row>
    <row r="15137" spans="42:43" x14ac:dyDescent="0.35">
      <c r="AP15137" s="10"/>
      <c r="AQ15137"/>
    </row>
    <row r="15138" spans="42:43" x14ac:dyDescent="0.35">
      <c r="AP15138" s="10"/>
      <c r="AQ15138"/>
    </row>
    <row r="15139" spans="42:43" x14ac:dyDescent="0.35">
      <c r="AP15139" s="10"/>
      <c r="AQ15139"/>
    </row>
    <row r="15140" spans="42:43" x14ac:dyDescent="0.35">
      <c r="AP15140" s="10"/>
      <c r="AQ15140"/>
    </row>
    <row r="15141" spans="42:43" x14ac:dyDescent="0.35">
      <c r="AP15141" s="10"/>
      <c r="AQ15141"/>
    </row>
    <row r="15142" spans="42:43" x14ac:dyDescent="0.35">
      <c r="AP15142" s="10"/>
      <c r="AQ15142"/>
    </row>
    <row r="15143" spans="42:43" x14ac:dyDescent="0.35">
      <c r="AP15143" s="10"/>
      <c r="AQ15143"/>
    </row>
    <row r="15144" spans="42:43" x14ac:dyDescent="0.35">
      <c r="AP15144" s="10"/>
      <c r="AQ15144"/>
    </row>
    <row r="15145" spans="42:43" x14ac:dyDescent="0.35">
      <c r="AP15145" s="10"/>
      <c r="AQ15145"/>
    </row>
    <row r="15146" spans="42:43" x14ac:dyDescent="0.35">
      <c r="AP15146" s="10"/>
      <c r="AQ15146"/>
    </row>
    <row r="15147" spans="42:43" x14ac:dyDescent="0.35">
      <c r="AP15147" s="10"/>
      <c r="AQ15147"/>
    </row>
    <row r="15148" spans="42:43" x14ac:dyDescent="0.35">
      <c r="AP15148" s="10"/>
      <c r="AQ15148"/>
    </row>
    <row r="15149" spans="42:43" x14ac:dyDescent="0.35">
      <c r="AP15149" s="10"/>
      <c r="AQ15149"/>
    </row>
    <row r="15150" spans="42:43" x14ac:dyDescent="0.35">
      <c r="AP15150" s="10"/>
      <c r="AQ15150"/>
    </row>
    <row r="15151" spans="42:43" x14ac:dyDescent="0.35">
      <c r="AP15151" s="10"/>
      <c r="AQ15151"/>
    </row>
    <row r="15152" spans="42:43" x14ac:dyDescent="0.35">
      <c r="AP15152" s="10"/>
      <c r="AQ15152"/>
    </row>
    <row r="15153" spans="42:43" x14ac:dyDescent="0.35">
      <c r="AP15153" s="10"/>
      <c r="AQ15153"/>
    </row>
    <row r="15154" spans="42:43" x14ac:dyDescent="0.35">
      <c r="AP15154" s="10"/>
      <c r="AQ15154"/>
    </row>
    <row r="15155" spans="42:43" x14ac:dyDescent="0.35">
      <c r="AP15155" s="10"/>
      <c r="AQ15155"/>
    </row>
    <row r="15156" spans="42:43" x14ac:dyDescent="0.35">
      <c r="AP15156" s="10"/>
      <c r="AQ15156"/>
    </row>
    <row r="15157" spans="42:43" x14ac:dyDescent="0.35">
      <c r="AP15157" s="10"/>
      <c r="AQ15157"/>
    </row>
    <row r="15158" spans="42:43" x14ac:dyDescent="0.35">
      <c r="AP15158" s="10"/>
      <c r="AQ15158"/>
    </row>
    <row r="15159" spans="42:43" x14ac:dyDescent="0.35">
      <c r="AP15159" s="10"/>
      <c r="AQ15159"/>
    </row>
    <row r="15160" spans="42:43" x14ac:dyDescent="0.35">
      <c r="AP15160" s="10"/>
      <c r="AQ15160"/>
    </row>
    <row r="15161" spans="42:43" x14ac:dyDescent="0.35">
      <c r="AP15161" s="10"/>
      <c r="AQ15161"/>
    </row>
    <row r="15162" spans="42:43" x14ac:dyDescent="0.35">
      <c r="AP15162" s="10"/>
      <c r="AQ15162"/>
    </row>
    <row r="15163" spans="42:43" x14ac:dyDescent="0.35">
      <c r="AP15163" s="10"/>
      <c r="AQ15163"/>
    </row>
    <row r="15164" spans="42:43" x14ac:dyDescent="0.35">
      <c r="AP15164" s="10"/>
      <c r="AQ15164"/>
    </row>
    <row r="15165" spans="42:43" x14ac:dyDescent="0.35">
      <c r="AP15165" s="10"/>
      <c r="AQ15165"/>
    </row>
    <row r="15166" spans="42:43" x14ac:dyDescent="0.35">
      <c r="AP15166" s="10"/>
      <c r="AQ15166"/>
    </row>
    <row r="15167" spans="42:43" x14ac:dyDescent="0.35">
      <c r="AP15167" s="10"/>
      <c r="AQ15167"/>
    </row>
    <row r="15168" spans="42:43" x14ac:dyDescent="0.35">
      <c r="AP15168" s="10"/>
      <c r="AQ15168"/>
    </row>
    <row r="15169" spans="42:43" x14ac:dyDescent="0.35">
      <c r="AP15169" s="10"/>
      <c r="AQ15169"/>
    </row>
    <row r="15170" spans="42:43" x14ac:dyDescent="0.35">
      <c r="AP15170" s="10"/>
      <c r="AQ15170"/>
    </row>
    <row r="15171" spans="42:43" x14ac:dyDescent="0.35">
      <c r="AP15171" s="10"/>
      <c r="AQ15171"/>
    </row>
    <row r="15172" spans="42:43" x14ac:dyDescent="0.35">
      <c r="AP15172" s="10"/>
      <c r="AQ15172"/>
    </row>
    <row r="15173" spans="42:43" x14ac:dyDescent="0.35">
      <c r="AP15173" s="10"/>
      <c r="AQ15173"/>
    </row>
    <row r="15174" spans="42:43" x14ac:dyDescent="0.35">
      <c r="AP15174" s="10"/>
      <c r="AQ15174"/>
    </row>
    <row r="15175" spans="42:43" x14ac:dyDescent="0.35">
      <c r="AP15175" s="10"/>
      <c r="AQ15175"/>
    </row>
    <row r="15176" spans="42:43" x14ac:dyDescent="0.35">
      <c r="AP15176" s="10"/>
      <c r="AQ15176"/>
    </row>
    <row r="15177" spans="42:43" x14ac:dyDescent="0.35">
      <c r="AP15177" s="10"/>
      <c r="AQ15177"/>
    </row>
    <row r="15178" spans="42:43" x14ac:dyDescent="0.35">
      <c r="AP15178" s="10"/>
      <c r="AQ15178"/>
    </row>
    <row r="15179" spans="42:43" x14ac:dyDescent="0.35">
      <c r="AP15179" s="10"/>
      <c r="AQ15179"/>
    </row>
    <row r="15180" spans="42:43" x14ac:dyDescent="0.35">
      <c r="AP15180" s="10"/>
      <c r="AQ15180"/>
    </row>
    <row r="15181" spans="42:43" x14ac:dyDescent="0.35">
      <c r="AP15181" s="10"/>
      <c r="AQ15181"/>
    </row>
    <row r="15182" spans="42:43" x14ac:dyDescent="0.35">
      <c r="AP15182" s="10"/>
      <c r="AQ15182"/>
    </row>
    <row r="15183" spans="42:43" x14ac:dyDescent="0.35">
      <c r="AP15183" s="10"/>
      <c r="AQ15183"/>
    </row>
    <row r="15184" spans="42:43" x14ac:dyDescent="0.35">
      <c r="AP15184" s="10"/>
      <c r="AQ15184"/>
    </row>
    <row r="15185" spans="42:43" x14ac:dyDescent="0.35">
      <c r="AP15185" s="10"/>
      <c r="AQ15185"/>
    </row>
    <row r="15186" spans="42:43" x14ac:dyDescent="0.35">
      <c r="AP15186" s="10"/>
      <c r="AQ15186"/>
    </row>
    <row r="15187" spans="42:43" x14ac:dyDescent="0.35">
      <c r="AP15187" s="10"/>
      <c r="AQ15187"/>
    </row>
    <row r="15188" spans="42:43" x14ac:dyDescent="0.35">
      <c r="AP15188" s="10"/>
      <c r="AQ15188"/>
    </row>
    <row r="15189" spans="42:43" x14ac:dyDescent="0.35">
      <c r="AP15189" s="10"/>
      <c r="AQ15189"/>
    </row>
    <row r="15190" spans="42:43" x14ac:dyDescent="0.35">
      <c r="AP15190" s="10"/>
      <c r="AQ15190"/>
    </row>
    <row r="15191" spans="42:43" x14ac:dyDescent="0.35">
      <c r="AP15191" s="10"/>
      <c r="AQ15191"/>
    </row>
    <row r="15192" spans="42:43" x14ac:dyDescent="0.35">
      <c r="AP15192" s="10"/>
      <c r="AQ15192"/>
    </row>
    <row r="15193" spans="42:43" x14ac:dyDescent="0.35">
      <c r="AP15193" s="10"/>
      <c r="AQ15193"/>
    </row>
    <row r="15194" spans="42:43" x14ac:dyDescent="0.35">
      <c r="AP15194" s="10"/>
      <c r="AQ15194"/>
    </row>
    <row r="15195" spans="42:43" x14ac:dyDescent="0.35">
      <c r="AP15195" s="10"/>
      <c r="AQ15195"/>
    </row>
    <row r="15196" spans="42:43" x14ac:dyDescent="0.35">
      <c r="AP15196" s="10"/>
      <c r="AQ15196"/>
    </row>
    <row r="15197" spans="42:43" x14ac:dyDescent="0.35">
      <c r="AP15197" s="10"/>
      <c r="AQ15197"/>
    </row>
    <row r="15198" spans="42:43" x14ac:dyDescent="0.35">
      <c r="AP15198" s="10"/>
      <c r="AQ15198"/>
    </row>
    <row r="15199" spans="42:43" x14ac:dyDescent="0.35">
      <c r="AP15199" s="10"/>
      <c r="AQ15199"/>
    </row>
    <row r="15200" spans="42:43" x14ac:dyDescent="0.35">
      <c r="AP15200" s="10"/>
      <c r="AQ15200"/>
    </row>
    <row r="15201" spans="42:43" x14ac:dyDescent="0.35">
      <c r="AP15201" s="10"/>
      <c r="AQ15201"/>
    </row>
    <row r="15202" spans="42:43" x14ac:dyDescent="0.35">
      <c r="AP15202" s="10"/>
      <c r="AQ15202"/>
    </row>
    <row r="15203" spans="42:43" x14ac:dyDescent="0.35">
      <c r="AP15203" s="10"/>
      <c r="AQ15203"/>
    </row>
    <row r="15204" spans="42:43" x14ac:dyDescent="0.35">
      <c r="AP15204" s="10"/>
      <c r="AQ15204"/>
    </row>
    <row r="15205" spans="42:43" x14ac:dyDescent="0.35">
      <c r="AP15205" s="10"/>
      <c r="AQ15205"/>
    </row>
    <row r="15206" spans="42:43" x14ac:dyDescent="0.35">
      <c r="AP15206" s="10"/>
      <c r="AQ15206"/>
    </row>
    <row r="15207" spans="42:43" x14ac:dyDescent="0.35">
      <c r="AP15207" s="10"/>
      <c r="AQ15207"/>
    </row>
    <row r="15208" spans="42:43" x14ac:dyDescent="0.35">
      <c r="AP15208" s="10"/>
      <c r="AQ15208"/>
    </row>
    <row r="15209" spans="42:43" x14ac:dyDescent="0.35">
      <c r="AP15209" s="10"/>
      <c r="AQ15209"/>
    </row>
    <row r="15210" spans="42:43" x14ac:dyDescent="0.35">
      <c r="AP15210" s="10"/>
      <c r="AQ15210"/>
    </row>
    <row r="15211" spans="42:43" x14ac:dyDescent="0.35">
      <c r="AP15211" s="10"/>
      <c r="AQ15211"/>
    </row>
    <row r="15212" spans="42:43" x14ac:dyDescent="0.35">
      <c r="AP15212" s="10"/>
      <c r="AQ15212"/>
    </row>
    <row r="15213" spans="42:43" x14ac:dyDescent="0.35">
      <c r="AP15213" s="10"/>
      <c r="AQ15213"/>
    </row>
    <row r="15214" spans="42:43" x14ac:dyDescent="0.35">
      <c r="AP15214" s="10"/>
      <c r="AQ15214"/>
    </row>
    <row r="15215" spans="42:43" x14ac:dyDescent="0.35">
      <c r="AP15215" s="10"/>
      <c r="AQ15215"/>
    </row>
    <row r="15216" spans="42:43" x14ac:dyDescent="0.35">
      <c r="AP15216" s="10"/>
      <c r="AQ15216"/>
    </row>
    <row r="15217" spans="42:43" x14ac:dyDescent="0.35">
      <c r="AP15217" s="10"/>
      <c r="AQ15217"/>
    </row>
    <row r="15218" spans="42:43" x14ac:dyDescent="0.35">
      <c r="AP15218" s="10"/>
      <c r="AQ15218"/>
    </row>
    <row r="15219" spans="42:43" x14ac:dyDescent="0.35">
      <c r="AP15219" s="10"/>
      <c r="AQ15219"/>
    </row>
    <row r="15220" spans="42:43" x14ac:dyDescent="0.35">
      <c r="AP15220" s="10"/>
      <c r="AQ15220"/>
    </row>
    <row r="15221" spans="42:43" x14ac:dyDescent="0.35">
      <c r="AP15221" s="10"/>
      <c r="AQ15221"/>
    </row>
    <row r="15222" spans="42:43" x14ac:dyDescent="0.35">
      <c r="AP15222" s="10"/>
      <c r="AQ15222"/>
    </row>
    <row r="15223" spans="42:43" x14ac:dyDescent="0.35">
      <c r="AP15223" s="10"/>
      <c r="AQ15223"/>
    </row>
    <row r="15224" spans="42:43" x14ac:dyDescent="0.35">
      <c r="AP15224" s="10"/>
      <c r="AQ15224"/>
    </row>
    <row r="15225" spans="42:43" x14ac:dyDescent="0.35">
      <c r="AP15225" s="10"/>
      <c r="AQ15225"/>
    </row>
    <row r="15226" spans="42:43" x14ac:dyDescent="0.35">
      <c r="AP15226" s="10"/>
      <c r="AQ15226"/>
    </row>
    <row r="15227" spans="42:43" x14ac:dyDescent="0.35">
      <c r="AP15227" s="10"/>
      <c r="AQ15227"/>
    </row>
    <row r="15228" spans="42:43" x14ac:dyDescent="0.35">
      <c r="AP15228" s="10"/>
      <c r="AQ15228"/>
    </row>
    <row r="15229" spans="42:43" x14ac:dyDescent="0.35">
      <c r="AP15229" s="10"/>
      <c r="AQ15229"/>
    </row>
    <row r="15230" spans="42:43" x14ac:dyDescent="0.35">
      <c r="AP15230" s="10"/>
      <c r="AQ15230"/>
    </row>
    <row r="15231" spans="42:43" x14ac:dyDescent="0.35">
      <c r="AP15231" s="10"/>
      <c r="AQ15231"/>
    </row>
    <row r="15232" spans="42:43" x14ac:dyDescent="0.35">
      <c r="AP15232" s="10"/>
      <c r="AQ15232"/>
    </row>
    <row r="15233" spans="42:43" x14ac:dyDescent="0.35">
      <c r="AP15233" s="10"/>
      <c r="AQ15233"/>
    </row>
    <row r="15234" spans="42:43" x14ac:dyDescent="0.35">
      <c r="AP15234" s="10"/>
      <c r="AQ15234"/>
    </row>
    <row r="15235" spans="42:43" x14ac:dyDescent="0.35">
      <c r="AP15235" s="10"/>
      <c r="AQ15235"/>
    </row>
    <row r="15236" spans="42:43" x14ac:dyDescent="0.35">
      <c r="AP15236" s="10"/>
      <c r="AQ15236"/>
    </row>
    <row r="15237" spans="42:43" x14ac:dyDescent="0.35">
      <c r="AP15237" s="10"/>
      <c r="AQ15237"/>
    </row>
    <row r="15238" spans="42:43" x14ac:dyDescent="0.35">
      <c r="AP15238" s="10"/>
      <c r="AQ15238"/>
    </row>
    <row r="15239" spans="42:43" x14ac:dyDescent="0.35">
      <c r="AP15239" s="10"/>
      <c r="AQ15239"/>
    </row>
    <row r="15240" spans="42:43" x14ac:dyDescent="0.35">
      <c r="AP15240" s="10"/>
      <c r="AQ15240"/>
    </row>
    <row r="15241" spans="42:43" x14ac:dyDescent="0.35">
      <c r="AP15241" s="10"/>
      <c r="AQ15241"/>
    </row>
    <row r="15242" spans="42:43" x14ac:dyDescent="0.35">
      <c r="AP15242" s="10"/>
      <c r="AQ15242"/>
    </row>
    <row r="15243" spans="42:43" x14ac:dyDescent="0.35">
      <c r="AP15243" s="10"/>
      <c r="AQ15243"/>
    </row>
    <row r="15244" spans="42:43" x14ac:dyDescent="0.35">
      <c r="AP15244" s="10"/>
      <c r="AQ15244"/>
    </row>
    <row r="15245" spans="42:43" x14ac:dyDescent="0.35">
      <c r="AP15245" s="10"/>
      <c r="AQ15245"/>
    </row>
    <row r="15246" spans="42:43" x14ac:dyDescent="0.35">
      <c r="AP15246" s="10"/>
      <c r="AQ15246"/>
    </row>
    <row r="15247" spans="42:43" x14ac:dyDescent="0.35">
      <c r="AP15247" s="10"/>
      <c r="AQ15247"/>
    </row>
    <row r="15248" spans="42:43" x14ac:dyDescent="0.35">
      <c r="AP15248" s="10"/>
      <c r="AQ15248"/>
    </row>
    <row r="15249" spans="42:43" x14ac:dyDescent="0.35">
      <c r="AP15249" s="10"/>
      <c r="AQ15249"/>
    </row>
    <row r="15250" spans="42:43" x14ac:dyDescent="0.35">
      <c r="AP15250" s="10"/>
      <c r="AQ15250"/>
    </row>
    <row r="15251" spans="42:43" x14ac:dyDescent="0.35">
      <c r="AP15251" s="10"/>
      <c r="AQ15251"/>
    </row>
    <row r="15252" spans="42:43" x14ac:dyDescent="0.35">
      <c r="AP15252" s="10"/>
      <c r="AQ15252"/>
    </row>
    <row r="15253" spans="42:43" x14ac:dyDescent="0.35">
      <c r="AP15253" s="10"/>
      <c r="AQ15253"/>
    </row>
    <row r="15254" spans="42:43" x14ac:dyDescent="0.35">
      <c r="AP15254" s="10"/>
      <c r="AQ15254"/>
    </row>
    <row r="15255" spans="42:43" x14ac:dyDescent="0.35">
      <c r="AP15255" s="10"/>
      <c r="AQ15255"/>
    </row>
    <row r="15256" spans="42:43" x14ac:dyDescent="0.35">
      <c r="AP15256" s="10"/>
      <c r="AQ15256"/>
    </row>
    <row r="15257" spans="42:43" x14ac:dyDescent="0.35">
      <c r="AP15257" s="10"/>
      <c r="AQ15257"/>
    </row>
    <row r="15258" spans="42:43" x14ac:dyDescent="0.35">
      <c r="AP15258" s="10"/>
      <c r="AQ15258"/>
    </row>
    <row r="15259" spans="42:43" x14ac:dyDescent="0.35">
      <c r="AP15259" s="10"/>
      <c r="AQ15259"/>
    </row>
    <row r="15260" spans="42:43" x14ac:dyDescent="0.35">
      <c r="AP15260" s="10"/>
      <c r="AQ15260"/>
    </row>
    <row r="15261" spans="42:43" x14ac:dyDescent="0.35">
      <c r="AP15261" s="10"/>
      <c r="AQ15261"/>
    </row>
    <row r="15262" spans="42:43" x14ac:dyDescent="0.35">
      <c r="AP15262" s="10"/>
      <c r="AQ15262"/>
    </row>
    <row r="15263" spans="42:43" x14ac:dyDescent="0.35">
      <c r="AP15263" s="10"/>
      <c r="AQ15263"/>
    </row>
    <row r="15264" spans="42:43" x14ac:dyDescent="0.35">
      <c r="AP15264" s="10"/>
      <c r="AQ15264"/>
    </row>
    <row r="15265" spans="42:43" x14ac:dyDescent="0.35">
      <c r="AP15265" s="10"/>
      <c r="AQ15265"/>
    </row>
    <row r="15266" spans="42:43" x14ac:dyDescent="0.35">
      <c r="AP15266" s="10"/>
      <c r="AQ15266"/>
    </row>
    <row r="15267" spans="42:43" x14ac:dyDescent="0.35">
      <c r="AP15267" s="10"/>
      <c r="AQ15267"/>
    </row>
    <row r="15268" spans="42:43" x14ac:dyDescent="0.35">
      <c r="AP15268" s="10"/>
      <c r="AQ15268"/>
    </row>
    <row r="15269" spans="42:43" x14ac:dyDescent="0.35">
      <c r="AP15269" s="10"/>
      <c r="AQ15269"/>
    </row>
    <row r="15270" spans="42:43" x14ac:dyDescent="0.35">
      <c r="AP15270" s="10"/>
      <c r="AQ15270"/>
    </row>
    <row r="15271" spans="42:43" x14ac:dyDescent="0.35">
      <c r="AP15271" s="10"/>
      <c r="AQ15271"/>
    </row>
    <row r="15272" spans="42:43" x14ac:dyDescent="0.35">
      <c r="AP15272" s="10"/>
      <c r="AQ15272"/>
    </row>
    <row r="15273" spans="42:43" x14ac:dyDescent="0.35">
      <c r="AP15273" s="10"/>
      <c r="AQ15273"/>
    </row>
    <row r="15274" spans="42:43" x14ac:dyDescent="0.35">
      <c r="AP15274" s="10"/>
      <c r="AQ15274"/>
    </row>
    <row r="15275" spans="42:43" x14ac:dyDescent="0.35">
      <c r="AP15275" s="10"/>
      <c r="AQ15275"/>
    </row>
    <row r="15276" spans="42:43" x14ac:dyDescent="0.35">
      <c r="AP15276" s="10"/>
      <c r="AQ15276"/>
    </row>
    <row r="15277" spans="42:43" x14ac:dyDescent="0.35">
      <c r="AP15277" s="10"/>
      <c r="AQ15277"/>
    </row>
    <row r="15278" spans="42:43" x14ac:dyDescent="0.35">
      <c r="AP15278" s="10"/>
      <c r="AQ15278"/>
    </row>
    <row r="15279" spans="42:43" x14ac:dyDescent="0.35">
      <c r="AP15279" s="10"/>
      <c r="AQ15279"/>
    </row>
    <row r="15280" spans="42:43" x14ac:dyDescent="0.35">
      <c r="AP15280" s="10"/>
      <c r="AQ15280"/>
    </row>
    <row r="15281" spans="42:43" x14ac:dyDescent="0.35">
      <c r="AP15281" s="10"/>
      <c r="AQ15281"/>
    </row>
    <row r="15282" spans="42:43" x14ac:dyDescent="0.35">
      <c r="AP15282" s="10"/>
      <c r="AQ15282"/>
    </row>
    <row r="15283" spans="42:43" x14ac:dyDescent="0.35">
      <c r="AP15283" s="10"/>
      <c r="AQ15283"/>
    </row>
    <row r="15284" spans="42:43" x14ac:dyDescent="0.35">
      <c r="AP15284" s="10"/>
      <c r="AQ15284"/>
    </row>
    <row r="15285" spans="42:43" x14ac:dyDescent="0.35">
      <c r="AP15285" s="10"/>
      <c r="AQ15285"/>
    </row>
    <row r="15286" spans="42:43" x14ac:dyDescent="0.35">
      <c r="AP15286" s="10"/>
      <c r="AQ15286"/>
    </row>
    <row r="15287" spans="42:43" x14ac:dyDescent="0.35">
      <c r="AP15287" s="10"/>
      <c r="AQ15287"/>
    </row>
    <row r="15288" spans="42:43" x14ac:dyDescent="0.35">
      <c r="AP15288" s="10"/>
      <c r="AQ15288"/>
    </row>
    <row r="15289" spans="42:43" x14ac:dyDescent="0.35">
      <c r="AP15289" s="10"/>
      <c r="AQ15289"/>
    </row>
    <row r="15290" spans="42:43" x14ac:dyDescent="0.35">
      <c r="AP15290" s="10"/>
      <c r="AQ15290"/>
    </row>
    <row r="15291" spans="42:43" x14ac:dyDescent="0.35">
      <c r="AP15291" s="10"/>
      <c r="AQ15291"/>
    </row>
    <row r="15292" spans="42:43" x14ac:dyDescent="0.35">
      <c r="AP15292" s="10"/>
      <c r="AQ15292"/>
    </row>
    <row r="15293" spans="42:43" x14ac:dyDescent="0.35">
      <c r="AP15293" s="10"/>
      <c r="AQ15293"/>
    </row>
    <row r="15294" spans="42:43" x14ac:dyDescent="0.35">
      <c r="AP15294" s="10"/>
      <c r="AQ15294"/>
    </row>
    <row r="15295" spans="42:43" x14ac:dyDescent="0.35">
      <c r="AP15295" s="10"/>
      <c r="AQ15295"/>
    </row>
    <row r="15296" spans="42:43" x14ac:dyDescent="0.35">
      <c r="AP15296" s="10"/>
      <c r="AQ15296"/>
    </row>
    <row r="15297" spans="42:43" x14ac:dyDescent="0.35">
      <c r="AP15297" s="10"/>
      <c r="AQ15297"/>
    </row>
    <row r="15298" spans="42:43" x14ac:dyDescent="0.35">
      <c r="AP15298" s="10"/>
      <c r="AQ15298"/>
    </row>
    <row r="15299" spans="42:43" x14ac:dyDescent="0.35">
      <c r="AP15299" s="10"/>
      <c r="AQ15299"/>
    </row>
    <row r="15300" spans="42:43" x14ac:dyDescent="0.35">
      <c r="AP15300" s="10"/>
      <c r="AQ15300"/>
    </row>
    <row r="15301" spans="42:43" x14ac:dyDescent="0.35">
      <c r="AP15301" s="10"/>
      <c r="AQ15301"/>
    </row>
    <row r="15302" spans="42:43" x14ac:dyDescent="0.35">
      <c r="AP15302" s="10"/>
      <c r="AQ15302"/>
    </row>
    <row r="15303" spans="42:43" x14ac:dyDescent="0.35">
      <c r="AP15303" s="10"/>
      <c r="AQ15303"/>
    </row>
    <row r="15304" spans="42:43" x14ac:dyDescent="0.35">
      <c r="AP15304" s="10"/>
      <c r="AQ15304"/>
    </row>
    <row r="15305" spans="42:43" x14ac:dyDescent="0.35">
      <c r="AP15305" s="10"/>
      <c r="AQ15305"/>
    </row>
    <row r="15306" spans="42:43" x14ac:dyDescent="0.35">
      <c r="AP15306" s="10"/>
      <c r="AQ15306"/>
    </row>
    <row r="15307" spans="42:43" x14ac:dyDescent="0.35">
      <c r="AP15307" s="10"/>
      <c r="AQ15307"/>
    </row>
    <row r="15308" spans="42:43" x14ac:dyDescent="0.35">
      <c r="AP15308" s="10"/>
      <c r="AQ15308"/>
    </row>
    <row r="15309" spans="42:43" x14ac:dyDescent="0.35">
      <c r="AP15309" s="10"/>
      <c r="AQ15309"/>
    </row>
    <row r="15310" spans="42:43" x14ac:dyDescent="0.35">
      <c r="AP15310" s="10"/>
      <c r="AQ15310"/>
    </row>
    <row r="15311" spans="42:43" x14ac:dyDescent="0.35">
      <c r="AP15311" s="10"/>
      <c r="AQ15311"/>
    </row>
    <row r="15312" spans="42:43" x14ac:dyDescent="0.35">
      <c r="AP15312" s="10"/>
      <c r="AQ15312"/>
    </row>
    <row r="15313" spans="42:43" x14ac:dyDescent="0.35">
      <c r="AP15313" s="10"/>
      <c r="AQ15313"/>
    </row>
    <row r="15314" spans="42:43" x14ac:dyDescent="0.35">
      <c r="AP15314" s="10"/>
      <c r="AQ15314"/>
    </row>
    <row r="15315" spans="42:43" x14ac:dyDescent="0.35">
      <c r="AP15315" s="10"/>
      <c r="AQ15315"/>
    </row>
    <row r="15316" spans="42:43" x14ac:dyDescent="0.35">
      <c r="AP15316" s="10"/>
      <c r="AQ15316"/>
    </row>
    <row r="15317" spans="42:43" x14ac:dyDescent="0.35">
      <c r="AP15317" s="10"/>
      <c r="AQ15317"/>
    </row>
    <row r="15318" spans="42:43" x14ac:dyDescent="0.35">
      <c r="AP15318" s="10"/>
      <c r="AQ15318"/>
    </row>
    <row r="15319" spans="42:43" x14ac:dyDescent="0.35">
      <c r="AP15319" s="10"/>
      <c r="AQ15319"/>
    </row>
    <row r="15320" spans="42:43" x14ac:dyDescent="0.35">
      <c r="AP15320" s="10"/>
      <c r="AQ15320"/>
    </row>
    <row r="15321" spans="42:43" x14ac:dyDescent="0.35">
      <c r="AP15321" s="10"/>
      <c r="AQ15321"/>
    </row>
    <row r="15322" spans="42:43" x14ac:dyDescent="0.35">
      <c r="AP15322" s="10"/>
      <c r="AQ15322"/>
    </row>
    <row r="15323" spans="42:43" x14ac:dyDescent="0.35">
      <c r="AP15323" s="10"/>
      <c r="AQ15323"/>
    </row>
    <row r="15324" spans="42:43" x14ac:dyDescent="0.35">
      <c r="AP15324" s="10"/>
      <c r="AQ15324"/>
    </row>
    <row r="15325" spans="42:43" x14ac:dyDescent="0.35">
      <c r="AP15325" s="10"/>
      <c r="AQ15325"/>
    </row>
    <row r="15326" spans="42:43" x14ac:dyDescent="0.35">
      <c r="AP15326" s="10"/>
      <c r="AQ15326"/>
    </row>
    <row r="15327" spans="42:43" x14ac:dyDescent="0.35">
      <c r="AP15327" s="10"/>
      <c r="AQ15327"/>
    </row>
    <row r="15328" spans="42:43" x14ac:dyDescent="0.35">
      <c r="AP15328" s="10"/>
      <c r="AQ15328"/>
    </row>
    <row r="15329" spans="42:43" x14ac:dyDescent="0.35">
      <c r="AP15329" s="10"/>
      <c r="AQ15329"/>
    </row>
    <row r="15330" spans="42:43" x14ac:dyDescent="0.35">
      <c r="AP15330" s="10"/>
      <c r="AQ15330"/>
    </row>
    <row r="15331" spans="42:43" x14ac:dyDescent="0.35">
      <c r="AP15331" s="10"/>
      <c r="AQ15331"/>
    </row>
    <row r="15332" spans="42:43" x14ac:dyDescent="0.35">
      <c r="AP15332" s="10"/>
      <c r="AQ15332"/>
    </row>
    <row r="15333" spans="42:43" x14ac:dyDescent="0.35">
      <c r="AP15333" s="10"/>
      <c r="AQ15333"/>
    </row>
    <row r="15334" spans="42:43" x14ac:dyDescent="0.35">
      <c r="AP15334" s="10"/>
      <c r="AQ15334"/>
    </row>
    <row r="15335" spans="42:43" x14ac:dyDescent="0.35">
      <c r="AP15335" s="10"/>
      <c r="AQ15335"/>
    </row>
    <row r="15336" spans="42:43" x14ac:dyDescent="0.35">
      <c r="AP15336" s="10"/>
      <c r="AQ15336"/>
    </row>
    <row r="15337" spans="42:43" x14ac:dyDescent="0.35">
      <c r="AP15337" s="10"/>
      <c r="AQ15337"/>
    </row>
    <row r="15338" spans="42:43" x14ac:dyDescent="0.35">
      <c r="AP15338" s="10"/>
      <c r="AQ15338"/>
    </row>
    <row r="15339" spans="42:43" x14ac:dyDescent="0.35">
      <c r="AP15339" s="10"/>
      <c r="AQ15339"/>
    </row>
    <row r="15340" spans="42:43" x14ac:dyDescent="0.35">
      <c r="AP15340" s="10"/>
      <c r="AQ15340"/>
    </row>
    <row r="15341" spans="42:43" x14ac:dyDescent="0.35">
      <c r="AP15341" s="10"/>
      <c r="AQ15341"/>
    </row>
    <row r="15342" spans="42:43" x14ac:dyDescent="0.35">
      <c r="AP15342" s="10"/>
      <c r="AQ15342"/>
    </row>
    <row r="15343" spans="42:43" x14ac:dyDescent="0.35">
      <c r="AP15343" s="10"/>
      <c r="AQ15343"/>
    </row>
    <row r="15344" spans="42:43" x14ac:dyDescent="0.35">
      <c r="AP15344" s="10"/>
      <c r="AQ15344"/>
    </row>
    <row r="15345" spans="42:43" x14ac:dyDescent="0.35">
      <c r="AP15345" s="10"/>
      <c r="AQ15345"/>
    </row>
    <row r="15346" spans="42:43" x14ac:dyDescent="0.35">
      <c r="AP15346" s="10"/>
      <c r="AQ15346"/>
    </row>
    <row r="15347" spans="42:43" x14ac:dyDescent="0.35">
      <c r="AP15347" s="10"/>
      <c r="AQ15347"/>
    </row>
    <row r="15348" spans="42:43" x14ac:dyDescent="0.35">
      <c r="AP15348" s="10"/>
      <c r="AQ15348"/>
    </row>
    <row r="15349" spans="42:43" x14ac:dyDescent="0.35">
      <c r="AP15349" s="10"/>
      <c r="AQ15349"/>
    </row>
    <row r="15350" spans="42:43" x14ac:dyDescent="0.35">
      <c r="AP15350" s="10"/>
      <c r="AQ15350"/>
    </row>
    <row r="15351" spans="42:43" x14ac:dyDescent="0.35">
      <c r="AP15351" s="10"/>
      <c r="AQ15351"/>
    </row>
    <row r="15352" spans="42:43" x14ac:dyDescent="0.35">
      <c r="AP15352" s="10"/>
      <c r="AQ15352"/>
    </row>
    <row r="15353" spans="42:43" x14ac:dyDescent="0.35">
      <c r="AP15353" s="10"/>
      <c r="AQ15353"/>
    </row>
    <row r="15354" spans="42:43" x14ac:dyDescent="0.35">
      <c r="AP15354" s="10"/>
      <c r="AQ15354"/>
    </row>
    <row r="15355" spans="42:43" x14ac:dyDescent="0.35">
      <c r="AP15355" s="10"/>
      <c r="AQ15355"/>
    </row>
    <row r="15356" spans="42:43" x14ac:dyDescent="0.35">
      <c r="AP15356" s="10"/>
      <c r="AQ15356"/>
    </row>
    <row r="15357" spans="42:43" x14ac:dyDescent="0.35">
      <c r="AP15357" s="10"/>
      <c r="AQ15357"/>
    </row>
    <row r="15358" spans="42:43" x14ac:dyDescent="0.35">
      <c r="AP15358" s="10"/>
      <c r="AQ15358"/>
    </row>
    <row r="15359" spans="42:43" x14ac:dyDescent="0.35">
      <c r="AP15359" s="10"/>
      <c r="AQ15359"/>
    </row>
    <row r="15360" spans="42:43" x14ac:dyDescent="0.35">
      <c r="AP15360" s="10"/>
      <c r="AQ15360"/>
    </row>
    <row r="15361" spans="42:43" x14ac:dyDescent="0.35">
      <c r="AP15361" s="10"/>
      <c r="AQ15361"/>
    </row>
    <row r="15362" spans="42:43" x14ac:dyDescent="0.35">
      <c r="AP15362" s="10"/>
      <c r="AQ15362"/>
    </row>
    <row r="15363" spans="42:43" x14ac:dyDescent="0.35">
      <c r="AP15363" s="10"/>
      <c r="AQ15363"/>
    </row>
    <row r="15364" spans="42:43" x14ac:dyDescent="0.35">
      <c r="AP15364" s="10"/>
      <c r="AQ15364"/>
    </row>
    <row r="15365" spans="42:43" x14ac:dyDescent="0.35">
      <c r="AP15365" s="10"/>
      <c r="AQ15365"/>
    </row>
    <row r="15366" spans="42:43" x14ac:dyDescent="0.35">
      <c r="AP15366" s="10"/>
      <c r="AQ15366"/>
    </row>
    <row r="15367" spans="42:43" x14ac:dyDescent="0.35">
      <c r="AP15367" s="10"/>
      <c r="AQ15367"/>
    </row>
    <row r="15368" spans="42:43" x14ac:dyDescent="0.35">
      <c r="AP15368" s="10"/>
      <c r="AQ15368"/>
    </row>
    <row r="15369" spans="42:43" x14ac:dyDescent="0.35">
      <c r="AP15369" s="10"/>
      <c r="AQ15369"/>
    </row>
    <row r="15370" spans="42:43" x14ac:dyDescent="0.35">
      <c r="AP15370" s="10"/>
      <c r="AQ15370"/>
    </row>
    <row r="15371" spans="42:43" x14ac:dyDescent="0.35">
      <c r="AP15371" s="10"/>
      <c r="AQ15371"/>
    </row>
    <row r="15372" spans="42:43" x14ac:dyDescent="0.35">
      <c r="AP15372" s="10"/>
      <c r="AQ15372"/>
    </row>
    <row r="15373" spans="42:43" x14ac:dyDescent="0.35">
      <c r="AP15373" s="10"/>
      <c r="AQ15373"/>
    </row>
    <row r="15374" spans="42:43" x14ac:dyDescent="0.35">
      <c r="AP15374" s="10"/>
      <c r="AQ15374"/>
    </row>
    <row r="15375" spans="42:43" x14ac:dyDescent="0.35">
      <c r="AP15375" s="10"/>
      <c r="AQ15375"/>
    </row>
    <row r="15376" spans="42:43" x14ac:dyDescent="0.35">
      <c r="AP15376" s="10"/>
      <c r="AQ15376"/>
    </row>
    <row r="15377" spans="42:43" x14ac:dyDescent="0.35">
      <c r="AP15377" s="10"/>
      <c r="AQ15377"/>
    </row>
    <row r="15378" spans="42:43" x14ac:dyDescent="0.35">
      <c r="AP15378" s="10"/>
      <c r="AQ15378"/>
    </row>
    <row r="15379" spans="42:43" x14ac:dyDescent="0.35">
      <c r="AP15379" s="10"/>
      <c r="AQ15379"/>
    </row>
    <row r="15380" spans="42:43" x14ac:dyDescent="0.35">
      <c r="AP15380" s="10"/>
      <c r="AQ15380"/>
    </row>
    <row r="15381" spans="42:43" x14ac:dyDescent="0.35">
      <c r="AP15381" s="10"/>
      <c r="AQ15381"/>
    </row>
    <row r="15382" spans="42:43" x14ac:dyDescent="0.35">
      <c r="AP15382" s="10"/>
      <c r="AQ15382"/>
    </row>
    <row r="15383" spans="42:43" x14ac:dyDescent="0.35">
      <c r="AP15383" s="10"/>
      <c r="AQ15383"/>
    </row>
    <row r="15384" spans="42:43" x14ac:dyDescent="0.35">
      <c r="AP15384" s="10"/>
      <c r="AQ15384"/>
    </row>
    <row r="15385" spans="42:43" x14ac:dyDescent="0.35">
      <c r="AP15385" s="10"/>
      <c r="AQ15385"/>
    </row>
    <row r="15386" spans="42:43" x14ac:dyDescent="0.35">
      <c r="AP15386" s="10"/>
      <c r="AQ15386"/>
    </row>
    <row r="15387" spans="42:43" x14ac:dyDescent="0.35">
      <c r="AP15387" s="10"/>
      <c r="AQ15387"/>
    </row>
    <row r="15388" spans="42:43" x14ac:dyDescent="0.35">
      <c r="AP15388" s="10"/>
      <c r="AQ15388"/>
    </row>
    <row r="15389" spans="42:43" x14ac:dyDescent="0.35">
      <c r="AP15389" s="10"/>
      <c r="AQ15389"/>
    </row>
    <row r="15390" spans="42:43" x14ac:dyDescent="0.35">
      <c r="AP15390" s="10"/>
      <c r="AQ15390"/>
    </row>
    <row r="15391" spans="42:43" x14ac:dyDescent="0.35">
      <c r="AP15391" s="10"/>
      <c r="AQ15391"/>
    </row>
    <row r="15392" spans="42:43" x14ac:dyDescent="0.35">
      <c r="AP15392" s="10"/>
      <c r="AQ15392"/>
    </row>
    <row r="15393" spans="42:43" x14ac:dyDescent="0.35">
      <c r="AP15393" s="10"/>
      <c r="AQ15393"/>
    </row>
    <row r="15394" spans="42:43" x14ac:dyDescent="0.35">
      <c r="AP15394" s="10"/>
      <c r="AQ15394"/>
    </row>
    <row r="15395" spans="42:43" x14ac:dyDescent="0.35">
      <c r="AP15395" s="10"/>
      <c r="AQ15395"/>
    </row>
    <row r="15396" spans="42:43" x14ac:dyDescent="0.35">
      <c r="AP15396" s="10"/>
      <c r="AQ15396"/>
    </row>
    <row r="15397" spans="42:43" x14ac:dyDescent="0.35">
      <c r="AP15397" s="10"/>
      <c r="AQ15397"/>
    </row>
    <row r="15398" spans="42:43" x14ac:dyDescent="0.35">
      <c r="AP15398" s="10"/>
      <c r="AQ15398"/>
    </row>
    <row r="15399" spans="42:43" x14ac:dyDescent="0.35">
      <c r="AP15399" s="10"/>
      <c r="AQ15399"/>
    </row>
    <row r="15400" spans="42:43" x14ac:dyDescent="0.35">
      <c r="AP15400" s="10"/>
      <c r="AQ15400"/>
    </row>
    <row r="15401" spans="42:43" x14ac:dyDescent="0.35">
      <c r="AP15401" s="10"/>
      <c r="AQ15401"/>
    </row>
    <row r="15402" spans="42:43" x14ac:dyDescent="0.35">
      <c r="AP15402" s="10"/>
      <c r="AQ15402"/>
    </row>
    <row r="15403" spans="42:43" x14ac:dyDescent="0.35">
      <c r="AP15403" s="10"/>
      <c r="AQ15403"/>
    </row>
    <row r="15404" spans="42:43" x14ac:dyDescent="0.35">
      <c r="AP15404" s="10"/>
      <c r="AQ15404"/>
    </row>
    <row r="15405" spans="42:43" x14ac:dyDescent="0.35">
      <c r="AP15405" s="10"/>
      <c r="AQ15405"/>
    </row>
    <row r="15406" spans="42:43" x14ac:dyDescent="0.35">
      <c r="AP15406" s="10"/>
      <c r="AQ15406"/>
    </row>
    <row r="15407" spans="42:43" x14ac:dyDescent="0.35">
      <c r="AP15407" s="10"/>
      <c r="AQ15407"/>
    </row>
    <row r="15408" spans="42:43" x14ac:dyDescent="0.35">
      <c r="AP15408" s="10"/>
      <c r="AQ15408"/>
    </row>
    <row r="15409" spans="42:43" x14ac:dyDescent="0.35">
      <c r="AP15409" s="10"/>
      <c r="AQ15409"/>
    </row>
    <row r="15410" spans="42:43" x14ac:dyDescent="0.35">
      <c r="AP15410" s="10"/>
      <c r="AQ15410"/>
    </row>
    <row r="15411" spans="42:43" x14ac:dyDescent="0.35">
      <c r="AP15411" s="10"/>
      <c r="AQ15411"/>
    </row>
    <row r="15412" spans="42:43" x14ac:dyDescent="0.35">
      <c r="AP15412" s="10"/>
      <c r="AQ15412"/>
    </row>
    <row r="15413" spans="42:43" x14ac:dyDescent="0.35">
      <c r="AP15413" s="10"/>
      <c r="AQ15413"/>
    </row>
    <row r="15414" spans="42:43" x14ac:dyDescent="0.35">
      <c r="AP15414" s="10"/>
      <c r="AQ15414"/>
    </row>
    <row r="15415" spans="42:43" x14ac:dyDescent="0.35">
      <c r="AP15415" s="10"/>
      <c r="AQ15415"/>
    </row>
    <row r="15416" spans="42:43" x14ac:dyDescent="0.35">
      <c r="AP15416" s="10"/>
      <c r="AQ15416"/>
    </row>
    <row r="15417" spans="42:43" x14ac:dyDescent="0.35">
      <c r="AP15417" s="10"/>
      <c r="AQ15417"/>
    </row>
    <row r="15418" spans="42:43" x14ac:dyDescent="0.35">
      <c r="AP15418" s="10"/>
      <c r="AQ15418"/>
    </row>
    <row r="15419" spans="42:43" x14ac:dyDescent="0.35">
      <c r="AP15419" s="10"/>
      <c r="AQ15419"/>
    </row>
    <row r="15420" spans="42:43" x14ac:dyDescent="0.35">
      <c r="AP15420" s="10"/>
      <c r="AQ15420"/>
    </row>
    <row r="15421" spans="42:43" x14ac:dyDescent="0.35">
      <c r="AP15421" s="10"/>
      <c r="AQ15421"/>
    </row>
    <row r="15422" spans="42:43" x14ac:dyDescent="0.35">
      <c r="AP15422" s="10"/>
      <c r="AQ15422"/>
    </row>
    <row r="15423" spans="42:43" x14ac:dyDescent="0.35">
      <c r="AP15423" s="10"/>
      <c r="AQ15423"/>
    </row>
    <row r="15424" spans="42:43" x14ac:dyDescent="0.35">
      <c r="AP15424" s="10"/>
      <c r="AQ15424"/>
    </row>
    <row r="15425" spans="42:43" x14ac:dyDescent="0.35">
      <c r="AP15425" s="10"/>
      <c r="AQ15425"/>
    </row>
    <row r="15426" spans="42:43" x14ac:dyDescent="0.35">
      <c r="AP15426" s="10"/>
      <c r="AQ15426"/>
    </row>
    <row r="15427" spans="42:43" x14ac:dyDescent="0.35">
      <c r="AP15427" s="10"/>
      <c r="AQ15427"/>
    </row>
    <row r="15428" spans="42:43" x14ac:dyDescent="0.35">
      <c r="AP15428" s="10"/>
      <c r="AQ15428"/>
    </row>
    <row r="15429" spans="42:43" x14ac:dyDescent="0.35">
      <c r="AP15429" s="10"/>
      <c r="AQ15429"/>
    </row>
    <row r="15430" spans="42:43" x14ac:dyDescent="0.35">
      <c r="AP15430" s="10"/>
      <c r="AQ15430"/>
    </row>
    <row r="15431" spans="42:43" x14ac:dyDescent="0.35">
      <c r="AP15431" s="10"/>
      <c r="AQ15431"/>
    </row>
    <row r="15432" spans="42:43" x14ac:dyDescent="0.35">
      <c r="AP15432" s="10"/>
      <c r="AQ15432"/>
    </row>
    <row r="15433" spans="42:43" x14ac:dyDescent="0.35">
      <c r="AP15433" s="10"/>
      <c r="AQ15433"/>
    </row>
    <row r="15434" spans="42:43" x14ac:dyDescent="0.35">
      <c r="AP15434" s="10"/>
      <c r="AQ15434"/>
    </row>
    <row r="15435" spans="42:43" x14ac:dyDescent="0.35">
      <c r="AP15435" s="10"/>
      <c r="AQ15435"/>
    </row>
    <row r="15436" spans="42:43" x14ac:dyDescent="0.35">
      <c r="AP15436" s="10"/>
      <c r="AQ15436"/>
    </row>
    <row r="15437" spans="42:43" x14ac:dyDescent="0.35">
      <c r="AP15437" s="10"/>
      <c r="AQ15437"/>
    </row>
    <row r="15438" spans="42:43" x14ac:dyDescent="0.35">
      <c r="AP15438" s="10"/>
      <c r="AQ15438"/>
    </row>
    <row r="15439" spans="42:43" x14ac:dyDescent="0.35">
      <c r="AP15439" s="10"/>
      <c r="AQ15439"/>
    </row>
    <row r="15440" spans="42:43" x14ac:dyDescent="0.35">
      <c r="AP15440" s="10"/>
      <c r="AQ15440"/>
    </row>
    <row r="15441" spans="42:43" x14ac:dyDescent="0.35">
      <c r="AP15441" s="10"/>
      <c r="AQ15441"/>
    </row>
    <row r="15442" spans="42:43" x14ac:dyDescent="0.35">
      <c r="AP15442" s="10"/>
      <c r="AQ15442"/>
    </row>
    <row r="15443" spans="42:43" x14ac:dyDescent="0.35">
      <c r="AP15443" s="10"/>
      <c r="AQ15443"/>
    </row>
    <row r="15444" spans="42:43" x14ac:dyDescent="0.35">
      <c r="AP15444" s="10"/>
      <c r="AQ15444"/>
    </row>
    <row r="15445" spans="42:43" x14ac:dyDescent="0.35">
      <c r="AP15445" s="10"/>
      <c r="AQ15445"/>
    </row>
    <row r="15446" spans="42:43" x14ac:dyDescent="0.35">
      <c r="AP15446" s="10"/>
      <c r="AQ15446"/>
    </row>
    <row r="15447" spans="42:43" x14ac:dyDescent="0.35">
      <c r="AP15447" s="10"/>
      <c r="AQ15447"/>
    </row>
    <row r="15448" spans="42:43" x14ac:dyDescent="0.35">
      <c r="AP15448" s="10"/>
      <c r="AQ15448"/>
    </row>
    <row r="15449" spans="42:43" x14ac:dyDescent="0.35">
      <c r="AP15449" s="10"/>
      <c r="AQ15449"/>
    </row>
    <row r="15450" spans="42:43" x14ac:dyDescent="0.35">
      <c r="AP15450" s="10"/>
      <c r="AQ15450"/>
    </row>
    <row r="15451" spans="42:43" x14ac:dyDescent="0.35">
      <c r="AP15451" s="10"/>
      <c r="AQ15451"/>
    </row>
    <row r="15452" spans="42:43" x14ac:dyDescent="0.35">
      <c r="AP15452" s="10"/>
      <c r="AQ15452"/>
    </row>
    <row r="15453" spans="42:43" x14ac:dyDescent="0.35">
      <c r="AP15453" s="10"/>
      <c r="AQ15453"/>
    </row>
    <row r="15454" spans="42:43" x14ac:dyDescent="0.35">
      <c r="AP15454" s="10"/>
      <c r="AQ15454"/>
    </row>
    <row r="15455" spans="42:43" x14ac:dyDescent="0.35">
      <c r="AP15455" s="10"/>
      <c r="AQ15455"/>
    </row>
    <row r="15456" spans="42:43" x14ac:dyDescent="0.35">
      <c r="AP15456" s="10"/>
      <c r="AQ15456"/>
    </row>
    <row r="15457" spans="42:43" x14ac:dyDescent="0.35">
      <c r="AP15457" s="10"/>
      <c r="AQ15457"/>
    </row>
    <row r="15458" spans="42:43" x14ac:dyDescent="0.35">
      <c r="AP15458" s="10"/>
      <c r="AQ15458"/>
    </row>
    <row r="15459" spans="42:43" x14ac:dyDescent="0.35">
      <c r="AP15459" s="10"/>
      <c r="AQ15459"/>
    </row>
    <row r="15460" spans="42:43" x14ac:dyDescent="0.35">
      <c r="AP15460" s="10"/>
      <c r="AQ15460"/>
    </row>
    <row r="15461" spans="42:43" x14ac:dyDescent="0.35">
      <c r="AP15461" s="10"/>
      <c r="AQ15461"/>
    </row>
    <row r="15462" spans="42:43" x14ac:dyDescent="0.35">
      <c r="AP15462" s="10"/>
      <c r="AQ15462"/>
    </row>
    <row r="15463" spans="42:43" x14ac:dyDescent="0.35">
      <c r="AP15463" s="10"/>
      <c r="AQ15463"/>
    </row>
    <row r="15464" spans="42:43" x14ac:dyDescent="0.35">
      <c r="AP15464" s="10"/>
      <c r="AQ15464"/>
    </row>
    <row r="15465" spans="42:43" x14ac:dyDescent="0.35">
      <c r="AP15465" s="10"/>
      <c r="AQ15465"/>
    </row>
    <row r="15466" spans="42:43" x14ac:dyDescent="0.35">
      <c r="AP15466" s="10"/>
      <c r="AQ15466"/>
    </row>
    <row r="15467" spans="42:43" x14ac:dyDescent="0.35">
      <c r="AP15467" s="10"/>
      <c r="AQ15467"/>
    </row>
    <row r="15468" spans="42:43" x14ac:dyDescent="0.35">
      <c r="AP15468" s="10"/>
      <c r="AQ15468"/>
    </row>
    <row r="15469" spans="42:43" x14ac:dyDescent="0.35">
      <c r="AP15469" s="10"/>
      <c r="AQ15469"/>
    </row>
    <row r="15470" spans="42:43" x14ac:dyDescent="0.35">
      <c r="AP15470" s="10"/>
      <c r="AQ15470"/>
    </row>
    <row r="15471" spans="42:43" x14ac:dyDescent="0.35">
      <c r="AP15471" s="10"/>
      <c r="AQ15471"/>
    </row>
    <row r="15472" spans="42:43" x14ac:dyDescent="0.35">
      <c r="AP15472" s="10"/>
      <c r="AQ15472"/>
    </row>
    <row r="15473" spans="42:43" x14ac:dyDescent="0.35">
      <c r="AP15473" s="10"/>
      <c r="AQ15473"/>
    </row>
    <row r="15474" spans="42:43" x14ac:dyDescent="0.35">
      <c r="AP15474" s="10"/>
      <c r="AQ15474"/>
    </row>
    <row r="15475" spans="42:43" x14ac:dyDescent="0.35">
      <c r="AP15475" s="10"/>
      <c r="AQ15475"/>
    </row>
    <row r="15476" spans="42:43" x14ac:dyDescent="0.35">
      <c r="AP15476" s="10"/>
      <c r="AQ15476"/>
    </row>
    <row r="15477" spans="42:43" x14ac:dyDescent="0.35">
      <c r="AP15477" s="10"/>
      <c r="AQ15477"/>
    </row>
    <row r="15478" spans="42:43" x14ac:dyDescent="0.35">
      <c r="AP15478" s="10"/>
      <c r="AQ15478"/>
    </row>
    <row r="15479" spans="42:43" x14ac:dyDescent="0.35">
      <c r="AP15479" s="10"/>
      <c r="AQ15479"/>
    </row>
    <row r="15480" spans="42:43" x14ac:dyDescent="0.35">
      <c r="AP15480" s="10"/>
      <c r="AQ15480"/>
    </row>
    <row r="15481" spans="42:43" x14ac:dyDescent="0.35">
      <c r="AP15481" s="10"/>
      <c r="AQ15481"/>
    </row>
    <row r="15482" spans="42:43" x14ac:dyDescent="0.35">
      <c r="AP15482" s="10"/>
      <c r="AQ15482"/>
    </row>
    <row r="15483" spans="42:43" x14ac:dyDescent="0.35">
      <c r="AP15483" s="10"/>
      <c r="AQ15483"/>
    </row>
    <row r="15484" spans="42:43" x14ac:dyDescent="0.35">
      <c r="AP15484" s="10"/>
      <c r="AQ15484"/>
    </row>
    <row r="15485" spans="42:43" x14ac:dyDescent="0.35">
      <c r="AP15485" s="10"/>
      <c r="AQ15485"/>
    </row>
    <row r="15486" spans="42:43" x14ac:dyDescent="0.35">
      <c r="AP15486" s="10"/>
      <c r="AQ15486"/>
    </row>
    <row r="15487" spans="42:43" x14ac:dyDescent="0.35">
      <c r="AP15487" s="10"/>
      <c r="AQ15487"/>
    </row>
    <row r="15488" spans="42:43" x14ac:dyDescent="0.35">
      <c r="AP15488" s="10"/>
      <c r="AQ15488"/>
    </row>
    <row r="15489" spans="42:43" x14ac:dyDescent="0.35">
      <c r="AP15489" s="10"/>
      <c r="AQ15489"/>
    </row>
    <row r="15490" spans="42:43" x14ac:dyDescent="0.35">
      <c r="AP15490" s="10"/>
      <c r="AQ15490"/>
    </row>
    <row r="15491" spans="42:43" x14ac:dyDescent="0.35">
      <c r="AP15491" s="10"/>
      <c r="AQ15491"/>
    </row>
    <row r="15492" spans="42:43" x14ac:dyDescent="0.35">
      <c r="AP15492" s="10"/>
      <c r="AQ15492"/>
    </row>
    <row r="15493" spans="42:43" x14ac:dyDescent="0.35">
      <c r="AP15493" s="10"/>
      <c r="AQ15493"/>
    </row>
    <row r="15494" spans="42:43" x14ac:dyDescent="0.35">
      <c r="AP15494" s="10"/>
      <c r="AQ15494"/>
    </row>
    <row r="15495" spans="42:43" x14ac:dyDescent="0.35">
      <c r="AP15495" s="10"/>
      <c r="AQ15495"/>
    </row>
    <row r="15496" spans="42:43" x14ac:dyDescent="0.35">
      <c r="AP15496" s="10"/>
      <c r="AQ15496"/>
    </row>
    <row r="15497" spans="42:43" x14ac:dyDescent="0.35">
      <c r="AP15497" s="10"/>
      <c r="AQ15497"/>
    </row>
    <row r="15498" spans="42:43" x14ac:dyDescent="0.35">
      <c r="AP15498" s="10"/>
      <c r="AQ15498"/>
    </row>
    <row r="15499" spans="42:43" x14ac:dyDescent="0.35">
      <c r="AP15499" s="10"/>
      <c r="AQ15499"/>
    </row>
    <row r="15500" spans="42:43" x14ac:dyDescent="0.35">
      <c r="AP15500" s="10"/>
      <c r="AQ15500"/>
    </row>
    <row r="15501" spans="42:43" x14ac:dyDescent="0.35">
      <c r="AP15501" s="10"/>
      <c r="AQ15501"/>
    </row>
    <row r="15502" spans="42:43" x14ac:dyDescent="0.35">
      <c r="AP15502" s="10"/>
      <c r="AQ15502"/>
    </row>
    <row r="15503" spans="42:43" x14ac:dyDescent="0.35">
      <c r="AP15503" s="10"/>
      <c r="AQ15503"/>
    </row>
    <row r="15504" spans="42:43" x14ac:dyDescent="0.35">
      <c r="AP15504" s="10"/>
      <c r="AQ15504"/>
    </row>
    <row r="15505" spans="42:43" x14ac:dyDescent="0.35">
      <c r="AP15505" s="10"/>
      <c r="AQ15505"/>
    </row>
    <row r="15506" spans="42:43" x14ac:dyDescent="0.35">
      <c r="AP15506" s="10"/>
      <c r="AQ15506"/>
    </row>
    <row r="15507" spans="42:43" x14ac:dyDescent="0.35">
      <c r="AP15507" s="10"/>
      <c r="AQ15507"/>
    </row>
    <row r="15508" spans="42:43" x14ac:dyDescent="0.35">
      <c r="AP15508" s="10"/>
      <c r="AQ15508"/>
    </row>
    <row r="15509" spans="42:43" x14ac:dyDescent="0.35">
      <c r="AP15509" s="10"/>
      <c r="AQ15509"/>
    </row>
    <row r="15510" spans="42:43" x14ac:dyDescent="0.35">
      <c r="AP15510" s="10"/>
      <c r="AQ15510"/>
    </row>
    <row r="15511" spans="42:43" x14ac:dyDescent="0.35">
      <c r="AP15511" s="10"/>
      <c r="AQ15511"/>
    </row>
    <row r="15512" spans="42:43" x14ac:dyDescent="0.35">
      <c r="AP15512" s="10"/>
      <c r="AQ15512"/>
    </row>
    <row r="15513" spans="42:43" x14ac:dyDescent="0.35">
      <c r="AP15513" s="10"/>
      <c r="AQ15513"/>
    </row>
    <row r="15514" spans="42:43" x14ac:dyDescent="0.35">
      <c r="AP15514" s="10"/>
      <c r="AQ15514"/>
    </row>
    <row r="15515" spans="42:43" x14ac:dyDescent="0.35">
      <c r="AP15515" s="10"/>
      <c r="AQ15515"/>
    </row>
    <row r="15516" spans="42:43" x14ac:dyDescent="0.35">
      <c r="AP15516" s="10"/>
      <c r="AQ15516"/>
    </row>
    <row r="15517" spans="42:43" x14ac:dyDescent="0.35">
      <c r="AP15517" s="10"/>
      <c r="AQ15517"/>
    </row>
    <row r="15518" spans="42:43" x14ac:dyDescent="0.35">
      <c r="AP15518" s="10"/>
      <c r="AQ15518"/>
    </row>
    <row r="15519" spans="42:43" x14ac:dyDescent="0.35">
      <c r="AP15519" s="10"/>
      <c r="AQ15519"/>
    </row>
    <row r="15520" spans="42:43" x14ac:dyDescent="0.35">
      <c r="AP15520" s="10"/>
      <c r="AQ15520"/>
    </row>
    <row r="15521" spans="42:43" x14ac:dyDescent="0.35">
      <c r="AP15521" s="10"/>
      <c r="AQ15521"/>
    </row>
    <row r="15522" spans="42:43" x14ac:dyDescent="0.35">
      <c r="AP15522" s="10"/>
      <c r="AQ15522"/>
    </row>
    <row r="15523" spans="42:43" x14ac:dyDescent="0.35">
      <c r="AP15523" s="10"/>
      <c r="AQ15523"/>
    </row>
    <row r="15524" spans="42:43" x14ac:dyDescent="0.35">
      <c r="AP15524" s="10"/>
      <c r="AQ15524"/>
    </row>
    <row r="15525" spans="42:43" x14ac:dyDescent="0.35">
      <c r="AP15525" s="10"/>
      <c r="AQ15525"/>
    </row>
    <row r="15526" spans="42:43" x14ac:dyDescent="0.35">
      <c r="AP15526" s="10"/>
      <c r="AQ15526"/>
    </row>
    <row r="15527" spans="42:43" x14ac:dyDescent="0.35">
      <c r="AP15527" s="10"/>
      <c r="AQ15527"/>
    </row>
    <row r="15528" spans="42:43" x14ac:dyDescent="0.35">
      <c r="AP15528" s="10"/>
      <c r="AQ15528"/>
    </row>
    <row r="15529" spans="42:43" x14ac:dyDescent="0.35">
      <c r="AP15529" s="10"/>
      <c r="AQ15529"/>
    </row>
    <row r="15530" spans="42:43" x14ac:dyDescent="0.35">
      <c r="AP15530" s="10"/>
      <c r="AQ15530"/>
    </row>
    <row r="15531" spans="42:43" x14ac:dyDescent="0.35">
      <c r="AP15531" s="10"/>
      <c r="AQ15531"/>
    </row>
    <row r="15532" spans="42:43" x14ac:dyDescent="0.35">
      <c r="AP15532" s="10"/>
      <c r="AQ15532"/>
    </row>
    <row r="15533" spans="42:43" x14ac:dyDescent="0.35">
      <c r="AP15533" s="10"/>
      <c r="AQ15533"/>
    </row>
    <row r="15534" spans="42:43" x14ac:dyDescent="0.35">
      <c r="AP15534" s="10"/>
      <c r="AQ15534"/>
    </row>
    <row r="15535" spans="42:43" x14ac:dyDescent="0.35">
      <c r="AP15535" s="10"/>
      <c r="AQ15535"/>
    </row>
    <row r="15536" spans="42:43" x14ac:dyDescent="0.35">
      <c r="AP15536" s="10"/>
      <c r="AQ15536"/>
    </row>
    <row r="15537" spans="42:43" x14ac:dyDescent="0.35">
      <c r="AP15537" s="10"/>
      <c r="AQ15537"/>
    </row>
    <row r="15538" spans="42:43" x14ac:dyDescent="0.35">
      <c r="AP15538" s="10"/>
      <c r="AQ15538"/>
    </row>
    <row r="15539" spans="42:43" x14ac:dyDescent="0.35">
      <c r="AP15539" s="10"/>
      <c r="AQ15539"/>
    </row>
    <row r="15540" spans="42:43" x14ac:dyDescent="0.35">
      <c r="AP15540" s="10"/>
      <c r="AQ15540"/>
    </row>
    <row r="15541" spans="42:43" x14ac:dyDescent="0.35">
      <c r="AP15541" s="10"/>
      <c r="AQ15541"/>
    </row>
    <row r="15542" spans="42:43" x14ac:dyDescent="0.35">
      <c r="AP15542" s="10"/>
      <c r="AQ15542"/>
    </row>
    <row r="15543" spans="42:43" x14ac:dyDescent="0.35">
      <c r="AP15543" s="10"/>
      <c r="AQ15543"/>
    </row>
    <row r="15544" spans="42:43" x14ac:dyDescent="0.35">
      <c r="AP15544" s="10"/>
      <c r="AQ15544"/>
    </row>
    <row r="15545" spans="42:43" x14ac:dyDescent="0.35">
      <c r="AP15545" s="10"/>
      <c r="AQ15545"/>
    </row>
    <row r="15546" spans="42:43" x14ac:dyDescent="0.35">
      <c r="AP15546" s="10"/>
      <c r="AQ15546"/>
    </row>
    <row r="15547" spans="42:43" x14ac:dyDescent="0.35">
      <c r="AP15547" s="10"/>
      <c r="AQ15547"/>
    </row>
    <row r="15548" spans="42:43" x14ac:dyDescent="0.35">
      <c r="AP15548" s="10"/>
      <c r="AQ15548"/>
    </row>
    <row r="15549" spans="42:43" x14ac:dyDescent="0.35">
      <c r="AP15549" s="10"/>
      <c r="AQ15549"/>
    </row>
    <row r="15550" spans="42:43" x14ac:dyDescent="0.35">
      <c r="AP15550" s="10"/>
      <c r="AQ15550"/>
    </row>
    <row r="15551" spans="42:43" x14ac:dyDescent="0.35">
      <c r="AP15551" s="10"/>
      <c r="AQ15551"/>
    </row>
    <row r="15552" spans="42:43" x14ac:dyDescent="0.35">
      <c r="AP15552" s="10"/>
      <c r="AQ15552"/>
    </row>
    <row r="15553" spans="42:43" x14ac:dyDescent="0.35">
      <c r="AP15553" s="10"/>
      <c r="AQ15553"/>
    </row>
    <row r="15554" spans="42:43" x14ac:dyDescent="0.35">
      <c r="AP15554" s="10"/>
      <c r="AQ15554"/>
    </row>
    <row r="15555" spans="42:43" x14ac:dyDescent="0.35">
      <c r="AP15555" s="10"/>
      <c r="AQ15555"/>
    </row>
    <row r="15556" spans="42:43" x14ac:dyDescent="0.35">
      <c r="AP15556" s="10"/>
      <c r="AQ15556"/>
    </row>
    <row r="15557" spans="42:43" x14ac:dyDescent="0.35">
      <c r="AP15557" s="10"/>
      <c r="AQ15557"/>
    </row>
    <row r="15558" spans="42:43" x14ac:dyDescent="0.35">
      <c r="AP15558" s="10"/>
      <c r="AQ15558"/>
    </row>
    <row r="15559" spans="42:43" x14ac:dyDescent="0.35">
      <c r="AP15559" s="10"/>
      <c r="AQ15559"/>
    </row>
    <row r="15560" spans="42:43" x14ac:dyDescent="0.35">
      <c r="AP15560" s="10"/>
      <c r="AQ15560"/>
    </row>
    <row r="15561" spans="42:43" x14ac:dyDescent="0.35">
      <c r="AP15561" s="10"/>
      <c r="AQ15561"/>
    </row>
    <row r="15562" spans="42:43" x14ac:dyDescent="0.35">
      <c r="AP15562" s="10"/>
      <c r="AQ15562"/>
    </row>
    <row r="15563" spans="42:43" x14ac:dyDescent="0.35">
      <c r="AP15563" s="10"/>
      <c r="AQ15563"/>
    </row>
    <row r="15564" spans="42:43" x14ac:dyDescent="0.35">
      <c r="AP15564" s="10"/>
      <c r="AQ15564"/>
    </row>
    <row r="15565" spans="42:43" x14ac:dyDescent="0.35">
      <c r="AP15565" s="10"/>
      <c r="AQ15565"/>
    </row>
    <row r="15566" spans="42:43" x14ac:dyDescent="0.35">
      <c r="AP15566" s="10"/>
      <c r="AQ15566"/>
    </row>
    <row r="15567" spans="42:43" x14ac:dyDescent="0.35">
      <c r="AP15567" s="10"/>
      <c r="AQ15567"/>
    </row>
    <row r="15568" spans="42:43" x14ac:dyDescent="0.35">
      <c r="AP15568" s="10"/>
      <c r="AQ15568"/>
    </row>
    <row r="15569" spans="42:43" x14ac:dyDescent="0.35">
      <c r="AP15569" s="10"/>
      <c r="AQ15569"/>
    </row>
    <row r="15570" spans="42:43" x14ac:dyDescent="0.35">
      <c r="AP15570" s="10"/>
      <c r="AQ15570"/>
    </row>
    <row r="15571" spans="42:43" x14ac:dyDescent="0.35">
      <c r="AP15571" s="10"/>
      <c r="AQ15571"/>
    </row>
    <row r="15572" spans="42:43" x14ac:dyDescent="0.35">
      <c r="AP15572" s="10"/>
      <c r="AQ15572"/>
    </row>
    <row r="15573" spans="42:43" x14ac:dyDescent="0.35">
      <c r="AP15573" s="10"/>
      <c r="AQ15573"/>
    </row>
    <row r="15574" spans="42:43" x14ac:dyDescent="0.35">
      <c r="AP15574" s="10"/>
      <c r="AQ15574"/>
    </row>
    <row r="15575" spans="42:43" x14ac:dyDescent="0.35">
      <c r="AP15575" s="10"/>
      <c r="AQ15575"/>
    </row>
    <row r="15576" spans="42:43" x14ac:dyDescent="0.35">
      <c r="AP15576" s="10"/>
      <c r="AQ15576"/>
    </row>
    <row r="15577" spans="42:43" x14ac:dyDescent="0.35">
      <c r="AP15577" s="10"/>
      <c r="AQ15577"/>
    </row>
    <row r="15578" spans="42:43" x14ac:dyDescent="0.35">
      <c r="AP15578" s="10"/>
      <c r="AQ15578"/>
    </row>
    <row r="15579" spans="42:43" x14ac:dyDescent="0.35">
      <c r="AP15579" s="10"/>
      <c r="AQ15579"/>
    </row>
    <row r="15580" spans="42:43" x14ac:dyDescent="0.35">
      <c r="AP15580" s="10"/>
      <c r="AQ15580"/>
    </row>
    <row r="15581" spans="42:43" x14ac:dyDescent="0.35">
      <c r="AP15581" s="10"/>
      <c r="AQ15581"/>
    </row>
    <row r="15582" spans="42:43" x14ac:dyDescent="0.35">
      <c r="AP15582" s="10"/>
      <c r="AQ15582"/>
    </row>
    <row r="15583" spans="42:43" x14ac:dyDescent="0.35">
      <c r="AP15583" s="10"/>
      <c r="AQ15583"/>
    </row>
    <row r="15584" spans="42:43" x14ac:dyDescent="0.35">
      <c r="AP15584" s="10"/>
      <c r="AQ15584"/>
    </row>
    <row r="15585" spans="42:43" x14ac:dyDescent="0.35">
      <c r="AP15585" s="10"/>
      <c r="AQ15585"/>
    </row>
    <row r="15586" spans="42:43" x14ac:dyDescent="0.35">
      <c r="AP15586" s="10"/>
      <c r="AQ15586"/>
    </row>
    <row r="15587" spans="42:43" x14ac:dyDescent="0.35">
      <c r="AP15587" s="10"/>
      <c r="AQ15587"/>
    </row>
    <row r="15588" spans="42:43" x14ac:dyDescent="0.35">
      <c r="AP15588" s="10"/>
      <c r="AQ15588"/>
    </row>
    <row r="15589" spans="42:43" x14ac:dyDescent="0.35">
      <c r="AP15589" s="10"/>
      <c r="AQ15589"/>
    </row>
    <row r="15590" spans="42:43" x14ac:dyDescent="0.35">
      <c r="AP15590" s="10"/>
      <c r="AQ15590"/>
    </row>
    <row r="15591" spans="42:43" x14ac:dyDescent="0.35">
      <c r="AP15591" s="10"/>
      <c r="AQ15591"/>
    </row>
    <row r="15592" spans="42:43" x14ac:dyDescent="0.35">
      <c r="AP15592" s="10"/>
      <c r="AQ15592"/>
    </row>
    <row r="15593" spans="42:43" x14ac:dyDescent="0.35">
      <c r="AP15593" s="10"/>
      <c r="AQ15593"/>
    </row>
    <row r="15594" spans="42:43" x14ac:dyDescent="0.35">
      <c r="AP15594" s="10"/>
      <c r="AQ15594"/>
    </row>
    <row r="15595" spans="42:43" x14ac:dyDescent="0.35">
      <c r="AP15595" s="10"/>
      <c r="AQ15595"/>
    </row>
    <row r="15596" spans="42:43" x14ac:dyDescent="0.35">
      <c r="AP15596" s="10"/>
      <c r="AQ15596"/>
    </row>
    <row r="15597" spans="42:43" x14ac:dyDescent="0.35">
      <c r="AP15597" s="10"/>
      <c r="AQ15597"/>
    </row>
    <row r="15598" spans="42:43" x14ac:dyDescent="0.35">
      <c r="AP15598" s="10"/>
      <c r="AQ15598"/>
    </row>
    <row r="15599" spans="42:43" x14ac:dyDescent="0.35">
      <c r="AP15599" s="10"/>
      <c r="AQ15599"/>
    </row>
    <row r="15600" spans="42:43" x14ac:dyDescent="0.35">
      <c r="AP15600" s="10"/>
      <c r="AQ15600"/>
    </row>
    <row r="15601" spans="42:43" x14ac:dyDescent="0.35">
      <c r="AP15601" s="10"/>
      <c r="AQ15601"/>
    </row>
    <row r="15602" spans="42:43" x14ac:dyDescent="0.35">
      <c r="AP15602" s="10"/>
      <c r="AQ15602"/>
    </row>
    <row r="15603" spans="42:43" x14ac:dyDescent="0.35">
      <c r="AP15603" s="10"/>
      <c r="AQ15603"/>
    </row>
    <row r="15604" spans="42:43" x14ac:dyDescent="0.35">
      <c r="AP15604" s="10"/>
      <c r="AQ15604"/>
    </row>
    <row r="15605" spans="42:43" x14ac:dyDescent="0.35">
      <c r="AP15605" s="10"/>
      <c r="AQ15605"/>
    </row>
    <row r="15606" spans="42:43" x14ac:dyDescent="0.35">
      <c r="AP15606" s="10"/>
      <c r="AQ15606"/>
    </row>
    <row r="15607" spans="42:43" x14ac:dyDescent="0.35">
      <c r="AP15607" s="10"/>
      <c r="AQ15607"/>
    </row>
    <row r="15608" spans="42:43" x14ac:dyDescent="0.35">
      <c r="AP15608" s="10"/>
      <c r="AQ15608"/>
    </row>
    <row r="15609" spans="42:43" x14ac:dyDescent="0.35">
      <c r="AP15609" s="10"/>
      <c r="AQ15609"/>
    </row>
    <row r="15610" spans="42:43" x14ac:dyDescent="0.35">
      <c r="AP15610" s="10"/>
      <c r="AQ15610"/>
    </row>
    <row r="15611" spans="42:43" x14ac:dyDescent="0.35">
      <c r="AP15611" s="10"/>
      <c r="AQ15611"/>
    </row>
    <row r="15612" spans="42:43" x14ac:dyDescent="0.35">
      <c r="AP15612" s="10"/>
      <c r="AQ15612"/>
    </row>
    <row r="15613" spans="42:43" x14ac:dyDescent="0.35">
      <c r="AP15613" s="10"/>
      <c r="AQ15613"/>
    </row>
    <row r="15614" spans="42:43" x14ac:dyDescent="0.35">
      <c r="AP15614" s="10"/>
      <c r="AQ15614"/>
    </row>
    <row r="15615" spans="42:43" x14ac:dyDescent="0.35">
      <c r="AP15615" s="10"/>
      <c r="AQ15615"/>
    </row>
    <row r="15616" spans="42:43" x14ac:dyDescent="0.35">
      <c r="AP15616" s="10"/>
      <c r="AQ15616"/>
    </row>
    <row r="15617" spans="42:43" x14ac:dyDescent="0.35">
      <c r="AP15617" s="10"/>
      <c r="AQ15617"/>
    </row>
    <row r="15618" spans="42:43" x14ac:dyDescent="0.35">
      <c r="AP15618" s="10"/>
      <c r="AQ15618"/>
    </row>
    <row r="15619" spans="42:43" x14ac:dyDescent="0.35">
      <c r="AP15619" s="10"/>
      <c r="AQ15619"/>
    </row>
    <row r="15620" spans="42:43" x14ac:dyDescent="0.35">
      <c r="AP15620" s="10"/>
      <c r="AQ15620"/>
    </row>
    <row r="15621" spans="42:43" x14ac:dyDescent="0.35">
      <c r="AP15621" s="10"/>
      <c r="AQ15621"/>
    </row>
    <row r="15622" spans="42:43" x14ac:dyDescent="0.35">
      <c r="AP15622" s="10"/>
      <c r="AQ15622"/>
    </row>
    <row r="15623" spans="42:43" x14ac:dyDescent="0.35">
      <c r="AP15623" s="10"/>
      <c r="AQ15623"/>
    </row>
    <row r="15624" spans="42:43" x14ac:dyDescent="0.35">
      <c r="AP15624" s="10"/>
      <c r="AQ15624"/>
    </row>
    <row r="15625" spans="42:43" x14ac:dyDescent="0.35">
      <c r="AP15625" s="10"/>
      <c r="AQ15625"/>
    </row>
    <row r="15626" spans="42:43" x14ac:dyDescent="0.35">
      <c r="AP15626" s="10"/>
      <c r="AQ15626"/>
    </row>
    <row r="15627" spans="42:43" x14ac:dyDescent="0.35">
      <c r="AP15627" s="10"/>
      <c r="AQ15627"/>
    </row>
    <row r="15628" spans="42:43" x14ac:dyDescent="0.35">
      <c r="AP15628" s="10"/>
      <c r="AQ15628"/>
    </row>
    <row r="15629" spans="42:43" x14ac:dyDescent="0.35">
      <c r="AP15629" s="10"/>
      <c r="AQ15629"/>
    </row>
    <row r="15630" spans="42:43" x14ac:dyDescent="0.35">
      <c r="AP15630" s="10"/>
      <c r="AQ15630"/>
    </row>
    <row r="15631" spans="42:43" x14ac:dyDescent="0.35">
      <c r="AP15631" s="10"/>
      <c r="AQ15631"/>
    </row>
    <row r="15632" spans="42:43" x14ac:dyDescent="0.35">
      <c r="AP15632" s="10"/>
      <c r="AQ15632"/>
    </row>
    <row r="15633" spans="42:43" x14ac:dyDescent="0.35">
      <c r="AP15633" s="10"/>
      <c r="AQ15633"/>
    </row>
    <row r="15634" spans="42:43" x14ac:dyDescent="0.35">
      <c r="AP15634" s="10"/>
      <c r="AQ15634"/>
    </row>
    <row r="15635" spans="42:43" x14ac:dyDescent="0.35">
      <c r="AP15635" s="10"/>
      <c r="AQ15635"/>
    </row>
    <row r="15636" spans="42:43" x14ac:dyDescent="0.35">
      <c r="AP15636" s="10"/>
      <c r="AQ15636"/>
    </row>
    <row r="15637" spans="42:43" x14ac:dyDescent="0.35">
      <c r="AP15637" s="10"/>
      <c r="AQ15637"/>
    </row>
    <row r="15638" spans="42:43" x14ac:dyDescent="0.35">
      <c r="AP15638" s="10"/>
      <c r="AQ15638"/>
    </row>
    <row r="15639" spans="42:43" x14ac:dyDescent="0.35">
      <c r="AP15639" s="10"/>
      <c r="AQ15639"/>
    </row>
    <row r="15640" spans="42:43" x14ac:dyDescent="0.35">
      <c r="AP15640" s="10"/>
      <c r="AQ15640"/>
    </row>
    <row r="15641" spans="42:43" x14ac:dyDescent="0.35">
      <c r="AP15641" s="10"/>
      <c r="AQ15641"/>
    </row>
    <row r="15642" spans="42:43" x14ac:dyDescent="0.35">
      <c r="AP15642" s="10"/>
      <c r="AQ15642"/>
    </row>
    <row r="15643" spans="42:43" x14ac:dyDescent="0.35">
      <c r="AP15643" s="10"/>
      <c r="AQ15643"/>
    </row>
    <row r="15644" spans="42:43" x14ac:dyDescent="0.35">
      <c r="AP15644" s="10"/>
      <c r="AQ15644"/>
    </row>
    <row r="15645" spans="42:43" x14ac:dyDescent="0.35">
      <c r="AP15645" s="10"/>
      <c r="AQ15645"/>
    </row>
    <row r="15646" spans="42:43" x14ac:dyDescent="0.35">
      <c r="AP15646" s="10"/>
      <c r="AQ15646"/>
    </row>
    <row r="15647" spans="42:43" x14ac:dyDescent="0.35">
      <c r="AP15647" s="10"/>
      <c r="AQ15647"/>
    </row>
    <row r="15648" spans="42:43" x14ac:dyDescent="0.35">
      <c r="AP15648" s="10"/>
      <c r="AQ15648"/>
    </row>
    <row r="15649" spans="42:43" x14ac:dyDescent="0.35">
      <c r="AP15649" s="10"/>
      <c r="AQ15649"/>
    </row>
    <row r="15650" spans="42:43" x14ac:dyDescent="0.35">
      <c r="AP15650" s="10"/>
      <c r="AQ15650"/>
    </row>
    <row r="15651" spans="42:43" x14ac:dyDescent="0.35">
      <c r="AP15651" s="10"/>
      <c r="AQ15651"/>
    </row>
    <row r="15652" spans="42:43" x14ac:dyDescent="0.35">
      <c r="AP15652" s="10"/>
      <c r="AQ15652"/>
    </row>
    <row r="15653" spans="42:43" x14ac:dyDescent="0.35">
      <c r="AP15653" s="10"/>
      <c r="AQ15653"/>
    </row>
    <row r="15654" spans="42:43" x14ac:dyDescent="0.35">
      <c r="AP15654" s="10"/>
      <c r="AQ15654"/>
    </row>
    <row r="15655" spans="42:43" x14ac:dyDescent="0.35">
      <c r="AP15655" s="10"/>
      <c r="AQ15655"/>
    </row>
    <row r="15656" spans="42:43" x14ac:dyDescent="0.35">
      <c r="AP15656" s="10"/>
      <c r="AQ15656"/>
    </row>
    <row r="15657" spans="42:43" x14ac:dyDescent="0.35">
      <c r="AP15657" s="10"/>
      <c r="AQ15657"/>
    </row>
    <row r="15658" spans="42:43" x14ac:dyDescent="0.35">
      <c r="AP15658" s="10"/>
      <c r="AQ15658"/>
    </row>
    <row r="15659" spans="42:43" x14ac:dyDescent="0.35">
      <c r="AP15659" s="10"/>
      <c r="AQ15659"/>
    </row>
    <row r="15660" spans="42:43" x14ac:dyDescent="0.35">
      <c r="AP15660" s="10"/>
      <c r="AQ15660"/>
    </row>
    <row r="15661" spans="42:43" x14ac:dyDescent="0.35">
      <c r="AP15661" s="10"/>
      <c r="AQ15661"/>
    </row>
    <row r="15662" spans="42:43" x14ac:dyDescent="0.35">
      <c r="AP15662" s="10"/>
      <c r="AQ15662"/>
    </row>
    <row r="15663" spans="42:43" x14ac:dyDescent="0.35">
      <c r="AP15663" s="10"/>
      <c r="AQ15663"/>
    </row>
    <row r="15664" spans="42:43" x14ac:dyDescent="0.35">
      <c r="AP15664" s="10"/>
      <c r="AQ15664"/>
    </row>
    <row r="15665" spans="42:43" x14ac:dyDescent="0.35">
      <c r="AP15665" s="10"/>
      <c r="AQ15665"/>
    </row>
    <row r="15666" spans="42:43" x14ac:dyDescent="0.35">
      <c r="AP15666" s="10"/>
      <c r="AQ15666"/>
    </row>
    <row r="15667" spans="42:43" x14ac:dyDescent="0.35">
      <c r="AP15667" s="10"/>
      <c r="AQ15667"/>
    </row>
    <row r="15668" spans="42:43" x14ac:dyDescent="0.35">
      <c r="AP15668" s="10"/>
      <c r="AQ15668"/>
    </row>
    <row r="15669" spans="42:43" x14ac:dyDescent="0.35">
      <c r="AP15669" s="10"/>
      <c r="AQ15669"/>
    </row>
    <row r="15670" spans="42:43" x14ac:dyDescent="0.35">
      <c r="AP15670" s="10"/>
      <c r="AQ15670"/>
    </row>
    <row r="15671" spans="42:43" x14ac:dyDescent="0.35">
      <c r="AP15671" s="10"/>
      <c r="AQ15671"/>
    </row>
    <row r="15672" spans="42:43" x14ac:dyDescent="0.35">
      <c r="AP15672" s="10"/>
      <c r="AQ15672"/>
    </row>
    <row r="15673" spans="42:43" x14ac:dyDescent="0.35">
      <c r="AP15673" s="10"/>
      <c r="AQ15673"/>
    </row>
    <row r="15674" spans="42:43" x14ac:dyDescent="0.35">
      <c r="AP15674" s="10"/>
      <c r="AQ15674"/>
    </row>
    <row r="15675" spans="42:43" x14ac:dyDescent="0.35">
      <c r="AP15675" s="10"/>
      <c r="AQ15675"/>
    </row>
    <row r="15676" spans="42:43" x14ac:dyDescent="0.35">
      <c r="AP15676" s="10"/>
      <c r="AQ15676"/>
    </row>
    <row r="15677" spans="42:43" x14ac:dyDescent="0.35">
      <c r="AP15677" s="10"/>
      <c r="AQ15677"/>
    </row>
    <row r="15678" spans="42:43" x14ac:dyDescent="0.35">
      <c r="AP15678" s="10"/>
      <c r="AQ15678"/>
    </row>
    <row r="15679" spans="42:43" x14ac:dyDescent="0.35">
      <c r="AP15679" s="10"/>
      <c r="AQ15679"/>
    </row>
    <row r="15680" spans="42:43" x14ac:dyDescent="0.35">
      <c r="AP15680" s="10"/>
      <c r="AQ15680"/>
    </row>
    <row r="15681" spans="42:43" x14ac:dyDescent="0.35">
      <c r="AP15681" s="10"/>
      <c r="AQ15681"/>
    </row>
    <row r="15682" spans="42:43" x14ac:dyDescent="0.35">
      <c r="AP15682" s="10"/>
      <c r="AQ15682"/>
    </row>
    <row r="15683" spans="42:43" x14ac:dyDescent="0.35">
      <c r="AP15683" s="10"/>
      <c r="AQ15683"/>
    </row>
    <row r="15684" spans="42:43" x14ac:dyDescent="0.35">
      <c r="AP15684" s="10"/>
      <c r="AQ15684"/>
    </row>
    <row r="15685" spans="42:43" x14ac:dyDescent="0.35">
      <c r="AP15685" s="10"/>
      <c r="AQ15685"/>
    </row>
    <row r="15686" spans="42:43" x14ac:dyDescent="0.35">
      <c r="AP15686" s="10"/>
      <c r="AQ15686"/>
    </row>
    <row r="15687" spans="42:43" x14ac:dyDescent="0.35">
      <c r="AP15687" s="10"/>
      <c r="AQ15687"/>
    </row>
    <row r="15688" spans="42:43" x14ac:dyDescent="0.35">
      <c r="AP15688" s="10"/>
      <c r="AQ15688"/>
    </row>
    <row r="15689" spans="42:43" x14ac:dyDescent="0.35">
      <c r="AP15689" s="10"/>
      <c r="AQ15689"/>
    </row>
    <row r="15690" spans="42:43" x14ac:dyDescent="0.35">
      <c r="AP15690" s="10"/>
      <c r="AQ15690"/>
    </row>
    <row r="15691" spans="42:43" x14ac:dyDescent="0.35">
      <c r="AP15691" s="10"/>
      <c r="AQ15691"/>
    </row>
    <row r="15692" spans="42:43" x14ac:dyDescent="0.35">
      <c r="AP15692" s="10"/>
      <c r="AQ15692"/>
    </row>
    <row r="15693" spans="42:43" x14ac:dyDescent="0.35">
      <c r="AP15693" s="10"/>
      <c r="AQ15693"/>
    </row>
    <row r="15694" spans="42:43" x14ac:dyDescent="0.35">
      <c r="AP15694" s="10"/>
      <c r="AQ15694"/>
    </row>
    <row r="15695" spans="42:43" x14ac:dyDescent="0.35">
      <c r="AP15695" s="10"/>
      <c r="AQ15695"/>
    </row>
    <row r="15696" spans="42:43" x14ac:dyDescent="0.35">
      <c r="AP15696" s="10"/>
      <c r="AQ15696"/>
    </row>
    <row r="15697" spans="42:43" x14ac:dyDescent="0.35">
      <c r="AP15697" s="10"/>
      <c r="AQ15697"/>
    </row>
    <row r="15698" spans="42:43" x14ac:dyDescent="0.35">
      <c r="AP15698" s="10"/>
      <c r="AQ15698"/>
    </row>
    <row r="15699" spans="42:43" x14ac:dyDescent="0.35">
      <c r="AP15699" s="10"/>
      <c r="AQ15699"/>
    </row>
    <row r="15700" spans="42:43" x14ac:dyDescent="0.35">
      <c r="AP15700" s="10"/>
      <c r="AQ15700"/>
    </row>
    <row r="15701" spans="42:43" x14ac:dyDescent="0.35">
      <c r="AP15701" s="10"/>
      <c r="AQ15701"/>
    </row>
    <row r="15702" spans="42:43" x14ac:dyDescent="0.35">
      <c r="AP15702" s="10"/>
      <c r="AQ15702"/>
    </row>
    <row r="15703" spans="42:43" x14ac:dyDescent="0.35">
      <c r="AP15703" s="10"/>
      <c r="AQ15703"/>
    </row>
    <row r="15704" spans="42:43" x14ac:dyDescent="0.35">
      <c r="AP15704" s="10"/>
      <c r="AQ15704"/>
    </row>
    <row r="15705" spans="42:43" x14ac:dyDescent="0.35">
      <c r="AP15705" s="10"/>
      <c r="AQ15705"/>
    </row>
    <row r="15706" spans="42:43" x14ac:dyDescent="0.35">
      <c r="AP15706" s="10"/>
      <c r="AQ15706"/>
    </row>
    <row r="15707" spans="42:43" x14ac:dyDescent="0.35">
      <c r="AP15707" s="10"/>
      <c r="AQ15707"/>
    </row>
    <row r="15708" spans="42:43" x14ac:dyDescent="0.35">
      <c r="AP15708" s="10"/>
      <c r="AQ15708"/>
    </row>
    <row r="15709" spans="42:43" x14ac:dyDescent="0.35">
      <c r="AP15709" s="10"/>
      <c r="AQ15709"/>
    </row>
    <row r="15710" spans="42:43" x14ac:dyDescent="0.35">
      <c r="AP15710" s="10"/>
      <c r="AQ15710"/>
    </row>
    <row r="15711" spans="42:43" x14ac:dyDescent="0.35">
      <c r="AP15711" s="10"/>
      <c r="AQ15711"/>
    </row>
    <row r="15712" spans="42:43" x14ac:dyDescent="0.35">
      <c r="AP15712" s="10"/>
      <c r="AQ15712"/>
    </row>
    <row r="15713" spans="42:43" x14ac:dyDescent="0.35">
      <c r="AP15713" s="10"/>
      <c r="AQ15713"/>
    </row>
    <row r="15714" spans="42:43" x14ac:dyDescent="0.35">
      <c r="AP15714" s="10"/>
      <c r="AQ15714"/>
    </row>
    <row r="15715" spans="42:43" x14ac:dyDescent="0.35">
      <c r="AP15715" s="10"/>
      <c r="AQ15715"/>
    </row>
    <row r="15716" spans="42:43" x14ac:dyDescent="0.35">
      <c r="AP15716" s="10"/>
      <c r="AQ15716"/>
    </row>
    <row r="15717" spans="42:43" x14ac:dyDescent="0.35">
      <c r="AP15717" s="10"/>
      <c r="AQ15717"/>
    </row>
    <row r="15718" spans="42:43" x14ac:dyDescent="0.35">
      <c r="AP15718" s="10"/>
      <c r="AQ15718"/>
    </row>
    <row r="15719" spans="42:43" x14ac:dyDescent="0.35">
      <c r="AP15719" s="10"/>
      <c r="AQ15719"/>
    </row>
    <row r="15720" spans="42:43" x14ac:dyDescent="0.35">
      <c r="AP15720" s="10"/>
      <c r="AQ15720"/>
    </row>
    <row r="15721" spans="42:43" x14ac:dyDescent="0.35">
      <c r="AP15721" s="10"/>
      <c r="AQ15721"/>
    </row>
    <row r="15722" spans="42:43" x14ac:dyDescent="0.35">
      <c r="AP15722" s="10"/>
      <c r="AQ15722"/>
    </row>
    <row r="15723" spans="42:43" x14ac:dyDescent="0.35">
      <c r="AP15723" s="10"/>
      <c r="AQ15723"/>
    </row>
    <row r="15724" spans="42:43" x14ac:dyDescent="0.35">
      <c r="AP15724" s="10"/>
      <c r="AQ15724"/>
    </row>
    <row r="15725" spans="42:43" x14ac:dyDescent="0.35">
      <c r="AP15725" s="10"/>
      <c r="AQ15725"/>
    </row>
    <row r="15726" spans="42:43" x14ac:dyDescent="0.35">
      <c r="AP15726" s="10"/>
      <c r="AQ15726"/>
    </row>
    <row r="15727" spans="42:43" x14ac:dyDescent="0.35">
      <c r="AP15727" s="10"/>
      <c r="AQ15727"/>
    </row>
    <row r="15728" spans="42:43" x14ac:dyDescent="0.35">
      <c r="AP15728" s="10"/>
      <c r="AQ15728"/>
    </row>
    <row r="15729" spans="42:43" x14ac:dyDescent="0.35">
      <c r="AP15729" s="10"/>
      <c r="AQ15729"/>
    </row>
    <row r="15730" spans="42:43" x14ac:dyDescent="0.35">
      <c r="AP15730" s="10"/>
      <c r="AQ15730"/>
    </row>
    <row r="15731" spans="42:43" x14ac:dyDescent="0.35">
      <c r="AP15731" s="10"/>
      <c r="AQ15731"/>
    </row>
    <row r="15732" spans="42:43" x14ac:dyDescent="0.35">
      <c r="AP15732" s="10"/>
      <c r="AQ15732"/>
    </row>
    <row r="15733" spans="42:43" x14ac:dyDescent="0.35">
      <c r="AP15733" s="10"/>
      <c r="AQ15733"/>
    </row>
    <row r="15734" spans="42:43" x14ac:dyDescent="0.35">
      <c r="AP15734" s="10"/>
      <c r="AQ15734"/>
    </row>
    <row r="15735" spans="42:43" x14ac:dyDescent="0.35">
      <c r="AP15735" s="10"/>
      <c r="AQ15735"/>
    </row>
    <row r="15736" spans="42:43" x14ac:dyDescent="0.35">
      <c r="AP15736" s="10"/>
      <c r="AQ15736"/>
    </row>
    <row r="15737" spans="42:43" x14ac:dyDescent="0.35">
      <c r="AP15737" s="10"/>
      <c r="AQ15737"/>
    </row>
    <row r="15738" spans="42:43" x14ac:dyDescent="0.35">
      <c r="AP15738" s="10"/>
      <c r="AQ15738"/>
    </row>
    <row r="15739" spans="42:43" x14ac:dyDescent="0.35">
      <c r="AP15739" s="10"/>
      <c r="AQ15739"/>
    </row>
    <row r="15740" spans="42:43" x14ac:dyDescent="0.35">
      <c r="AP15740" s="10"/>
      <c r="AQ15740"/>
    </row>
    <row r="15741" spans="42:43" x14ac:dyDescent="0.35">
      <c r="AP15741" s="10"/>
      <c r="AQ15741"/>
    </row>
    <row r="15742" spans="42:43" x14ac:dyDescent="0.35">
      <c r="AP15742" s="10"/>
      <c r="AQ15742"/>
    </row>
    <row r="15743" spans="42:43" x14ac:dyDescent="0.35">
      <c r="AP15743" s="10"/>
      <c r="AQ15743"/>
    </row>
    <row r="15744" spans="42:43" x14ac:dyDescent="0.35">
      <c r="AP15744" s="10"/>
      <c r="AQ15744"/>
    </row>
    <row r="15745" spans="42:43" x14ac:dyDescent="0.35">
      <c r="AP15745" s="10"/>
      <c r="AQ15745"/>
    </row>
    <row r="15746" spans="42:43" x14ac:dyDescent="0.35">
      <c r="AP15746" s="10"/>
      <c r="AQ15746"/>
    </row>
    <row r="15747" spans="42:43" x14ac:dyDescent="0.35">
      <c r="AP15747" s="10"/>
      <c r="AQ15747"/>
    </row>
    <row r="15748" spans="42:43" x14ac:dyDescent="0.35">
      <c r="AP15748" s="10"/>
      <c r="AQ15748"/>
    </row>
    <row r="15749" spans="42:43" x14ac:dyDescent="0.35">
      <c r="AP15749" s="10"/>
      <c r="AQ15749"/>
    </row>
    <row r="15750" spans="42:43" x14ac:dyDescent="0.35">
      <c r="AP15750" s="10"/>
      <c r="AQ15750"/>
    </row>
    <row r="15751" spans="42:43" x14ac:dyDescent="0.35">
      <c r="AP15751" s="10"/>
      <c r="AQ15751"/>
    </row>
    <row r="15752" spans="42:43" x14ac:dyDescent="0.35">
      <c r="AP15752" s="10"/>
      <c r="AQ15752"/>
    </row>
    <row r="15753" spans="42:43" x14ac:dyDescent="0.35">
      <c r="AP15753" s="10"/>
      <c r="AQ15753"/>
    </row>
    <row r="15754" spans="42:43" x14ac:dyDescent="0.35">
      <c r="AP15754" s="10"/>
      <c r="AQ15754"/>
    </row>
    <row r="15755" spans="42:43" x14ac:dyDescent="0.35">
      <c r="AP15755" s="10"/>
      <c r="AQ15755"/>
    </row>
    <row r="15756" spans="42:43" x14ac:dyDescent="0.35">
      <c r="AP15756" s="10"/>
      <c r="AQ15756"/>
    </row>
    <row r="15757" spans="42:43" x14ac:dyDescent="0.35">
      <c r="AP15757" s="10"/>
      <c r="AQ15757"/>
    </row>
    <row r="15758" spans="42:43" x14ac:dyDescent="0.35">
      <c r="AP15758" s="10"/>
      <c r="AQ15758"/>
    </row>
    <row r="15759" spans="42:43" x14ac:dyDescent="0.35">
      <c r="AP15759" s="10"/>
      <c r="AQ15759"/>
    </row>
    <row r="15760" spans="42:43" x14ac:dyDescent="0.35">
      <c r="AP15760" s="10"/>
      <c r="AQ15760"/>
    </row>
    <row r="15761" spans="42:43" x14ac:dyDescent="0.35">
      <c r="AP15761" s="10"/>
      <c r="AQ15761"/>
    </row>
    <row r="15762" spans="42:43" x14ac:dyDescent="0.35">
      <c r="AP15762" s="10"/>
      <c r="AQ15762"/>
    </row>
    <row r="15763" spans="42:43" x14ac:dyDescent="0.35">
      <c r="AP15763" s="10"/>
      <c r="AQ15763"/>
    </row>
    <row r="15764" spans="42:43" x14ac:dyDescent="0.35">
      <c r="AP15764" s="10"/>
      <c r="AQ15764"/>
    </row>
    <row r="15765" spans="42:43" x14ac:dyDescent="0.35">
      <c r="AP15765" s="10"/>
      <c r="AQ15765"/>
    </row>
    <row r="15766" spans="42:43" x14ac:dyDescent="0.35">
      <c r="AP15766" s="10"/>
      <c r="AQ15766"/>
    </row>
    <row r="15767" spans="42:43" x14ac:dyDescent="0.35">
      <c r="AP15767" s="10"/>
      <c r="AQ15767"/>
    </row>
    <row r="15768" spans="42:43" x14ac:dyDescent="0.35">
      <c r="AP15768" s="10"/>
      <c r="AQ15768"/>
    </row>
    <row r="15769" spans="42:43" x14ac:dyDescent="0.35">
      <c r="AP15769" s="10"/>
      <c r="AQ15769"/>
    </row>
    <row r="15770" spans="42:43" x14ac:dyDescent="0.35">
      <c r="AP15770" s="10"/>
      <c r="AQ15770"/>
    </row>
    <row r="15771" spans="42:43" x14ac:dyDescent="0.35">
      <c r="AP15771" s="10"/>
      <c r="AQ15771"/>
    </row>
    <row r="15772" spans="42:43" x14ac:dyDescent="0.35">
      <c r="AP15772" s="10"/>
      <c r="AQ15772"/>
    </row>
    <row r="15773" spans="42:43" x14ac:dyDescent="0.35">
      <c r="AP15773" s="10"/>
      <c r="AQ15773"/>
    </row>
    <row r="15774" spans="42:43" x14ac:dyDescent="0.35">
      <c r="AP15774" s="10"/>
      <c r="AQ15774"/>
    </row>
    <row r="15775" spans="42:43" x14ac:dyDescent="0.35">
      <c r="AP15775" s="10"/>
      <c r="AQ15775"/>
    </row>
    <row r="15776" spans="42:43" x14ac:dyDescent="0.35">
      <c r="AP15776" s="10"/>
      <c r="AQ15776"/>
    </row>
    <row r="15777" spans="42:43" x14ac:dyDescent="0.35">
      <c r="AP15777" s="10"/>
      <c r="AQ15777"/>
    </row>
    <row r="15778" spans="42:43" x14ac:dyDescent="0.35">
      <c r="AP15778" s="10"/>
      <c r="AQ15778"/>
    </row>
    <row r="15779" spans="42:43" x14ac:dyDescent="0.35">
      <c r="AP15779" s="10"/>
      <c r="AQ15779"/>
    </row>
    <row r="15780" spans="42:43" x14ac:dyDescent="0.35">
      <c r="AP15780" s="10"/>
      <c r="AQ15780"/>
    </row>
    <row r="15781" spans="42:43" x14ac:dyDescent="0.35">
      <c r="AP15781" s="10"/>
      <c r="AQ15781"/>
    </row>
    <row r="15782" spans="42:43" x14ac:dyDescent="0.35">
      <c r="AP15782" s="10"/>
      <c r="AQ15782"/>
    </row>
    <row r="15783" spans="42:43" x14ac:dyDescent="0.35">
      <c r="AP15783" s="10"/>
      <c r="AQ15783"/>
    </row>
    <row r="15784" spans="42:43" x14ac:dyDescent="0.35">
      <c r="AP15784" s="10"/>
      <c r="AQ15784"/>
    </row>
    <row r="15785" spans="42:43" x14ac:dyDescent="0.35">
      <c r="AP15785" s="10"/>
      <c r="AQ15785"/>
    </row>
    <row r="15786" spans="42:43" x14ac:dyDescent="0.35">
      <c r="AP15786" s="10"/>
      <c r="AQ15786"/>
    </row>
    <row r="15787" spans="42:43" x14ac:dyDescent="0.35">
      <c r="AP15787" s="10"/>
      <c r="AQ15787"/>
    </row>
    <row r="15788" spans="42:43" x14ac:dyDescent="0.35">
      <c r="AP15788" s="10"/>
      <c r="AQ15788"/>
    </row>
    <row r="15789" spans="42:43" x14ac:dyDescent="0.35">
      <c r="AP15789" s="10"/>
      <c r="AQ15789"/>
    </row>
    <row r="15790" spans="42:43" x14ac:dyDescent="0.35">
      <c r="AP15790" s="10"/>
      <c r="AQ15790"/>
    </row>
    <row r="15791" spans="42:43" x14ac:dyDescent="0.35">
      <c r="AP15791" s="10"/>
      <c r="AQ15791"/>
    </row>
    <row r="15792" spans="42:43" x14ac:dyDescent="0.35">
      <c r="AP15792" s="10"/>
      <c r="AQ15792"/>
    </row>
    <row r="15793" spans="42:43" x14ac:dyDescent="0.35">
      <c r="AP15793" s="10"/>
      <c r="AQ15793"/>
    </row>
    <row r="15794" spans="42:43" x14ac:dyDescent="0.35">
      <c r="AP15794" s="10"/>
      <c r="AQ15794"/>
    </row>
    <row r="15795" spans="42:43" x14ac:dyDescent="0.35">
      <c r="AP15795" s="10"/>
      <c r="AQ15795"/>
    </row>
    <row r="15796" spans="42:43" x14ac:dyDescent="0.35">
      <c r="AP15796" s="10"/>
      <c r="AQ15796"/>
    </row>
    <row r="15797" spans="42:43" x14ac:dyDescent="0.35">
      <c r="AP15797" s="10"/>
      <c r="AQ15797"/>
    </row>
    <row r="15798" spans="42:43" x14ac:dyDescent="0.35">
      <c r="AP15798" s="10"/>
      <c r="AQ15798"/>
    </row>
    <row r="15799" spans="42:43" x14ac:dyDescent="0.35">
      <c r="AP15799" s="10"/>
      <c r="AQ15799"/>
    </row>
    <row r="15800" spans="42:43" x14ac:dyDescent="0.35">
      <c r="AP15800" s="10"/>
      <c r="AQ15800"/>
    </row>
    <row r="15801" spans="42:43" x14ac:dyDescent="0.35">
      <c r="AP15801" s="10"/>
      <c r="AQ15801"/>
    </row>
    <row r="15802" spans="42:43" x14ac:dyDescent="0.35">
      <c r="AP15802" s="10"/>
      <c r="AQ15802"/>
    </row>
    <row r="15803" spans="42:43" x14ac:dyDescent="0.35">
      <c r="AP15803" s="10"/>
      <c r="AQ15803"/>
    </row>
    <row r="15804" spans="42:43" x14ac:dyDescent="0.35">
      <c r="AP15804" s="10"/>
      <c r="AQ15804"/>
    </row>
    <row r="15805" spans="42:43" x14ac:dyDescent="0.35">
      <c r="AP15805" s="10"/>
      <c r="AQ15805"/>
    </row>
    <row r="15806" spans="42:43" x14ac:dyDescent="0.35">
      <c r="AP15806" s="10"/>
      <c r="AQ15806"/>
    </row>
    <row r="15807" spans="42:43" x14ac:dyDescent="0.35">
      <c r="AP15807" s="10"/>
      <c r="AQ15807"/>
    </row>
    <row r="15808" spans="42:43" x14ac:dyDescent="0.35">
      <c r="AP15808" s="10"/>
      <c r="AQ15808"/>
    </row>
    <row r="15809" spans="42:43" x14ac:dyDescent="0.35">
      <c r="AP15809" s="10"/>
      <c r="AQ15809"/>
    </row>
    <row r="15810" spans="42:43" x14ac:dyDescent="0.35">
      <c r="AP15810" s="10"/>
      <c r="AQ15810"/>
    </row>
    <row r="15811" spans="42:43" x14ac:dyDescent="0.35">
      <c r="AP15811" s="10"/>
      <c r="AQ15811"/>
    </row>
    <row r="15812" spans="42:43" x14ac:dyDescent="0.35">
      <c r="AP15812" s="10"/>
      <c r="AQ15812"/>
    </row>
    <row r="15813" spans="42:43" x14ac:dyDescent="0.35">
      <c r="AP15813" s="10"/>
      <c r="AQ15813"/>
    </row>
    <row r="15814" spans="42:43" x14ac:dyDescent="0.35">
      <c r="AP15814" s="10"/>
      <c r="AQ15814"/>
    </row>
    <row r="15815" spans="42:43" x14ac:dyDescent="0.35">
      <c r="AP15815" s="10"/>
      <c r="AQ15815"/>
    </row>
    <row r="15816" spans="42:43" x14ac:dyDescent="0.35">
      <c r="AP15816" s="10"/>
      <c r="AQ15816"/>
    </row>
    <row r="15817" spans="42:43" x14ac:dyDescent="0.35">
      <c r="AP15817" s="10"/>
      <c r="AQ15817"/>
    </row>
    <row r="15818" spans="42:43" x14ac:dyDescent="0.35">
      <c r="AP15818" s="10"/>
      <c r="AQ15818"/>
    </row>
    <row r="15819" spans="42:43" x14ac:dyDescent="0.35">
      <c r="AP15819" s="10"/>
      <c r="AQ15819"/>
    </row>
    <row r="15820" spans="42:43" x14ac:dyDescent="0.35">
      <c r="AP15820" s="10"/>
      <c r="AQ15820"/>
    </row>
    <row r="15821" spans="42:43" x14ac:dyDescent="0.35">
      <c r="AP15821" s="10"/>
      <c r="AQ15821"/>
    </row>
    <row r="15822" spans="42:43" x14ac:dyDescent="0.35">
      <c r="AP15822" s="10"/>
      <c r="AQ15822"/>
    </row>
    <row r="15823" spans="42:43" x14ac:dyDescent="0.35">
      <c r="AP15823" s="10"/>
      <c r="AQ15823"/>
    </row>
    <row r="15824" spans="42:43" x14ac:dyDescent="0.35">
      <c r="AP15824" s="10"/>
      <c r="AQ15824"/>
    </row>
    <row r="15825" spans="42:43" x14ac:dyDescent="0.35">
      <c r="AP15825" s="10"/>
      <c r="AQ15825"/>
    </row>
    <row r="15826" spans="42:43" x14ac:dyDescent="0.35">
      <c r="AP15826" s="10"/>
      <c r="AQ15826"/>
    </row>
    <row r="15827" spans="42:43" x14ac:dyDescent="0.35">
      <c r="AP15827" s="10"/>
      <c r="AQ15827"/>
    </row>
    <row r="15828" spans="42:43" x14ac:dyDescent="0.35">
      <c r="AP15828" s="10"/>
      <c r="AQ15828"/>
    </row>
    <row r="15829" spans="42:43" x14ac:dyDescent="0.35">
      <c r="AP15829" s="10"/>
      <c r="AQ15829"/>
    </row>
    <row r="15830" spans="42:43" x14ac:dyDescent="0.35">
      <c r="AP15830" s="10"/>
      <c r="AQ15830"/>
    </row>
    <row r="15831" spans="42:43" x14ac:dyDescent="0.35">
      <c r="AP15831" s="10"/>
      <c r="AQ15831"/>
    </row>
    <row r="15832" spans="42:43" x14ac:dyDescent="0.35">
      <c r="AP15832" s="10"/>
      <c r="AQ15832"/>
    </row>
    <row r="15833" spans="42:43" x14ac:dyDescent="0.35">
      <c r="AP15833" s="10"/>
      <c r="AQ15833"/>
    </row>
    <row r="15834" spans="42:43" x14ac:dyDescent="0.35">
      <c r="AP15834" s="10"/>
      <c r="AQ15834"/>
    </row>
    <row r="15835" spans="42:43" x14ac:dyDescent="0.35">
      <c r="AP15835" s="10"/>
      <c r="AQ15835"/>
    </row>
    <row r="15836" spans="42:43" x14ac:dyDescent="0.35">
      <c r="AP15836" s="10"/>
      <c r="AQ15836"/>
    </row>
    <row r="15837" spans="42:43" x14ac:dyDescent="0.35">
      <c r="AP15837" s="10"/>
      <c r="AQ15837"/>
    </row>
    <row r="15838" spans="42:43" x14ac:dyDescent="0.35">
      <c r="AP15838" s="10"/>
      <c r="AQ15838"/>
    </row>
    <row r="15839" spans="42:43" x14ac:dyDescent="0.35">
      <c r="AP15839" s="10"/>
      <c r="AQ15839"/>
    </row>
    <row r="15840" spans="42:43" x14ac:dyDescent="0.35">
      <c r="AP15840" s="10"/>
      <c r="AQ15840"/>
    </row>
    <row r="15841" spans="42:43" x14ac:dyDescent="0.35">
      <c r="AP15841" s="10"/>
      <c r="AQ15841"/>
    </row>
    <row r="15842" spans="42:43" x14ac:dyDescent="0.35">
      <c r="AP15842" s="10"/>
      <c r="AQ15842"/>
    </row>
    <row r="15843" spans="42:43" x14ac:dyDescent="0.35">
      <c r="AP15843" s="10"/>
      <c r="AQ15843"/>
    </row>
    <row r="15844" spans="42:43" x14ac:dyDescent="0.35">
      <c r="AP15844" s="10"/>
      <c r="AQ15844"/>
    </row>
    <row r="15845" spans="42:43" x14ac:dyDescent="0.35">
      <c r="AP15845" s="10"/>
      <c r="AQ15845"/>
    </row>
    <row r="15846" spans="42:43" x14ac:dyDescent="0.35">
      <c r="AP15846" s="10"/>
      <c r="AQ15846"/>
    </row>
    <row r="15847" spans="42:43" x14ac:dyDescent="0.35">
      <c r="AP15847" s="10"/>
      <c r="AQ15847"/>
    </row>
    <row r="15848" spans="42:43" x14ac:dyDescent="0.35">
      <c r="AP15848" s="10"/>
      <c r="AQ15848"/>
    </row>
    <row r="15849" spans="42:43" x14ac:dyDescent="0.35">
      <c r="AP15849" s="10"/>
      <c r="AQ15849"/>
    </row>
    <row r="15850" spans="42:43" x14ac:dyDescent="0.35">
      <c r="AP15850" s="10"/>
      <c r="AQ15850"/>
    </row>
    <row r="15851" spans="42:43" x14ac:dyDescent="0.35">
      <c r="AP15851" s="10"/>
      <c r="AQ15851"/>
    </row>
    <row r="15852" spans="42:43" x14ac:dyDescent="0.35">
      <c r="AP15852" s="10"/>
      <c r="AQ15852"/>
    </row>
    <row r="15853" spans="42:43" x14ac:dyDescent="0.35">
      <c r="AP15853" s="10"/>
      <c r="AQ15853"/>
    </row>
    <row r="15854" spans="42:43" x14ac:dyDescent="0.35">
      <c r="AP15854" s="10"/>
      <c r="AQ15854"/>
    </row>
    <row r="15855" spans="42:43" x14ac:dyDescent="0.35">
      <c r="AP15855" s="10"/>
      <c r="AQ15855"/>
    </row>
    <row r="15856" spans="42:43" x14ac:dyDescent="0.35">
      <c r="AP15856" s="10"/>
      <c r="AQ15856"/>
    </row>
    <row r="15857" spans="42:43" x14ac:dyDescent="0.35">
      <c r="AP15857" s="10"/>
      <c r="AQ15857"/>
    </row>
    <row r="15858" spans="42:43" x14ac:dyDescent="0.35">
      <c r="AP15858" s="10"/>
      <c r="AQ15858"/>
    </row>
    <row r="15859" spans="42:43" x14ac:dyDescent="0.35">
      <c r="AP15859" s="10"/>
      <c r="AQ15859"/>
    </row>
    <row r="15860" spans="42:43" x14ac:dyDescent="0.35">
      <c r="AP15860" s="10"/>
      <c r="AQ15860"/>
    </row>
    <row r="15861" spans="42:43" x14ac:dyDescent="0.35">
      <c r="AP15861" s="10"/>
      <c r="AQ15861"/>
    </row>
    <row r="15862" spans="42:43" x14ac:dyDescent="0.35">
      <c r="AP15862" s="10"/>
      <c r="AQ15862"/>
    </row>
    <row r="15863" spans="42:43" x14ac:dyDescent="0.35">
      <c r="AP15863" s="10"/>
      <c r="AQ15863"/>
    </row>
    <row r="15864" spans="42:43" x14ac:dyDescent="0.35">
      <c r="AP15864" s="10"/>
      <c r="AQ15864"/>
    </row>
    <row r="15865" spans="42:43" x14ac:dyDescent="0.35">
      <c r="AP15865" s="10"/>
      <c r="AQ15865"/>
    </row>
    <row r="15866" spans="42:43" x14ac:dyDescent="0.35">
      <c r="AP15866" s="10"/>
      <c r="AQ15866"/>
    </row>
    <row r="15867" spans="42:43" x14ac:dyDescent="0.35">
      <c r="AP15867" s="10"/>
      <c r="AQ15867"/>
    </row>
    <row r="15868" spans="42:43" x14ac:dyDescent="0.35">
      <c r="AP15868" s="10"/>
      <c r="AQ15868"/>
    </row>
    <row r="15869" spans="42:43" x14ac:dyDescent="0.35">
      <c r="AP15869" s="10"/>
      <c r="AQ15869"/>
    </row>
    <row r="15870" spans="42:43" x14ac:dyDescent="0.35">
      <c r="AP15870" s="10"/>
      <c r="AQ15870"/>
    </row>
    <row r="15871" spans="42:43" x14ac:dyDescent="0.35">
      <c r="AP15871" s="10"/>
      <c r="AQ15871"/>
    </row>
    <row r="15872" spans="42:43" x14ac:dyDescent="0.35">
      <c r="AP15872" s="10"/>
      <c r="AQ15872"/>
    </row>
    <row r="15873" spans="42:43" x14ac:dyDescent="0.35">
      <c r="AP15873" s="10"/>
      <c r="AQ15873"/>
    </row>
    <row r="15874" spans="42:43" x14ac:dyDescent="0.35">
      <c r="AP15874" s="10"/>
      <c r="AQ15874"/>
    </row>
    <row r="15875" spans="42:43" x14ac:dyDescent="0.35">
      <c r="AP15875" s="10"/>
      <c r="AQ15875"/>
    </row>
    <row r="15876" spans="42:43" x14ac:dyDescent="0.35">
      <c r="AP15876" s="10"/>
      <c r="AQ15876"/>
    </row>
    <row r="15877" spans="42:43" x14ac:dyDescent="0.35">
      <c r="AP15877" s="10"/>
      <c r="AQ15877"/>
    </row>
    <row r="15878" spans="42:43" x14ac:dyDescent="0.35">
      <c r="AP15878" s="10"/>
      <c r="AQ15878"/>
    </row>
    <row r="15879" spans="42:43" x14ac:dyDescent="0.35">
      <c r="AP15879" s="10"/>
      <c r="AQ15879"/>
    </row>
    <row r="15880" spans="42:43" x14ac:dyDescent="0.35">
      <c r="AP15880" s="10"/>
      <c r="AQ15880"/>
    </row>
    <row r="15881" spans="42:43" x14ac:dyDescent="0.35">
      <c r="AP15881" s="10"/>
      <c r="AQ15881"/>
    </row>
    <row r="15882" spans="42:43" x14ac:dyDescent="0.35">
      <c r="AP15882" s="10"/>
      <c r="AQ15882"/>
    </row>
    <row r="15883" spans="42:43" x14ac:dyDescent="0.35">
      <c r="AP15883" s="10"/>
      <c r="AQ15883"/>
    </row>
    <row r="15884" spans="42:43" x14ac:dyDescent="0.35">
      <c r="AP15884" s="10"/>
      <c r="AQ15884"/>
    </row>
    <row r="15885" spans="42:43" x14ac:dyDescent="0.35">
      <c r="AP15885" s="10"/>
      <c r="AQ15885"/>
    </row>
    <row r="15886" spans="42:43" x14ac:dyDescent="0.35">
      <c r="AP15886" s="10"/>
      <c r="AQ15886"/>
    </row>
    <row r="15887" spans="42:43" x14ac:dyDescent="0.35">
      <c r="AP15887" s="10"/>
      <c r="AQ15887"/>
    </row>
    <row r="15888" spans="42:43" x14ac:dyDescent="0.35">
      <c r="AP15888" s="10"/>
      <c r="AQ15888"/>
    </row>
    <row r="15889" spans="42:43" x14ac:dyDescent="0.35">
      <c r="AP15889" s="10"/>
      <c r="AQ15889"/>
    </row>
    <row r="15890" spans="42:43" x14ac:dyDescent="0.35">
      <c r="AP15890" s="10"/>
      <c r="AQ15890"/>
    </row>
    <row r="15891" spans="42:43" x14ac:dyDescent="0.35">
      <c r="AP15891" s="10"/>
      <c r="AQ15891"/>
    </row>
    <row r="15892" spans="42:43" x14ac:dyDescent="0.35">
      <c r="AP15892" s="10"/>
      <c r="AQ15892"/>
    </row>
    <row r="15893" spans="42:43" x14ac:dyDescent="0.35">
      <c r="AP15893" s="10"/>
      <c r="AQ15893"/>
    </row>
    <row r="15894" spans="42:43" x14ac:dyDescent="0.35">
      <c r="AP15894" s="10"/>
      <c r="AQ15894"/>
    </row>
    <row r="15895" spans="42:43" x14ac:dyDescent="0.35">
      <c r="AP15895" s="10"/>
      <c r="AQ15895"/>
    </row>
    <row r="15896" spans="42:43" x14ac:dyDescent="0.35">
      <c r="AP15896" s="10"/>
      <c r="AQ15896"/>
    </row>
    <row r="15897" spans="42:43" x14ac:dyDescent="0.35">
      <c r="AP15897" s="10"/>
      <c r="AQ15897"/>
    </row>
    <row r="15898" spans="42:43" x14ac:dyDescent="0.35">
      <c r="AP15898" s="10"/>
      <c r="AQ15898"/>
    </row>
    <row r="15899" spans="42:43" x14ac:dyDescent="0.35">
      <c r="AP15899" s="10"/>
      <c r="AQ15899"/>
    </row>
    <row r="15900" spans="42:43" x14ac:dyDescent="0.35">
      <c r="AP15900" s="10"/>
      <c r="AQ15900"/>
    </row>
    <row r="15901" spans="42:43" x14ac:dyDescent="0.35">
      <c r="AP15901" s="10"/>
      <c r="AQ15901"/>
    </row>
    <row r="15902" spans="42:43" x14ac:dyDescent="0.35">
      <c r="AP15902" s="10"/>
      <c r="AQ15902"/>
    </row>
    <row r="15903" spans="42:43" x14ac:dyDescent="0.35">
      <c r="AP15903" s="10"/>
      <c r="AQ15903"/>
    </row>
    <row r="15904" spans="42:43" x14ac:dyDescent="0.35">
      <c r="AP15904" s="10"/>
      <c r="AQ15904"/>
    </row>
    <row r="15905" spans="42:43" x14ac:dyDescent="0.35">
      <c r="AP15905" s="10"/>
      <c r="AQ15905"/>
    </row>
    <row r="15906" spans="42:43" x14ac:dyDescent="0.35">
      <c r="AP15906" s="10"/>
      <c r="AQ15906"/>
    </row>
    <row r="15907" spans="42:43" x14ac:dyDescent="0.35">
      <c r="AP15907" s="10"/>
      <c r="AQ15907"/>
    </row>
    <row r="15908" spans="42:43" x14ac:dyDescent="0.35">
      <c r="AP15908" s="10"/>
      <c r="AQ15908"/>
    </row>
    <row r="15909" spans="42:43" x14ac:dyDescent="0.35">
      <c r="AP15909" s="10"/>
      <c r="AQ15909"/>
    </row>
    <row r="15910" spans="42:43" x14ac:dyDescent="0.35">
      <c r="AP15910" s="10"/>
      <c r="AQ15910"/>
    </row>
    <row r="15911" spans="42:43" x14ac:dyDescent="0.35">
      <c r="AP15911" s="10"/>
      <c r="AQ15911"/>
    </row>
    <row r="15912" spans="42:43" x14ac:dyDescent="0.35">
      <c r="AP15912" s="10"/>
      <c r="AQ15912"/>
    </row>
    <row r="15913" spans="42:43" x14ac:dyDescent="0.35">
      <c r="AP15913" s="10"/>
      <c r="AQ15913"/>
    </row>
    <row r="15914" spans="42:43" x14ac:dyDescent="0.35">
      <c r="AP15914" s="10"/>
      <c r="AQ15914"/>
    </row>
    <row r="15915" spans="42:43" x14ac:dyDescent="0.35">
      <c r="AP15915" s="10"/>
      <c r="AQ15915"/>
    </row>
    <row r="15916" spans="42:43" x14ac:dyDescent="0.35">
      <c r="AP15916" s="10"/>
      <c r="AQ15916"/>
    </row>
    <row r="15917" spans="42:43" x14ac:dyDescent="0.35">
      <c r="AP15917" s="10"/>
      <c r="AQ15917"/>
    </row>
    <row r="15918" spans="42:43" x14ac:dyDescent="0.35">
      <c r="AP15918" s="10"/>
      <c r="AQ15918"/>
    </row>
    <row r="15919" spans="42:43" x14ac:dyDescent="0.35">
      <c r="AP15919" s="10"/>
      <c r="AQ15919"/>
    </row>
    <row r="15920" spans="42:43" x14ac:dyDescent="0.35">
      <c r="AP15920" s="10"/>
      <c r="AQ15920"/>
    </row>
    <row r="15921" spans="42:43" x14ac:dyDescent="0.35">
      <c r="AP15921" s="10"/>
      <c r="AQ15921"/>
    </row>
    <row r="15922" spans="42:43" x14ac:dyDescent="0.35">
      <c r="AP15922" s="10"/>
      <c r="AQ15922"/>
    </row>
    <row r="15923" spans="42:43" x14ac:dyDescent="0.35">
      <c r="AP15923" s="10"/>
      <c r="AQ15923"/>
    </row>
    <row r="15924" spans="42:43" x14ac:dyDescent="0.35">
      <c r="AP15924" s="10"/>
      <c r="AQ15924"/>
    </row>
    <row r="15925" spans="42:43" x14ac:dyDescent="0.35">
      <c r="AP15925" s="10"/>
      <c r="AQ15925"/>
    </row>
    <row r="15926" spans="42:43" x14ac:dyDescent="0.35">
      <c r="AP15926" s="10"/>
      <c r="AQ15926"/>
    </row>
    <row r="15927" spans="42:43" x14ac:dyDescent="0.35">
      <c r="AP15927" s="10"/>
      <c r="AQ15927"/>
    </row>
    <row r="15928" spans="42:43" x14ac:dyDescent="0.35">
      <c r="AP15928" s="10"/>
      <c r="AQ15928"/>
    </row>
    <row r="15929" spans="42:43" x14ac:dyDescent="0.35">
      <c r="AP15929" s="10"/>
      <c r="AQ15929"/>
    </row>
    <row r="15930" spans="42:43" x14ac:dyDescent="0.35">
      <c r="AP15930" s="10"/>
      <c r="AQ15930"/>
    </row>
    <row r="15931" spans="42:43" x14ac:dyDescent="0.35">
      <c r="AP15931" s="10"/>
      <c r="AQ15931"/>
    </row>
    <row r="15932" spans="42:43" x14ac:dyDescent="0.35">
      <c r="AP15932" s="10"/>
      <c r="AQ15932"/>
    </row>
    <row r="15933" spans="42:43" x14ac:dyDescent="0.35">
      <c r="AP15933" s="10"/>
      <c r="AQ15933"/>
    </row>
    <row r="15934" spans="42:43" x14ac:dyDescent="0.35">
      <c r="AP15934" s="10"/>
      <c r="AQ15934"/>
    </row>
    <row r="15935" spans="42:43" x14ac:dyDescent="0.35">
      <c r="AP15935" s="10"/>
      <c r="AQ15935"/>
    </row>
    <row r="15936" spans="42:43" x14ac:dyDescent="0.35">
      <c r="AP15936" s="10"/>
      <c r="AQ15936"/>
    </row>
    <row r="15937" spans="42:43" x14ac:dyDescent="0.35">
      <c r="AP15937" s="10"/>
      <c r="AQ15937"/>
    </row>
    <row r="15938" spans="42:43" x14ac:dyDescent="0.35">
      <c r="AP15938" s="10"/>
      <c r="AQ15938"/>
    </row>
    <row r="15939" spans="42:43" x14ac:dyDescent="0.35">
      <c r="AP15939" s="10"/>
      <c r="AQ15939"/>
    </row>
    <row r="15940" spans="42:43" x14ac:dyDescent="0.35">
      <c r="AP15940" s="10"/>
      <c r="AQ15940"/>
    </row>
    <row r="15941" spans="42:43" x14ac:dyDescent="0.35">
      <c r="AP15941" s="10"/>
      <c r="AQ15941"/>
    </row>
    <row r="15942" spans="42:43" x14ac:dyDescent="0.35">
      <c r="AP15942" s="10"/>
      <c r="AQ15942"/>
    </row>
    <row r="15943" spans="42:43" x14ac:dyDescent="0.35">
      <c r="AP15943" s="10"/>
      <c r="AQ15943"/>
    </row>
    <row r="15944" spans="42:43" x14ac:dyDescent="0.35">
      <c r="AP15944" s="10"/>
      <c r="AQ15944"/>
    </row>
    <row r="15945" spans="42:43" x14ac:dyDescent="0.35">
      <c r="AP15945" s="10"/>
      <c r="AQ15945"/>
    </row>
    <row r="15946" spans="42:43" x14ac:dyDescent="0.35">
      <c r="AP15946" s="10"/>
      <c r="AQ15946"/>
    </row>
    <row r="15947" spans="42:43" x14ac:dyDescent="0.35">
      <c r="AP15947" s="10"/>
      <c r="AQ15947"/>
    </row>
    <row r="15948" spans="42:43" x14ac:dyDescent="0.35">
      <c r="AP15948" s="10"/>
      <c r="AQ15948"/>
    </row>
    <row r="15949" spans="42:43" x14ac:dyDescent="0.35">
      <c r="AP15949" s="10"/>
      <c r="AQ15949"/>
    </row>
    <row r="15950" spans="42:43" x14ac:dyDescent="0.35">
      <c r="AP15950" s="10"/>
      <c r="AQ15950"/>
    </row>
    <row r="15951" spans="42:43" x14ac:dyDescent="0.35">
      <c r="AP15951" s="10"/>
      <c r="AQ15951"/>
    </row>
    <row r="15952" spans="42:43" x14ac:dyDescent="0.35">
      <c r="AP15952" s="10"/>
      <c r="AQ15952"/>
    </row>
    <row r="15953" spans="42:43" x14ac:dyDescent="0.35">
      <c r="AP15953" s="10"/>
      <c r="AQ15953"/>
    </row>
    <row r="15954" spans="42:43" x14ac:dyDescent="0.35">
      <c r="AP15954" s="10"/>
      <c r="AQ15954"/>
    </row>
    <row r="15955" spans="42:43" x14ac:dyDescent="0.35">
      <c r="AP15955" s="10"/>
      <c r="AQ15955"/>
    </row>
    <row r="15956" spans="42:43" x14ac:dyDescent="0.35">
      <c r="AP15956" s="10"/>
      <c r="AQ15956"/>
    </row>
    <row r="15957" spans="42:43" x14ac:dyDescent="0.35">
      <c r="AP15957" s="10"/>
      <c r="AQ15957"/>
    </row>
    <row r="15958" spans="42:43" x14ac:dyDescent="0.35">
      <c r="AP15958" s="10"/>
      <c r="AQ15958"/>
    </row>
    <row r="15959" spans="42:43" x14ac:dyDescent="0.35">
      <c r="AP15959" s="10"/>
      <c r="AQ15959"/>
    </row>
    <row r="15960" spans="42:43" x14ac:dyDescent="0.35">
      <c r="AP15960" s="10"/>
      <c r="AQ15960"/>
    </row>
    <row r="15961" spans="42:43" x14ac:dyDescent="0.35">
      <c r="AP15961" s="10"/>
      <c r="AQ15961"/>
    </row>
    <row r="15962" spans="42:43" x14ac:dyDescent="0.35">
      <c r="AP15962" s="10"/>
      <c r="AQ15962"/>
    </row>
    <row r="15963" spans="42:43" x14ac:dyDescent="0.35">
      <c r="AP15963" s="10"/>
      <c r="AQ15963"/>
    </row>
    <row r="15964" spans="42:43" x14ac:dyDescent="0.35">
      <c r="AP15964" s="10"/>
      <c r="AQ15964"/>
    </row>
    <row r="15965" spans="42:43" x14ac:dyDescent="0.35">
      <c r="AP15965" s="10"/>
      <c r="AQ15965"/>
    </row>
    <row r="15966" spans="42:43" x14ac:dyDescent="0.35">
      <c r="AP15966" s="10"/>
      <c r="AQ15966"/>
    </row>
    <row r="15967" spans="42:43" x14ac:dyDescent="0.35">
      <c r="AP15967" s="10"/>
      <c r="AQ15967"/>
    </row>
    <row r="15968" spans="42:43" x14ac:dyDescent="0.35">
      <c r="AP15968" s="10"/>
      <c r="AQ15968"/>
    </row>
    <row r="15969" spans="42:43" x14ac:dyDescent="0.35">
      <c r="AP15969" s="10"/>
      <c r="AQ15969"/>
    </row>
    <row r="15970" spans="42:43" x14ac:dyDescent="0.35">
      <c r="AP15970" s="10"/>
      <c r="AQ15970"/>
    </row>
    <row r="15971" spans="42:43" x14ac:dyDescent="0.35">
      <c r="AP15971" s="10"/>
      <c r="AQ15971"/>
    </row>
    <row r="15972" spans="42:43" x14ac:dyDescent="0.35">
      <c r="AP15972" s="10"/>
      <c r="AQ15972"/>
    </row>
    <row r="15973" spans="42:43" x14ac:dyDescent="0.35">
      <c r="AP15973" s="10"/>
      <c r="AQ15973"/>
    </row>
    <row r="15974" spans="42:43" x14ac:dyDescent="0.35">
      <c r="AP15974" s="10"/>
      <c r="AQ15974"/>
    </row>
    <row r="15975" spans="42:43" x14ac:dyDescent="0.35">
      <c r="AP15975" s="10"/>
      <c r="AQ15975"/>
    </row>
    <row r="15976" spans="42:43" x14ac:dyDescent="0.35">
      <c r="AP15976" s="10"/>
      <c r="AQ15976"/>
    </row>
    <row r="15977" spans="42:43" x14ac:dyDescent="0.35">
      <c r="AP15977" s="10"/>
      <c r="AQ15977"/>
    </row>
    <row r="15978" spans="42:43" x14ac:dyDescent="0.35">
      <c r="AP15978" s="10"/>
      <c r="AQ15978"/>
    </row>
    <row r="15979" spans="42:43" x14ac:dyDescent="0.35">
      <c r="AP15979" s="10"/>
      <c r="AQ15979"/>
    </row>
    <row r="15980" spans="42:43" x14ac:dyDescent="0.35">
      <c r="AP15980" s="10"/>
      <c r="AQ15980"/>
    </row>
    <row r="15981" spans="42:43" x14ac:dyDescent="0.35">
      <c r="AP15981" s="10"/>
      <c r="AQ15981"/>
    </row>
    <row r="15982" spans="42:43" x14ac:dyDescent="0.35">
      <c r="AP15982" s="10"/>
      <c r="AQ15982"/>
    </row>
    <row r="15983" spans="42:43" x14ac:dyDescent="0.35">
      <c r="AP15983" s="10"/>
      <c r="AQ15983"/>
    </row>
    <row r="15984" spans="42:43" x14ac:dyDescent="0.35">
      <c r="AP15984" s="10"/>
      <c r="AQ15984"/>
    </row>
    <row r="15985" spans="42:43" x14ac:dyDescent="0.35">
      <c r="AP15985" s="10"/>
      <c r="AQ15985"/>
    </row>
    <row r="15986" spans="42:43" x14ac:dyDescent="0.35">
      <c r="AP15986" s="10"/>
      <c r="AQ15986"/>
    </row>
    <row r="15987" spans="42:43" x14ac:dyDescent="0.35">
      <c r="AP15987" s="10"/>
      <c r="AQ15987"/>
    </row>
    <row r="15988" spans="42:43" x14ac:dyDescent="0.35">
      <c r="AP15988" s="10"/>
      <c r="AQ15988"/>
    </row>
    <row r="15989" spans="42:43" x14ac:dyDescent="0.35">
      <c r="AP15989" s="10"/>
      <c r="AQ15989"/>
    </row>
    <row r="15990" spans="42:43" x14ac:dyDescent="0.35">
      <c r="AP15990" s="10"/>
      <c r="AQ15990"/>
    </row>
    <row r="15991" spans="42:43" x14ac:dyDescent="0.35">
      <c r="AP15991" s="10"/>
      <c r="AQ15991"/>
    </row>
    <row r="15992" spans="42:43" x14ac:dyDescent="0.35">
      <c r="AP15992" s="10"/>
      <c r="AQ15992"/>
    </row>
    <row r="15993" spans="42:43" x14ac:dyDescent="0.35">
      <c r="AP15993" s="10"/>
      <c r="AQ15993"/>
    </row>
    <row r="15994" spans="42:43" x14ac:dyDescent="0.35">
      <c r="AP15994" s="10"/>
      <c r="AQ15994"/>
    </row>
    <row r="15995" spans="42:43" x14ac:dyDescent="0.35">
      <c r="AP15995" s="10"/>
      <c r="AQ15995"/>
    </row>
    <row r="15996" spans="42:43" x14ac:dyDescent="0.35">
      <c r="AP15996" s="10"/>
      <c r="AQ15996"/>
    </row>
    <row r="15997" spans="42:43" x14ac:dyDescent="0.35">
      <c r="AP15997" s="10"/>
      <c r="AQ15997"/>
    </row>
    <row r="15998" spans="42:43" x14ac:dyDescent="0.35">
      <c r="AP15998" s="10"/>
      <c r="AQ15998"/>
    </row>
    <row r="15999" spans="42:43" x14ac:dyDescent="0.35">
      <c r="AP15999" s="10"/>
      <c r="AQ15999"/>
    </row>
    <row r="16000" spans="42:43" x14ac:dyDescent="0.35">
      <c r="AP16000" s="10"/>
      <c r="AQ16000"/>
    </row>
    <row r="16001" spans="42:43" x14ac:dyDescent="0.35">
      <c r="AP16001" s="10"/>
      <c r="AQ16001"/>
    </row>
    <row r="16002" spans="42:43" x14ac:dyDescent="0.35">
      <c r="AP16002" s="10"/>
      <c r="AQ16002"/>
    </row>
    <row r="16003" spans="42:43" x14ac:dyDescent="0.35">
      <c r="AP16003" s="10"/>
      <c r="AQ16003"/>
    </row>
    <row r="16004" spans="42:43" x14ac:dyDescent="0.35">
      <c r="AP16004" s="10"/>
      <c r="AQ16004"/>
    </row>
    <row r="16005" spans="42:43" x14ac:dyDescent="0.35">
      <c r="AP16005" s="10"/>
      <c r="AQ16005"/>
    </row>
    <row r="16006" spans="42:43" x14ac:dyDescent="0.35">
      <c r="AP16006" s="10"/>
      <c r="AQ16006"/>
    </row>
    <row r="16007" spans="42:43" x14ac:dyDescent="0.35">
      <c r="AP16007" s="10"/>
      <c r="AQ16007"/>
    </row>
    <row r="16008" spans="42:43" x14ac:dyDescent="0.35">
      <c r="AP16008" s="10"/>
      <c r="AQ16008"/>
    </row>
    <row r="16009" spans="42:43" x14ac:dyDescent="0.35">
      <c r="AP16009" s="10"/>
      <c r="AQ16009"/>
    </row>
    <row r="16010" spans="42:43" x14ac:dyDescent="0.35">
      <c r="AP16010" s="10"/>
      <c r="AQ16010"/>
    </row>
    <row r="16011" spans="42:43" x14ac:dyDescent="0.35">
      <c r="AP16011" s="10"/>
      <c r="AQ16011"/>
    </row>
    <row r="16012" spans="42:43" x14ac:dyDescent="0.35">
      <c r="AP16012" s="10"/>
      <c r="AQ16012"/>
    </row>
    <row r="16013" spans="42:43" x14ac:dyDescent="0.35">
      <c r="AP16013" s="10"/>
      <c r="AQ16013"/>
    </row>
    <row r="16014" spans="42:43" x14ac:dyDescent="0.35">
      <c r="AP16014" s="10"/>
      <c r="AQ16014"/>
    </row>
    <row r="16015" spans="42:43" x14ac:dyDescent="0.35">
      <c r="AP16015" s="10"/>
      <c r="AQ16015"/>
    </row>
    <row r="16016" spans="42:43" x14ac:dyDescent="0.35">
      <c r="AP16016" s="10"/>
      <c r="AQ16016"/>
    </row>
    <row r="16017" spans="42:43" x14ac:dyDescent="0.35">
      <c r="AP16017" s="10"/>
      <c r="AQ16017"/>
    </row>
    <row r="16018" spans="42:43" x14ac:dyDescent="0.35">
      <c r="AP16018" s="10"/>
      <c r="AQ16018"/>
    </row>
    <row r="16019" spans="42:43" x14ac:dyDescent="0.35">
      <c r="AP16019" s="10"/>
      <c r="AQ16019"/>
    </row>
    <row r="16020" spans="42:43" x14ac:dyDescent="0.35">
      <c r="AP16020" s="10"/>
      <c r="AQ16020"/>
    </row>
    <row r="16021" spans="42:43" x14ac:dyDescent="0.35">
      <c r="AP16021" s="10"/>
      <c r="AQ16021"/>
    </row>
    <row r="16022" spans="42:43" x14ac:dyDescent="0.35">
      <c r="AP16022" s="10"/>
      <c r="AQ16022"/>
    </row>
    <row r="16023" spans="42:43" x14ac:dyDescent="0.35">
      <c r="AP16023" s="10"/>
      <c r="AQ16023"/>
    </row>
    <row r="16024" spans="42:43" x14ac:dyDescent="0.35">
      <c r="AP16024" s="10"/>
      <c r="AQ16024"/>
    </row>
    <row r="16025" spans="42:43" x14ac:dyDescent="0.35">
      <c r="AP16025" s="10"/>
      <c r="AQ16025"/>
    </row>
    <row r="16026" spans="42:43" x14ac:dyDescent="0.35">
      <c r="AP16026" s="10"/>
      <c r="AQ16026"/>
    </row>
    <row r="16027" spans="42:43" x14ac:dyDescent="0.35">
      <c r="AP16027" s="10"/>
      <c r="AQ16027"/>
    </row>
    <row r="16028" spans="42:43" x14ac:dyDescent="0.35">
      <c r="AP16028" s="10"/>
      <c r="AQ16028"/>
    </row>
    <row r="16029" spans="42:43" x14ac:dyDescent="0.35">
      <c r="AP16029" s="10"/>
      <c r="AQ16029"/>
    </row>
    <row r="16030" spans="42:43" x14ac:dyDescent="0.35">
      <c r="AP16030" s="10"/>
      <c r="AQ16030"/>
    </row>
    <row r="16031" spans="42:43" x14ac:dyDescent="0.35">
      <c r="AP16031" s="10"/>
      <c r="AQ16031"/>
    </row>
    <row r="16032" spans="42:43" x14ac:dyDescent="0.35">
      <c r="AP16032" s="10"/>
      <c r="AQ16032"/>
    </row>
    <row r="16033" spans="42:43" x14ac:dyDescent="0.35">
      <c r="AP16033" s="10"/>
      <c r="AQ16033"/>
    </row>
    <row r="16034" spans="42:43" x14ac:dyDescent="0.35">
      <c r="AP16034" s="10"/>
      <c r="AQ16034"/>
    </row>
    <row r="16035" spans="42:43" x14ac:dyDescent="0.35">
      <c r="AP16035" s="10"/>
      <c r="AQ16035"/>
    </row>
    <row r="16036" spans="42:43" x14ac:dyDescent="0.35">
      <c r="AP16036" s="10"/>
      <c r="AQ16036"/>
    </row>
    <row r="16037" spans="42:43" x14ac:dyDescent="0.35">
      <c r="AP16037" s="10"/>
      <c r="AQ16037"/>
    </row>
    <row r="16038" spans="42:43" x14ac:dyDescent="0.35">
      <c r="AP16038" s="10"/>
      <c r="AQ16038"/>
    </row>
    <row r="16039" spans="42:43" x14ac:dyDescent="0.35">
      <c r="AP16039" s="10"/>
      <c r="AQ16039"/>
    </row>
    <row r="16040" spans="42:43" x14ac:dyDescent="0.35">
      <c r="AP16040" s="10"/>
      <c r="AQ16040"/>
    </row>
    <row r="16041" spans="42:43" x14ac:dyDescent="0.35">
      <c r="AP16041" s="10"/>
      <c r="AQ16041"/>
    </row>
    <row r="16042" spans="42:43" x14ac:dyDescent="0.35">
      <c r="AP16042" s="10"/>
      <c r="AQ16042"/>
    </row>
    <row r="16043" spans="42:43" x14ac:dyDescent="0.35">
      <c r="AP16043" s="10"/>
      <c r="AQ16043"/>
    </row>
    <row r="16044" spans="42:43" x14ac:dyDescent="0.35">
      <c r="AP16044" s="10"/>
      <c r="AQ16044"/>
    </row>
    <row r="16045" spans="42:43" x14ac:dyDescent="0.35">
      <c r="AP16045" s="10"/>
      <c r="AQ16045"/>
    </row>
    <row r="16046" spans="42:43" x14ac:dyDescent="0.35">
      <c r="AP16046" s="10"/>
      <c r="AQ16046"/>
    </row>
    <row r="16047" spans="42:43" x14ac:dyDescent="0.35">
      <c r="AP16047" s="10"/>
      <c r="AQ16047"/>
    </row>
    <row r="16048" spans="42:43" x14ac:dyDescent="0.35">
      <c r="AP16048" s="10"/>
      <c r="AQ16048"/>
    </row>
    <row r="16049" spans="42:43" x14ac:dyDescent="0.35">
      <c r="AP16049" s="10"/>
      <c r="AQ16049"/>
    </row>
    <row r="16050" spans="42:43" x14ac:dyDescent="0.35">
      <c r="AP16050" s="10"/>
      <c r="AQ16050"/>
    </row>
    <row r="16051" spans="42:43" x14ac:dyDescent="0.35">
      <c r="AP16051" s="10"/>
      <c r="AQ16051"/>
    </row>
    <row r="16052" spans="42:43" x14ac:dyDescent="0.35">
      <c r="AP16052" s="10"/>
      <c r="AQ16052"/>
    </row>
    <row r="16053" spans="42:43" x14ac:dyDescent="0.35">
      <c r="AP16053" s="10"/>
      <c r="AQ16053"/>
    </row>
    <row r="16054" spans="42:43" x14ac:dyDescent="0.35">
      <c r="AP16054" s="10"/>
      <c r="AQ16054"/>
    </row>
    <row r="16055" spans="42:43" x14ac:dyDescent="0.35">
      <c r="AP16055" s="10"/>
      <c r="AQ16055"/>
    </row>
    <row r="16056" spans="42:43" x14ac:dyDescent="0.35">
      <c r="AP16056" s="10"/>
      <c r="AQ16056"/>
    </row>
    <row r="16057" spans="42:43" x14ac:dyDescent="0.35">
      <c r="AP16057" s="10"/>
      <c r="AQ16057"/>
    </row>
    <row r="16058" spans="42:43" x14ac:dyDescent="0.35">
      <c r="AP16058" s="10"/>
      <c r="AQ16058"/>
    </row>
    <row r="16059" spans="42:43" x14ac:dyDescent="0.35">
      <c r="AP16059" s="10"/>
      <c r="AQ16059"/>
    </row>
    <row r="16060" spans="42:43" x14ac:dyDescent="0.35">
      <c r="AP16060" s="10"/>
      <c r="AQ16060"/>
    </row>
    <row r="16061" spans="42:43" x14ac:dyDescent="0.35">
      <c r="AP16061" s="10"/>
      <c r="AQ16061"/>
    </row>
    <row r="16062" spans="42:43" x14ac:dyDescent="0.35">
      <c r="AP16062" s="10"/>
      <c r="AQ16062"/>
    </row>
    <row r="16063" spans="42:43" x14ac:dyDescent="0.35">
      <c r="AP16063" s="10"/>
      <c r="AQ16063"/>
    </row>
    <row r="16064" spans="42:43" x14ac:dyDescent="0.35">
      <c r="AP16064" s="10"/>
      <c r="AQ16064"/>
    </row>
    <row r="16065" spans="42:43" x14ac:dyDescent="0.35">
      <c r="AP16065" s="10"/>
      <c r="AQ16065"/>
    </row>
    <row r="16066" spans="42:43" x14ac:dyDescent="0.35">
      <c r="AP16066" s="10"/>
      <c r="AQ16066"/>
    </row>
    <row r="16067" spans="42:43" x14ac:dyDescent="0.35">
      <c r="AP16067" s="10"/>
      <c r="AQ16067"/>
    </row>
    <row r="16068" spans="42:43" x14ac:dyDescent="0.35">
      <c r="AP16068" s="10"/>
      <c r="AQ16068"/>
    </row>
    <row r="16069" spans="42:43" x14ac:dyDescent="0.35">
      <c r="AP16069" s="10"/>
      <c r="AQ16069"/>
    </row>
    <row r="16070" spans="42:43" x14ac:dyDescent="0.35">
      <c r="AP16070" s="10"/>
      <c r="AQ16070"/>
    </row>
    <row r="16071" spans="42:43" x14ac:dyDescent="0.35">
      <c r="AP16071" s="10"/>
      <c r="AQ16071"/>
    </row>
    <row r="16072" spans="42:43" x14ac:dyDescent="0.35">
      <c r="AP16072" s="10"/>
      <c r="AQ16072"/>
    </row>
    <row r="16073" spans="42:43" x14ac:dyDescent="0.35">
      <c r="AP16073" s="10"/>
      <c r="AQ16073"/>
    </row>
    <row r="16074" spans="42:43" x14ac:dyDescent="0.35">
      <c r="AP16074" s="10"/>
      <c r="AQ16074"/>
    </row>
    <row r="16075" spans="42:43" x14ac:dyDescent="0.35">
      <c r="AP16075" s="10"/>
      <c r="AQ16075"/>
    </row>
    <row r="16076" spans="42:43" x14ac:dyDescent="0.35">
      <c r="AP16076" s="10"/>
      <c r="AQ16076"/>
    </row>
    <row r="16077" spans="42:43" x14ac:dyDescent="0.35">
      <c r="AP16077" s="10"/>
      <c r="AQ16077"/>
    </row>
    <row r="16078" spans="42:43" x14ac:dyDescent="0.35">
      <c r="AP16078" s="10"/>
      <c r="AQ16078"/>
    </row>
    <row r="16079" spans="42:43" x14ac:dyDescent="0.35">
      <c r="AP16079" s="10"/>
      <c r="AQ16079"/>
    </row>
    <row r="16080" spans="42:43" x14ac:dyDescent="0.35">
      <c r="AP16080" s="10"/>
      <c r="AQ16080"/>
    </row>
    <row r="16081" spans="42:43" x14ac:dyDescent="0.35">
      <c r="AP16081" s="10"/>
      <c r="AQ16081"/>
    </row>
    <row r="16082" spans="42:43" x14ac:dyDescent="0.35">
      <c r="AP16082" s="10"/>
      <c r="AQ16082"/>
    </row>
    <row r="16083" spans="42:43" x14ac:dyDescent="0.35">
      <c r="AP16083" s="10"/>
      <c r="AQ16083"/>
    </row>
    <row r="16084" spans="42:43" x14ac:dyDescent="0.35">
      <c r="AP16084" s="10"/>
      <c r="AQ16084"/>
    </row>
    <row r="16085" spans="42:43" x14ac:dyDescent="0.35">
      <c r="AP16085" s="10"/>
      <c r="AQ16085"/>
    </row>
    <row r="16086" spans="42:43" x14ac:dyDescent="0.35">
      <c r="AP16086" s="10"/>
      <c r="AQ16086"/>
    </row>
    <row r="16087" spans="42:43" x14ac:dyDescent="0.35">
      <c r="AP16087" s="10"/>
      <c r="AQ16087"/>
    </row>
    <row r="16088" spans="42:43" x14ac:dyDescent="0.35">
      <c r="AP16088" s="10"/>
      <c r="AQ16088"/>
    </row>
    <row r="16089" spans="42:43" x14ac:dyDescent="0.35">
      <c r="AP16089" s="10"/>
      <c r="AQ16089"/>
    </row>
    <row r="16090" spans="42:43" x14ac:dyDescent="0.35">
      <c r="AP16090" s="10"/>
      <c r="AQ16090"/>
    </row>
    <row r="16091" spans="42:43" x14ac:dyDescent="0.35">
      <c r="AP16091" s="10"/>
      <c r="AQ16091"/>
    </row>
    <row r="16092" spans="42:43" x14ac:dyDescent="0.35">
      <c r="AP16092" s="10"/>
      <c r="AQ16092"/>
    </row>
    <row r="16093" spans="42:43" x14ac:dyDescent="0.35">
      <c r="AP16093" s="10"/>
      <c r="AQ16093"/>
    </row>
    <row r="16094" spans="42:43" x14ac:dyDescent="0.35">
      <c r="AP16094" s="10"/>
      <c r="AQ16094"/>
    </row>
    <row r="16095" spans="42:43" x14ac:dyDescent="0.35">
      <c r="AP16095" s="10"/>
      <c r="AQ16095"/>
    </row>
    <row r="16096" spans="42:43" x14ac:dyDescent="0.35">
      <c r="AP16096" s="10"/>
      <c r="AQ16096"/>
    </row>
    <row r="16097" spans="42:43" x14ac:dyDescent="0.35">
      <c r="AP16097" s="10"/>
      <c r="AQ16097"/>
    </row>
    <row r="16098" spans="42:43" x14ac:dyDescent="0.35">
      <c r="AP16098" s="10"/>
      <c r="AQ16098"/>
    </row>
    <row r="16099" spans="42:43" x14ac:dyDescent="0.35">
      <c r="AP16099" s="10"/>
      <c r="AQ16099"/>
    </row>
    <row r="16100" spans="42:43" x14ac:dyDescent="0.35">
      <c r="AP16100" s="10"/>
      <c r="AQ16100"/>
    </row>
    <row r="16101" spans="42:43" x14ac:dyDescent="0.35">
      <c r="AP16101" s="10"/>
      <c r="AQ16101"/>
    </row>
    <row r="16102" spans="42:43" x14ac:dyDescent="0.35">
      <c r="AP16102" s="10"/>
      <c r="AQ16102"/>
    </row>
    <row r="16103" spans="42:43" x14ac:dyDescent="0.35">
      <c r="AP16103" s="10"/>
      <c r="AQ16103"/>
    </row>
    <row r="16104" spans="42:43" x14ac:dyDescent="0.35">
      <c r="AP16104" s="10"/>
      <c r="AQ16104"/>
    </row>
    <row r="16105" spans="42:43" x14ac:dyDescent="0.35">
      <c r="AP16105" s="10"/>
      <c r="AQ16105"/>
    </row>
    <row r="16106" spans="42:43" x14ac:dyDescent="0.35">
      <c r="AP16106" s="10"/>
      <c r="AQ16106"/>
    </row>
    <row r="16107" spans="42:43" x14ac:dyDescent="0.35">
      <c r="AP16107" s="10"/>
      <c r="AQ16107"/>
    </row>
    <row r="16108" spans="42:43" x14ac:dyDescent="0.35">
      <c r="AP16108" s="10"/>
      <c r="AQ16108"/>
    </row>
    <row r="16109" spans="42:43" x14ac:dyDescent="0.35">
      <c r="AP16109" s="10"/>
      <c r="AQ16109"/>
    </row>
    <row r="16110" spans="42:43" x14ac:dyDescent="0.35">
      <c r="AP16110" s="10"/>
      <c r="AQ16110"/>
    </row>
    <row r="16111" spans="42:43" x14ac:dyDescent="0.35">
      <c r="AP16111" s="10"/>
      <c r="AQ16111"/>
    </row>
    <row r="16112" spans="42:43" x14ac:dyDescent="0.35">
      <c r="AP16112" s="10"/>
      <c r="AQ16112"/>
    </row>
    <row r="16113" spans="42:43" x14ac:dyDescent="0.35">
      <c r="AP16113" s="10"/>
      <c r="AQ16113"/>
    </row>
    <row r="16114" spans="42:43" x14ac:dyDescent="0.35">
      <c r="AP16114" s="10"/>
      <c r="AQ16114"/>
    </row>
    <row r="16115" spans="42:43" x14ac:dyDescent="0.35">
      <c r="AP16115" s="10"/>
      <c r="AQ16115"/>
    </row>
    <row r="16116" spans="42:43" x14ac:dyDescent="0.35">
      <c r="AP16116" s="10"/>
      <c r="AQ16116"/>
    </row>
    <row r="16117" spans="42:43" x14ac:dyDescent="0.35">
      <c r="AP16117" s="10"/>
      <c r="AQ16117"/>
    </row>
    <row r="16118" spans="42:43" x14ac:dyDescent="0.35">
      <c r="AP16118" s="10"/>
      <c r="AQ16118"/>
    </row>
    <row r="16119" spans="42:43" x14ac:dyDescent="0.35">
      <c r="AP16119" s="10"/>
      <c r="AQ16119"/>
    </row>
    <row r="16120" spans="42:43" x14ac:dyDescent="0.35">
      <c r="AP16120" s="10"/>
      <c r="AQ16120"/>
    </row>
    <row r="16121" spans="42:43" x14ac:dyDescent="0.35">
      <c r="AP16121" s="10"/>
      <c r="AQ16121"/>
    </row>
    <row r="16122" spans="42:43" x14ac:dyDescent="0.35">
      <c r="AP16122" s="10"/>
      <c r="AQ16122"/>
    </row>
    <row r="16123" spans="42:43" x14ac:dyDescent="0.35">
      <c r="AP16123" s="10"/>
      <c r="AQ16123"/>
    </row>
    <row r="16124" spans="42:43" x14ac:dyDescent="0.35">
      <c r="AP16124" s="10"/>
      <c r="AQ16124"/>
    </row>
    <row r="16125" spans="42:43" x14ac:dyDescent="0.35">
      <c r="AP16125" s="10"/>
      <c r="AQ16125"/>
    </row>
    <row r="16126" spans="42:43" x14ac:dyDescent="0.35">
      <c r="AP16126" s="10"/>
      <c r="AQ16126"/>
    </row>
    <row r="16127" spans="42:43" x14ac:dyDescent="0.35">
      <c r="AP16127" s="10"/>
      <c r="AQ16127"/>
    </row>
    <row r="16128" spans="42:43" x14ac:dyDescent="0.35">
      <c r="AP16128" s="10"/>
      <c r="AQ16128"/>
    </row>
    <row r="16129" spans="42:43" x14ac:dyDescent="0.35">
      <c r="AP16129" s="10"/>
      <c r="AQ16129"/>
    </row>
    <row r="16130" spans="42:43" x14ac:dyDescent="0.35">
      <c r="AP16130" s="10"/>
      <c r="AQ16130"/>
    </row>
    <row r="16131" spans="42:43" x14ac:dyDescent="0.35">
      <c r="AP16131" s="10"/>
      <c r="AQ16131"/>
    </row>
    <row r="16132" spans="42:43" x14ac:dyDescent="0.35">
      <c r="AP16132" s="10"/>
      <c r="AQ16132"/>
    </row>
    <row r="16133" spans="42:43" x14ac:dyDescent="0.35">
      <c r="AP16133" s="10"/>
      <c r="AQ16133"/>
    </row>
    <row r="16134" spans="42:43" x14ac:dyDescent="0.35">
      <c r="AP16134" s="10"/>
      <c r="AQ16134"/>
    </row>
    <row r="16135" spans="42:43" x14ac:dyDescent="0.35">
      <c r="AP16135" s="10"/>
      <c r="AQ16135"/>
    </row>
    <row r="16136" spans="42:43" x14ac:dyDescent="0.35">
      <c r="AP16136" s="10"/>
      <c r="AQ16136"/>
    </row>
    <row r="16137" spans="42:43" x14ac:dyDescent="0.35">
      <c r="AP16137" s="10"/>
      <c r="AQ16137"/>
    </row>
    <row r="16138" spans="42:43" x14ac:dyDescent="0.35">
      <c r="AP16138" s="10"/>
      <c r="AQ16138"/>
    </row>
    <row r="16139" spans="42:43" x14ac:dyDescent="0.35">
      <c r="AP16139" s="10"/>
      <c r="AQ16139"/>
    </row>
    <row r="16140" spans="42:43" x14ac:dyDescent="0.35">
      <c r="AP16140" s="10"/>
      <c r="AQ16140"/>
    </row>
    <row r="16141" spans="42:43" x14ac:dyDescent="0.35">
      <c r="AP16141" s="10"/>
      <c r="AQ16141"/>
    </row>
    <row r="16142" spans="42:43" x14ac:dyDescent="0.35">
      <c r="AP16142" s="10"/>
      <c r="AQ16142"/>
    </row>
    <row r="16143" spans="42:43" x14ac:dyDescent="0.35">
      <c r="AP16143" s="10"/>
      <c r="AQ16143"/>
    </row>
    <row r="16144" spans="42:43" x14ac:dyDescent="0.35">
      <c r="AP16144" s="10"/>
      <c r="AQ16144"/>
    </row>
    <row r="16145" spans="42:43" x14ac:dyDescent="0.35">
      <c r="AP16145" s="10"/>
      <c r="AQ16145"/>
    </row>
    <row r="16146" spans="42:43" x14ac:dyDescent="0.35">
      <c r="AP16146" s="10"/>
      <c r="AQ16146"/>
    </row>
    <row r="16147" spans="42:43" x14ac:dyDescent="0.35">
      <c r="AP16147" s="10"/>
      <c r="AQ16147"/>
    </row>
    <row r="16148" spans="42:43" x14ac:dyDescent="0.35">
      <c r="AP16148" s="10"/>
      <c r="AQ16148"/>
    </row>
    <row r="16149" spans="42:43" x14ac:dyDescent="0.35">
      <c r="AP16149" s="10"/>
      <c r="AQ16149"/>
    </row>
    <row r="16150" spans="42:43" x14ac:dyDescent="0.35">
      <c r="AP16150" s="10"/>
      <c r="AQ16150"/>
    </row>
    <row r="16151" spans="42:43" x14ac:dyDescent="0.35">
      <c r="AP16151" s="10"/>
      <c r="AQ16151"/>
    </row>
    <row r="16152" spans="42:43" x14ac:dyDescent="0.35">
      <c r="AP16152" s="10"/>
      <c r="AQ16152"/>
    </row>
    <row r="16153" spans="42:43" x14ac:dyDescent="0.35">
      <c r="AP16153" s="10"/>
      <c r="AQ16153"/>
    </row>
    <row r="16154" spans="42:43" x14ac:dyDescent="0.35">
      <c r="AP16154" s="10"/>
      <c r="AQ16154"/>
    </row>
    <row r="16155" spans="42:43" x14ac:dyDescent="0.35">
      <c r="AP16155" s="10"/>
      <c r="AQ16155"/>
    </row>
    <row r="16156" spans="42:43" x14ac:dyDescent="0.35">
      <c r="AP16156" s="10"/>
      <c r="AQ16156"/>
    </row>
    <row r="16157" spans="42:43" x14ac:dyDescent="0.35">
      <c r="AP16157" s="10"/>
      <c r="AQ16157"/>
    </row>
    <row r="16158" spans="42:43" x14ac:dyDescent="0.35">
      <c r="AP16158" s="10"/>
      <c r="AQ16158"/>
    </row>
    <row r="16159" spans="42:43" x14ac:dyDescent="0.35">
      <c r="AP16159" s="10"/>
      <c r="AQ16159"/>
    </row>
    <row r="16160" spans="42:43" x14ac:dyDescent="0.35">
      <c r="AP16160" s="10"/>
      <c r="AQ16160"/>
    </row>
    <row r="16161" spans="42:43" x14ac:dyDescent="0.35">
      <c r="AP16161" s="10"/>
      <c r="AQ16161"/>
    </row>
    <row r="16162" spans="42:43" x14ac:dyDescent="0.35">
      <c r="AP16162" s="10"/>
      <c r="AQ16162"/>
    </row>
    <row r="16163" spans="42:43" x14ac:dyDescent="0.35">
      <c r="AP16163" s="10"/>
      <c r="AQ16163"/>
    </row>
    <row r="16164" spans="42:43" x14ac:dyDescent="0.35">
      <c r="AP16164" s="10"/>
      <c r="AQ16164"/>
    </row>
    <row r="16165" spans="42:43" x14ac:dyDescent="0.35">
      <c r="AP16165" s="10"/>
      <c r="AQ16165"/>
    </row>
    <row r="16166" spans="42:43" x14ac:dyDescent="0.35">
      <c r="AP16166" s="10"/>
      <c r="AQ16166"/>
    </row>
    <row r="16167" spans="42:43" x14ac:dyDescent="0.35">
      <c r="AP16167" s="10"/>
      <c r="AQ16167"/>
    </row>
    <row r="16168" spans="42:43" x14ac:dyDescent="0.35">
      <c r="AP16168" s="10"/>
      <c r="AQ16168"/>
    </row>
    <row r="16169" spans="42:43" x14ac:dyDescent="0.35">
      <c r="AP16169" s="10"/>
      <c r="AQ16169"/>
    </row>
    <row r="16170" spans="42:43" x14ac:dyDescent="0.35">
      <c r="AP16170" s="10"/>
      <c r="AQ16170"/>
    </row>
    <row r="16171" spans="42:43" x14ac:dyDescent="0.35">
      <c r="AP16171" s="10"/>
      <c r="AQ16171"/>
    </row>
    <row r="16172" spans="42:43" x14ac:dyDescent="0.35">
      <c r="AP16172" s="10"/>
      <c r="AQ16172"/>
    </row>
    <row r="16173" spans="42:43" x14ac:dyDescent="0.35">
      <c r="AP16173" s="10"/>
      <c r="AQ16173"/>
    </row>
    <row r="16174" spans="42:43" x14ac:dyDescent="0.35">
      <c r="AP16174" s="10"/>
      <c r="AQ16174"/>
    </row>
    <row r="16175" spans="42:43" x14ac:dyDescent="0.35">
      <c r="AP16175" s="10"/>
      <c r="AQ16175"/>
    </row>
    <row r="16176" spans="42:43" x14ac:dyDescent="0.35">
      <c r="AP16176" s="10"/>
      <c r="AQ16176"/>
    </row>
    <row r="16177" spans="42:43" x14ac:dyDescent="0.35">
      <c r="AP16177" s="10"/>
      <c r="AQ16177"/>
    </row>
    <row r="16178" spans="42:43" x14ac:dyDescent="0.35">
      <c r="AP16178" s="10"/>
      <c r="AQ16178"/>
    </row>
    <row r="16179" spans="42:43" x14ac:dyDescent="0.35">
      <c r="AP16179" s="10"/>
      <c r="AQ16179"/>
    </row>
    <row r="16180" spans="42:43" x14ac:dyDescent="0.35">
      <c r="AP16180" s="10"/>
      <c r="AQ16180"/>
    </row>
    <row r="16181" spans="42:43" x14ac:dyDescent="0.35">
      <c r="AP16181" s="10"/>
      <c r="AQ16181"/>
    </row>
    <row r="16182" spans="42:43" x14ac:dyDescent="0.35">
      <c r="AP16182" s="10"/>
      <c r="AQ16182"/>
    </row>
    <row r="16183" spans="42:43" x14ac:dyDescent="0.35">
      <c r="AP16183" s="10"/>
      <c r="AQ16183"/>
    </row>
    <row r="16184" spans="42:43" x14ac:dyDescent="0.35">
      <c r="AP16184" s="10"/>
      <c r="AQ16184"/>
    </row>
    <row r="16185" spans="42:43" x14ac:dyDescent="0.35">
      <c r="AP16185" s="10"/>
      <c r="AQ16185"/>
    </row>
    <row r="16186" spans="42:43" x14ac:dyDescent="0.35">
      <c r="AP16186" s="10"/>
      <c r="AQ16186"/>
    </row>
    <row r="16187" spans="42:43" x14ac:dyDescent="0.35">
      <c r="AP16187" s="10"/>
      <c r="AQ16187"/>
    </row>
    <row r="16188" spans="42:43" x14ac:dyDescent="0.35">
      <c r="AP16188" s="10"/>
      <c r="AQ16188"/>
    </row>
    <row r="16189" spans="42:43" x14ac:dyDescent="0.35">
      <c r="AP16189" s="10"/>
      <c r="AQ16189"/>
    </row>
    <row r="16190" spans="42:43" x14ac:dyDescent="0.35">
      <c r="AP16190" s="10"/>
      <c r="AQ16190"/>
    </row>
    <row r="16191" spans="42:43" x14ac:dyDescent="0.35">
      <c r="AP16191" s="10"/>
      <c r="AQ16191"/>
    </row>
    <row r="16192" spans="42:43" x14ac:dyDescent="0.35">
      <c r="AP16192" s="10"/>
      <c r="AQ16192"/>
    </row>
    <row r="16193" spans="42:43" x14ac:dyDescent="0.35">
      <c r="AP16193" s="10"/>
      <c r="AQ16193"/>
    </row>
    <row r="16194" spans="42:43" x14ac:dyDescent="0.35">
      <c r="AP16194" s="10"/>
      <c r="AQ16194"/>
    </row>
    <row r="16195" spans="42:43" x14ac:dyDescent="0.35">
      <c r="AP16195" s="10"/>
      <c r="AQ16195"/>
    </row>
    <row r="16196" spans="42:43" x14ac:dyDescent="0.35">
      <c r="AP16196" s="10"/>
      <c r="AQ16196"/>
    </row>
    <row r="16197" spans="42:43" x14ac:dyDescent="0.35">
      <c r="AP16197" s="10"/>
      <c r="AQ16197"/>
    </row>
    <row r="16198" spans="42:43" x14ac:dyDescent="0.35">
      <c r="AP16198" s="10"/>
      <c r="AQ16198"/>
    </row>
    <row r="16199" spans="42:43" x14ac:dyDescent="0.35">
      <c r="AP16199" s="10"/>
      <c r="AQ16199"/>
    </row>
    <row r="16200" spans="42:43" x14ac:dyDescent="0.35">
      <c r="AP16200" s="10"/>
      <c r="AQ16200"/>
    </row>
    <row r="16201" spans="42:43" x14ac:dyDescent="0.35">
      <c r="AP16201" s="10"/>
      <c r="AQ16201"/>
    </row>
    <row r="16202" spans="42:43" x14ac:dyDescent="0.35">
      <c r="AP16202" s="10"/>
      <c r="AQ16202"/>
    </row>
    <row r="16203" spans="42:43" x14ac:dyDescent="0.35">
      <c r="AP16203" s="10"/>
      <c r="AQ16203"/>
    </row>
    <row r="16204" spans="42:43" x14ac:dyDescent="0.35">
      <c r="AP16204" s="10"/>
      <c r="AQ16204"/>
    </row>
    <row r="16205" spans="42:43" x14ac:dyDescent="0.35">
      <c r="AP16205" s="10"/>
      <c r="AQ16205"/>
    </row>
    <row r="16206" spans="42:43" x14ac:dyDescent="0.35">
      <c r="AP16206" s="10"/>
      <c r="AQ16206"/>
    </row>
    <row r="16207" spans="42:43" x14ac:dyDescent="0.35">
      <c r="AP16207" s="10"/>
      <c r="AQ16207"/>
    </row>
    <row r="16208" spans="42:43" x14ac:dyDescent="0.35">
      <c r="AP16208" s="10"/>
      <c r="AQ16208"/>
    </row>
    <row r="16209" spans="42:43" x14ac:dyDescent="0.35">
      <c r="AP16209" s="10"/>
      <c r="AQ16209"/>
    </row>
    <row r="16210" spans="42:43" x14ac:dyDescent="0.35">
      <c r="AP16210" s="10"/>
      <c r="AQ16210"/>
    </row>
    <row r="16211" spans="42:43" x14ac:dyDescent="0.35">
      <c r="AP16211" s="10"/>
      <c r="AQ16211"/>
    </row>
    <row r="16212" spans="42:43" x14ac:dyDescent="0.35">
      <c r="AP16212" s="10"/>
      <c r="AQ16212"/>
    </row>
    <row r="16213" spans="42:43" x14ac:dyDescent="0.35">
      <c r="AP16213" s="10"/>
      <c r="AQ16213"/>
    </row>
    <row r="16214" spans="42:43" x14ac:dyDescent="0.35">
      <c r="AP16214" s="10"/>
      <c r="AQ16214"/>
    </row>
    <row r="16215" spans="42:43" x14ac:dyDescent="0.35">
      <c r="AP16215" s="10"/>
      <c r="AQ16215"/>
    </row>
    <row r="16216" spans="42:43" x14ac:dyDescent="0.35">
      <c r="AP16216" s="10"/>
      <c r="AQ16216"/>
    </row>
    <row r="16217" spans="42:43" x14ac:dyDescent="0.35">
      <c r="AP16217" s="10"/>
      <c r="AQ16217"/>
    </row>
    <row r="16218" spans="42:43" x14ac:dyDescent="0.35">
      <c r="AP16218" s="10"/>
      <c r="AQ16218"/>
    </row>
    <row r="16219" spans="42:43" x14ac:dyDescent="0.35">
      <c r="AP16219" s="10"/>
      <c r="AQ16219"/>
    </row>
    <row r="16220" spans="42:43" x14ac:dyDescent="0.35">
      <c r="AP16220" s="10"/>
      <c r="AQ16220"/>
    </row>
    <row r="16221" spans="42:43" x14ac:dyDescent="0.35">
      <c r="AP16221" s="10"/>
      <c r="AQ16221"/>
    </row>
    <row r="16222" spans="42:43" x14ac:dyDescent="0.35">
      <c r="AP16222" s="10"/>
      <c r="AQ16222"/>
    </row>
    <row r="16223" spans="42:43" x14ac:dyDescent="0.35">
      <c r="AP16223" s="10"/>
      <c r="AQ16223"/>
    </row>
    <row r="16224" spans="42:43" x14ac:dyDescent="0.35">
      <c r="AP16224" s="10"/>
      <c r="AQ16224"/>
    </row>
    <row r="16225" spans="42:43" x14ac:dyDescent="0.35">
      <c r="AP16225" s="10"/>
      <c r="AQ16225"/>
    </row>
    <row r="16226" spans="42:43" x14ac:dyDescent="0.35">
      <c r="AP16226" s="10"/>
      <c r="AQ16226"/>
    </row>
    <row r="16227" spans="42:43" x14ac:dyDescent="0.35">
      <c r="AP16227" s="10"/>
      <c r="AQ16227"/>
    </row>
    <row r="16228" spans="42:43" x14ac:dyDescent="0.35">
      <c r="AP16228" s="10"/>
      <c r="AQ16228"/>
    </row>
    <row r="16229" spans="42:43" x14ac:dyDescent="0.35">
      <c r="AP16229" s="10"/>
      <c r="AQ16229"/>
    </row>
    <row r="16230" spans="42:43" x14ac:dyDescent="0.35">
      <c r="AP16230" s="10"/>
      <c r="AQ16230"/>
    </row>
    <row r="16231" spans="42:43" x14ac:dyDescent="0.35">
      <c r="AP16231" s="10"/>
      <c r="AQ16231"/>
    </row>
    <row r="16232" spans="42:43" x14ac:dyDescent="0.35">
      <c r="AP16232" s="10"/>
      <c r="AQ16232"/>
    </row>
    <row r="16233" spans="42:43" x14ac:dyDescent="0.35">
      <c r="AP16233" s="10"/>
      <c r="AQ16233"/>
    </row>
    <row r="16234" spans="42:43" x14ac:dyDescent="0.35">
      <c r="AP16234" s="10"/>
      <c r="AQ16234"/>
    </row>
    <row r="16235" spans="42:43" x14ac:dyDescent="0.35">
      <c r="AP16235" s="10"/>
      <c r="AQ16235"/>
    </row>
    <row r="16236" spans="42:43" x14ac:dyDescent="0.35">
      <c r="AP16236" s="10"/>
      <c r="AQ16236"/>
    </row>
    <row r="16237" spans="42:43" x14ac:dyDescent="0.35">
      <c r="AP16237" s="10"/>
      <c r="AQ16237"/>
    </row>
    <row r="16238" spans="42:43" x14ac:dyDescent="0.35">
      <c r="AP16238" s="10"/>
      <c r="AQ16238"/>
    </row>
    <row r="16239" spans="42:43" x14ac:dyDescent="0.35">
      <c r="AP16239" s="10"/>
      <c r="AQ16239"/>
    </row>
    <row r="16240" spans="42:43" x14ac:dyDescent="0.35">
      <c r="AP16240" s="10"/>
      <c r="AQ16240"/>
    </row>
    <row r="16241" spans="42:43" x14ac:dyDescent="0.35">
      <c r="AP16241" s="10"/>
      <c r="AQ16241"/>
    </row>
    <row r="16242" spans="42:43" x14ac:dyDescent="0.35">
      <c r="AP16242" s="10"/>
      <c r="AQ16242"/>
    </row>
    <row r="16243" spans="42:43" x14ac:dyDescent="0.35">
      <c r="AP16243" s="10"/>
      <c r="AQ16243"/>
    </row>
    <row r="16244" spans="42:43" x14ac:dyDescent="0.35">
      <c r="AP16244" s="10"/>
      <c r="AQ16244"/>
    </row>
    <row r="16245" spans="42:43" x14ac:dyDescent="0.35">
      <c r="AP16245" s="10"/>
      <c r="AQ16245"/>
    </row>
    <row r="16246" spans="42:43" x14ac:dyDescent="0.35">
      <c r="AP16246" s="10"/>
      <c r="AQ16246"/>
    </row>
    <row r="16247" spans="42:43" x14ac:dyDescent="0.35">
      <c r="AP16247" s="10"/>
      <c r="AQ16247"/>
    </row>
    <row r="16248" spans="42:43" x14ac:dyDescent="0.35">
      <c r="AP16248" s="10"/>
      <c r="AQ16248"/>
    </row>
    <row r="16249" spans="42:43" x14ac:dyDescent="0.35">
      <c r="AP16249" s="10"/>
      <c r="AQ16249"/>
    </row>
    <row r="16250" spans="42:43" x14ac:dyDescent="0.35">
      <c r="AP16250" s="10"/>
      <c r="AQ16250"/>
    </row>
    <row r="16251" spans="42:43" x14ac:dyDescent="0.35">
      <c r="AP16251" s="10"/>
      <c r="AQ16251"/>
    </row>
    <row r="16252" spans="42:43" x14ac:dyDescent="0.35">
      <c r="AP16252" s="10"/>
      <c r="AQ16252"/>
    </row>
    <row r="16253" spans="42:43" x14ac:dyDescent="0.35">
      <c r="AP16253" s="10"/>
      <c r="AQ16253"/>
    </row>
    <row r="16254" spans="42:43" x14ac:dyDescent="0.35">
      <c r="AP16254" s="10"/>
      <c r="AQ16254"/>
    </row>
    <row r="16255" spans="42:43" x14ac:dyDescent="0.35">
      <c r="AP16255" s="10"/>
      <c r="AQ16255"/>
    </row>
    <row r="16256" spans="42:43" x14ac:dyDescent="0.35">
      <c r="AP16256" s="10"/>
      <c r="AQ16256"/>
    </row>
    <row r="16257" spans="42:43" x14ac:dyDescent="0.35">
      <c r="AP16257" s="10"/>
      <c r="AQ16257"/>
    </row>
    <row r="16258" spans="42:43" x14ac:dyDescent="0.35">
      <c r="AP16258" s="10"/>
      <c r="AQ16258"/>
    </row>
    <row r="16259" spans="42:43" x14ac:dyDescent="0.35">
      <c r="AP16259" s="10"/>
      <c r="AQ16259"/>
    </row>
    <row r="16260" spans="42:43" x14ac:dyDescent="0.35">
      <c r="AP16260" s="10"/>
      <c r="AQ16260"/>
    </row>
    <row r="16261" spans="42:43" x14ac:dyDescent="0.35">
      <c r="AP16261" s="10"/>
      <c r="AQ16261"/>
    </row>
    <row r="16262" spans="42:43" x14ac:dyDescent="0.35">
      <c r="AP16262" s="10"/>
      <c r="AQ16262"/>
    </row>
    <row r="16263" spans="42:43" x14ac:dyDescent="0.35">
      <c r="AP16263" s="10"/>
      <c r="AQ16263"/>
    </row>
    <row r="16264" spans="42:43" x14ac:dyDescent="0.35">
      <c r="AP16264" s="10"/>
      <c r="AQ16264"/>
    </row>
    <row r="16265" spans="42:43" x14ac:dyDescent="0.35">
      <c r="AP16265" s="10"/>
      <c r="AQ16265"/>
    </row>
    <row r="16266" spans="42:43" x14ac:dyDescent="0.35">
      <c r="AP16266" s="10"/>
      <c r="AQ16266"/>
    </row>
    <row r="16267" spans="42:43" x14ac:dyDescent="0.35">
      <c r="AP16267" s="10"/>
      <c r="AQ16267"/>
    </row>
    <row r="16268" spans="42:43" x14ac:dyDescent="0.35">
      <c r="AP16268" s="10"/>
      <c r="AQ16268"/>
    </row>
    <row r="16269" spans="42:43" x14ac:dyDescent="0.35">
      <c r="AP16269" s="10"/>
      <c r="AQ16269"/>
    </row>
    <row r="16270" spans="42:43" x14ac:dyDescent="0.35">
      <c r="AP16270" s="10"/>
      <c r="AQ16270"/>
    </row>
    <row r="16271" spans="42:43" x14ac:dyDescent="0.35">
      <c r="AP16271" s="10"/>
      <c r="AQ16271"/>
    </row>
    <row r="16272" spans="42:43" x14ac:dyDescent="0.35">
      <c r="AP16272" s="10"/>
      <c r="AQ16272"/>
    </row>
    <row r="16273" spans="42:43" x14ac:dyDescent="0.35">
      <c r="AP16273" s="10"/>
      <c r="AQ16273"/>
    </row>
    <row r="16274" spans="42:43" x14ac:dyDescent="0.35">
      <c r="AP16274" s="10"/>
      <c r="AQ16274"/>
    </row>
    <row r="16275" spans="42:43" x14ac:dyDescent="0.35">
      <c r="AP16275" s="10"/>
      <c r="AQ16275"/>
    </row>
    <row r="16276" spans="42:43" x14ac:dyDescent="0.35">
      <c r="AP16276" s="10"/>
      <c r="AQ16276"/>
    </row>
    <row r="16277" spans="42:43" x14ac:dyDescent="0.35">
      <c r="AP16277" s="10"/>
      <c r="AQ16277"/>
    </row>
    <row r="16278" spans="42:43" x14ac:dyDescent="0.35">
      <c r="AP16278" s="10"/>
      <c r="AQ16278"/>
    </row>
    <row r="16279" spans="42:43" x14ac:dyDescent="0.35">
      <c r="AP16279" s="10"/>
      <c r="AQ16279"/>
    </row>
    <row r="16280" spans="42:43" x14ac:dyDescent="0.35">
      <c r="AP16280" s="10"/>
      <c r="AQ16280"/>
    </row>
    <row r="16281" spans="42:43" x14ac:dyDescent="0.35">
      <c r="AP16281" s="10"/>
      <c r="AQ16281"/>
    </row>
    <row r="16282" spans="42:43" x14ac:dyDescent="0.35">
      <c r="AP16282" s="10"/>
      <c r="AQ16282"/>
    </row>
    <row r="16283" spans="42:43" x14ac:dyDescent="0.35">
      <c r="AP16283" s="10"/>
      <c r="AQ16283"/>
    </row>
    <row r="16284" spans="42:43" x14ac:dyDescent="0.35">
      <c r="AP16284" s="10"/>
      <c r="AQ16284"/>
    </row>
    <row r="16285" spans="42:43" x14ac:dyDescent="0.35">
      <c r="AP16285" s="10"/>
      <c r="AQ16285"/>
    </row>
    <row r="16286" spans="42:43" x14ac:dyDescent="0.35">
      <c r="AP16286" s="10"/>
      <c r="AQ16286"/>
    </row>
    <row r="16287" spans="42:43" x14ac:dyDescent="0.35">
      <c r="AP16287" s="10"/>
      <c r="AQ16287"/>
    </row>
    <row r="16288" spans="42:43" x14ac:dyDescent="0.35">
      <c r="AP16288" s="10"/>
      <c r="AQ16288"/>
    </row>
    <row r="16289" spans="42:43" x14ac:dyDescent="0.35">
      <c r="AP16289" s="10"/>
      <c r="AQ16289"/>
    </row>
    <row r="16290" spans="42:43" x14ac:dyDescent="0.35">
      <c r="AP16290" s="10"/>
      <c r="AQ16290"/>
    </row>
    <row r="16291" spans="42:43" x14ac:dyDescent="0.35">
      <c r="AP16291" s="10"/>
      <c r="AQ16291"/>
    </row>
    <row r="16292" spans="42:43" x14ac:dyDescent="0.35">
      <c r="AP16292" s="10"/>
      <c r="AQ16292"/>
    </row>
    <row r="16293" spans="42:43" x14ac:dyDescent="0.35">
      <c r="AP16293" s="10"/>
      <c r="AQ16293"/>
    </row>
    <row r="16294" spans="42:43" x14ac:dyDescent="0.35">
      <c r="AP16294" s="10"/>
      <c r="AQ16294"/>
    </row>
    <row r="16295" spans="42:43" x14ac:dyDescent="0.35">
      <c r="AP16295" s="10"/>
      <c r="AQ16295"/>
    </row>
    <row r="16296" spans="42:43" x14ac:dyDescent="0.35">
      <c r="AP16296" s="10"/>
      <c r="AQ16296"/>
    </row>
    <row r="16297" spans="42:43" x14ac:dyDescent="0.35">
      <c r="AP16297" s="10"/>
      <c r="AQ16297"/>
    </row>
    <row r="16298" spans="42:43" x14ac:dyDescent="0.35">
      <c r="AP16298" s="10"/>
      <c r="AQ16298"/>
    </row>
    <row r="16299" spans="42:43" x14ac:dyDescent="0.35">
      <c r="AP16299" s="10"/>
      <c r="AQ16299"/>
    </row>
    <row r="16300" spans="42:43" x14ac:dyDescent="0.35">
      <c r="AP16300" s="10"/>
      <c r="AQ16300"/>
    </row>
    <row r="16301" spans="42:43" x14ac:dyDescent="0.35">
      <c r="AP16301" s="10"/>
      <c r="AQ16301"/>
    </row>
    <row r="16302" spans="42:43" x14ac:dyDescent="0.35">
      <c r="AP16302" s="10"/>
      <c r="AQ16302"/>
    </row>
    <row r="16303" spans="42:43" x14ac:dyDescent="0.35">
      <c r="AP16303" s="10"/>
      <c r="AQ16303"/>
    </row>
    <row r="16304" spans="42:43" x14ac:dyDescent="0.35">
      <c r="AP16304" s="10"/>
      <c r="AQ16304"/>
    </row>
    <row r="16305" spans="42:43" x14ac:dyDescent="0.35">
      <c r="AP16305" s="10"/>
      <c r="AQ16305"/>
    </row>
    <row r="16306" spans="42:43" x14ac:dyDescent="0.35">
      <c r="AP16306" s="10"/>
      <c r="AQ16306"/>
    </row>
    <row r="16307" spans="42:43" x14ac:dyDescent="0.35">
      <c r="AP16307" s="10"/>
      <c r="AQ16307"/>
    </row>
    <row r="16308" spans="42:43" x14ac:dyDescent="0.35">
      <c r="AP16308" s="10"/>
      <c r="AQ16308"/>
    </row>
    <row r="16309" spans="42:43" x14ac:dyDescent="0.35">
      <c r="AP16309" s="10"/>
      <c r="AQ16309"/>
    </row>
    <row r="16310" spans="42:43" x14ac:dyDescent="0.35">
      <c r="AP16310" s="10"/>
      <c r="AQ16310"/>
    </row>
    <row r="16311" spans="42:43" x14ac:dyDescent="0.35">
      <c r="AP16311" s="10"/>
      <c r="AQ16311"/>
    </row>
    <row r="16312" spans="42:43" x14ac:dyDescent="0.35">
      <c r="AP16312" s="10"/>
      <c r="AQ16312"/>
    </row>
    <row r="16313" spans="42:43" x14ac:dyDescent="0.35">
      <c r="AP16313" s="10"/>
      <c r="AQ16313"/>
    </row>
    <row r="16314" spans="42:43" x14ac:dyDescent="0.35">
      <c r="AP16314" s="10"/>
      <c r="AQ16314"/>
    </row>
    <row r="16315" spans="42:43" x14ac:dyDescent="0.35">
      <c r="AP16315" s="10"/>
      <c r="AQ16315"/>
    </row>
    <row r="16316" spans="42:43" x14ac:dyDescent="0.35">
      <c r="AP16316" s="10"/>
      <c r="AQ16316"/>
    </row>
    <row r="16317" spans="42:43" x14ac:dyDescent="0.35">
      <c r="AP16317" s="10"/>
      <c r="AQ16317"/>
    </row>
    <row r="16318" spans="42:43" x14ac:dyDescent="0.35">
      <c r="AP16318" s="10"/>
      <c r="AQ16318"/>
    </row>
    <row r="16319" spans="42:43" x14ac:dyDescent="0.35">
      <c r="AP16319" s="10"/>
      <c r="AQ16319"/>
    </row>
    <row r="16320" spans="42:43" x14ac:dyDescent="0.35">
      <c r="AP16320" s="10"/>
      <c r="AQ16320"/>
    </row>
    <row r="16321" spans="42:43" x14ac:dyDescent="0.35">
      <c r="AP16321" s="10"/>
      <c r="AQ16321"/>
    </row>
    <row r="16322" spans="42:43" x14ac:dyDescent="0.35">
      <c r="AP16322" s="10"/>
      <c r="AQ16322"/>
    </row>
    <row r="16323" spans="42:43" x14ac:dyDescent="0.35">
      <c r="AP16323" s="10"/>
      <c r="AQ16323"/>
    </row>
    <row r="16324" spans="42:43" x14ac:dyDescent="0.35">
      <c r="AP16324" s="10"/>
      <c r="AQ16324"/>
    </row>
    <row r="16325" spans="42:43" x14ac:dyDescent="0.35">
      <c r="AP16325" s="10"/>
      <c r="AQ16325"/>
    </row>
    <row r="16326" spans="42:43" x14ac:dyDescent="0.35">
      <c r="AP16326" s="10"/>
      <c r="AQ16326"/>
    </row>
    <row r="16327" spans="42:43" x14ac:dyDescent="0.35">
      <c r="AP16327" s="10"/>
      <c r="AQ16327"/>
    </row>
    <row r="16328" spans="42:43" x14ac:dyDescent="0.35">
      <c r="AP16328" s="10"/>
      <c r="AQ16328"/>
    </row>
    <row r="16329" spans="42:43" x14ac:dyDescent="0.35">
      <c r="AP16329" s="10"/>
      <c r="AQ16329"/>
    </row>
    <row r="16330" spans="42:43" x14ac:dyDescent="0.35">
      <c r="AP16330" s="10"/>
      <c r="AQ16330"/>
    </row>
    <row r="16331" spans="42:43" x14ac:dyDescent="0.35">
      <c r="AP16331" s="10"/>
      <c r="AQ16331"/>
    </row>
    <row r="16332" spans="42:43" x14ac:dyDescent="0.35">
      <c r="AP16332" s="10"/>
      <c r="AQ16332"/>
    </row>
    <row r="16333" spans="42:43" x14ac:dyDescent="0.35">
      <c r="AP16333" s="10"/>
      <c r="AQ16333"/>
    </row>
    <row r="16334" spans="42:43" x14ac:dyDescent="0.35">
      <c r="AP16334" s="10"/>
      <c r="AQ16334"/>
    </row>
    <row r="16335" spans="42:43" x14ac:dyDescent="0.35">
      <c r="AP16335" s="10"/>
      <c r="AQ16335"/>
    </row>
    <row r="16336" spans="42:43" x14ac:dyDescent="0.35">
      <c r="AP16336" s="10"/>
      <c r="AQ16336"/>
    </row>
    <row r="16337" spans="42:43" x14ac:dyDescent="0.35">
      <c r="AP16337" s="10"/>
      <c r="AQ16337"/>
    </row>
    <row r="16338" spans="42:43" x14ac:dyDescent="0.35">
      <c r="AP16338" s="10"/>
      <c r="AQ16338"/>
    </row>
    <row r="16339" spans="42:43" x14ac:dyDescent="0.35">
      <c r="AP16339" s="10"/>
      <c r="AQ16339"/>
    </row>
    <row r="16340" spans="42:43" x14ac:dyDescent="0.35">
      <c r="AP16340" s="10"/>
      <c r="AQ16340"/>
    </row>
    <row r="16341" spans="42:43" x14ac:dyDescent="0.35">
      <c r="AP16341" s="10"/>
      <c r="AQ16341"/>
    </row>
    <row r="16342" spans="42:43" x14ac:dyDescent="0.35">
      <c r="AP16342" s="10"/>
      <c r="AQ16342"/>
    </row>
    <row r="16343" spans="42:43" x14ac:dyDescent="0.35">
      <c r="AP16343" s="10"/>
      <c r="AQ16343"/>
    </row>
    <row r="16344" spans="42:43" x14ac:dyDescent="0.35">
      <c r="AP16344" s="10"/>
      <c r="AQ16344"/>
    </row>
    <row r="16345" spans="42:43" x14ac:dyDescent="0.35">
      <c r="AP16345" s="10"/>
      <c r="AQ16345"/>
    </row>
    <row r="16346" spans="42:43" x14ac:dyDescent="0.35">
      <c r="AP16346" s="10"/>
      <c r="AQ16346"/>
    </row>
    <row r="16347" spans="42:43" x14ac:dyDescent="0.35">
      <c r="AP16347" s="10"/>
      <c r="AQ16347"/>
    </row>
    <row r="16348" spans="42:43" x14ac:dyDescent="0.35">
      <c r="AP16348" s="10"/>
      <c r="AQ16348"/>
    </row>
    <row r="16349" spans="42:43" x14ac:dyDescent="0.35">
      <c r="AP16349" s="10"/>
      <c r="AQ16349"/>
    </row>
    <row r="16350" spans="42:43" x14ac:dyDescent="0.35">
      <c r="AP16350" s="10"/>
      <c r="AQ16350"/>
    </row>
    <row r="16351" spans="42:43" x14ac:dyDescent="0.35">
      <c r="AP16351" s="10"/>
      <c r="AQ16351"/>
    </row>
    <row r="16352" spans="42:43" x14ac:dyDescent="0.35">
      <c r="AP16352" s="10"/>
      <c r="AQ16352"/>
    </row>
    <row r="16353" spans="42:43" x14ac:dyDescent="0.35">
      <c r="AP16353" s="10"/>
      <c r="AQ16353"/>
    </row>
    <row r="16354" spans="42:43" x14ac:dyDescent="0.35">
      <c r="AP16354" s="10"/>
      <c r="AQ16354"/>
    </row>
    <row r="16355" spans="42:43" x14ac:dyDescent="0.35">
      <c r="AP16355" s="10"/>
      <c r="AQ16355"/>
    </row>
    <row r="16356" spans="42:43" x14ac:dyDescent="0.35">
      <c r="AP16356" s="10"/>
      <c r="AQ16356"/>
    </row>
    <row r="16357" spans="42:43" x14ac:dyDescent="0.35">
      <c r="AP16357" s="10"/>
      <c r="AQ16357"/>
    </row>
    <row r="16358" spans="42:43" x14ac:dyDescent="0.35">
      <c r="AP16358" s="10"/>
      <c r="AQ16358"/>
    </row>
    <row r="16359" spans="42:43" x14ac:dyDescent="0.35">
      <c r="AP16359" s="10"/>
      <c r="AQ16359"/>
    </row>
    <row r="16360" spans="42:43" x14ac:dyDescent="0.35">
      <c r="AP16360" s="10"/>
      <c r="AQ16360"/>
    </row>
    <row r="16361" spans="42:43" x14ac:dyDescent="0.35">
      <c r="AP16361" s="10"/>
      <c r="AQ16361"/>
    </row>
    <row r="16362" spans="42:43" x14ac:dyDescent="0.35">
      <c r="AP16362" s="10"/>
      <c r="AQ16362"/>
    </row>
    <row r="16363" spans="42:43" x14ac:dyDescent="0.35">
      <c r="AP16363" s="10"/>
      <c r="AQ16363"/>
    </row>
    <row r="16364" spans="42:43" x14ac:dyDescent="0.35">
      <c r="AP16364" s="10"/>
      <c r="AQ16364"/>
    </row>
    <row r="16365" spans="42:43" x14ac:dyDescent="0.35">
      <c r="AP16365" s="10"/>
      <c r="AQ16365"/>
    </row>
    <row r="16366" spans="42:43" x14ac:dyDescent="0.35">
      <c r="AP16366" s="10"/>
      <c r="AQ16366"/>
    </row>
    <row r="16367" spans="42:43" x14ac:dyDescent="0.35">
      <c r="AP16367" s="10"/>
      <c r="AQ16367"/>
    </row>
    <row r="16368" spans="42:43" x14ac:dyDescent="0.35">
      <c r="AP16368" s="10"/>
      <c r="AQ16368"/>
    </row>
    <row r="16369" spans="42:43" x14ac:dyDescent="0.35">
      <c r="AP16369" s="10"/>
      <c r="AQ16369"/>
    </row>
    <row r="16370" spans="42:43" x14ac:dyDescent="0.35">
      <c r="AP16370" s="10"/>
      <c r="AQ16370"/>
    </row>
    <row r="16371" spans="42:43" x14ac:dyDescent="0.35">
      <c r="AP16371" s="10"/>
      <c r="AQ16371"/>
    </row>
    <row r="16372" spans="42:43" x14ac:dyDescent="0.35">
      <c r="AP16372" s="10"/>
      <c r="AQ16372"/>
    </row>
    <row r="16373" spans="42:43" x14ac:dyDescent="0.35">
      <c r="AP16373" s="10"/>
      <c r="AQ16373"/>
    </row>
    <row r="16374" spans="42:43" x14ac:dyDescent="0.35">
      <c r="AP16374" s="10"/>
      <c r="AQ16374"/>
    </row>
    <row r="16375" spans="42:43" x14ac:dyDescent="0.35">
      <c r="AP16375" s="10"/>
      <c r="AQ16375"/>
    </row>
    <row r="16376" spans="42:43" x14ac:dyDescent="0.35">
      <c r="AP16376" s="10"/>
      <c r="AQ16376"/>
    </row>
    <row r="16377" spans="42:43" x14ac:dyDescent="0.35">
      <c r="AP16377" s="10"/>
      <c r="AQ16377"/>
    </row>
    <row r="16378" spans="42:43" x14ac:dyDescent="0.35">
      <c r="AP16378" s="10"/>
      <c r="AQ16378"/>
    </row>
    <row r="16379" spans="42:43" x14ac:dyDescent="0.35">
      <c r="AP16379" s="10"/>
      <c r="AQ16379"/>
    </row>
    <row r="16380" spans="42:43" x14ac:dyDescent="0.35">
      <c r="AP16380" s="10"/>
      <c r="AQ16380"/>
    </row>
    <row r="16381" spans="42:43" x14ac:dyDescent="0.35">
      <c r="AP16381" s="10"/>
      <c r="AQ16381"/>
    </row>
    <row r="16382" spans="42:43" x14ac:dyDescent="0.35">
      <c r="AP16382" s="10"/>
      <c r="AQ16382"/>
    </row>
    <row r="16383" spans="42:43" x14ac:dyDescent="0.35">
      <c r="AP16383" s="10"/>
      <c r="AQ16383"/>
    </row>
    <row r="16384" spans="42:43" x14ac:dyDescent="0.35">
      <c r="AP16384" s="10"/>
      <c r="AQ16384"/>
    </row>
    <row r="16385" spans="42:43" x14ac:dyDescent="0.35">
      <c r="AP16385" s="10"/>
      <c r="AQ16385"/>
    </row>
    <row r="16386" spans="42:43" x14ac:dyDescent="0.35">
      <c r="AP16386" s="10"/>
      <c r="AQ16386"/>
    </row>
    <row r="16387" spans="42:43" x14ac:dyDescent="0.35">
      <c r="AP16387" s="10"/>
      <c r="AQ16387"/>
    </row>
    <row r="16388" spans="42:43" x14ac:dyDescent="0.35">
      <c r="AP16388" s="10"/>
      <c r="AQ16388"/>
    </row>
    <row r="16389" spans="42:43" x14ac:dyDescent="0.35">
      <c r="AP16389" s="10"/>
      <c r="AQ16389"/>
    </row>
    <row r="16390" spans="42:43" x14ac:dyDescent="0.35">
      <c r="AP16390" s="10"/>
      <c r="AQ16390"/>
    </row>
    <row r="16391" spans="42:43" x14ac:dyDescent="0.35">
      <c r="AP16391" s="10"/>
      <c r="AQ16391"/>
    </row>
    <row r="16392" spans="42:43" x14ac:dyDescent="0.35">
      <c r="AP16392" s="10"/>
      <c r="AQ16392"/>
    </row>
    <row r="16393" spans="42:43" x14ac:dyDescent="0.35">
      <c r="AP16393" s="10"/>
      <c r="AQ16393"/>
    </row>
    <row r="16394" spans="42:43" x14ac:dyDescent="0.35">
      <c r="AP16394" s="10"/>
      <c r="AQ16394"/>
    </row>
    <row r="16395" spans="42:43" x14ac:dyDescent="0.35">
      <c r="AP16395" s="10"/>
      <c r="AQ16395"/>
    </row>
    <row r="16396" spans="42:43" x14ac:dyDescent="0.35">
      <c r="AP16396" s="10"/>
      <c r="AQ16396"/>
    </row>
    <row r="16397" spans="42:43" x14ac:dyDescent="0.35">
      <c r="AP16397" s="10"/>
      <c r="AQ16397"/>
    </row>
    <row r="16398" spans="42:43" x14ac:dyDescent="0.35">
      <c r="AP16398" s="10"/>
      <c r="AQ16398"/>
    </row>
    <row r="16399" spans="42:43" x14ac:dyDescent="0.35">
      <c r="AP16399" s="10"/>
      <c r="AQ16399"/>
    </row>
    <row r="16400" spans="42:43" x14ac:dyDescent="0.35">
      <c r="AP16400" s="10"/>
      <c r="AQ16400"/>
    </row>
    <row r="16401" spans="42:43" x14ac:dyDescent="0.35">
      <c r="AP16401" s="10"/>
      <c r="AQ16401"/>
    </row>
    <row r="16402" spans="42:43" x14ac:dyDescent="0.35">
      <c r="AP16402" s="10"/>
      <c r="AQ16402"/>
    </row>
    <row r="16403" spans="42:43" x14ac:dyDescent="0.35">
      <c r="AP16403" s="10"/>
      <c r="AQ16403"/>
    </row>
    <row r="16404" spans="42:43" x14ac:dyDescent="0.35">
      <c r="AP16404" s="10"/>
      <c r="AQ16404"/>
    </row>
    <row r="16405" spans="42:43" x14ac:dyDescent="0.35">
      <c r="AP16405" s="10"/>
      <c r="AQ16405"/>
    </row>
    <row r="16406" spans="42:43" x14ac:dyDescent="0.35">
      <c r="AP16406" s="10"/>
      <c r="AQ16406"/>
    </row>
    <row r="16407" spans="42:43" x14ac:dyDescent="0.35">
      <c r="AP16407" s="10"/>
      <c r="AQ16407"/>
    </row>
    <row r="16408" spans="42:43" x14ac:dyDescent="0.35">
      <c r="AP16408" s="10"/>
      <c r="AQ16408"/>
    </row>
    <row r="16409" spans="42:43" x14ac:dyDescent="0.35">
      <c r="AP16409" s="10"/>
      <c r="AQ16409"/>
    </row>
    <row r="16410" spans="42:43" x14ac:dyDescent="0.35">
      <c r="AP16410" s="10"/>
      <c r="AQ16410"/>
    </row>
    <row r="16411" spans="42:43" x14ac:dyDescent="0.35">
      <c r="AP16411" s="10"/>
      <c r="AQ16411"/>
    </row>
    <row r="16412" spans="42:43" x14ac:dyDescent="0.35">
      <c r="AP16412" s="10"/>
      <c r="AQ16412"/>
    </row>
    <row r="16413" spans="42:43" x14ac:dyDescent="0.35">
      <c r="AP16413" s="10"/>
      <c r="AQ16413"/>
    </row>
    <row r="16414" spans="42:43" x14ac:dyDescent="0.35">
      <c r="AP16414" s="10"/>
      <c r="AQ16414"/>
    </row>
    <row r="16415" spans="42:43" x14ac:dyDescent="0.35">
      <c r="AP16415" s="10"/>
      <c r="AQ16415"/>
    </row>
    <row r="16416" spans="42:43" x14ac:dyDescent="0.35">
      <c r="AP16416" s="10"/>
      <c r="AQ16416"/>
    </row>
    <row r="16417" spans="42:43" x14ac:dyDescent="0.35">
      <c r="AP16417" s="10"/>
      <c r="AQ16417"/>
    </row>
    <row r="16418" spans="42:43" x14ac:dyDescent="0.35">
      <c r="AP16418" s="10"/>
      <c r="AQ16418"/>
    </row>
    <row r="16419" spans="42:43" x14ac:dyDescent="0.35">
      <c r="AP16419" s="10"/>
      <c r="AQ16419"/>
    </row>
    <row r="16420" spans="42:43" x14ac:dyDescent="0.35">
      <c r="AP16420" s="10"/>
      <c r="AQ16420"/>
    </row>
    <row r="16421" spans="42:43" x14ac:dyDescent="0.35">
      <c r="AP16421" s="10"/>
      <c r="AQ16421"/>
    </row>
    <row r="16422" spans="42:43" x14ac:dyDescent="0.35">
      <c r="AP16422" s="10"/>
      <c r="AQ16422"/>
    </row>
    <row r="16423" spans="42:43" x14ac:dyDescent="0.35">
      <c r="AP16423" s="10"/>
      <c r="AQ16423"/>
    </row>
    <row r="16424" spans="42:43" x14ac:dyDescent="0.35">
      <c r="AP16424" s="10"/>
      <c r="AQ16424"/>
    </row>
    <row r="16425" spans="42:43" x14ac:dyDescent="0.35">
      <c r="AP16425" s="10"/>
      <c r="AQ16425"/>
    </row>
    <row r="16426" spans="42:43" x14ac:dyDescent="0.35">
      <c r="AP16426" s="10"/>
      <c r="AQ16426"/>
    </row>
    <row r="16427" spans="42:43" x14ac:dyDescent="0.35">
      <c r="AP16427" s="10"/>
      <c r="AQ16427"/>
    </row>
    <row r="16428" spans="42:43" x14ac:dyDescent="0.35">
      <c r="AP16428" s="10"/>
      <c r="AQ16428"/>
    </row>
    <row r="16429" spans="42:43" x14ac:dyDescent="0.35">
      <c r="AP16429" s="10"/>
      <c r="AQ16429"/>
    </row>
    <row r="16430" spans="42:43" x14ac:dyDescent="0.35">
      <c r="AP16430" s="10"/>
      <c r="AQ16430"/>
    </row>
    <row r="16431" spans="42:43" x14ac:dyDescent="0.35">
      <c r="AP16431" s="10"/>
      <c r="AQ16431"/>
    </row>
    <row r="16432" spans="42:43" x14ac:dyDescent="0.35">
      <c r="AP16432" s="10"/>
      <c r="AQ16432"/>
    </row>
    <row r="16433" spans="42:43" x14ac:dyDescent="0.35">
      <c r="AP16433" s="10"/>
      <c r="AQ16433"/>
    </row>
    <row r="16434" spans="42:43" x14ac:dyDescent="0.35">
      <c r="AP16434" s="10"/>
      <c r="AQ16434"/>
    </row>
    <row r="16435" spans="42:43" x14ac:dyDescent="0.35">
      <c r="AP16435" s="10"/>
      <c r="AQ16435"/>
    </row>
    <row r="16436" spans="42:43" x14ac:dyDescent="0.35">
      <c r="AP16436" s="10"/>
      <c r="AQ16436"/>
    </row>
    <row r="16437" spans="42:43" x14ac:dyDescent="0.35">
      <c r="AP16437" s="10"/>
      <c r="AQ16437"/>
    </row>
    <row r="16438" spans="42:43" x14ac:dyDescent="0.35">
      <c r="AP16438" s="10"/>
      <c r="AQ16438"/>
    </row>
    <row r="16439" spans="42:43" x14ac:dyDescent="0.35">
      <c r="AP16439" s="10"/>
      <c r="AQ16439"/>
    </row>
    <row r="16440" spans="42:43" x14ac:dyDescent="0.35">
      <c r="AP16440" s="10"/>
      <c r="AQ16440"/>
    </row>
    <row r="16441" spans="42:43" x14ac:dyDescent="0.35">
      <c r="AP16441" s="10"/>
      <c r="AQ16441"/>
    </row>
    <row r="16442" spans="42:43" x14ac:dyDescent="0.35">
      <c r="AP16442" s="10"/>
      <c r="AQ16442"/>
    </row>
    <row r="16443" spans="42:43" x14ac:dyDescent="0.35">
      <c r="AP16443" s="10"/>
      <c r="AQ16443"/>
    </row>
    <row r="16444" spans="42:43" x14ac:dyDescent="0.35">
      <c r="AP16444" s="10"/>
      <c r="AQ16444"/>
    </row>
    <row r="16445" spans="42:43" x14ac:dyDescent="0.35">
      <c r="AP16445" s="10"/>
      <c r="AQ16445"/>
    </row>
    <row r="16446" spans="42:43" x14ac:dyDescent="0.35">
      <c r="AP16446" s="10"/>
      <c r="AQ16446"/>
    </row>
    <row r="16447" spans="42:43" x14ac:dyDescent="0.35">
      <c r="AP16447" s="10"/>
      <c r="AQ16447"/>
    </row>
    <row r="16448" spans="42:43" x14ac:dyDescent="0.35">
      <c r="AP16448" s="10"/>
      <c r="AQ16448"/>
    </row>
    <row r="16449" spans="42:43" x14ac:dyDescent="0.35">
      <c r="AP16449" s="10"/>
      <c r="AQ16449"/>
    </row>
    <row r="16450" spans="42:43" x14ac:dyDescent="0.35">
      <c r="AP16450" s="10"/>
      <c r="AQ16450"/>
    </row>
    <row r="16451" spans="42:43" x14ac:dyDescent="0.35">
      <c r="AP16451" s="10"/>
      <c r="AQ16451"/>
    </row>
    <row r="16452" spans="42:43" x14ac:dyDescent="0.35">
      <c r="AP16452" s="10"/>
      <c r="AQ16452"/>
    </row>
    <row r="16453" spans="42:43" x14ac:dyDescent="0.35">
      <c r="AP16453" s="10"/>
      <c r="AQ16453"/>
    </row>
    <row r="16454" spans="42:43" x14ac:dyDescent="0.35">
      <c r="AP16454" s="10"/>
      <c r="AQ16454"/>
    </row>
    <row r="16455" spans="42:43" x14ac:dyDescent="0.35">
      <c r="AP16455" s="10"/>
      <c r="AQ16455"/>
    </row>
    <row r="16456" spans="42:43" x14ac:dyDescent="0.35">
      <c r="AP16456" s="10"/>
      <c r="AQ16456"/>
    </row>
    <row r="16457" spans="42:43" x14ac:dyDescent="0.35">
      <c r="AP16457" s="10"/>
      <c r="AQ16457"/>
    </row>
    <row r="16458" spans="42:43" x14ac:dyDescent="0.35">
      <c r="AP16458" s="10"/>
      <c r="AQ16458"/>
    </row>
    <row r="16459" spans="42:43" x14ac:dyDescent="0.35">
      <c r="AP16459" s="10"/>
      <c r="AQ16459"/>
    </row>
    <row r="16460" spans="42:43" x14ac:dyDescent="0.35">
      <c r="AP16460" s="10"/>
      <c r="AQ16460"/>
    </row>
    <row r="16461" spans="42:43" x14ac:dyDescent="0.35">
      <c r="AP16461" s="10"/>
      <c r="AQ16461"/>
    </row>
    <row r="16462" spans="42:43" x14ac:dyDescent="0.35">
      <c r="AP16462" s="10"/>
      <c r="AQ16462"/>
    </row>
    <row r="16463" spans="42:43" x14ac:dyDescent="0.35">
      <c r="AP16463" s="10"/>
      <c r="AQ16463"/>
    </row>
    <row r="16464" spans="42:43" x14ac:dyDescent="0.35">
      <c r="AP16464" s="10"/>
      <c r="AQ16464"/>
    </row>
    <row r="16465" spans="42:43" x14ac:dyDescent="0.35">
      <c r="AP16465" s="10"/>
      <c r="AQ16465"/>
    </row>
    <row r="16466" spans="42:43" x14ac:dyDescent="0.35">
      <c r="AP16466" s="10"/>
      <c r="AQ16466"/>
    </row>
    <row r="16467" spans="42:43" x14ac:dyDescent="0.35">
      <c r="AP16467" s="10"/>
      <c r="AQ16467"/>
    </row>
    <row r="16468" spans="42:43" x14ac:dyDescent="0.35">
      <c r="AP16468" s="10"/>
      <c r="AQ16468"/>
    </row>
    <row r="16469" spans="42:43" x14ac:dyDescent="0.35">
      <c r="AP16469" s="10"/>
      <c r="AQ16469"/>
    </row>
    <row r="16470" spans="42:43" x14ac:dyDescent="0.35">
      <c r="AP16470" s="10"/>
      <c r="AQ16470"/>
    </row>
    <row r="16471" spans="42:43" x14ac:dyDescent="0.35">
      <c r="AP16471" s="10"/>
      <c r="AQ16471"/>
    </row>
    <row r="16472" spans="42:43" x14ac:dyDescent="0.35">
      <c r="AP16472" s="10"/>
      <c r="AQ16472"/>
    </row>
    <row r="16473" spans="42:43" x14ac:dyDescent="0.35">
      <c r="AP16473" s="10"/>
      <c r="AQ16473"/>
    </row>
    <row r="16474" spans="42:43" x14ac:dyDescent="0.35">
      <c r="AP16474" s="10"/>
      <c r="AQ16474"/>
    </row>
    <row r="16475" spans="42:43" x14ac:dyDescent="0.35">
      <c r="AP16475" s="10"/>
      <c r="AQ16475"/>
    </row>
    <row r="16476" spans="42:43" x14ac:dyDescent="0.35">
      <c r="AP16476" s="10"/>
      <c r="AQ16476"/>
    </row>
    <row r="16477" spans="42:43" x14ac:dyDescent="0.35">
      <c r="AP16477" s="10"/>
      <c r="AQ16477"/>
    </row>
    <row r="16478" spans="42:43" x14ac:dyDescent="0.35">
      <c r="AP16478" s="10"/>
      <c r="AQ16478"/>
    </row>
    <row r="16479" spans="42:43" x14ac:dyDescent="0.35">
      <c r="AP16479" s="10"/>
      <c r="AQ16479"/>
    </row>
    <row r="16480" spans="42:43" x14ac:dyDescent="0.35">
      <c r="AP16480" s="10"/>
      <c r="AQ16480"/>
    </row>
    <row r="16481" spans="42:43" x14ac:dyDescent="0.35">
      <c r="AP16481" s="10"/>
      <c r="AQ16481"/>
    </row>
    <row r="16482" spans="42:43" x14ac:dyDescent="0.35">
      <c r="AP16482" s="10"/>
      <c r="AQ16482"/>
    </row>
    <row r="16483" spans="42:43" x14ac:dyDescent="0.35">
      <c r="AP16483" s="10"/>
      <c r="AQ16483"/>
    </row>
    <row r="16484" spans="42:43" x14ac:dyDescent="0.35">
      <c r="AP16484" s="10"/>
      <c r="AQ16484"/>
    </row>
    <row r="16485" spans="42:43" x14ac:dyDescent="0.35">
      <c r="AP16485" s="10"/>
      <c r="AQ16485"/>
    </row>
    <row r="16486" spans="42:43" x14ac:dyDescent="0.35">
      <c r="AP16486" s="10"/>
      <c r="AQ16486"/>
    </row>
    <row r="16487" spans="42:43" x14ac:dyDescent="0.35">
      <c r="AP16487" s="10"/>
      <c r="AQ16487"/>
    </row>
    <row r="16488" spans="42:43" x14ac:dyDescent="0.35">
      <c r="AP16488" s="10"/>
      <c r="AQ16488"/>
    </row>
    <row r="16489" spans="42:43" x14ac:dyDescent="0.35">
      <c r="AP16489" s="10"/>
      <c r="AQ16489"/>
    </row>
    <row r="16490" spans="42:43" x14ac:dyDescent="0.35">
      <c r="AP16490" s="10"/>
      <c r="AQ16490"/>
    </row>
    <row r="16491" spans="42:43" x14ac:dyDescent="0.35">
      <c r="AP16491" s="10"/>
      <c r="AQ16491"/>
    </row>
    <row r="16492" spans="42:43" x14ac:dyDescent="0.35">
      <c r="AP16492" s="10"/>
      <c r="AQ16492"/>
    </row>
    <row r="16493" spans="42:43" x14ac:dyDescent="0.35">
      <c r="AP16493" s="10"/>
      <c r="AQ16493"/>
    </row>
    <row r="16494" spans="42:43" x14ac:dyDescent="0.35">
      <c r="AP16494" s="10"/>
      <c r="AQ16494"/>
    </row>
    <row r="16495" spans="42:43" x14ac:dyDescent="0.35">
      <c r="AP16495" s="10"/>
      <c r="AQ16495"/>
    </row>
    <row r="16496" spans="42:43" x14ac:dyDescent="0.35">
      <c r="AP16496" s="10"/>
      <c r="AQ16496"/>
    </row>
    <row r="16497" spans="42:43" x14ac:dyDescent="0.35">
      <c r="AP16497" s="10"/>
      <c r="AQ16497"/>
    </row>
    <row r="16498" spans="42:43" x14ac:dyDescent="0.35">
      <c r="AP16498" s="10"/>
      <c r="AQ16498"/>
    </row>
    <row r="16499" spans="42:43" x14ac:dyDescent="0.35">
      <c r="AP16499" s="10"/>
      <c r="AQ16499"/>
    </row>
    <row r="16500" spans="42:43" x14ac:dyDescent="0.35">
      <c r="AP16500" s="10"/>
      <c r="AQ16500"/>
    </row>
    <row r="16501" spans="42:43" x14ac:dyDescent="0.35">
      <c r="AP16501" s="10"/>
      <c r="AQ16501"/>
    </row>
    <row r="16502" spans="42:43" x14ac:dyDescent="0.35">
      <c r="AP16502" s="10"/>
      <c r="AQ16502"/>
    </row>
    <row r="16503" spans="42:43" x14ac:dyDescent="0.35">
      <c r="AP16503" s="10"/>
      <c r="AQ16503"/>
    </row>
    <row r="16504" spans="42:43" x14ac:dyDescent="0.35">
      <c r="AP16504" s="10"/>
      <c r="AQ16504"/>
    </row>
    <row r="16505" spans="42:43" x14ac:dyDescent="0.35">
      <c r="AP16505" s="10"/>
      <c r="AQ16505"/>
    </row>
    <row r="16506" spans="42:43" x14ac:dyDescent="0.35">
      <c r="AP16506" s="10"/>
      <c r="AQ16506"/>
    </row>
    <row r="16507" spans="42:43" x14ac:dyDescent="0.35">
      <c r="AP16507" s="10"/>
      <c r="AQ16507"/>
    </row>
    <row r="16508" spans="42:43" x14ac:dyDescent="0.35">
      <c r="AP16508" s="10"/>
      <c r="AQ16508"/>
    </row>
    <row r="16509" spans="42:43" x14ac:dyDescent="0.35">
      <c r="AP16509" s="10"/>
      <c r="AQ16509"/>
    </row>
    <row r="16510" spans="42:43" x14ac:dyDescent="0.35">
      <c r="AP16510" s="10"/>
      <c r="AQ16510"/>
    </row>
    <row r="16511" spans="42:43" x14ac:dyDescent="0.35">
      <c r="AP16511" s="10"/>
      <c r="AQ16511"/>
    </row>
    <row r="16512" spans="42:43" x14ac:dyDescent="0.35">
      <c r="AP16512" s="10"/>
      <c r="AQ16512"/>
    </row>
    <row r="16513" spans="42:43" x14ac:dyDescent="0.35">
      <c r="AP16513" s="10"/>
      <c r="AQ16513"/>
    </row>
    <row r="16514" spans="42:43" x14ac:dyDescent="0.35">
      <c r="AP16514" s="10"/>
      <c r="AQ16514"/>
    </row>
    <row r="16515" spans="42:43" x14ac:dyDescent="0.35">
      <c r="AP16515" s="10"/>
      <c r="AQ16515"/>
    </row>
    <row r="16516" spans="42:43" x14ac:dyDescent="0.35">
      <c r="AP16516" s="10"/>
      <c r="AQ16516"/>
    </row>
    <row r="16517" spans="42:43" x14ac:dyDescent="0.35">
      <c r="AP16517" s="10"/>
      <c r="AQ16517"/>
    </row>
    <row r="16518" spans="42:43" x14ac:dyDescent="0.35">
      <c r="AP16518" s="10"/>
      <c r="AQ16518"/>
    </row>
    <row r="16519" spans="42:43" x14ac:dyDescent="0.35">
      <c r="AP16519" s="10"/>
      <c r="AQ16519"/>
    </row>
    <row r="16520" spans="42:43" x14ac:dyDescent="0.35">
      <c r="AP16520" s="10"/>
      <c r="AQ16520"/>
    </row>
    <row r="16521" spans="42:43" x14ac:dyDescent="0.35">
      <c r="AP16521" s="10"/>
      <c r="AQ16521"/>
    </row>
    <row r="16522" spans="42:43" x14ac:dyDescent="0.35">
      <c r="AP16522" s="10"/>
      <c r="AQ16522"/>
    </row>
    <row r="16523" spans="42:43" x14ac:dyDescent="0.35">
      <c r="AP16523" s="10"/>
      <c r="AQ16523"/>
    </row>
    <row r="16524" spans="42:43" x14ac:dyDescent="0.35">
      <c r="AP16524" s="10"/>
      <c r="AQ16524"/>
    </row>
    <row r="16525" spans="42:43" x14ac:dyDescent="0.35">
      <c r="AP16525" s="10"/>
      <c r="AQ16525"/>
    </row>
    <row r="16526" spans="42:43" x14ac:dyDescent="0.35">
      <c r="AP16526" s="10"/>
      <c r="AQ16526"/>
    </row>
    <row r="16527" spans="42:43" x14ac:dyDescent="0.35">
      <c r="AP16527" s="10"/>
      <c r="AQ16527"/>
    </row>
    <row r="16528" spans="42:43" x14ac:dyDescent="0.35">
      <c r="AP16528" s="10"/>
      <c r="AQ16528"/>
    </row>
    <row r="16529" spans="42:43" x14ac:dyDescent="0.35">
      <c r="AP16529" s="10"/>
      <c r="AQ16529"/>
    </row>
    <row r="16530" spans="42:43" x14ac:dyDescent="0.35">
      <c r="AP16530" s="10"/>
      <c r="AQ16530"/>
    </row>
    <row r="16531" spans="42:43" x14ac:dyDescent="0.35">
      <c r="AP16531" s="10"/>
      <c r="AQ16531"/>
    </row>
    <row r="16532" spans="42:43" x14ac:dyDescent="0.35">
      <c r="AP16532" s="10"/>
      <c r="AQ16532"/>
    </row>
    <row r="16533" spans="42:43" x14ac:dyDescent="0.35">
      <c r="AP16533" s="10"/>
      <c r="AQ16533"/>
    </row>
    <row r="16534" spans="42:43" x14ac:dyDescent="0.35">
      <c r="AP16534" s="10"/>
      <c r="AQ16534"/>
    </row>
    <row r="16535" spans="42:43" x14ac:dyDescent="0.35">
      <c r="AP16535" s="10"/>
      <c r="AQ16535"/>
    </row>
    <row r="16536" spans="42:43" x14ac:dyDescent="0.35">
      <c r="AP16536" s="10"/>
      <c r="AQ16536"/>
    </row>
    <row r="16537" spans="42:43" x14ac:dyDescent="0.35">
      <c r="AP16537" s="10"/>
      <c r="AQ16537"/>
    </row>
    <row r="16538" spans="42:43" x14ac:dyDescent="0.35">
      <c r="AP16538" s="10"/>
      <c r="AQ16538"/>
    </row>
    <row r="16539" spans="42:43" x14ac:dyDescent="0.35">
      <c r="AP16539" s="10"/>
      <c r="AQ16539"/>
    </row>
    <row r="16540" spans="42:43" x14ac:dyDescent="0.35">
      <c r="AP16540" s="10"/>
      <c r="AQ16540"/>
    </row>
    <row r="16541" spans="42:43" x14ac:dyDescent="0.35">
      <c r="AP16541" s="10"/>
      <c r="AQ16541"/>
    </row>
    <row r="16542" spans="42:43" x14ac:dyDescent="0.35">
      <c r="AP16542" s="10"/>
      <c r="AQ16542"/>
    </row>
    <row r="16543" spans="42:43" x14ac:dyDescent="0.35">
      <c r="AP16543" s="10"/>
      <c r="AQ16543"/>
    </row>
    <row r="16544" spans="42:43" x14ac:dyDescent="0.35">
      <c r="AP16544" s="10"/>
      <c r="AQ16544"/>
    </row>
    <row r="16545" spans="42:43" x14ac:dyDescent="0.35">
      <c r="AP16545" s="10"/>
      <c r="AQ16545"/>
    </row>
    <row r="16546" spans="42:43" x14ac:dyDescent="0.35">
      <c r="AP16546" s="10"/>
      <c r="AQ16546"/>
    </row>
    <row r="16547" spans="42:43" x14ac:dyDescent="0.35">
      <c r="AP16547" s="10"/>
      <c r="AQ16547"/>
    </row>
    <row r="16548" spans="42:43" x14ac:dyDescent="0.35">
      <c r="AP16548" s="10"/>
      <c r="AQ16548"/>
    </row>
    <row r="16549" spans="42:43" x14ac:dyDescent="0.35">
      <c r="AP16549" s="10"/>
      <c r="AQ16549"/>
    </row>
    <row r="16550" spans="42:43" x14ac:dyDescent="0.35">
      <c r="AP16550" s="10"/>
      <c r="AQ16550"/>
    </row>
    <row r="16551" spans="42:43" x14ac:dyDescent="0.35">
      <c r="AP16551" s="10"/>
      <c r="AQ16551"/>
    </row>
    <row r="16552" spans="42:43" x14ac:dyDescent="0.35">
      <c r="AP16552" s="10"/>
      <c r="AQ16552"/>
    </row>
    <row r="16553" spans="42:43" x14ac:dyDescent="0.35">
      <c r="AP16553" s="10"/>
      <c r="AQ16553"/>
    </row>
    <row r="16554" spans="42:43" x14ac:dyDescent="0.35">
      <c r="AP16554" s="10"/>
      <c r="AQ16554"/>
    </row>
    <row r="16555" spans="42:43" x14ac:dyDescent="0.35">
      <c r="AP16555" s="10"/>
      <c r="AQ16555"/>
    </row>
    <row r="16556" spans="42:43" x14ac:dyDescent="0.35">
      <c r="AP16556" s="10"/>
      <c r="AQ16556"/>
    </row>
    <row r="16557" spans="42:43" x14ac:dyDescent="0.35">
      <c r="AP16557" s="10"/>
      <c r="AQ16557"/>
    </row>
    <row r="16558" spans="42:43" x14ac:dyDescent="0.35">
      <c r="AP16558" s="10"/>
      <c r="AQ16558"/>
    </row>
    <row r="16559" spans="42:43" x14ac:dyDescent="0.35">
      <c r="AP16559" s="10"/>
      <c r="AQ16559"/>
    </row>
    <row r="16560" spans="42:43" x14ac:dyDescent="0.35">
      <c r="AP16560" s="10"/>
      <c r="AQ16560"/>
    </row>
    <row r="16561" spans="42:43" x14ac:dyDescent="0.35">
      <c r="AP16561" s="10"/>
      <c r="AQ16561"/>
    </row>
    <row r="16562" spans="42:43" x14ac:dyDescent="0.35">
      <c r="AP16562" s="10"/>
      <c r="AQ16562"/>
    </row>
    <row r="16563" spans="42:43" x14ac:dyDescent="0.35">
      <c r="AP16563" s="10"/>
      <c r="AQ16563"/>
    </row>
    <row r="16564" spans="42:43" x14ac:dyDescent="0.35">
      <c r="AP16564" s="10"/>
      <c r="AQ16564"/>
    </row>
    <row r="16565" spans="42:43" x14ac:dyDescent="0.35">
      <c r="AP16565" s="10"/>
      <c r="AQ16565"/>
    </row>
    <row r="16566" spans="42:43" x14ac:dyDescent="0.35">
      <c r="AP16566" s="10"/>
      <c r="AQ16566"/>
    </row>
    <row r="16567" spans="42:43" x14ac:dyDescent="0.35">
      <c r="AP16567" s="10"/>
      <c r="AQ16567"/>
    </row>
    <row r="16568" spans="42:43" x14ac:dyDescent="0.35">
      <c r="AP16568" s="10"/>
      <c r="AQ16568"/>
    </row>
    <row r="16569" spans="42:43" x14ac:dyDescent="0.35">
      <c r="AP16569" s="10"/>
      <c r="AQ16569"/>
    </row>
    <row r="16570" spans="42:43" x14ac:dyDescent="0.35">
      <c r="AP16570" s="10"/>
      <c r="AQ16570"/>
    </row>
    <row r="16571" spans="42:43" x14ac:dyDescent="0.35">
      <c r="AP16571" s="10"/>
      <c r="AQ16571"/>
    </row>
    <row r="16572" spans="42:43" x14ac:dyDescent="0.35">
      <c r="AP16572" s="10"/>
      <c r="AQ16572"/>
    </row>
    <row r="16573" spans="42:43" x14ac:dyDescent="0.35">
      <c r="AP16573" s="10"/>
      <c r="AQ16573"/>
    </row>
    <row r="16574" spans="42:43" x14ac:dyDescent="0.35">
      <c r="AP16574" s="10"/>
      <c r="AQ16574"/>
    </row>
    <row r="16575" spans="42:43" x14ac:dyDescent="0.35">
      <c r="AP16575" s="10"/>
      <c r="AQ16575"/>
    </row>
    <row r="16576" spans="42:43" x14ac:dyDescent="0.35">
      <c r="AP16576" s="10"/>
      <c r="AQ16576"/>
    </row>
    <row r="16577" spans="42:43" x14ac:dyDescent="0.35">
      <c r="AP16577" s="10"/>
      <c r="AQ16577"/>
    </row>
    <row r="16578" spans="42:43" x14ac:dyDescent="0.35">
      <c r="AP16578" s="10"/>
      <c r="AQ16578"/>
    </row>
    <row r="16579" spans="42:43" x14ac:dyDescent="0.35">
      <c r="AP16579" s="10"/>
      <c r="AQ16579"/>
    </row>
    <row r="16580" spans="42:43" x14ac:dyDescent="0.35">
      <c r="AP16580" s="10"/>
      <c r="AQ16580"/>
    </row>
    <row r="16581" spans="42:43" x14ac:dyDescent="0.35">
      <c r="AP16581" s="10"/>
      <c r="AQ16581"/>
    </row>
    <row r="16582" spans="42:43" x14ac:dyDescent="0.35">
      <c r="AP16582" s="10"/>
      <c r="AQ16582"/>
    </row>
    <row r="16583" spans="42:43" x14ac:dyDescent="0.35">
      <c r="AP16583" s="10"/>
      <c r="AQ16583"/>
    </row>
    <row r="16584" spans="42:43" x14ac:dyDescent="0.35">
      <c r="AP16584" s="10"/>
      <c r="AQ16584"/>
    </row>
    <row r="16585" spans="42:43" x14ac:dyDescent="0.35">
      <c r="AP16585" s="10"/>
      <c r="AQ16585"/>
    </row>
    <row r="16586" spans="42:43" x14ac:dyDescent="0.35">
      <c r="AP16586" s="10"/>
      <c r="AQ16586"/>
    </row>
    <row r="16587" spans="42:43" x14ac:dyDescent="0.35">
      <c r="AP16587" s="10"/>
      <c r="AQ16587"/>
    </row>
    <row r="16588" spans="42:43" x14ac:dyDescent="0.35">
      <c r="AP16588" s="10"/>
      <c r="AQ16588"/>
    </row>
    <row r="16589" spans="42:43" x14ac:dyDescent="0.35">
      <c r="AP16589" s="10"/>
      <c r="AQ16589"/>
    </row>
    <row r="16590" spans="42:43" x14ac:dyDescent="0.35">
      <c r="AP16590" s="10"/>
      <c r="AQ16590"/>
    </row>
    <row r="16591" spans="42:43" x14ac:dyDescent="0.35">
      <c r="AP16591" s="10"/>
      <c r="AQ16591"/>
    </row>
    <row r="16592" spans="42:43" x14ac:dyDescent="0.35">
      <c r="AP16592" s="10"/>
      <c r="AQ16592"/>
    </row>
    <row r="16593" spans="42:43" x14ac:dyDescent="0.35">
      <c r="AP16593" s="10"/>
      <c r="AQ16593"/>
    </row>
    <row r="16594" spans="42:43" x14ac:dyDescent="0.35">
      <c r="AP16594" s="10"/>
      <c r="AQ16594"/>
    </row>
    <row r="16595" spans="42:43" x14ac:dyDescent="0.35">
      <c r="AP16595" s="10"/>
      <c r="AQ16595"/>
    </row>
    <row r="16596" spans="42:43" x14ac:dyDescent="0.35">
      <c r="AP16596" s="10"/>
      <c r="AQ16596"/>
    </row>
    <row r="16597" spans="42:43" x14ac:dyDescent="0.35">
      <c r="AP16597" s="10"/>
      <c r="AQ16597"/>
    </row>
    <row r="16598" spans="42:43" x14ac:dyDescent="0.35">
      <c r="AP16598" s="10"/>
      <c r="AQ16598"/>
    </row>
    <row r="16599" spans="42:43" x14ac:dyDescent="0.35">
      <c r="AP16599" s="10"/>
      <c r="AQ16599"/>
    </row>
    <row r="16600" spans="42:43" x14ac:dyDescent="0.35">
      <c r="AP16600" s="10"/>
      <c r="AQ16600"/>
    </row>
    <row r="16601" spans="42:43" x14ac:dyDescent="0.35">
      <c r="AP16601" s="10"/>
      <c r="AQ16601"/>
    </row>
    <row r="16602" spans="42:43" x14ac:dyDescent="0.35">
      <c r="AP16602" s="10"/>
      <c r="AQ16602"/>
    </row>
    <row r="16603" spans="42:43" x14ac:dyDescent="0.35">
      <c r="AP16603" s="10"/>
      <c r="AQ16603"/>
    </row>
    <row r="16604" spans="42:43" x14ac:dyDescent="0.35">
      <c r="AP16604" s="10"/>
      <c r="AQ16604"/>
    </row>
    <row r="16605" spans="42:43" x14ac:dyDescent="0.35">
      <c r="AP16605" s="10"/>
      <c r="AQ16605"/>
    </row>
    <row r="16606" spans="42:43" x14ac:dyDescent="0.35">
      <c r="AP16606" s="10"/>
      <c r="AQ16606"/>
    </row>
    <row r="16607" spans="42:43" x14ac:dyDescent="0.35">
      <c r="AP16607" s="10"/>
      <c r="AQ16607"/>
    </row>
    <row r="16608" spans="42:43" x14ac:dyDescent="0.35">
      <c r="AP16608" s="10"/>
      <c r="AQ16608"/>
    </row>
    <row r="16609" spans="42:43" x14ac:dyDescent="0.35">
      <c r="AP16609" s="10"/>
      <c r="AQ16609"/>
    </row>
    <row r="16610" spans="42:43" x14ac:dyDescent="0.35">
      <c r="AP16610" s="10"/>
      <c r="AQ16610"/>
    </row>
    <row r="16611" spans="42:43" x14ac:dyDescent="0.35">
      <c r="AP16611" s="10"/>
      <c r="AQ16611"/>
    </row>
    <row r="16612" spans="42:43" x14ac:dyDescent="0.35">
      <c r="AP16612" s="10"/>
      <c r="AQ16612"/>
    </row>
    <row r="16613" spans="42:43" x14ac:dyDescent="0.35">
      <c r="AP16613" s="10"/>
      <c r="AQ16613"/>
    </row>
    <row r="16614" spans="42:43" x14ac:dyDescent="0.35">
      <c r="AP16614" s="10"/>
      <c r="AQ16614"/>
    </row>
    <row r="16615" spans="42:43" x14ac:dyDescent="0.35">
      <c r="AP16615" s="10"/>
      <c r="AQ16615"/>
    </row>
    <row r="16616" spans="42:43" x14ac:dyDescent="0.35">
      <c r="AP16616" s="10"/>
      <c r="AQ16616"/>
    </row>
    <row r="16617" spans="42:43" x14ac:dyDescent="0.35">
      <c r="AP16617" s="10"/>
      <c r="AQ16617"/>
    </row>
    <row r="16618" spans="42:43" x14ac:dyDescent="0.35">
      <c r="AP16618" s="10"/>
      <c r="AQ16618"/>
    </row>
    <row r="16619" spans="42:43" x14ac:dyDescent="0.35">
      <c r="AP16619" s="10"/>
      <c r="AQ16619"/>
    </row>
    <row r="16620" spans="42:43" x14ac:dyDescent="0.35">
      <c r="AP16620" s="10"/>
      <c r="AQ16620"/>
    </row>
    <row r="16621" spans="42:43" x14ac:dyDescent="0.35">
      <c r="AP16621" s="10"/>
      <c r="AQ16621"/>
    </row>
    <row r="16622" spans="42:43" x14ac:dyDescent="0.35">
      <c r="AP16622" s="10"/>
      <c r="AQ16622"/>
    </row>
    <row r="16623" spans="42:43" x14ac:dyDescent="0.35">
      <c r="AP16623" s="10"/>
      <c r="AQ16623"/>
    </row>
    <row r="16624" spans="42:43" x14ac:dyDescent="0.35">
      <c r="AP16624" s="10"/>
      <c r="AQ16624"/>
    </row>
    <row r="16625" spans="42:43" x14ac:dyDescent="0.35">
      <c r="AP16625" s="10"/>
      <c r="AQ16625"/>
    </row>
    <row r="16626" spans="42:43" x14ac:dyDescent="0.35">
      <c r="AP16626" s="10"/>
      <c r="AQ16626"/>
    </row>
    <row r="16627" spans="42:43" x14ac:dyDescent="0.35">
      <c r="AP16627" s="10"/>
      <c r="AQ16627"/>
    </row>
    <row r="16628" spans="42:43" x14ac:dyDescent="0.35">
      <c r="AP16628" s="10"/>
      <c r="AQ16628"/>
    </row>
    <row r="16629" spans="42:43" x14ac:dyDescent="0.35">
      <c r="AP16629" s="10"/>
      <c r="AQ16629"/>
    </row>
    <row r="16630" spans="42:43" x14ac:dyDescent="0.35">
      <c r="AP16630" s="10"/>
      <c r="AQ16630"/>
    </row>
    <row r="16631" spans="42:43" x14ac:dyDescent="0.35">
      <c r="AP16631" s="10"/>
      <c r="AQ16631"/>
    </row>
    <row r="16632" spans="42:43" x14ac:dyDescent="0.35">
      <c r="AP16632" s="10"/>
      <c r="AQ16632"/>
    </row>
    <row r="16633" spans="42:43" x14ac:dyDescent="0.35">
      <c r="AP16633" s="10"/>
      <c r="AQ16633"/>
    </row>
    <row r="16634" spans="42:43" x14ac:dyDescent="0.35">
      <c r="AP16634" s="10"/>
      <c r="AQ16634"/>
    </row>
    <row r="16635" spans="42:43" x14ac:dyDescent="0.35">
      <c r="AP16635" s="10"/>
      <c r="AQ16635"/>
    </row>
    <row r="16636" spans="42:43" x14ac:dyDescent="0.35">
      <c r="AP16636" s="10"/>
      <c r="AQ16636"/>
    </row>
    <row r="16637" spans="42:43" x14ac:dyDescent="0.35">
      <c r="AP16637" s="10"/>
      <c r="AQ16637"/>
    </row>
    <row r="16638" spans="42:43" x14ac:dyDescent="0.35">
      <c r="AP16638" s="10"/>
      <c r="AQ16638"/>
    </row>
    <row r="16639" spans="42:43" x14ac:dyDescent="0.35">
      <c r="AP16639" s="10"/>
      <c r="AQ16639"/>
    </row>
    <row r="16640" spans="42:43" x14ac:dyDescent="0.35">
      <c r="AP16640" s="10"/>
      <c r="AQ16640"/>
    </row>
    <row r="16641" spans="42:43" x14ac:dyDescent="0.35">
      <c r="AP16641" s="10"/>
      <c r="AQ16641"/>
    </row>
    <row r="16642" spans="42:43" x14ac:dyDescent="0.35">
      <c r="AP16642" s="10"/>
      <c r="AQ16642"/>
    </row>
    <row r="16643" spans="42:43" x14ac:dyDescent="0.35">
      <c r="AP16643" s="10"/>
      <c r="AQ16643"/>
    </row>
    <row r="16644" spans="42:43" x14ac:dyDescent="0.35">
      <c r="AP16644" s="10"/>
      <c r="AQ16644"/>
    </row>
    <row r="16645" spans="42:43" x14ac:dyDescent="0.35">
      <c r="AP16645" s="10"/>
      <c r="AQ16645"/>
    </row>
    <row r="16646" spans="42:43" x14ac:dyDescent="0.35">
      <c r="AP16646" s="10"/>
      <c r="AQ16646"/>
    </row>
    <row r="16647" spans="42:43" x14ac:dyDescent="0.35">
      <c r="AP16647" s="10"/>
      <c r="AQ16647"/>
    </row>
    <row r="16648" spans="42:43" x14ac:dyDescent="0.35">
      <c r="AP16648" s="10"/>
      <c r="AQ16648"/>
    </row>
    <row r="16649" spans="42:43" x14ac:dyDescent="0.35">
      <c r="AP16649" s="10"/>
      <c r="AQ16649"/>
    </row>
    <row r="16650" spans="42:43" x14ac:dyDescent="0.35">
      <c r="AP16650" s="10"/>
      <c r="AQ16650"/>
    </row>
    <row r="16651" spans="42:43" x14ac:dyDescent="0.35">
      <c r="AP16651" s="10"/>
      <c r="AQ16651"/>
    </row>
    <row r="16652" spans="42:43" x14ac:dyDescent="0.35">
      <c r="AP16652" s="10"/>
      <c r="AQ16652"/>
    </row>
    <row r="16653" spans="42:43" x14ac:dyDescent="0.35">
      <c r="AP16653" s="10"/>
      <c r="AQ16653"/>
    </row>
    <row r="16654" spans="42:43" x14ac:dyDescent="0.35">
      <c r="AP16654" s="10"/>
      <c r="AQ16654"/>
    </row>
    <row r="16655" spans="42:43" x14ac:dyDescent="0.35">
      <c r="AP16655" s="10"/>
      <c r="AQ16655"/>
    </row>
    <row r="16656" spans="42:43" x14ac:dyDescent="0.35">
      <c r="AP16656" s="10"/>
      <c r="AQ16656"/>
    </row>
    <row r="16657" spans="42:43" x14ac:dyDescent="0.35">
      <c r="AP16657" s="10"/>
      <c r="AQ16657"/>
    </row>
    <row r="16658" spans="42:43" x14ac:dyDescent="0.35">
      <c r="AP16658" s="10"/>
      <c r="AQ16658"/>
    </row>
    <row r="16659" spans="42:43" x14ac:dyDescent="0.35">
      <c r="AP16659" s="10"/>
      <c r="AQ16659"/>
    </row>
    <row r="16660" spans="42:43" x14ac:dyDescent="0.35">
      <c r="AP16660" s="10"/>
      <c r="AQ16660"/>
    </row>
    <row r="16661" spans="42:43" x14ac:dyDescent="0.35">
      <c r="AP16661" s="10"/>
      <c r="AQ16661"/>
    </row>
    <row r="16662" spans="42:43" x14ac:dyDescent="0.35">
      <c r="AP16662" s="10"/>
      <c r="AQ16662"/>
    </row>
    <row r="16663" spans="42:43" x14ac:dyDescent="0.35">
      <c r="AP16663" s="10"/>
      <c r="AQ16663"/>
    </row>
    <row r="16664" spans="42:43" x14ac:dyDescent="0.35">
      <c r="AP16664" s="10"/>
      <c r="AQ16664"/>
    </row>
    <row r="16665" spans="42:43" x14ac:dyDescent="0.35">
      <c r="AP16665" s="10"/>
      <c r="AQ16665"/>
    </row>
    <row r="16666" spans="42:43" x14ac:dyDescent="0.35">
      <c r="AP16666" s="10"/>
      <c r="AQ16666"/>
    </row>
    <row r="16667" spans="42:43" x14ac:dyDescent="0.35">
      <c r="AP16667" s="10"/>
      <c r="AQ16667"/>
    </row>
    <row r="16668" spans="42:43" x14ac:dyDescent="0.35">
      <c r="AP16668" s="10"/>
      <c r="AQ16668"/>
    </row>
    <row r="16669" spans="42:43" x14ac:dyDescent="0.35">
      <c r="AP16669" s="10"/>
      <c r="AQ16669"/>
    </row>
    <row r="16670" spans="42:43" x14ac:dyDescent="0.35">
      <c r="AP16670" s="10"/>
      <c r="AQ16670"/>
    </row>
    <row r="16671" spans="42:43" x14ac:dyDescent="0.35">
      <c r="AP16671" s="10"/>
      <c r="AQ16671"/>
    </row>
    <row r="16672" spans="42:43" x14ac:dyDescent="0.35">
      <c r="AP16672" s="10"/>
      <c r="AQ16672"/>
    </row>
    <row r="16673" spans="42:43" x14ac:dyDescent="0.35">
      <c r="AP16673" s="10"/>
      <c r="AQ16673"/>
    </row>
    <row r="16674" spans="42:43" x14ac:dyDescent="0.35">
      <c r="AP16674" s="10"/>
      <c r="AQ16674"/>
    </row>
    <row r="16675" spans="42:43" x14ac:dyDescent="0.35">
      <c r="AP16675" s="10"/>
      <c r="AQ16675"/>
    </row>
    <row r="16676" spans="42:43" x14ac:dyDescent="0.35">
      <c r="AP16676" s="10"/>
      <c r="AQ16676"/>
    </row>
    <row r="16677" spans="42:43" x14ac:dyDescent="0.35">
      <c r="AP16677" s="10"/>
      <c r="AQ16677"/>
    </row>
    <row r="16678" spans="42:43" x14ac:dyDescent="0.35">
      <c r="AP16678" s="10"/>
      <c r="AQ16678"/>
    </row>
    <row r="16679" spans="42:43" x14ac:dyDescent="0.35">
      <c r="AP16679" s="10"/>
      <c r="AQ16679"/>
    </row>
    <row r="16680" spans="42:43" x14ac:dyDescent="0.35">
      <c r="AP16680" s="10"/>
      <c r="AQ16680"/>
    </row>
    <row r="16681" spans="42:43" x14ac:dyDescent="0.35">
      <c r="AP16681" s="10"/>
      <c r="AQ16681"/>
    </row>
    <row r="16682" spans="42:43" x14ac:dyDescent="0.35">
      <c r="AP16682" s="10"/>
      <c r="AQ16682"/>
    </row>
    <row r="16683" spans="42:43" x14ac:dyDescent="0.35">
      <c r="AP16683" s="10"/>
      <c r="AQ16683"/>
    </row>
    <row r="16684" spans="42:43" x14ac:dyDescent="0.35">
      <c r="AP16684" s="10"/>
      <c r="AQ16684"/>
    </row>
    <row r="16685" spans="42:43" x14ac:dyDescent="0.35">
      <c r="AP16685" s="10"/>
      <c r="AQ16685"/>
    </row>
    <row r="16686" spans="42:43" x14ac:dyDescent="0.35">
      <c r="AP16686" s="10"/>
      <c r="AQ16686"/>
    </row>
    <row r="16687" spans="42:43" x14ac:dyDescent="0.35">
      <c r="AP16687" s="10"/>
      <c r="AQ16687"/>
    </row>
    <row r="16688" spans="42:43" x14ac:dyDescent="0.35">
      <c r="AP16688" s="10"/>
      <c r="AQ16688"/>
    </row>
    <row r="16689" spans="42:43" x14ac:dyDescent="0.35">
      <c r="AP16689" s="10"/>
      <c r="AQ16689"/>
    </row>
    <row r="16690" spans="42:43" x14ac:dyDescent="0.35">
      <c r="AP16690" s="10"/>
      <c r="AQ16690"/>
    </row>
    <row r="16691" spans="42:43" x14ac:dyDescent="0.35">
      <c r="AP16691" s="10"/>
      <c r="AQ16691"/>
    </row>
    <row r="16692" spans="42:43" x14ac:dyDescent="0.35">
      <c r="AP16692" s="10"/>
      <c r="AQ16692"/>
    </row>
    <row r="16693" spans="42:43" x14ac:dyDescent="0.35">
      <c r="AP16693" s="10"/>
      <c r="AQ16693"/>
    </row>
    <row r="16694" spans="42:43" x14ac:dyDescent="0.35">
      <c r="AP16694" s="10"/>
      <c r="AQ16694"/>
    </row>
    <row r="16695" spans="42:43" x14ac:dyDescent="0.35">
      <c r="AP16695" s="10"/>
      <c r="AQ16695"/>
    </row>
    <row r="16696" spans="42:43" x14ac:dyDescent="0.35">
      <c r="AP16696" s="10"/>
      <c r="AQ16696"/>
    </row>
    <row r="16697" spans="42:43" x14ac:dyDescent="0.35">
      <c r="AP16697" s="10"/>
      <c r="AQ16697"/>
    </row>
    <row r="16698" spans="42:43" x14ac:dyDescent="0.35">
      <c r="AP16698" s="10"/>
      <c r="AQ16698"/>
    </row>
    <row r="16699" spans="42:43" x14ac:dyDescent="0.35">
      <c r="AP16699" s="10"/>
      <c r="AQ16699"/>
    </row>
    <row r="16700" spans="42:43" x14ac:dyDescent="0.35">
      <c r="AP16700" s="10"/>
      <c r="AQ16700"/>
    </row>
    <row r="16701" spans="42:43" x14ac:dyDescent="0.35">
      <c r="AP16701" s="10"/>
      <c r="AQ16701"/>
    </row>
    <row r="16702" spans="42:43" x14ac:dyDescent="0.35">
      <c r="AP16702" s="10"/>
      <c r="AQ16702"/>
    </row>
    <row r="16703" spans="42:43" x14ac:dyDescent="0.35">
      <c r="AP16703" s="10"/>
      <c r="AQ16703"/>
    </row>
    <row r="16704" spans="42:43" x14ac:dyDescent="0.35">
      <c r="AP16704" s="10"/>
      <c r="AQ16704"/>
    </row>
    <row r="16705" spans="42:43" x14ac:dyDescent="0.35">
      <c r="AP16705" s="10"/>
      <c r="AQ16705"/>
    </row>
    <row r="16706" spans="42:43" x14ac:dyDescent="0.35">
      <c r="AP16706" s="10"/>
      <c r="AQ16706"/>
    </row>
    <row r="16707" spans="42:43" x14ac:dyDescent="0.35">
      <c r="AP16707" s="10"/>
      <c r="AQ16707"/>
    </row>
    <row r="16708" spans="42:43" x14ac:dyDescent="0.35">
      <c r="AP16708" s="10"/>
      <c r="AQ16708"/>
    </row>
    <row r="16709" spans="42:43" x14ac:dyDescent="0.35">
      <c r="AP16709" s="10"/>
      <c r="AQ16709"/>
    </row>
    <row r="16710" spans="42:43" x14ac:dyDescent="0.35">
      <c r="AP16710" s="10"/>
      <c r="AQ16710"/>
    </row>
    <row r="16711" spans="42:43" x14ac:dyDescent="0.35">
      <c r="AP16711" s="10"/>
      <c r="AQ16711"/>
    </row>
    <row r="16712" spans="42:43" x14ac:dyDescent="0.35">
      <c r="AP16712" s="10"/>
      <c r="AQ16712"/>
    </row>
    <row r="16713" spans="42:43" x14ac:dyDescent="0.35">
      <c r="AP16713" s="10"/>
      <c r="AQ16713"/>
    </row>
    <row r="16714" spans="42:43" x14ac:dyDescent="0.35">
      <c r="AP16714" s="10"/>
      <c r="AQ16714"/>
    </row>
    <row r="16715" spans="42:43" x14ac:dyDescent="0.35">
      <c r="AP16715" s="10"/>
      <c r="AQ16715"/>
    </row>
    <row r="16716" spans="42:43" x14ac:dyDescent="0.35">
      <c r="AP16716" s="10"/>
      <c r="AQ16716"/>
    </row>
    <row r="16717" spans="42:43" x14ac:dyDescent="0.35">
      <c r="AP16717" s="10"/>
      <c r="AQ16717"/>
    </row>
    <row r="16718" spans="42:43" x14ac:dyDescent="0.35">
      <c r="AP16718" s="10"/>
      <c r="AQ16718"/>
    </row>
    <row r="16719" spans="42:43" x14ac:dyDescent="0.35">
      <c r="AP16719" s="10"/>
      <c r="AQ16719"/>
    </row>
    <row r="16720" spans="42:43" x14ac:dyDescent="0.35">
      <c r="AP16720" s="10"/>
      <c r="AQ16720"/>
    </row>
    <row r="16721" spans="42:43" x14ac:dyDescent="0.35">
      <c r="AP16721" s="10"/>
      <c r="AQ16721"/>
    </row>
    <row r="16722" spans="42:43" x14ac:dyDescent="0.35">
      <c r="AP16722" s="10"/>
      <c r="AQ16722"/>
    </row>
    <row r="16723" spans="42:43" x14ac:dyDescent="0.35">
      <c r="AP16723" s="10"/>
      <c r="AQ16723"/>
    </row>
    <row r="16724" spans="42:43" x14ac:dyDescent="0.35">
      <c r="AP16724" s="10"/>
      <c r="AQ16724"/>
    </row>
    <row r="16725" spans="42:43" x14ac:dyDescent="0.35">
      <c r="AP16725" s="10"/>
      <c r="AQ16725"/>
    </row>
    <row r="16726" spans="42:43" x14ac:dyDescent="0.35">
      <c r="AP16726" s="10"/>
      <c r="AQ16726"/>
    </row>
    <row r="16727" spans="42:43" x14ac:dyDescent="0.35">
      <c r="AP16727" s="10"/>
      <c r="AQ16727"/>
    </row>
    <row r="16728" spans="42:43" x14ac:dyDescent="0.35">
      <c r="AP16728" s="10"/>
      <c r="AQ16728"/>
    </row>
    <row r="16729" spans="42:43" x14ac:dyDescent="0.35">
      <c r="AP16729" s="10"/>
      <c r="AQ16729"/>
    </row>
    <row r="16730" spans="42:43" x14ac:dyDescent="0.35">
      <c r="AP16730" s="10"/>
      <c r="AQ16730"/>
    </row>
    <row r="16731" spans="42:43" x14ac:dyDescent="0.35">
      <c r="AP16731" s="10"/>
      <c r="AQ16731"/>
    </row>
    <row r="16732" spans="42:43" x14ac:dyDescent="0.35">
      <c r="AP16732" s="10"/>
      <c r="AQ16732"/>
    </row>
    <row r="16733" spans="42:43" x14ac:dyDescent="0.35">
      <c r="AP16733" s="10"/>
      <c r="AQ16733"/>
    </row>
    <row r="16734" spans="42:43" x14ac:dyDescent="0.35">
      <c r="AP16734" s="10"/>
      <c r="AQ16734"/>
    </row>
    <row r="16735" spans="42:43" x14ac:dyDescent="0.35">
      <c r="AP16735" s="10"/>
      <c r="AQ16735"/>
    </row>
    <row r="16736" spans="42:43" x14ac:dyDescent="0.35">
      <c r="AP16736" s="10"/>
      <c r="AQ16736"/>
    </row>
    <row r="16737" spans="42:43" x14ac:dyDescent="0.35">
      <c r="AP16737" s="10"/>
      <c r="AQ16737"/>
    </row>
    <row r="16738" spans="42:43" x14ac:dyDescent="0.35">
      <c r="AP16738" s="10"/>
      <c r="AQ16738"/>
    </row>
    <row r="16739" spans="42:43" x14ac:dyDescent="0.35">
      <c r="AP16739" s="10"/>
      <c r="AQ16739"/>
    </row>
    <row r="16740" spans="42:43" x14ac:dyDescent="0.35">
      <c r="AP16740" s="10"/>
      <c r="AQ16740"/>
    </row>
    <row r="16741" spans="42:43" x14ac:dyDescent="0.35">
      <c r="AP16741" s="10"/>
      <c r="AQ16741"/>
    </row>
    <row r="16742" spans="42:43" x14ac:dyDescent="0.35">
      <c r="AP16742" s="10"/>
      <c r="AQ16742"/>
    </row>
    <row r="16743" spans="42:43" x14ac:dyDescent="0.35">
      <c r="AP16743" s="10"/>
      <c r="AQ16743"/>
    </row>
    <row r="16744" spans="42:43" x14ac:dyDescent="0.35">
      <c r="AP16744" s="10"/>
      <c r="AQ16744"/>
    </row>
    <row r="16745" spans="42:43" x14ac:dyDescent="0.35">
      <c r="AP16745" s="10"/>
      <c r="AQ16745"/>
    </row>
    <row r="16746" spans="42:43" x14ac:dyDescent="0.35">
      <c r="AP16746" s="10"/>
      <c r="AQ16746"/>
    </row>
    <row r="16747" spans="42:43" x14ac:dyDescent="0.35">
      <c r="AP16747" s="10"/>
      <c r="AQ16747"/>
    </row>
    <row r="16748" spans="42:43" x14ac:dyDescent="0.35">
      <c r="AP16748" s="10"/>
      <c r="AQ16748"/>
    </row>
    <row r="16749" spans="42:43" x14ac:dyDescent="0.35">
      <c r="AP16749" s="10"/>
      <c r="AQ16749"/>
    </row>
    <row r="16750" spans="42:43" x14ac:dyDescent="0.35">
      <c r="AP16750" s="10"/>
      <c r="AQ16750"/>
    </row>
    <row r="16751" spans="42:43" x14ac:dyDescent="0.35">
      <c r="AP16751" s="10"/>
      <c r="AQ16751"/>
    </row>
    <row r="16752" spans="42:43" x14ac:dyDescent="0.35">
      <c r="AP16752" s="10"/>
      <c r="AQ16752"/>
    </row>
    <row r="16753" spans="42:43" x14ac:dyDescent="0.35">
      <c r="AP16753" s="10"/>
      <c r="AQ16753"/>
    </row>
    <row r="16754" spans="42:43" x14ac:dyDescent="0.35">
      <c r="AP16754" s="10"/>
      <c r="AQ16754"/>
    </row>
    <row r="16755" spans="42:43" x14ac:dyDescent="0.35">
      <c r="AP16755" s="10"/>
      <c r="AQ16755"/>
    </row>
    <row r="16756" spans="42:43" x14ac:dyDescent="0.35">
      <c r="AP16756" s="10"/>
      <c r="AQ16756"/>
    </row>
    <row r="16757" spans="42:43" x14ac:dyDescent="0.35">
      <c r="AP16757" s="10"/>
      <c r="AQ16757"/>
    </row>
    <row r="16758" spans="42:43" x14ac:dyDescent="0.35">
      <c r="AP16758" s="10"/>
      <c r="AQ16758"/>
    </row>
    <row r="16759" spans="42:43" x14ac:dyDescent="0.35">
      <c r="AP16759" s="10"/>
      <c r="AQ16759"/>
    </row>
    <row r="16760" spans="42:43" x14ac:dyDescent="0.35">
      <c r="AP16760" s="10"/>
      <c r="AQ16760"/>
    </row>
    <row r="16761" spans="42:43" x14ac:dyDescent="0.35">
      <c r="AP16761" s="10"/>
      <c r="AQ16761"/>
    </row>
    <row r="16762" spans="42:43" x14ac:dyDescent="0.35">
      <c r="AP16762" s="10"/>
      <c r="AQ16762"/>
    </row>
    <row r="16763" spans="42:43" x14ac:dyDescent="0.35">
      <c r="AP16763" s="10"/>
      <c r="AQ16763"/>
    </row>
    <row r="16764" spans="42:43" x14ac:dyDescent="0.35">
      <c r="AP16764" s="10"/>
      <c r="AQ16764"/>
    </row>
    <row r="16765" spans="42:43" x14ac:dyDescent="0.35">
      <c r="AP16765" s="10"/>
      <c r="AQ16765"/>
    </row>
    <row r="16766" spans="42:43" x14ac:dyDescent="0.35">
      <c r="AP16766" s="10"/>
      <c r="AQ16766"/>
    </row>
    <row r="16767" spans="42:43" x14ac:dyDescent="0.35">
      <c r="AP16767" s="10"/>
      <c r="AQ16767"/>
    </row>
    <row r="16768" spans="42:43" x14ac:dyDescent="0.35">
      <c r="AP16768" s="10"/>
      <c r="AQ16768"/>
    </row>
    <row r="16769" spans="42:43" x14ac:dyDescent="0.35">
      <c r="AP16769" s="10"/>
      <c r="AQ16769"/>
    </row>
    <row r="16770" spans="42:43" x14ac:dyDescent="0.35">
      <c r="AP16770" s="10"/>
      <c r="AQ16770"/>
    </row>
    <row r="16771" spans="42:43" x14ac:dyDescent="0.35">
      <c r="AP16771" s="10"/>
      <c r="AQ16771"/>
    </row>
    <row r="16772" spans="42:43" x14ac:dyDescent="0.35">
      <c r="AP16772" s="10"/>
      <c r="AQ16772"/>
    </row>
    <row r="16773" spans="42:43" x14ac:dyDescent="0.35">
      <c r="AP16773" s="10"/>
      <c r="AQ16773"/>
    </row>
    <row r="16774" spans="42:43" x14ac:dyDescent="0.35">
      <c r="AP16774" s="10"/>
      <c r="AQ16774"/>
    </row>
    <row r="16775" spans="42:43" x14ac:dyDescent="0.35">
      <c r="AP16775" s="10"/>
      <c r="AQ16775"/>
    </row>
    <row r="16776" spans="42:43" x14ac:dyDescent="0.35">
      <c r="AP16776" s="10"/>
      <c r="AQ16776"/>
    </row>
    <row r="16777" spans="42:43" x14ac:dyDescent="0.35">
      <c r="AP16777" s="10"/>
      <c r="AQ16777"/>
    </row>
    <row r="16778" spans="42:43" x14ac:dyDescent="0.35">
      <c r="AP16778" s="10"/>
      <c r="AQ16778"/>
    </row>
    <row r="16779" spans="42:43" x14ac:dyDescent="0.35">
      <c r="AP16779" s="10"/>
      <c r="AQ16779"/>
    </row>
    <row r="16780" spans="42:43" x14ac:dyDescent="0.35">
      <c r="AP16780" s="10"/>
      <c r="AQ16780"/>
    </row>
    <row r="16781" spans="42:43" x14ac:dyDescent="0.35">
      <c r="AP16781" s="10"/>
      <c r="AQ16781"/>
    </row>
    <row r="16782" spans="42:43" x14ac:dyDescent="0.35">
      <c r="AP16782" s="10"/>
      <c r="AQ16782"/>
    </row>
    <row r="16783" spans="42:43" x14ac:dyDescent="0.35">
      <c r="AP16783" s="10"/>
      <c r="AQ16783"/>
    </row>
    <row r="16784" spans="42:43" x14ac:dyDescent="0.35">
      <c r="AP16784" s="10"/>
      <c r="AQ16784"/>
    </row>
    <row r="16785" spans="42:43" x14ac:dyDescent="0.35">
      <c r="AP16785" s="10"/>
      <c r="AQ16785"/>
    </row>
    <row r="16786" spans="42:43" x14ac:dyDescent="0.35">
      <c r="AP16786" s="10"/>
      <c r="AQ16786"/>
    </row>
    <row r="16787" spans="42:43" x14ac:dyDescent="0.35">
      <c r="AP16787" s="10"/>
      <c r="AQ16787"/>
    </row>
    <row r="16788" spans="42:43" x14ac:dyDescent="0.35">
      <c r="AP16788" s="10"/>
      <c r="AQ16788"/>
    </row>
    <row r="16789" spans="42:43" x14ac:dyDescent="0.35">
      <c r="AP16789" s="10"/>
      <c r="AQ16789"/>
    </row>
    <row r="16790" spans="42:43" x14ac:dyDescent="0.35">
      <c r="AP16790" s="10"/>
      <c r="AQ16790"/>
    </row>
    <row r="16791" spans="42:43" x14ac:dyDescent="0.35">
      <c r="AP16791" s="10"/>
      <c r="AQ16791"/>
    </row>
    <row r="16792" spans="42:43" x14ac:dyDescent="0.35">
      <c r="AP16792" s="10"/>
      <c r="AQ16792"/>
    </row>
    <row r="16793" spans="42:43" x14ac:dyDescent="0.35">
      <c r="AP16793" s="10"/>
      <c r="AQ16793"/>
    </row>
    <row r="16794" spans="42:43" x14ac:dyDescent="0.35">
      <c r="AP16794" s="10"/>
      <c r="AQ16794"/>
    </row>
    <row r="16795" spans="42:43" x14ac:dyDescent="0.35">
      <c r="AP16795" s="10"/>
      <c r="AQ16795"/>
    </row>
    <row r="16796" spans="42:43" x14ac:dyDescent="0.35">
      <c r="AP16796" s="10"/>
      <c r="AQ16796"/>
    </row>
    <row r="16797" spans="42:43" x14ac:dyDescent="0.35">
      <c r="AP16797" s="10"/>
      <c r="AQ16797"/>
    </row>
    <row r="16798" spans="42:43" x14ac:dyDescent="0.35">
      <c r="AP16798" s="10"/>
      <c r="AQ16798"/>
    </row>
    <row r="16799" spans="42:43" x14ac:dyDescent="0.35">
      <c r="AP16799" s="10"/>
      <c r="AQ16799"/>
    </row>
    <row r="16800" spans="42:43" x14ac:dyDescent="0.35">
      <c r="AP16800" s="10"/>
      <c r="AQ16800"/>
    </row>
    <row r="16801" spans="42:43" x14ac:dyDescent="0.35">
      <c r="AP16801" s="10"/>
      <c r="AQ16801"/>
    </row>
    <row r="16802" spans="42:43" x14ac:dyDescent="0.35">
      <c r="AP16802" s="10"/>
      <c r="AQ16802"/>
    </row>
    <row r="16803" spans="42:43" x14ac:dyDescent="0.35">
      <c r="AP16803" s="10"/>
      <c r="AQ16803"/>
    </row>
    <row r="16804" spans="42:43" x14ac:dyDescent="0.35">
      <c r="AP16804" s="10"/>
      <c r="AQ16804"/>
    </row>
    <row r="16805" spans="42:43" x14ac:dyDescent="0.35">
      <c r="AP16805" s="10"/>
      <c r="AQ16805"/>
    </row>
    <row r="16806" spans="42:43" x14ac:dyDescent="0.35">
      <c r="AP16806" s="10"/>
      <c r="AQ16806"/>
    </row>
    <row r="16807" spans="42:43" x14ac:dyDescent="0.35">
      <c r="AP16807" s="10"/>
      <c r="AQ16807"/>
    </row>
    <row r="16808" spans="42:43" x14ac:dyDescent="0.35">
      <c r="AP16808" s="10"/>
      <c r="AQ16808"/>
    </row>
    <row r="16809" spans="42:43" x14ac:dyDescent="0.35">
      <c r="AP16809" s="10"/>
      <c r="AQ16809"/>
    </row>
    <row r="16810" spans="42:43" x14ac:dyDescent="0.35">
      <c r="AP16810" s="10"/>
      <c r="AQ16810"/>
    </row>
    <row r="16811" spans="42:43" x14ac:dyDescent="0.35">
      <c r="AP16811" s="10"/>
      <c r="AQ16811"/>
    </row>
    <row r="16812" spans="42:43" x14ac:dyDescent="0.35">
      <c r="AP16812" s="10"/>
      <c r="AQ16812"/>
    </row>
    <row r="16813" spans="42:43" x14ac:dyDescent="0.35">
      <c r="AP16813" s="10"/>
      <c r="AQ16813"/>
    </row>
    <row r="16814" spans="42:43" x14ac:dyDescent="0.35">
      <c r="AP16814" s="10"/>
      <c r="AQ16814"/>
    </row>
    <row r="16815" spans="42:43" x14ac:dyDescent="0.35">
      <c r="AP16815" s="10"/>
      <c r="AQ16815"/>
    </row>
    <row r="16816" spans="42:43" x14ac:dyDescent="0.35">
      <c r="AP16816" s="10"/>
      <c r="AQ16816"/>
    </row>
    <row r="16817" spans="42:43" x14ac:dyDescent="0.35">
      <c r="AP16817" s="10"/>
      <c r="AQ16817"/>
    </row>
    <row r="16818" spans="42:43" x14ac:dyDescent="0.35">
      <c r="AP16818" s="10"/>
      <c r="AQ16818"/>
    </row>
    <row r="16819" spans="42:43" x14ac:dyDescent="0.35">
      <c r="AP16819" s="10"/>
      <c r="AQ16819"/>
    </row>
    <row r="16820" spans="42:43" x14ac:dyDescent="0.35">
      <c r="AP16820" s="10"/>
      <c r="AQ16820"/>
    </row>
    <row r="16821" spans="42:43" x14ac:dyDescent="0.35">
      <c r="AP16821" s="10"/>
      <c r="AQ16821"/>
    </row>
    <row r="16822" spans="42:43" x14ac:dyDescent="0.35">
      <c r="AP16822" s="10"/>
      <c r="AQ16822"/>
    </row>
    <row r="16823" spans="42:43" x14ac:dyDescent="0.35">
      <c r="AP16823" s="10"/>
      <c r="AQ16823"/>
    </row>
    <row r="16824" spans="42:43" x14ac:dyDescent="0.35">
      <c r="AP16824" s="10"/>
      <c r="AQ16824"/>
    </row>
    <row r="16825" spans="42:43" x14ac:dyDescent="0.35">
      <c r="AP16825" s="10"/>
      <c r="AQ16825"/>
    </row>
    <row r="16826" spans="42:43" x14ac:dyDescent="0.35">
      <c r="AP16826" s="10"/>
      <c r="AQ16826"/>
    </row>
    <row r="16827" spans="42:43" x14ac:dyDescent="0.35">
      <c r="AP16827" s="10"/>
      <c r="AQ16827"/>
    </row>
    <row r="16828" spans="42:43" x14ac:dyDescent="0.35">
      <c r="AP16828" s="10"/>
      <c r="AQ16828"/>
    </row>
    <row r="16829" spans="42:43" x14ac:dyDescent="0.35">
      <c r="AP16829" s="10"/>
      <c r="AQ16829"/>
    </row>
    <row r="16830" spans="42:43" x14ac:dyDescent="0.35">
      <c r="AP16830" s="10"/>
      <c r="AQ16830"/>
    </row>
    <row r="16831" spans="42:43" x14ac:dyDescent="0.35">
      <c r="AP16831" s="10"/>
      <c r="AQ16831"/>
    </row>
    <row r="16832" spans="42:43" x14ac:dyDescent="0.35">
      <c r="AP16832" s="10"/>
      <c r="AQ16832"/>
    </row>
    <row r="16833" spans="42:43" x14ac:dyDescent="0.35">
      <c r="AP16833" s="10"/>
      <c r="AQ16833"/>
    </row>
    <row r="16834" spans="42:43" x14ac:dyDescent="0.35">
      <c r="AP16834" s="10"/>
      <c r="AQ16834"/>
    </row>
    <row r="16835" spans="42:43" x14ac:dyDescent="0.35">
      <c r="AP16835" s="10"/>
      <c r="AQ16835"/>
    </row>
    <row r="16836" spans="42:43" x14ac:dyDescent="0.35">
      <c r="AP16836" s="10"/>
      <c r="AQ16836"/>
    </row>
    <row r="16837" spans="42:43" x14ac:dyDescent="0.35">
      <c r="AP16837" s="10"/>
      <c r="AQ16837"/>
    </row>
    <row r="16838" spans="42:43" x14ac:dyDescent="0.35">
      <c r="AP16838" s="10"/>
      <c r="AQ16838"/>
    </row>
    <row r="16839" spans="42:43" x14ac:dyDescent="0.35">
      <c r="AP16839" s="10"/>
      <c r="AQ16839"/>
    </row>
    <row r="16840" spans="42:43" x14ac:dyDescent="0.35">
      <c r="AP16840" s="10"/>
      <c r="AQ16840"/>
    </row>
    <row r="16841" spans="42:43" x14ac:dyDescent="0.35">
      <c r="AP16841" s="10"/>
      <c r="AQ16841"/>
    </row>
    <row r="16842" spans="42:43" x14ac:dyDescent="0.35">
      <c r="AP16842" s="10"/>
      <c r="AQ16842"/>
    </row>
    <row r="16843" spans="42:43" x14ac:dyDescent="0.35">
      <c r="AP16843" s="10"/>
      <c r="AQ16843"/>
    </row>
    <row r="16844" spans="42:43" x14ac:dyDescent="0.35">
      <c r="AP16844" s="10"/>
      <c r="AQ16844"/>
    </row>
    <row r="16845" spans="42:43" x14ac:dyDescent="0.35">
      <c r="AP16845" s="10"/>
      <c r="AQ16845"/>
    </row>
    <row r="16846" spans="42:43" x14ac:dyDescent="0.35">
      <c r="AP16846" s="10"/>
      <c r="AQ16846"/>
    </row>
    <row r="16847" spans="42:43" x14ac:dyDescent="0.35">
      <c r="AP16847" s="10"/>
      <c r="AQ16847"/>
    </row>
    <row r="16848" spans="42:43" x14ac:dyDescent="0.35">
      <c r="AP16848" s="10"/>
      <c r="AQ16848"/>
    </row>
    <row r="16849" spans="42:43" x14ac:dyDescent="0.35">
      <c r="AP16849" s="10"/>
      <c r="AQ16849"/>
    </row>
    <row r="16850" spans="42:43" x14ac:dyDescent="0.35">
      <c r="AP16850" s="10"/>
      <c r="AQ16850"/>
    </row>
    <row r="16851" spans="42:43" x14ac:dyDescent="0.35">
      <c r="AP16851" s="10"/>
      <c r="AQ16851"/>
    </row>
    <row r="16852" spans="42:43" x14ac:dyDescent="0.35">
      <c r="AP16852" s="10"/>
      <c r="AQ16852"/>
    </row>
    <row r="16853" spans="42:43" x14ac:dyDescent="0.35">
      <c r="AP16853" s="10"/>
      <c r="AQ16853"/>
    </row>
    <row r="16854" spans="42:43" x14ac:dyDescent="0.35">
      <c r="AP16854" s="10"/>
      <c r="AQ16854"/>
    </row>
    <row r="16855" spans="42:43" x14ac:dyDescent="0.35">
      <c r="AP16855" s="10"/>
      <c r="AQ16855"/>
    </row>
    <row r="16856" spans="42:43" x14ac:dyDescent="0.35">
      <c r="AP16856" s="10"/>
      <c r="AQ16856"/>
    </row>
    <row r="16857" spans="42:43" x14ac:dyDescent="0.35">
      <c r="AP16857" s="10"/>
      <c r="AQ16857"/>
    </row>
    <row r="16858" spans="42:43" x14ac:dyDescent="0.35">
      <c r="AP16858" s="10"/>
      <c r="AQ16858"/>
    </row>
    <row r="16859" spans="42:43" x14ac:dyDescent="0.35">
      <c r="AP16859" s="10"/>
      <c r="AQ16859"/>
    </row>
    <row r="16860" spans="42:43" x14ac:dyDescent="0.35">
      <c r="AP16860" s="10"/>
      <c r="AQ16860"/>
    </row>
    <row r="16861" spans="42:43" x14ac:dyDescent="0.35">
      <c r="AP16861" s="10"/>
      <c r="AQ16861"/>
    </row>
    <row r="16862" spans="42:43" x14ac:dyDescent="0.35">
      <c r="AP16862" s="10"/>
      <c r="AQ16862"/>
    </row>
    <row r="16863" spans="42:43" x14ac:dyDescent="0.35">
      <c r="AP16863" s="10"/>
      <c r="AQ16863"/>
    </row>
    <row r="16864" spans="42:43" x14ac:dyDescent="0.35">
      <c r="AP16864" s="10"/>
      <c r="AQ16864"/>
    </row>
    <row r="16865" spans="42:43" x14ac:dyDescent="0.35">
      <c r="AP16865" s="10"/>
      <c r="AQ16865"/>
    </row>
    <row r="16866" spans="42:43" x14ac:dyDescent="0.35">
      <c r="AP16866" s="10"/>
      <c r="AQ16866"/>
    </row>
    <row r="16867" spans="42:43" x14ac:dyDescent="0.35">
      <c r="AP16867" s="10"/>
      <c r="AQ16867"/>
    </row>
    <row r="16868" spans="42:43" x14ac:dyDescent="0.35">
      <c r="AP16868" s="10"/>
      <c r="AQ16868"/>
    </row>
    <row r="16869" spans="42:43" x14ac:dyDescent="0.35">
      <c r="AP16869" s="10"/>
      <c r="AQ16869"/>
    </row>
    <row r="16870" spans="42:43" x14ac:dyDescent="0.35">
      <c r="AP16870" s="10"/>
      <c r="AQ16870"/>
    </row>
    <row r="16871" spans="42:43" x14ac:dyDescent="0.35">
      <c r="AP16871" s="10"/>
      <c r="AQ16871"/>
    </row>
    <row r="16872" spans="42:43" x14ac:dyDescent="0.35">
      <c r="AP16872" s="10"/>
      <c r="AQ16872"/>
    </row>
    <row r="16873" spans="42:43" x14ac:dyDescent="0.35">
      <c r="AP16873" s="10"/>
      <c r="AQ16873"/>
    </row>
    <row r="16874" spans="42:43" x14ac:dyDescent="0.35">
      <c r="AP16874" s="10"/>
      <c r="AQ16874"/>
    </row>
    <row r="16875" spans="42:43" x14ac:dyDescent="0.35">
      <c r="AP16875" s="10"/>
      <c r="AQ16875"/>
    </row>
    <row r="16876" spans="42:43" x14ac:dyDescent="0.35">
      <c r="AP16876" s="10"/>
      <c r="AQ16876"/>
    </row>
    <row r="16877" spans="42:43" x14ac:dyDescent="0.35">
      <c r="AP16877" s="10"/>
      <c r="AQ16877"/>
    </row>
    <row r="16878" spans="42:43" x14ac:dyDescent="0.35">
      <c r="AP16878" s="10"/>
      <c r="AQ16878"/>
    </row>
    <row r="16879" spans="42:43" x14ac:dyDescent="0.35">
      <c r="AP16879" s="10"/>
      <c r="AQ16879"/>
    </row>
    <row r="16880" spans="42:43" x14ac:dyDescent="0.35">
      <c r="AP16880" s="10"/>
      <c r="AQ16880"/>
    </row>
    <row r="16881" spans="42:43" x14ac:dyDescent="0.35">
      <c r="AP16881" s="10"/>
      <c r="AQ16881"/>
    </row>
    <row r="16882" spans="42:43" x14ac:dyDescent="0.35">
      <c r="AP16882" s="10"/>
      <c r="AQ16882"/>
    </row>
    <row r="16883" spans="42:43" x14ac:dyDescent="0.35">
      <c r="AP16883" s="10"/>
      <c r="AQ16883"/>
    </row>
    <row r="16884" spans="42:43" x14ac:dyDescent="0.35">
      <c r="AP16884" s="10"/>
      <c r="AQ16884"/>
    </row>
    <row r="16885" spans="42:43" x14ac:dyDescent="0.35">
      <c r="AP16885" s="10"/>
      <c r="AQ16885"/>
    </row>
    <row r="16886" spans="42:43" x14ac:dyDescent="0.35">
      <c r="AP16886" s="10"/>
      <c r="AQ16886"/>
    </row>
    <row r="16887" spans="42:43" x14ac:dyDescent="0.35">
      <c r="AP16887" s="10"/>
      <c r="AQ16887"/>
    </row>
    <row r="16888" spans="42:43" x14ac:dyDescent="0.35">
      <c r="AP16888" s="10"/>
      <c r="AQ16888"/>
    </row>
    <row r="16889" spans="42:43" x14ac:dyDescent="0.35">
      <c r="AP16889" s="10"/>
      <c r="AQ16889"/>
    </row>
    <row r="16890" spans="42:43" x14ac:dyDescent="0.35">
      <c r="AP16890" s="10"/>
      <c r="AQ16890"/>
    </row>
    <row r="16891" spans="42:43" x14ac:dyDescent="0.35">
      <c r="AP16891" s="10"/>
      <c r="AQ16891"/>
    </row>
    <row r="16892" spans="42:43" x14ac:dyDescent="0.35">
      <c r="AP16892" s="10"/>
      <c r="AQ16892"/>
    </row>
    <row r="16893" spans="42:43" x14ac:dyDescent="0.35">
      <c r="AP16893" s="10"/>
      <c r="AQ16893"/>
    </row>
    <row r="16894" spans="42:43" x14ac:dyDescent="0.35">
      <c r="AP16894" s="10"/>
      <c r="AQ16894"/>
    </row>
    <row r="16895" spans="42:43" x14ac:dyDescent="0.35">
      <c r="AP16895" s="10"/>
      <c r="AQ16895"/>
    </row>
    <row r="16896" spans="42:43" x14ac:dyDescent="0.35">
      <c r="AP16896" s="10"/>
      <c r="AQ16896"/>
    </row>
    <row r="16897" spans="42:43" x14ac:dyDescent="0.35">
      <c r="AP16897" s="10"/>
      <c r="AQ16897"/>
    </row>
    <row r="16898" spans="42:43" x14ac:dyDescent="0.35">
      <c r="AP16898" s="10"/>
      <c r="AQ16898"/>
    </row>
    <row r="16899" spans="42:43" x14ac:dyDescent="0.35">
      <c r="AP16899" s="10"/>
      <c r="AQ16899"/>
    </row>
    <row r="16900" spans="42:43" x14ac:dyDescent="0.35">
      <c r="AP16900" s="10"/>
      <c r="AQ16900"/>
    </row>
    <row r="16901" spans="42:43" x14ac:dyDescent="0.35">
      <c r="AP16901" s="10"/>
      <c r="AQ16901"/>
    </row>
    <row r="16902" spans="42:43" x14ac:dyDescent="0.35">
      <c r="AP16902" s="10"/>
      <c r="AQ16902"/>
    </row>
    <row r="16903" spans="42:43" x14ac:dyDescent="0.35">
      <c r="AP16903" s="10"/>
      <c r="AQ16903"/>
    </row>
    <row r="16904" spans="42:43" x14ac:dyDescent="0.35">
      <c r="AP16904" s="10"/>
      <c r="AQ16904"/>
    </row>
    <row r="16905" spans="42:43" x14ac:dyDescent="0.35">
      <c r="AP16905" s="10"/>
      <c r="AQ16905"/>
    </row>
    <row r="16906" spans="42:43" x14ac:dyDescent="0.35">
      <c r="AP16906" s="10"/>
      <c r="AQ16906"/>
    </row>
    <row r="16907" spans="42:43" x14ac:dyDescent="0.35">
      <c r="AP16907" s="10"/>
      <c r="AQ16907"/>
    </row>
    <row r="16908" spans="42:43" x14ac:dyDescent="0.35">
      <c r="AP16908" s="10"/>
      <c r="AQ16908"/>
    </row>
    <row r="16909" spans="42:43" x14ac:dyDescent="0.35">
      <c r="AP16909" s="10"/>
      <c r="AQ16909"/>
    </row>
    <row r="16910" spans="42:43" x14ac:dyDescent="0.35">
      <c r="AP16910" s="10"/>
      <c r="AQ16910"/>
    </row>
    <row r="16911" spans="42:43" x14ac:dyDescent="0.35">
      <c r="AP16911" s="10"/>
      <c r="AQ16911"/>
    </row>
    <row r="16912" spans="42:43" x14ac:dyDescent="0.35">
      <c r="AP16912" s="10"/>
      <c r="AQ16912"/>
    </row>
    <row r="16913" spans="42:43" x14ac:dyDescent="0.35">
      <c r="AP16913" s="10"/>
      <c r="AQ16913"/>
    </row>
    <row r="16914" spans="42:43" x14ac:dyDescent="0.35">
      <c r="AP16914" s="10"/>
      <c r="AQ16914"/>
    </row>
    <row r="16915" spans="42:43" x14ac:dyDescent="0.35">
      <c r="AP16915" s="10"/>
      <c r="AQ16915"/>
    </row>
    <row r="16916" spans="42:43" x14ac:dyDescent="0.35">
      <c r="AP16916" s="10"/>
      <c r="AQ16916"/>
    </row>
    <row r="16917" spans="42:43" x14ac:dyDescent="0.35">
      <c r="AP16917" s="10"/>
      <c r="AQ16917"/>
    </row>
    <row r="16918" spans="42:43" x14ac:dyDescent="0.35">
      <c r="AP16918" s="10"/>
      <c r="AQ16918"/>
    </row>
    <row r="16919" spans="42:43" x14ac:dyDescent="0.35">
      <c r="AP16919" s="10"/>
      <c r="AQ16919"/>
    </row>
    <row r="16920" spans="42:43" x14ac:dyDescent="0.35">
      <c r="AP16920" s="10"/>
      <c r="AQ16920"/>
    </row>
    <row r="16921" spans="42:43" x14ac:dyDescent="0.35">
      <c r="AP16921" s="10"/>
      <c r="AQ16921"/>
    </row>
    <row r="16922" spans="42:43" x14ac:dyDescent="0.35">
      <c r="AP16922" s="10"/>
      <c r="AQ16922"/>
    </row>
    <row r="16923" spans="42:43" x14ac:dyDescent="0.35">
      <c r="AP16923" s="10"/>
      <c r="AQ16923"/>
    </row>
    <row r="16924" spans="42:43" x14ac:dyDescent="0.35">
      <c r="AP16924" s="10"/>
      <c r="AQ16924"/>
    </row>
    <row r="16925" spans="42:43" x14ac:dyDescent="0.35">
      <c r="AP16925" s="10"/>
      <c r="AQ16925"/>
    </row>
    <row r="16926" spans="42:43" x14ac:dyDescent="0.35">
      <c r="AP16926" s="10"/>
      <c r="AQ16926"/>
    </row>
    <row r="16927" spans="42:43" x14ac:dyDescent="0.35">
      <c r="AP16927" s="10"/>
      <c r="AQ16927"/>
    </row>
    <row r="16928" spans="42:43" x14ac:dyDescent="0.35">
      <c r="AP16928" s="10"/>
      <c r="AQ16928"/>
    </row>
    <row r="16929" spans="42:43" x14ac:dyDescent="0.35">
      <c r="AP16929" s="10"/>
      <c r="AQ16929"/>
    </row>
    <row r="16930" spans="42:43" x14ac:dyDescent="0.35">
      <c r="AP16930" s="10"/>
      <c r="AQ16930"/>
    </row>
    <row r="16931" spans="42:43" x14ac:dyDescent="0.35">
      <c r="AP16931" s="10"/>
      <c r="AQ16931"/>
    </row>
    <row r="16932" spans="42:43" x14ac:dyDescent="0.35">
      <c r="AP16932" s="10"/>
      <c r="AQ16932"/>
    </row>
    <row r="16933" spans="42:43" x14ac:dyDescent="0.35">
      <c r="AP16933" s="10"/>
      <c r="AQ16933"/>
    </row>
    <row r="16934" spans="42:43" x14ac:dyDescent="0.35">
      <c r="AP16934" s="10"/>
      <c r="AQ16934"/>
    </row>
    <row r="16935" spans="42:43" x14ac:dyDescent="0.35">
      <c r="AP16935" s="10"/>
      <c r="AQ16935"/>
    </row>
    <row r="16936" spans="42:43" x14ac:dyDescent="0.35">
      <c r="AP16936" s="10"/>
      <c r="AQ16936"/>
    </row>
    <row r="16937" spans="42:43" x14ac:dyDescent="0.35">
      <c r="AP16937" s="10"/>
      <c r="AQ16937"/>
    </row>
    <row r="16938" spans="42:43" x14ac:dyDescent="0.35">
      <c r="AP16938" s="10"/>
      <c r="AQ16938"/>
    </row>
    <row r="16939" spans="42:43" x14ac:dyDescent="0.35">
      <c r="AP16939" s="10"/>
      <c r="AQ16939"/>
    </row>
    <row r="16940" spans="42:43" x14ac:dyDescent="0.35">
      <c r="AP16940" s="10"/>
      <c r="AQ16940"/>
    </row>
    <row r="16941" spans="42:43" x14ac:dyDescent="0.35">
      <c r="AP16941" s="10"/>
      <c r="AQ16941"/>
    </row>
    <row r="16942" spans="42:43" x14ac:dyDescent="0.35">
      <c r="AP16942" s="10"/>
      <c r="AQ16942"/>
    </row>
    <row r="16943" spans="42:43" x14ac:dyDescent="0.35">
      <c r="AP16943" s="10"/>
      <c r="AQ16943"/>
    </row>
    <row r="16944" spans="42:43" x14ac:dyDescent="0.35">
      <c r="AP16944" s="10"/>
      <c r="AQ16944"/>
    </row>
    <row r="16945" spans="42:43" x14ac:dyDescent="0.35">
      <c r="AP16945" s="10"/>
      <c r="AQ16945"/>
    </row>
    <row r="16946" spans="42:43" x14ac:dyDescent="0.35">
      <c r="AP16946" s="10"/>
      <c r="AQ16946"/>
    </row>
    <row r="16947" spans="42:43" x14ac:dyDescent="0.35">
      <c r="AP16947" s="10"/>
      <c r="AQ16947"/>
    </row>
    <row r="16948" spans="42:43" x14ac:dyDescent="0.35">
      <c r="AP16948" s="10"/>
      <c r="AQ16948"/>
    </row>
    <row r="16949" spans="42:43" x14ac:dyDescent="0.35">
      <c r="AP16949" s="10"/>
      <c r="AQ16949"/>
    </row>
    <row r="16950" spans="42:43" x14ac:dyDescent="0.35">
      <c r="AP16950" s="10"/>
      <c r="AQ16950"/>
    </row>
    <row r="16951" spans="42:43" x14ac:dyDescent="0.35">
      <c r="AP16951" s="10"/>
      <c r="AQ16951"/>
    </row>
    <row r="16952" spans="42:43" x14ac:dyDescent="0.35">
      <c r="AP16952" s="10"/>
      <c r="AQ16952"/>
    </row>
    <row r="16953" spans="42:43" x14ac:dyDescent="0.35">
      <c r="AP16953" s="10"/>
      <c r="AQ16953"/>
    </row>
    <row r="16954" spans="42:43" x14ac:dyDescent="0.35">
      <c r="AP16954" s="10"/>
      <c r="AQ16954"/>
    </row>
    <row r="16955" spans="42:43" x14ac:dyDescent="0.35">
      <c r="AP16955" s="10"/>
      <c r="AQ16955"/>
    </row>
    <row r="16956" spans="42:43" x14ac:dyDescent="0.35">
      <c r="AP16956" s="10"/>
      <c r="AQ16956"/>
    </row>
    <row r="16957" spans="42:43" x14ac:dyDescent="0.35">
      <c r="AP16957" s="10"/>
      <c r="AQ16957"/>
    </row>
    <row r="16958" spans="42:43" x14ac:dyDescent="0.35">
      <c r="AP16958" s="10"/>
      <c r="AQ16958"/>
    </row>
    <row r="16959" spans="42:43" x14ac:dyDescent="0.35">
      <c r="AP16959" s="10"/>
      <c r="AQ16959"/>
    </row>
    <row r="16960" spans="42:43" x14ac:dyDescent="0.35">
      <c r="AP16960" s="10"/>
      <c r="AQ16960"/>
    </row>
    <row r="16961" spans="42:43" x14ac:dyDescent="0.35">
      <c r="AP16961" s="10"/>
      <c r="AQ16961"/>
    </row>
    <row r="16962" spans="42:43" x14ac:dyDescent="0.35">
      <c r="AP16962" s="10"/>
      <c r="AQ16962"/>
    </row>
    <row r="16963" spans="42:43" x14ac:dyDescent="0.35">
      <c r="AP16963" s="10"/>
      <c r="AQ16963"/>
    </row>
    <row r="16964" spans="42:43" x14ac:dyDescent="0.35">
      <c r="AP16964" s="10"/>
      <c r="AQ16964"/>
    </row>
    <row r="16965" spans="42:43" x14ac:dyDescent="0.35">
      <c r="AP16965" s="10"/>
      <c r="AQ16965"/>
    </row>
    <row r="16966" spans="42:43" x14ac:dyDescent="0.35">
      <c r="AP16966" s="10"/>
      <c r="AQ16966"/>
    </row>
    <row r="16967" spans="42:43" x14ac:dyDescent="0.35">
      <c r="AP16967" s="10"/>
      <c r="AQ16967"/>
    </row>
    <row r="16968" spans="42:43" x14ac:dyDescent="0.35">
      <c r="AP16968" s="10"/>
      <c r="AQ16968"/>
    </row>
    <row r="16969" spans="42:43" x14ac:dyDescent="0.35">
      <c r="AP16969" s="10"/>
      <c r="AQ16969"/>
    </row>
    <row r="16970" spans="42:43" x14ac:dyDescent="0.35">
      <c r="AP16970" s="10"/>
      <c r="AQ16970"/>
    </row>
    <row r="16971" spans="42:43" x14ac:dyDescent="0.35">
      <c r="AP16971" s="10"/>
      <c r="AQ16971"/>
    </row>
    <row r="16972" spans="42:43" x14ac:dyDescent="0.35">
      <c r="AP16972" s="10"/>
      <c r="AQ16972"/>
    </row>
    <row r="16973" spans="42:43" x14ac:dyDescent="0.35">
      <c r="AP16973" s="10"/>
      <c r="AQ16973"/>
    </row>
    <row r="16974" spans="42:43" x14ac:dyDescent="0.35">
      <c r="AP16974" s="10"/>
      <c r="AQ16974"/>
    </row>
    <row r="16975" spans="42:43" x14ac:dyDescent="0.35">
      <c r="AP16975" s="10"/>
      <c r="AQ16975"/>
    </row>
    <row r="16976" spans="42:43" x14ac:dyDescent="0.35">
      <c r="AP16976" s="10"/>
      <c r="AQ16976"/>
    </row>
    <row r="16977" spans="42:43" x14ac:dyDescent="0.35">
      <c r="AP16977" s="10"/>
      <c r="AQ16977"/>
    </row>
    <row r="16978" spans="42:43" x14ac:dyDescent="0.35">
      <c r="AP16978" s="10"/>
      <c r="AQ16978"/>
    </row>
    <row r="16979" spans="42:43" x14ac:dyDescent="0.35">
      <c r="AP16979" s="10"/>
      <c r="AQ16979"/>
    </row>
    <row r="16980" spans="42:43" x14ac:dyDescent="0.35">
      <c r="AP16980" s="10"/>
      <c r="AQ16980"/>
    </row>
    <row r="16981" spans="42:43" x14ac:dyDescent="0.35">
      <c r="AP16981" s="10"/>
      <c r="AQ16981"/>
    </row>
    <row r="16982" spans="42:43" x14ac:dyDescent="0.35">
      <c r="AP16982" s="10"/>
      <c r="AQ16982"/>
    </row>
    <row r="16983" spans="42:43" x14ac:dyDescent="0.35">
      <c r="AP16983" s="10"/>
      <c r="AQ16983"/>
    </row>
    <row r="16984" spans="42:43" x14ac:dyDescent="0.35">
      <c r="AP16984" s="10"/>
      <c r="AQ16984"/>
    </row>
    <row r="16985" spans="42:43" x14ac:dyDescent="0.35">
      <c r="AP16985" s="10"/>
      <c r="AQ16985"/>
    </row>
    <row r="16986" spans="42:43" x14ac:dyDescent="0.35">
      <c r="AP16986" s="10"/>
      <c r="AQ16986"/>
    </row>
    <row r="16987" spans="42:43" x14ac:dyDescent="0.35">
      <c r="AP16987" s="10"/>
      <c r="AQ16987"/>
    </row>
    <row r="16988" spans="42:43" x14ac:dyDescent="0.35">
      <c r="AP16988" s="10"/>
      <c r="AQ16988"/>
    </row>
    <row r="16989" spans="42:43" x14ac:dyDescent="0.35">
      <c r="AP16989" s="10"/>
      <c r="AQ16989"/>
    </row>
    <row r="16990" spans="42:43" x14ac:dyDescent="0.35">
      <c r="AP16990" s="10"/>
      <c r="AQ16990"/>
    </row>
    <row r="16991" spans="42:43" x14ac:dyDescent="0.35">
      <c r="AP16991" s="10"/>
      <c r="AQ16991"/>
    </row>
    <row r="16992" spans="42:43" x14ac:dyDescent="0.35">
      <c r="AP16992" s="10"/>
      <c r="AQ16992"/>
    </row>
    <row r="16993" spans="42:43" x14ac:dyDescent="0.35">
      <c r="AP16993" s="10"/>
      <c r="AQ16993"/>
    </row>
    <row r="16994" spans="42:43" x14ac:dyDescent="0.35">
      <c r="AP16994" s="10"/>
      <c r="AQ16994"/>
    </row>
    <row r="16995" spans="42:43" x14ac:dyDescent="0.35">
      <c r="AP16995" s="10"/>
      <c r="AQ16995"/>
    </row>
    <row r="16996" spans="42:43" x14ac:dyDescent="0.35">
      <c r="AP16996" s="10"/>
      <c r="AQ16996"/>
    </row>
    <row r="16997" spans="42:43" x14ac:dyDescent="0.35">
      <c r="AP16997" s="10"/>
      <c r="AQ16997"/>
    </row>
    <row r="16998" spans="42:43" x14ac:dyDescent="0.35">
      <c r="AP16998" s="10"/>
      <c r="AQ16998"/>
    </row>
    <row r="16999" spans="42:43" x14ac:dyDescent="0.35">
      <c r="AP16999" s="10"/>
      <c r="AQ16999"/>
    </row>
    <row r="17000" spans="42:43" x14ac:dyDescent="0.35">
      <c r="AP17000" s="10"/>
      <c r="AQ17000"/>
    </row>
    <row r="17001" spans="42:43" x14ac:dyDescent="0.35">
      <c r="AP17001" s="10"/>
      <c r="AQ17001"/>
    </row>
    <row r="17002" spans="42:43" x14ac:dyDescent="0.35">
      <c r="AP17002" s="10"/>
      <c r="AQ17002"/>
    </row>
    <row r="17003" spans="42:43" x14ac:dyDescent="0.35">
      <c r="AP17003" s="10"/>
      <c r="AQ17003"/>
    </row>
    <row r="17004" spans="42:43" x14ac:dyDescent="0.35">
      <c r="AP17004" s="10"/>
      <c r="AQ17004"/>
    </row>
    <row r="17005" spans="42:43" x14ac:dyDescent="0.35">
      <c r="AP17005" s="10"/>
      <c r="AQ17005"/>
    </row>
    <row r="17006" spans="42:43" x14ac:dyDescent="0.35">
      <c r="AP17006" s="10"/>
      <c r="AQ17006"/>
    </row>
    <row r="17007" spans="42:43" x14ac:dyDescent="0.35">
      <c r="AP17007" s="10"/>
      <c r="AQ17007"/>
    </row>
    <row r="17008" spans="42:43" x14ac:dyDescent="0.35">
      <c r="AP17008" s="10"/>
      <c r="AQ17008"/>
    </row>
    <row r="17009" spans="42:43" x14ac:dyDescent="0.35">
      <c r="AP17009" s="10"/>
      <c r="AQ17009"/>
    </row>
    <row r="17010" spans="42:43" x14ac:dyDescent="0.35">
      <c r="AP17010" s="10"/>
      <c r="AQ17010"/>
    </row>
    <row r="17011" spans="42:43" x14ac:dyDescent="0.35">
      <c r="AP17011" s="10"/>
      <c r="AQ17011"/>
    </row>
    <row r="17012" spans="42:43" x14ac:dyDescent="0.35">
      <c r="AP17012" s="10"/>
      <c r="AQ17012"/>
    </row>
    <row r="17013" spans="42:43" x14ac:dyDescent="0.35">
      <c r="AP17013" s="10"/>
      <c r="AQ17013"/>
    </row>
    <row r="17014" spans="42:43" x14ac:dyDescent="0.35">
      <c r="AP17014" s="10"/>
      <c r="AQ17014"/>
    </row>
    <row r="17015" spans="42:43" x14ac:dyDescent="0.35">
      <c r="AP17015" s="10"/>
      <c r="AQ17015"/>
    </row>
    <row r="17016" spans="42:43" x14ac:dyDescent="0.35">
      <c r="AP17016" s="10"/>
      <c r="AQ17016"/>
    </row>
    <row r="17017" spans="42:43" x14ac:dyDescent="0.35">
      <c r="AP17017" s="10"/>
      <c r="AQ17017"/>
    </row>
    <row r="17018" spans="42:43" x14ac:dyDescent="0.35">
      <c r="AP17018" s="10"/>
      <c r="AQ17018"/>
    </row>
    <row r="17019" spans="42:43" x14ac:dyDescent="0.35">
      <c r="AP17019" s="10"/>
      <c r="AQ17019"/>
    </row>
    <row r="17020" spans="42:43" x14ac:dyDescent="0.35">
      <c r="AP17020" s="10"/>
      <c r="AQ17020"/>
    </row>
    <row r="17021" spans="42:43" x14ac:dyDescent="0.35">
      <c r="AP17021" s="10"/>
      <c r="AQ17021"/>
    </row>
    <row r="17022" spans="42:43" x14ac:dyDescent="0.35">
      <c r="AP17022" s="10"/>
      <c r="AQ17022"/>
    </row>
    <row r="17023" spans="42:43" x14ac:dyDescent="0.35">
      <c r="AP17023" s="10"/>
      <c r="AQ17023"/>
    </row>
    <row r="17024" spans="42:43" x14ac:dyDescent="0.35">
      <c r="AP17024" s="10"/>
      <c r="AQ17024"/>
    </row>
    <row r="17025" spans="42:43" x14ac:dyDescent="0.35">
      <c r="AP17025" s="10"/>
      <c r="AQ17025"/>
    </row>
    <row r="17026" spans="42:43" x14ac:dyDescent="0.35">
      <c r="AP17026" s="10"/>
      <c r="AQ17026"/>
    </row>
    <row r="17027" spans="42:43" x14ac:dyDescent="0.35">
      <c r="AP17027" s="10"/>
      <c r="AQ17027"/>
    </row>
    <row r="17028" spans="42:43" x14ac:dyDescent="0.35">
      <c r="AP17028" s="10"/>
      <c r="AQ17028"/>
    </row>
    <row r="17029" spans="42:43" x14ac:dyDescent="0.35">
      <c r="AP17029" s="10"/>
      <c r="AQ17029"/>
    </row>
    <row r="17030" spans="42:43" x14ac:dyDescent="0.35">
      <c r="AP17030" s="10"/>
      <c r="AQ17030"/>
    </row>
    <row r="17031" spans="42:43" x14ac:dyDescent="0.35">
      <c r="AP17031" s="10"/>
      <c r="AQ17031"/>
    </row>
    <row r="17032" spans="42:43" x14ac:dyDescent="0.35">
      <c r="AP17032" s="10"/>
      <c r="AQ17032"/>
    </row>
    <row r="17033" spans="42:43" x14ac:dyDescent="0.35">
      <c r="AP17033" s="10"/>
      <c r="AQ17033"/>
    </row>
    <row r="17034" spans="42:43" x14ac:dyDescent="0.35">
      <c r="AP17034" s="10"/>
      <c r="AQ17034"/>
    </row>
    <row r="17035" spans="42:43" x14ac:dyDescent="0.35">
      <c r="AP17035" s="10"/>
      <c r="AQ17035"/>
    </row>
    <row r="17036" spans="42:43" x14ac:dyDescent="0.35">
      <c r="AP17036" s="10"/>
      <c r="AQ17036"/>
    </row>
    <row r="17037" spans="42:43" x14ac:dyDescent="0.35">
      <c r="AP17037" s="10"/>
      <c r="AQ17037"/>
    </row>
    <row r="17038" spans="42:43" x14ac:dyDescent="0.35">
      <c r="AP17038" s="10"/>
      <c r="AQ17038"/>
    </row>
    <row r="17039" spans="42:43" x14ac:dyDescent="0.35">
      <c r="AP17039" s="10"/>
      <c r="AQ17039"/>
    </row>
    <row r="17040" spans="42:43" x14ac:dyDescent="0.35">
      <c r="AP17040" s="10"/>
      <c r="AQ17040"/>
    </row>
    <row r="17041" spans="42:43" x14ac:dyDescent="0.35">
      <c r="AP17041" s="10"/>
      <c r="AQ17041"/>
    </row>
    <row r="17042" spans="42:43" x14ac:dyDescent="0.35">
      <c r="AP17042" s="10"/>
      <c r="AQ17042"/>
    </row>
    <row r="17043" spans="42:43" x14ac:dyDescent="0.35">
      <c r="AP17043" s="10"/>
      <c r="AQ17043"/>
    </row>
    <row r="17044" spans="42:43" x14ac:dyDescent="0.35">
      <c r="AP17044" s="10"/>
      <c r="AQ17044"/>
    </row>
    <row r="17045" spans="42:43" x14ac:dyDescent="0.35">
      <c r="AP17045" s="10"/>
      <c r="AQ17045"/>
    </row>
    <row r="17046" spans="42:43" x14ac:dyDescent="0.35">
      <c r="AP17046" s="10"/>
      <c r="AQ17046"/>
    </row>
    <row r="17047" spans="42:43" x14ac:dyDescent="0.35">
      <c r="AP17047" s="10"/>
      <c r="AQ17047"/>
    </row>
    <row r="17048" spans="42:43" x14ac:dyDescent="0.35">
      <c r="AP17048" s="10"/>
      <c r="AQ17048"/>
    </row>
    <row r="17049" spans="42:43" x14ac:dyDescent="0.35">
      <c r="AP17049" s="10"/>
      <c r="AQ17049"/>
    </row>
    <row r="17050" spans="42:43" x14ac:dyDescent="0.35">
      <c r="AP17050" s="10"/>
      <c r="AQ17050"/>
    </row>
    <row r="17051" spans="42:43" x14ac:dyDescent="0.35">
      <c r="AP17051" s="10"/>
      <c r="AQ17051"/>
    </row>
    <row r="17052" spans="42:43" x14ac:dyDescent="0.35">
      <c r="AP17052" s="10"/>
      <c r="AQ17052"/>
    </row>
    <row r="17053" spans="42:43" x14ac:dyDescent="0.35">
      <c r="AP17053" s="10"/>
      <c r="AQ17053"/>
    </row>
    <row r="17054" spans="42:43" x14ac:dyDescent="0.35">
      <c r="AP17054" s="10"/>
      <c r="AQ17054"/>
    </row>
    <row r="17055" spans="42:43" x14ac:dyDescent="0.35">
      <c r="AP17055" s="10"/>
      <c r="AQ17055"/>
    </row>
    <row r="17056" spans="42:43" x14ac:dyDescent="0.35">
      <c r="AP17056" s="10"/>
      <c r="AQ17056"/>
    </row>
    <row r="17057" spans="42:43" x14ac:dyDescent="0.35">
      <c r="AP17057" s="10"/>
      <c r="AQ17057"/>
    </row>
    <row r="17058" spans="42:43" x14ac:dyDescent="0.35">
      <c r="AP17058" s="10"/>
      <c r="AQ17058"/>
    </row>
    <row r="17059" spans="42:43" x14ac:dyDescent="0.35">
      <c r="AP17059" s="10"/>
      <c r="AQ17059"/>
    </row>
    <row r="17060" spans="42:43" x14ac:dyDescent="0.35">
      <c r="AP17060" s="10"/>
      <c r="AQ17060"/>
    </row>
    <row r="17061" spans="42:43" x14ac:dyDescent="0.35">
      <c r="AP17061" s="10"/>
      <c r="AQ17061"/>
    </row>
    <row r="17062" spans="42:43" x14ac:dyDescent="0.35">
      <c r="AP17062" s="10"/>
      <c r="AQ17062"/>
    </row>
    <row r="17063" spans="42:43" x14ac:dyDescent="0.35">
      <c r="AP17063" s="10"/>
      <c r="AQ17063"/>
    </row>
    <row r="17064" spans="42:43" x14ac:dyDescent="0.35">
      <c r="AP17064" s="10"/>
      <c r="AQ17064"/>
    </row>
    <row r="17065" spans="42:43" x14ac:dyDescent="0.35">
      <c r="AP17065" s="10"/>
      <c r="AQ17065"/>
    </row>
    <row r="17066" spans="42:43" x14ac:dyDescent="0.35">
      <c r="AP17066" s="10"/>
      <c r="AQ17066"/>
    </row>
    <row r="17067" spans="42:43" x14ac:dyDescent="0.35">
      <c r="AP17067" s="10"/>
      <c r="AQ17067"/>
    </row>
    <row r="17068" spans="42:43" x14ac:dyDescent="0.35">
      <c r="AP17068" s="10"/>
      <c r="AQ17068"/>
    </row>
    <row r="17069" spans="42:43" x14ac:dyDescent="0.35">
      <c r="AP17069" s="10"/>
      <c r="AQ17069"/>
    </row>
    <row r="17070" spans="42:43" x14ac:dyDescent="0.35">
      <c r="AP17070" s="10"/>
      <c r="AQ17070"/>
    </row>
    <row r="17071" spans="42:43" x14ac:dyDescent="0.35">
      <c r="AP17071" s="10"/>
      <c r="AQ17071"/>
    </row>
    <row r="17072" spans="42:43" x14ac:dyDescent="0.35">
      <c r="AP17072" s="10"/>
      <c r="AQ17072"/>
    </row>
    <row r="17073" spans="42:43" x14ac:dyDescent="0.35">
      <c r="AP17073" s="10"/>
      <c r="AQ17073"/>
    </row>
    <row r="17074" spans="42:43" x14ac:dyDescent="0.35">
      <c r="AP17074" s="10"/>
      <c r="AQ17074"/>
    </row>
    <row r="17075" spans="42:43" x14ac:dyDescent="0.35">
      <c r="AP17075" s="10"/>
      <c r="AQ17075"/>
    </row>
    <row r="17076" spans="42:43" x14ac:dyDescent="0.35">
      <c r="AP17076" s="10"/>
      <c r="AQ17076"/>
    </row>
    <row r="17077" spans="42:43" x14ac:dyDescent="0.35">
      <c r="AP17077" s="10"/>
      <c r="AQ17077"/>
    </row>
    <row r="17078" spans="42:43" x14ac:dyDescent="0.35">
      <c r="AP17078" s="10"/>
      <c r="AQ17078"/>
    </row>
    <row r="17079" spans="42:43" x14ac:dyDescent="0.35">
      <c r="AP17079" s="10"/>
      <c r="AQ17079"/>
    </row>
    <row r="17080" spans="42:43" x14ac:dyDescent="0.35">
      <c r="AP17080" s="10"/>
      <c r="AQ17080"/>
    </row>
    <row r="17081" spans="42:43" x14ac:dyDescent="0.35">
      <c r="AP17081" s="10"/>
      <c r="AQ17081"/>
    </row>
    <row r="17082" spans="42:43" x14ac:dyDescent="0.35">
      <c r="AP17082" s="10"/>
      <c r="AQ17082"/>
    </row>
    <row r="17083" spans="42:43" x14ac:dyDescent="0.35">
      <c r="AP17083" s="10"/>
      <c r="AQ17083"/>
    </row>
    <row r="17084" spans="42:43" x14ac:dyDescent="0.35">
      <c r="AP17084" s="10"/>
      <c r="AQ17084"/>
    </row>
    <row r="17085" spans="42:43" x14ac:dyDescent="0.35">
      <c r="AP17085" s="10"/>
      <c r="AQ17085"/>
    </row>
    <row r="17086" spans="42:43" x14ac:dyDescent="0.35">
      <c r="AP17086" s="10"/>
      <c r="AQ17086"/>
    </row>
    <row r="17087" spans="42:43" x14ac:dyDescent="0.35">
      <c r="AP17087" s="10"/>
      <c r="AQ17087"/>
    </row>
    <row r="17088" spans="42:43" x14ac:dyDescent="0.35">
      <c r="AP17088" s="10"/>
      <c r="AQ17088"/>
    </row>
    <row r="17089" spans="42:43" x14ac:dyDescent="0.35">
      <c r="AP17089" s="10"/>
      <c r="AQ17089"/>
    </row>
    <row r="17090" spans="42:43" x14ac:dyDescent="0.35">
      <c r="AP17090" s="10"/>
      <c r="AQ17090"/>
    </row>
    <row r="17091" spans="42:43" x14ac:dyDescent="0.35">
      <c r="AP17091" s="10"/>
      <c r="AQ17091"/>
    </row>
    <row r="17092" spans="42:43" x14ac:dyDescent="0.35">
      <c r="AP17092" s="10"/>
      <c r="AQ17092"/>
    </row>
    <row r="17093" spans="42:43" x14ac:dyDescent="0.35">
      <c r="AP17093" s="10"/>
      <c r="AQ17093"/>
    </row>
    <row r="17094" spans="42:43" x14ac:dyDescent="0.35">
      <c r="AP17094" s="10"/>
      <c r="AQ17094"/>
    </row>
    <row r="17095" spans="42:43" x14ac:dyDescent="0.35">
      <c r="AP17095" s="10"/>
      <c r="AQ17095"/>
    </row>
    <row r="17096" spans="42:43" x14ac:dyDescent="0.35">
      <c r="AP17096" s="10"/>
      <c r="AQ17096"/>
    </row>
    <row r="17097" spans="42:43" x14ac:dyDescent="0.35">
      <c r="AP17097" s="10"/>
      <c r="AQ17097"/>
    </row>
    <row r="17098" spans="42:43" x14ac:dyDescent="0.35">
      <c r="AP17098" s="10"/>
      <c r="AQ17098"/>
    </row>
    <row r="17099" spans="42:43" x14ac:dyDescent="0.35">
      <c r="AP17099" s="10"/>
      <c r="AQ17099"/>
    </row>
    <row r="17100" spans="42:43" x14ac:dyDescent="0.35">
      <c r="AP17100" s="10"/>
      <c r="AQ17100"/>
    </row>
    <row r="17101" spans="42:43" x14ac:dyDescent="0.35">
      <c r="AP17101" s="10"/>
      <c r="AQ17101"/>
    </row>
    <row r="17102" spans="42:43" x14ac:dyDescent="0.35">
      <c r="AP17102" s="10"/>
      <c r="AQ17102"/>
    </row>
    <row r="17103" spans="42:43" x14ac:dyDescent="0.35">
      <c r="AP17103" s="10"/>
      <c r="AQ17103"/>
    </row>
    <row r="17104" spans="42:43" x14ac:dyDescent="0.35">
      <c r="AP17104" s="10"/>
      <c r="AQ17104"/>
    </row>
    <row r="17105" spans="42:43" x14ac:dyDescent="0.35">
      <c r="AP17105" s="10"/>
      <c r="AQ17105"/>
    </row>
    <row r="17106" spans="42:43" x14ac:dyDescent="0.35">
      <c r="AP17106" s="10"/>
      <c r="AQ17106"/>
    </row>
    <row r="17107" spans="42:43" x14ac:dyDescent="0.35">
      <c r="AP17107" s="10"/>
      <c r="AQ17107"/>
    </row>
    <row r="17108" spans="42:43" x14ac:dyDescent="0.35">
      <c r="AP17108" s="10"/>
      <c r="AQ17108"/>
    </row>
    <row r="17109" spans="42:43" x14ac:dyDescent="0.35">
      <c r="AP17109" s="10"/>
      <c r="AQ17109"/>
    </row>
    <row r="17110" spans="42:43" x14ac:dyDescent="0.35">
      <c r="AP17110" s="10"/>
      <c r="AQ17110"/>
    </row>
    <row r="17111" spans="42:43" x14ac:dyDescent="0.35">
      <c r="AP17111" s="10"/>
      <c r="AQ17111"/>
    </row>
    <row r="17112" spans="42:43" x14ac:dyDescent="0.35">
      <c r="AP17112" s="10"/>
      <c r="AQ17112"/>
    </row>
    <row r="17113" spans="42:43" x14ac:dyDescent="0.35">
      <c r="AP17113" s="10"/>
      <c r="AQ17113"/>
    </row>
    <row r="17114" spans="42:43" x14ac:dyDescent="0.35">
      <c r="AP17114" s="10"/>
      <c r="AQ17114"/>
    </row>
    <row r="17115" spans="42:43" x14ac:dyDescent="0.35">
      <c r="AP17115" s="10"/>
      <c r="AQ17115"/>
    </row>
    <row r="17116" spans="42:43" x14ac:dyDescent="0.35">
      <c r="AP17116" s="10"/>
      <c r="AQ17116"/>
    </row>
    <row r="17117" spans="42:43" x14ac:dyDescent="0.35">
      <c r="AP17117" s="10"/>
      <c r="AQ17117"/>
    </row>
    <row r="17118" spans="42:43" x14ac:dyDescent="0.35">
      <c r="AP17118" s="10"/>
      <c r="AQ17118"/>
    </row>
    <row r="17119" spans="42:43" x14ac:dyDescent="0.35">
      <c r="AP17119" s="10"/>
      <c r="AQ17119"/>
    </row>
    <row r="17120" spans="42:43" x14ac:dyDescent="0.35">
      <c r="AP17120" s="10"/>
      <c r="AQ17120"/>
    </row>
    <row r="17121" spans="42:43" x14ac:dyDescent="0.35">
      <c r="AP17121" s="10"/>
      <c r="AQ17121"/>
    </row>
    <row r="17122" spans="42:43" x14ac:dyDescent="0.35">
      <c r="AP17122" s="10"/>
      <c r="AQ17122"/>
    </row>
    <row r="17123" spans="42:43" x14ac:dyDescent="0.35">
      <c r="AP17123" s="10"/>
      <c r="AQ17123"/>
    </row>
    <row r="17124" spans="42:43" x14ac:dyDescent="0.35">
      <c r="AP17124" s="10"/>
      <c r="AQ17124"/>
    </row>
    <row r="17125" spans="42:43" x14ac:dyDescent="0.35">
      <c r="AP17125" s="10"/>
      <c r="AQ17125"/>
    </row>
    <row r="17126" spans="42:43" x14ac:dyDescent="0.35">
      <c r="AP17126" s="10"/>
      <c r="AQ17126"/>
    </row>
    <row r="17127" spans="42:43" x14ac:dyDescent="0.35">
      <c r="AP17127" s="10"/>
      <c r="AQ17127"/>
    </row>
    <row r="17128" spans="42:43" x14ac:dyDescent="0.35">
      <c r="AP17128" s="10"/>
      <c r="AQ17128"/>
    </row>
    <row r="17129" spans="42:43" x14ac:dyDescent="0.35">
      <c r="AP17129" s="10"/>
      <c r="AQ17129"/>
    </row>
    <row r="17130" spans="42:43" x14ac:dyDescent="0.35">
      <c r="AP17130" s="10"/>
      <c r="AQ17130"/>
    </row>
    <row r="17131" spans="42:43" x14ac:dyDescent="0.35">
      <c r="AP17131" s="10"/>
      <c r="AQ17131"/>
    </row>
    <row r="17132" spans="42:43" x14ac:dyDescent="0.35">
      <c r="AP17132" s="10"/>
      <c r="AQ17132"/>
    </row>
    <row r="17133" spans="42:43" x14ac:dyDescent="0.35">
      <c r="AP17133" s="10"/>
      <c r="AQ17133"/>
    </row>
    <row r="17134" spans="42:43" x14ac:dyDescent="0.35">
      <c r="AP17134" s="10"/>
      <c r="AQ17134"/>
    </row>
    <row r="17135" spans="42:43" x14ac:dyDescent="0.35">
      <c r="AP17135" s="10"/>
      <c r="AQ17135"/>
    </row>
    <row r="17136" spans="42:43" x14ac:dyDescent="0.35">
      <c r="AP17136" s="10"/>
      <c r="AQ17136"/>
    </row>
    <row r="17137" spans="42:43" x14ac:dyDescent="0.35">
      <c r="AP17137" s="10"/>
      <c r="AQ17137"/>
    </row>
    <row r="17138" spans="42:43" x14ac:dyDescent="0.35">
      <c r="AP17138" s="10"/>
      <c r="AQ17138"/>
    </row>
    <row r="17139" spans="42:43" x14ac:dyDescent="0.35">
      <c r="AP17139" s="10"/>
      <c r="AQ17139"/>
    </row>
    <row r="17140" spans="42:43" x14ac:dyDescent="0.35">
      <c r="AP17140" s="10"/>
      <c r="AQ17140"/>
    </row>
    <row r="17141" spans="42:43" x14ac:dyDescent="0.35">
      <c r="AP17141" s="10"/>
      <c r="AQ17141"/>
    </row>
    <row r="17142" spans="42:43" x14ac:dyDescent="0.35">
      <c r="AP17142" s="10"/>
      <c r="AQ17142"/>
    </row>
    <row r="17143" spans="42:43" x14ac:dyDescent="0.35">
      <c r="AP17143" s="10"/>
      <c r="AQ17143"/>
    </row>
    <row r="17144" spans="42:43" x14ac:dyDescent="0.35">
      <c r="AP17144" s="10"/>
      <c r="AQ17144"/>
    </row>
    <row r="17145" spans="42:43" x14ac:dyDescent="0.35">
      <c r="AP17145" s="10"/>
      <c r="AQ17145"/>
    </row>
    <row r="17146" spans="42:43" x14ac:dyDescent="0.35">
      <c r="AP17146" s="10"/>
      <c r="AQ17146"/>
    </row>
    <row r="17147" spans="42:43" x14ac:dyDescent="0.35">
      <c r="AP17147" s="10"/>
      <c r="AQ17147"/>
    </row>
    <row r="17148" spans="42:43" x14ac:dyDescent="0.35">
      <c r="AP17148" s="10"/>
      <c r="AQ17148"/>
    </row>
    <row r="17149" spans="42:43" x14ac:dyDescent="0.35">
      <c r="AP17149" s="10"/>
      <c r="AQ17149"/>
    </row>
    <row r="17150" spans="42:43" x14ac:dyDescent="0.35">
      <c r="AP17150" s="10"/>
      <c r="AQ17150"/>
    </row>
    <row r="17151" spans="42:43" x14ac:dyDescent="0.35">
      <c r="AP17151" s="10"/>
      <c r="AQ17151"/>
    </row>
    <row r="17152" spans="42:43" x14ac:dyDescent="0.35">
      <c r="AP17152" s="10"/>
      <c r="AQ17152"/>
    </row>
    <row r="17153" spans="42:43" x14ac:dyDescent="0.35">
      <c r="AP17153" s="10"/>
      <c r="AQ17153"/>
    </row>
    <row r="17154" spans="42:43" x14ac:dyDescent="0.35">
      <c r="AP17154" s="10"/>
      <c r="AQ17154"/>
    </row>
    <row r="17155" spans="42:43" x14ac:dyDescent="0.35">
      <c r="AP17155" s="10"/>
      <c r="AQ17155"/>
    </row>
    <row r="17156" spans="42:43" x14ac:dyDescent="0.35">
      <c r="AP17156" s="10"/>
      <c r="AQ17156"/>
    </row>
    <row r="17157" spans="42:43" x14ac:dyDescent="0.35">
      <c r="AP17157" s="10"/>
      <c r="AQ17157"/>
    </row>
    <row r="17158" spans="42:43" x14ac:dyDescent="0.35">
      <c r="AP17158" s="10"/>
      <c r="AQ17158"/>
    </row>
    <row r="17159" spans="42:43" x14ac:dyDescent="0.35">
      <c r="AP17159" s="10"/>
      <c r="AQ17159"/>
    </row>
    <row r="17160" spans="42:43" x14ac:dyDescent="0.35">
      <c r="AP17160" s="10"/>
      <c r="AQ17160"/>
    </row>
    <row r="17161" spans="42:43" x14ac:dyDescent="0.35">
      <c r="AP17161" s="10"/>
      <c r="AQ17161"/>
    </row>
    <row r="17162" spans="42:43" x14ac:dyDescent="0.35">
      <c r="AP17162" s="10"/>
      <c r="AQ17162"/>
    </row>
    <row r="17163" spans="42:43" x14ac:dyDescent="0.35">
      <c r="AP17163" s="10"/>
      <c r="AQ17163"/>
    </row>
    <row r="17164" spans="42:43" x14ac:dyDescent="0.35">
      <c r="AP17164" s="10"/>
      <c r="AQ17164"/>
    </row>
    <row r="17165" spans="42:43" x14ac:dyDescent="0.35">
      <c r="AP17165" s="10"/>
      <c r="AQ17165"/>
    </row>
    <row r="17166" spans="42:43" x14ac:dyDescent="0.35">
      <c r="AP17166" s="10"/>
      <c r="AQ17166"/>
    </row>
    <row r="17167" spans="42:43" x14ac:dyDescent="0.35">
      <c r="AP17167" s="10"/>
      <c r="AQ17167"/>
    </row>
    <row r="17168" spans="42:43" x14ac:dyDescent="0.35">
      <c r="AP17168" s="10"/>
      <c r="AQ17168"/>
    </row>
    <row r="17169" spans="42:43" x14ac:dyDescent="0.35">
      <c r="AP17169" s="10"/>
      <c r="AQ17169"/>
    </row>
    <row r="17170" spans="42:43" x14ac:dyDescent="0.35">
      <c r="AP17170" s="10"/>
      <c r="AQ17170"/>
    </row>
    <row r="17171" spans="42:43" x14ac:dyDescent="0.35">
      <c r="AP17171" s="10"/>
      <c r="AQ17171"/>
    </row>
    <row r="17172" spans="42:43" x14ac:dyDescent="0.35">
      <c r="AP17172" s="10"/>
      <c r="AQ17172"/>
    </row>
    <row r="17173" spans="42:43" x14ac:dyDescent="0.35">
      <c r="AP17173" s="10"/>
      <c r="AQ17173"/>
    </row>
    <row r="17174" spans="42:43" x14ac:dyDescent="0.35">
      <c r="AP17174" s="10"/>
      <c r="AQ17174"/>
    </row>
    <row r="17175" spans="42:43" x14ac:dyDescent="0.35">
      <c r="AP17175" s="10"/>
      <c r="AQ17175"/>
    </row>
    <row r="17176" spans="42:43" x14ac:dyDescent="0.35">
      <c r="AP17176" s="10"/>
      <c r="AQ17176"/>
    </row>
    <row r="17177" spans="42:43" x14ac:dyDescent="0.35">
      <c r="AP17177" s="10"/>
      <c r="AQ17177"/>
    </row>
    <row r="17178" spans="42:43" x14ac:dyDescent="0.35">
      <c r="AP17178" s="10"/>
      <c r="AQ17178"/>
    </row>
    <row r="17179" spans="42:43" x14ac:dyDescent="0.35">
      <c r="AP17179" s="10"/>
      <c r="AQ17179"/>
    </row>
    <row r="17180" spans="42:43" x14ac:dyDescent="0.35">
      <c r="AP17180" s="10"/>
      <c r="AQ17180"/>
    </row>
    <row r="17181" spans="42:43" x14ac:dyDescent="0.35">
      <c r="AP17181" s="10"/>
      <c r="AQ17181"/>
    </row>
    <row r="17182" spans="42:43" x14ac:dyDescent="0.35">
      <c r="AP17182" s="10"/>
      <c r="AQ17182"/>
    </row>
    <row r="17183" spans="42:43" x14ac:dyDescent="0.35">
      <c r="AP17183" s="10"/>
      <c r="AQ17183"/>
    </row>
    <row r="17184" spans="42:43" x14ac:dyDescent="0.35">
      <c r="AP17184" s="10"/>
      <c r="AQ17184"/>
    </row>
    <row r="17185" spans="42:43" x14ac:dyDescent="0.35">
      <c r="AP17185" s="10"/>
      <c r="AQ17185"/>
    </row>
    <row r="17186" spans="42:43" x14ac:dyDescent="0.35">
      <c r="AP17186" s="10"/>
      <c r="AQ17186"/>
    </row>
    <row r="17187" spans="42:43" x14ac:dyDescent="0.35">
      <c r="AP17187" s="10"/>
      <c r="AQ17187"/>
    </row>
    <row r="17188" spans="42:43" x14ac:dyDescent="0.35">
      <c r="AP17188" s="10"/>
      <c r="AQ17188"/>
    </row>
    <row r="17189" spans="42:43" x14ac:dyDescent="0.35">
      <c r="AP17189" s="10"/>
      <c r="AQ17189"/>
    </row>
    <row r="17190" spans="42:43" x14ac:dyDescent="0.35">
      <c r="AP17190" s="10"/>
      <c r="AQ17190"/>
    </row>
    <row r="17191" spans="42:43" x14ac:dyDescent="0.35">
      <c r="AP17191" s="10"/>
      <c r="AQ17191"/>
    </row>
    <row r="17192" spans="42:43" x14ac:dyDescent="0.35">
      <c r="AP17192" s="10"/>
      <c r="AQ17192"/>
    </row>
    <row r="17193" spans="42:43" x14ac:dyDescent="0.35">
      <c r="AP17193" s="10"/>
      <c r="AQ17193"/>
    </row>
    <row r="17194" spans="42:43" x14ac:dyDescent="0.35">
      <c r="AP17194" s="10"/>
      <c r="AQ17194"/>
    </row>
    <row r="17195" spans="42:43" x14ac:dyDescent="0.35">
      <c r="AP17195" s="10"/>
      <c r="AQ17195"/>
    </row>
    <row r="17196" spans="42:43" x14ac:dyDescent="0.35">
      <c r="AP17196" s="10"/>
      <c r="AQ17196"/>
    </row>
    <row r="17197" spans="42:43" x14ac:dyDescent="0.35">
      <c r="AP17197" s="10"/>
      <c r="AQ17197"/>
    </row>
    <row r="17198" spans="42:43" x14ac:dyDescent="0.35">
      <c r="AP17198" s="10"/>
      <c r="AQ17198"/>
    </row>
    <row r="17199" spans="42:43" x14ac:dyDescent="0.35">
      <c r="AP17199" s="10"/>
      <c r="AQ17199"/>
    </row>
    <row r="17200" spans="42:43" x14ac:dyDescent="0.35">
      <c r="AP17200" s="10"/>
      <c r="AQ17200"/>
    </row>
    <row r="17201" spans="42:43" x14ac:dyDescent="0.35">
      <c r="AP17201" s="10"/>
      <c r="AQ17201"/>
    </row>
    <row r="17202" spans="42:43" x14ac:dyDescent="0.35">
      <c r="AP17202" s="10"/>
      <c r="AQ17202"/>
    </row>
    <row r="17203" spans="42:43" x14ac:dyDescent="0.35">
      <c r="AP17203" s="10"/>
      <c r="AQ17203"/>
    </row>
    <row r="17204" spans="42:43" x14ac:dyDescent="0.35">
      <c r="AP17204" s="10"/>
      <c r="AQ17204"/>
    </row>
    <row r="17205" spans="42:43" x14ac:dyDescent="0.35">
      <c r="AP17205" s="10"/>
      <c r="AQ17205"/>
    </row>
    <row r="17206" spans="42:43" x14ac:dyDescent="0.35">
      <c r="AP17206" s="10"/>
      <c r="AQ17206"/>
    </row>
    <row r="17207" spans="42:43" x14ac:dyDescent="0.35">
      <c r="AP17207" s="10"/>
      <c r="AQ17207"/>
    </row>
    <row r="17208" spans="42:43" x14ac:dyDescent="0.35">
      <c r="AP17208" s="10"/>
      <c r="AQ17208"/>
    </row>
    <row r="17209" spans="42:43" x14ac:dyDescent="0.35">
      <c r="AP17209" s="10"/>
      <c r="AQ17209"/>
    </row>
    <row r="17210" spans="42:43" x14ac:dyDescent="0.35">
      <c r="AP17210" s="10"/>
      <c r="AQ17210"/>
    </row>
    <row r="17211" spans="42:43" x14ac:dyDescent="0.35">
      <c r="AP17211" s="10"/>
      <c r="AQ17211"/>
    </row>
    <row r="17212" spans="42:43" x14ac:dyDescent="0.35">
      <c r="AP17212" s="10"/>
      <c r="AQ17212"/>
    </row>
    <row r="17213" spans="42:43" x14ac:dyDescent="0.35">
      <c r="AP17213" s="10"/>
      <c r="AQ17213"/>
    </row>
    <row r="17214" spans="42:43" x14ac:dyDescent="0.35">
      <c r="AP17214" s="10"/>
      <c r="AQ17214"/>
    </row>
    <row r="17215" spans="42:43" x14ac:dyDescent="0.35">
      <c r="AP17215" s="10"/>
      <c r="AQ17215"/>
    </row>
    <row r="17216" spans="42:43" x14ac:dyDescent="0.35">
      <c r="AP17216" s="10"/>
      <c r="AQ17216"/>
    </row>
    <row r="17217" spans="42:43" x14ac:dyDescent="0.35">
      <c r="AP17217" s="10"/>
      <c r="AQ17217"/>
    </row>
    <row r="17218" spans="42:43" x14ac:dyDescent="0.35">
      <c r="AP17218" s="10"/>
      <c r="AQ17218"/>
    </row>
    <row r="17219" spans="42:43" x14ac:dyDescent="0.35">
      <c r="AP17219" s="10"/>
      <c r="AQ17219"/>
    </row>
    <row r="17220" spans="42:43" x14ac:dyDescent="0.35">
      <c r="AP17220" s="10"/>
      <c r="AQ17220"/>
    </row>
    <row r="17221" spans="42:43" x14ac:dyDescent="0.35">
      <c r="AP17221" s="10"/>
      <c r="AQ17221"/>
    </row>
    <row r="17222" spans="42:43" x14ac:dyDescent="0.35">
      <c r="AP17222" s="10"/>
      <c r="AQ17222"/>
    </row>
    <row r="17223" spans="42:43" x14ac:dyDescent="0.35">
      <c r="AP17223" s="10"/>
      <c r="AQ17223"/>
    </row>
    <row r="17224" spans="42:43" x14ac:dyDescent="0.35">
      <c r="AP17224" s="10"/>
      <c r="AQ17224"/>
    </row>
    <row r="17225" spans="42:43" x14ac:dyDescent="0.35">
      <c r="AP17225" s="10"/>
      <c r="AQ17225"/>
    </row>
    <row r="17226" spans="42:43" x14ac:dyDescent="0.35">
      <c r="AP17226" s="10"/>
      <c r="AQ17226"/>
    </row>
    <row r="17227" spans="42:43" x14ac:dyDescent="0.35">
      <c r="AP17227" s="10"/>
      <c r="AQ17227"/>
    </row>
    <row r="17228" spans="42:43" x14ac:dyDescent="0.35">
      <c r="AP17228" s="10"/>
      <c r="AQ17228"/>
    </row>
    <row r="17229" spans="42:43" x14ac:dyDescent="0.35">
      <c r="AP17229" s="10"/>
      <c r="AQ17229"/>
    </row>
    <row r="17230" spans="42:43" x14ac:dyDescent="0.35">
      <c r="AP17230" s="10"/>
      <c r="AQ17230"/>
    </row>
    <row r="17231" spans="42:43" x14ac:dyDescent="0.35">
      <c r="AP17231" s="10"/>
      <c r="AQ17231"/>
    </row>
    <row r="17232" spans="42:43" x14ac:dyDescent="0.35">
      <c r="AP17232" s="10"/>
      <c r="AQ17232"/>
    </row>
    <row r="17233" spans="42:43" x14ac:dyDescent="0.35">
      <c r="AP17233" s="10"/>
      <c r="AQ17233"/>
    </row>
    <row r="17234" spans="42:43" x14ac:dyDescent="0.35">
      <c r="AP17234" s="10"/>
      <c r="AQ17234"/>
    </row>
    <row r="17235" spans="42:43" x14ac:dyDescent="0.35">
      <c r="AP17235" s="10"/>
      <c r="AQ17235"/>
    </row>
    <row r="17236" spans="42:43" x14ac:dyDescent="0.35">
      <c r="AP17236" s="10"/>
      <c r="AQ17236"/>
    </row>
    <row r="17237" spans="42:43" x14ac:dyDescent="0.35">
      <c r="AP17237" s="10"/>
      <c r="AQ17237"/>
    </row>
    <row r="17238" spans="42:43" x14ac:dyDescent="0.35">
      <c r="AP17238" s="10"/>
      <c r="AQ17238"/>
    </row>
    <row r="17239" spans="42:43" x14ac:dyDescent="0.35">
      <c r="AP17239" s="10"/>
      <c r="AQ17239"/>
    </row>
    <row r="17240" spans="42:43" x14ac:dyDescent="0.35">
      <c r="AP17240" s="10"/>
      <c r="AQ17240"/>
    </row>
    <row r="17241" spans="42:43" x14ac:dyDescent="0.35">
      <c r="AP17241" s="10"/>
      <c r="AQ17241"/>
    </row>
    <row r="17242" spans="42:43" x14ac:dyDescent="0.35">
      <c r="AP17242" s="10"/>
      <c r="AQ17242"/>
    </row>
    <row r="17243" spans="42:43" x14ac:dyDescent="0.35">
      <c r="AP17243" s="10"/>
      <c r="AQ17243"/>
    </row>
    <row r="17244" spans="42:43" x14ac:dyDescent="0.35">
      <c r="AP17244" s="10"/>
      <c r="AQ17244"/>
    </row>
    <row r="17245" spans="42:43" x14ac:dyDescent="0.35">
      <c r="AP17245" s="10"/>
      <c r="AQ17245"/>
    </row>
    <row r="17246" spans="42:43" x14ac:dyDescent="0.35">
      <c r="AP17246" s="10"/>
      <c r="AQ17246"/>
    </row>
    <row r="17247" spans="42:43" x14ac:dyDescent="0.35">
      <c r="AP17247" s="10"/>
      <c r="AQ17247"/>
    </row>
    <row r="17248" spans="42:43" x14ac:dyDescent="0.35">
      <c r="AP17248" s="10"/>
      <c r="AQ17248"/>
    </row>
    <row r="17249" spans="42:43" x14ac:dyDescent="0.35">
      <c r="AP17249" s="10"/>
      <c r="AQ17249"/>
    </row>
    <row r="17250" spans="42:43" x14ac:dyDescent="0.35">
      <c r="AP17250" s="10"/>
      <c r="AQ17250"/>
    </row>
    <row r="17251" spans="42:43" x14ac:dyDescent="0.35">
      <c r="AP17251" s="10"/>
      <c r="AQ17251"/>
    </row>
    <row r="17252" spans="42:43" x14ac:dyDescent="0.35">
      <c r="AP17252" s="10"/>
      <c r="AQ17252"/>
    </row>
    <row r="17253" spans="42:43" x14ac:dyDescent="0.35">
      <c r="AP17253" s="10"/>
      <c r="AQ17253"/>
    </row>
    <row r="17254" spans="42:43" x14ac:dyDescent="0.35">
      <c r="AP17254" s="10"/>
      <c r="AQ17254"/>
    </row>
    <row r="17255" spans="42:43" x14ac:dyDescent="0.35">
      <c r="AP17255" s="10"/>
      <c r="AQ17255"/>
    </row>
    <row r="17256" spans="42:43" x14ac:dyDescent="0.35">
      <c r="AP17256" s="10"/>
      <c r="AQ17256"/>
    </row>
    <row r="17257" spans="42:43" x14ac:dyDescent="0.35">
      <c r="AP17257" s="10"/>
      <c r="AQ17257"/>
    </row>
    <row r="17258" spans="42:43" x14ac:dyDescent="0.35">
      <c r="AP17258" s="10"/>
      <c r="AQ17258"/>
    </row>
    <row r="17259" spans="42:43" x14ac:dyDescent="0.35">
      <c r="AP17259" s="10"/>
      <c r="AQ17259"/>
    </row>
    <row r="17260" spans="42:43" x14ac:dyDescent="0.35">
      <c r="AP17260" s="10"/>
      <c r="AQ17260"/>
    </row>
    <row r="17261" spans="42:43" x14ac:dyDescent="0.35">
      <c r="AP17261" s="10"/>
      <c r="AQ17261"/>
    </row>
    <row r="17262" spans="42:43" x14ac:dyDescent="0.35">
      <c r="AP17262" s="10"/>
      <c r="AQ17262"/>
    </row>
    <row r="17263" spans="42:43" x14ac:dyDescent="0.35">
      <c r="AP17263" s="10"/>
      <c r="AQ17263"/>
    </row>
    <row r="17264" spans="42:43" x14ac:dyDescent="0.35">
      <c r="AP17264" s="10"/>
      <c r="AQ17264"/>
    </row>
    <row r="17265" spans="42:43" x14ac:dyDescent="0.35">
      <c r="AP17265" s="10"/>
      <c r="AQ17265"/>
    </row>
    <row r="17266" spans="42:43" x14ac:dyDescent="0.35">
      <c r="AP17266" s="10"/>
      <c r="AQ17266"/>
    </row>
    <row r="17267" spans="42:43" x14ac:dyDescent="0.35">
      <c r="AP17267" s="10"/>
      <c r="AQ17267"/>
    </row>
    <row r="17268" spans="42:43" x14ac:dyDescent="0.35">
      <c r="AP17268" s="10"/>
      <c r="AQ17268"/>
    </row>
    <row r="17269" spans="42:43" x14ac:dyDescent="0.35">
      <c r="AP17269" s="10"/>
      <c r="AQ17269"/>
    </row>
    <row r="17270" spans="42:43" x14ac:dyDescent="0.35">
      <c r="AP17270" s="10"/>
      <c r="AQ17270"/>
    </row>
    <row r="17271" spans="42:43" x14ac:dyDescent="0.35">
      <c r="AP17271" s="10"/>
      <c r="AQ17271"/>
    </row>
    <row r="17272" spans="42:43" x14ac:dyDescent="0.35">
      <c r="AP17272" s="10"/>
      <c r="AQ17272"/>
    </row>
    <row r="17273" spans="42:43" x14ac:dyDescent="0.35">
      <c r="AP17273" s="10"/>
      <c r="AQ17273"/>
    </row>
    <row r="17274" spans="42:43" x14ac:dyDescent="0.35">
      <c r="AP17274" s="10"/>
      <c r="AQ17274"/>
    </row>
    <row r="17275" spans="42:43" x14ac:dyDescent="0.35">
      <c r="AP17275" s="10"/>
      <c r="AQ17275"/>
    </row>
    <row r="17276" spans="42:43" x14ac:dyDescent="0.35">
      <c r="AP17276" s="10"/>
      <c r="AQ17276"/>
    </row>
    <row r="17277" spans="42:43" x14ac:dyDescent="0.35">
      <c r="AP17277" s="10"/>
      <c r="AQ17277"/>
    </row>
    <row r="17278" spans="42:43" x14ac:dyDescent="0.35">
      <c r="AP17278" s="10"/>
      <c r="AQ17278"/>
    </row>
    <row r="17279" spans="42:43" x14ac:dyDescent="0.35">
      <c r="AP17279" s="10"/>
      <c r="AQ17279"/>
    </row>
    <row r="17280" spans="42:43" x14ac:dyDescent="0.35">
      <c r="AP17280" s="10"/>
      <c r="AQ17280"/>
    </row>
    <row r="17281" spans="42:43" x14ac:dyDescent="0.35">
      <c r="AP17281" s="10"/>
      <c r="AQ17281"/>
    </row>
    <row r="17282" spans="42:43" x14ac:dyDescent="0.35">
      <c r="AP17282" s="10"/>
      <c r="AQ17282"/>
    </row>
    <row r="17283" spans="42:43" x14ac:dyDescent="0.35">
      <c r="AP17283" s="10"/>
      <c r="AQ17283"/>
    </row>
    <row r="17284" spans="42:43" x14ac:dyDescent="0.35">
      <c r="AP17284" s="10"/>
      <c r="AQ17284"/>
    </row>
    <row r="17285" spans="42:43" x14ac:dyDescent="0.35">
      <c r="AP17285" s="10"/>
      <c r="AQ17285"/>
    </row>
    <row r="17286" spans="42:43" x14ac:dyDescent="0.35">
      <c r="AP17286" s="10"/>
      <c r="AQ17286"/>
    </row>
    <row r="17287" spans="42:43" x14ac:dyDescent="0.35">
      <c r="AP17287" s="10"/>
      <c r="AQ17287"/>
    </row>
    <row r="17288" spans="42:43" x14ac:dyDescent="0.35">
      <c r="AP17288" s="10"/>
      <c r="AQ17288"/>
    </row>
    <row r="17289" spans="42:43" x14ac:dyDescent="0.35">
      <c r="AP17289" s="10"/>
      <c r="AQ17289"/>
    </row>
    <row r="17290" spans="42:43" x14ac:dyDescent="0.35">
      <c r="AP17290" s="10"/>
      <c r="AQ17290"/>
    </row>
    <row r="17291" spans="42:43" x14ac:dyDescent="0.35">
      <c r="AP17291" s="10"/>
      <c r="AQ17291"/>
    </row>
    <row r="17292" spans="42:43" x14ac:dyDescent="0.35">
      <c r="AP17292" s="10"/>
      <c r="AQ17292"/>
    </row>
    <row r="17293" spans="42:43" x14ac:dyDescent="0.35">
      <c r="AP17293" s="10"/>
      <c r="AQ17293"/>
    </row>
    <row r="17294" spans="42:43" x14ac:dyDescent="0.35">
      <c r="AP17294" s="10"/>
      <c r="AQ17294"/>
    </row>
    <row r="17295" spans="42:43" x14ac:dyDescent="0.35">
      <c r="AP17295" s="10"/>
      <c r="AQ17295"/>
    </row>
    <row r="17296" spans="42:43" x14ac:dyDescent="0.35">
      <c r="AP17296" s="10"/>
      <c r="AQ17296"/>
    </row>
    <row r="17297" spans="42:43" x14ac:dyDescent="0.35">
      <c r="AP17297" s="10"/>
      <c r="AQ17297"/>
    </row>
    <row r="17298" spans="42:43" x14ac:dyDescent="0.35">
      <c r="AP17298" s="10"/>
      <c r="AQ17298"/>
    </row>
    <row r="17299" spans="42:43" x14ac:dyDescent="0.35">
      <c r="AP17299" s="10"/>
      <c r="AQ17299"/>
    </row>
    <row r="17300" spans="42:43" x14ac:dyDescent="0.35">
      <c r="AP17300" s="10"/>
      <c r="AQ17300"/>
    </row>
    <row r="17301" spans="42:43" x14ac:dyDescent="0.35">
      <c r="AP17301" s="10"/>
      <c r="AQ17301"/>
    </row>
    <row r="17302" spans="42:43" x14ac:dyDescent="0.35">
      <c r="AP17302" s="10"/>
      <c r="AQ17302"/>
    </row>
    <row r="17303" spans="42:43" x14ac:dyDescent="0.35">
      <c r="AP17303" s="10"/>
      <c r="AQ17303"/>
    </row>
    <row r="17304" spans="42:43" x14ac:dyDescent="0.35">
      <c r="AP17304" s="10"/>
      <c r="AQ17304"/>
    </row>
    <row r="17305" spans="42:43" x14ac:dyDescent="0.35">
      <c r="AP17305" s="10"/>
      <c r="AQ17305"/>
    </row>
    <row r="17306" spans="42:43" x14ac:dyDescent="0.35">
      <c r="AP17306" s="10"/>
      <c r="AQ17306"/>
    </row>
    <row r="17307" spans="42:43" x14ac:dyDescent="0.35">
      <c r="AP17307" s="10"/>
      <c r="AQ17307"/>
    </row>
    <row r="17308" spans="42:43" x14ac:dyDescent="0.35">
      <c r="AP17308" s="10"/>
      <c r="AQ17308"/>
    </row>
    <row r="17309" spans="42:43" x14ac:dyDescent="0.35">
      <c r="AP17309" s="10"/>
      <c r="AQ17309"/>
    </row>
    <row r="17310" spans="42:43" x14ac:dyDescent="0.35">
      <c r="AP17310" s="10"/>
      <c r="AQ17310"/>
    </row>
    <row r="17311" spans="42:43" x14ac:dyDescent="0.35">
      <c r="AP17311" s="10"/>
      <c r="AQ17311"/>
    </row>
    <row r="17312" spans="42:43" x14ac:dyDescent="0.35">
      <c r="AP17312" s="10"/>
      <c r="AQ17312"/>
    </row>
    <row r="17313" spans="42:43" x14ac:dyDescent="0.35">
      <c r="AP17313" s="10"/>
      <c r="AQ17313"/>
    </row>
    <row r="17314" spans="42:43" x14ac:dyDescent="0.35">
      <c r="AP17314" s="10"/>
      <c r="AQ17314"/>
    </row>
    <row r="17315" spans="42:43" x14ac:dyDescent="0.35">
      <c r="AP17315" s="10"/>
      <c r="AQ17315"/>
    </row>
    <row r="17316" spans="42:43" x14ac:dyDescent="0.35">
      <c r="AP17316" s="10"/>
      <c r="AQ17316"/>
    </row>
    <row r="17317" spans="42:43" x14ac:dyDescent="0.35">
      <c r="AP17317" s="10"/>
      <c r="AQ17317"/>
    </row>
    <row r="17318" spans="42:43" x14ac:dyDescent="0.35">
      <c r="AP17318" s="10"/>
      <c r="AQ17318"/>
    </row>
    <row r="17319" spans="42:43" x14ac:dyDescent="0.35">
      <c r="AP17319" s="10"/>
      <c r="AQ17319"/>
    </row>
    <row r="17320" spans="42:43" x14ac:dyDescent="0.35">
      <c r="AP17320" s="10"/>
      <c r="AQ17320"/>
    </row>
    <row r="17321" spans="42:43" x14ac:dyDescent="0.35">
      <c r="AP17321" s="10"/>
      <c r="AQ17321"/>
    </row>
    <row r="17322" spans="42:43" x14ac:dyDescent="0.35">
      <c r="AP17322" s="10"/>
      <c r="AQ17322"/>
    </row>
    <row r="17323" spans="42:43" x14ac:dyDescent="0.35">
      <c r="AP17323" s="10"/>
      <c r="AQ17323"/>
    </row>
    <row r="17324" spans="42:43" x14ac:dyDescent="0.35">
      <c r="AP17324" s="10"/>
      <c r="AQ17324"/>
    </row>
    <row r="17325" spans="42:43" x14ac:dyDescent="0.35">
      <c r="AP17325" s="10"/>
      <c r="AQ17325"/>
    </row>
    <row r="17326" spans="42:43" x14ac:dyDescent="0.35">
      <c r="AP17326" s="10"/>
      <c r="AQ17326"/>
    </row>
    <row r="17327" spans="42:43" x14ac:dyDescent="0.35">
      <c r="AP17327" s="10"/>
      <c r="AQ17327"/>
    </row>
    <row r="17328" spans="42:43" x14ac:dyDescent="0.35">
      <c r="AP17328" s="10"/>
      <c r="AQ17328"/>
    </row>
    <row r="17329" spans="42:43" x14ac:dyDescent="0.35">
      <c r="AP17329" s="10"/>
      <c r="AQ17329"/>
    </row>
    <row r="17330" spans="42:43" x14ac:dyDescent="0.35">
      <c r="AP17330" s="10"/>
      <c r="AQ17330"/>
    </row>
    <row r="17331" spans="42:43" x14ac:dyDescent="0.35">
      <c r="AP17331" s="10"/>
      <c r="AQ17331"/>
    </row>
    <row r="17332" spans="42:43" x14ac:dyDescent="0.35">
      <c r="AP17332" s="10"/>
      <c r="AQ17332"/>
    </row>
    <row r="17333" spans="42:43" x14ac:dyDescent="0.35">
      <c r="AP17333" s="10"/>
      <c r="AQ17333"/>
    </row>
    <row r="17334" spans="42:43" x14ac:dyDescent="0.35">
      <c r="AP17334" s="10"/>
      <c r="AQ17334"/>
    </row>
    <row r="17335" spans="42:43" x14ac:dyDescent="0.35">
      <c r="AP17335" s="10"/>
      <c r="AQ17335"/>
    </row>
    <row r="17336" spans="42:43" x14ac:dyDescent="0.35">
      <c r="AP17336" s="10"/>
      <c r="AQ17336"/>
    </row>
    <row r="17337" spans="42:43" x14ac:dyDescent="0.35">
      <c r="AP17337" s="10"/>
      <c r="AQ17337"/>
    </row>
    <row r="17338" spans="42:43" x14ac:dyDescent="0.35">
      <c r="AP17338" s="10"/>
      <c r="AQ17338"/>
    </row>
    <row r="17339" spans="42:43" x14ac:dyDescent="0.35">
      <c r="AP17339" s="10"/>
      <c r="AQ17339"/>
    </row>
    <row r="17340" spans="42:43" x14ac:dyDescent="0.35">
      <c r="AP17340" s="10"/>
      <c r="AQ17340"/>
    </row>
    <row r="17341" spans="42:43" x14ac:dyDescent="0.35">
      <c r="AP17341" s="10"/>
      <c r="AQ17341"/>
    </row>
    <row r="17342" spans="42:43" x14ac:dyDescent="0.35">
      <c r="AP17342" s="10"/>
      <c r="AQ17342"/>
    </row>
    <row r="17343" spans="42:43" x14ac:dyDescent="0.35">
      <c r="AP17343" s="10"/>
      <c r="AQ17343"/>
    </row>
    <row r="17344" spans="42:43" x14ac:dyDescent="0.35">
      <c r="AP17344" s="10"/>
      <c r="AQ17344"/>
    </row>
    <row r="17345" spans="42:43" x14ac:dyDescent="0.35">
      <c r="AP17345" s="10"/>
      <c r="AQ17345"/>
    </row>
    <row r="17346" spans="42:43" x14ac:dyDescent="0.35">
      <c r="AP17346" s="10"/>
      <c r="AQ17346"/>
    </row>
    <row r="17347" spans="42:43" x14ac:dyDescent="0.35">
      <c r="AP17347" s="10"/>
      <c r="AQ17347"/>
    </row>
    <row r="17348" spans="42:43" x14ac:dyDescent="0.35">
      <c r="AP17348" s="10"/>
      <c r="AQ17348"/>
    </row>
    <row r="17349" spans="42:43" x14ac:dyDescent="0.35">
      <c r="AP17349" s="10"/>
      <c r="AQ17349"/>
    </row>
    <row r="17350" spans="42:43" x14ac:dyDescent="0.35">
      <c r="AP17350" s="10"/>
      <c r="AQ17350"/>
    </row>
    <row r="17351" spans="42:43" x14ac:dyDescent="0.35">
      <c r="AP17351" s="10"/>
      <c r="AQ17351"/>
    </row>
    <row r="17352" spans="42:43" x14ac:dyDescent="0.35">
      <c r="AP17352" s="10"/>
      <c r="AQ17352"/>
    </row>
    <row r="17353" spans="42:43" x14ac:dyDescent="0.35">
      <c r="AP17353" s="10"/>
      <c r="AQ17353"/>
    </row>
    <row r="17354" spans="42:43" x14ac:dyDescent="0.35">
      <c r="AP17354" s="10"/>
      <c r="AQ17354"/>
    </row>
    <row r="17355" spans="42:43" x14ac:dyDescent="0.35">
      <c r="AP17355" s="10"/>
      <c r="AQ17355"/>
    </row>
    <row r="17356" spans="42:43" x14ac:dyDescent="0.35">
      <c r="AP17356" s="10"/>
      <c r="AQ17356"/>
    </row>
    <row r="17357" spans="42:43" x14ac:dyDescent="0.35">
      <c r="AP17357" s="10"/>
      <c r="AQ17357"/>
    </row>
    <row r="17358" spans="42:43" x14ac:dyDescent="0.35">
      <c r="AP17358" s="10"/>
      <c r="AQ17358"/>
    </row>
    <row r="17359" spans="42:43" x14ac:dyDescent="0.35">
      <c r="AP17359" s="10"/>
      <c r="AQ17359"/>
    </row>
    <row r="17360" spans="42:43" x14ac:dyDescent="0.35">
      <c r="AP17360" s="10"/>
      <c r="AQ17360"/>
    </row>
    <row r="17361" spans="42:43" x14ac:dyDescent="0.35">
      <c r="AP17361" s="10"/>
      <c r="AQ17361"/>
    </row>
    <row r="17362" spans="42:43" x14ac:dyDescent="0.35">
      <c r="AP17362" s="10"/>
      <c r="AQ17362"/>
    </row>
    <row r="17363" spans="42:43" x14ac:dyDescent="0.35">
      <c r="AP17363" s="10"/>
      <c r="AQ17363"/>
    </row>
    <row r="17364" spans="42:43" x14ac:dyDescent="0.35">
      <c r="AP17364" s="10"/>
      <c r="AQ17364"/>
    </row>
    <row r="17365" spans="42:43" x14ac:dyDescent="0.35">
      <c r="AP17365" s="10"/>
      <c r="AQ17365"/>
    </row>
    <row r="17366" spans="42:43" x14ac:dyDescent="0.35">
      <c r="AP17366" s="10"/>
      <c r="AQ17366"/>
    </row>
    <row r="17367" spans="42:43" x14ac:dyDescent="0.35">
      <c r="AP17367" s="10"/>
      <c r="AQ17367"/>
    </row>
    <row r="17368" spans="42:43" x14ac:dyDescent="0.35">
      <c r="AP17368" s="10"/>
      <c r="AQ17368"/>
    </row>
    <row r="17369" spans="42:43" x14ac:dyDescent="0.35">
      <c r="AP17369" s="10"/>
      <c r="AQ17369"/>
    </row>
    <row r="17370" spans="42:43" x14ac:dyDescent="0.35">
      <c r="AP17370" s="10"/>
      <c r="AQ17370"/>
    </row>
    <row r="17371" spans="42:43" x14ac:dyDescent="0.35">
      <c r="AP17371" s="10"/>
      <c r="AQ17371"/>
    </row>
    <row r="17372" spans="42:43" x14ac:dyDescent="0.35">
      <c r="AP17372" s="10"/>
      <c r="AQ17372"/>
    </row>
    <row r="17373" spans="42:43" x14ac:dyDescent="0.35">
      <c r="AP17373" s="10"/>
      <c r="AQ17373"/>
    </row>
    <row r="17374" spans="42:43" x14ac:dyDescent="0.35">
      <c r="AP17374" s="10"/>
      <c r="AQ17374"/>
    </row>
    <row r="17375" spans="42:43" x14ac:dyDescent="0.35">
      <c r="AP17375" s="10"/>
      <c r="AQ17375"/>
    </row>
    <row r="17376" spans="42:43" x14ac:dyDescent="0.35">
      <c r="AP17376" s="10"/>
      <c r="AQ17376"/>
    </row>
    <row r="17377" spans="42:43" x14ac:dyDescent="0.35">
      <c r="AP17377" s="10"/>
      <c r="AQ17377"/>
    </row>
    <row r="17378" spans="42:43" x14ac:dyDescent="0.35">
      <c r="AP17378" s="10"/>
      <c r="AQ17378"/>
    </row>
    <row r="17379" spans="42:43" x14ac:dyDescent="0.35">
      <c r="AP17379" s="10"/>
      <c r="AQ17379"/>
    </row>
    <row r="17380" spans="42:43" x14ac:dyDescent="0.35">
      <c r="AP17380" s="10"/>
      <c r="AQ17380"/>
    </row>
    <row r="17381" spans="42:43" x14ac:dyDescent="0.35">
      <c r="AP17381" s="10"/>
      <c r="AQ17381"/>
    </row>
    <row r="17382" spans="42:43" x14ac:dyDescent="0.35">
      <c r="AP17382" s="10"/>
      <c r="AQ17382"/>
    </row>
    <row r="17383" spans="42:43" x14ac:dyDescent="0.35">
      <c r="AP17383" s="10"/>
      <c r="AQ17383"/>
    </row>
    <row r="17384" spans="42:43" x14ac:dyDescent="0.35">
      <c r="AP17384" s="10"/>
      <c r="AQ17384"/>
    </row>
    <row r="17385" spans="42:43" x14ac:dyDescent="0.35">
      <c r="AP17385" s="10"/>
      <c r="AQ17385"/>
    </row>
    <row r="17386" spans="42:43" x14ac:dyDescent="0.35">
      <c r="AP17386" s="10"/>
      <c r="AQ17386"/>
    </row>
    <row r="17387" spans="42:43" x14ac:dyDescent="0.35">
      <c r="AP17387" s="10"/>
      <c r="AQ17387"/>
    </row>
    <row r="17388" spans="42:43" x14ac:dyDescent="0.35">
      <c r="AP17388" s="10"/>
      <c r="AQ17388"/>
    </row>
    <row r="17389" spans="42:43" x14ac:dyDescent="0.35">
      <c r="AP17389" s="10"/>
      <c r="AQ17389"/>
    </row>
    <row r="17390" spans="42:43" x14ac:dyDescent="0.35">
      <c r="AP17390" s="10"/>
      <c r="AQ17390"/>
    </row>
    <row r="17391" spans="42:43" x14ac:dyDescent="0.35">
      <c r="AP17391" s="10"/>
      <c r="AQ17391"/>
    </row>
    <row r="17392" spans="42:43" x14ac:dyDescent="0.35">
      <c r="AP17392" s="10"/>
      <c r="AQ17392"/>
    </row>
    <row r="17393" spans="42:43" x14ac:dyDescent="0.35">
      <c r="AP17393" s="10"/>
      <c r="AQ17393"/>
    </row>
    <row r="17394" spans="42:43" x14ac:dyDescent="0.35">
      <c r="AP17394" s="10"/>
      <c r="AQ17394"/>
    </row>
    <row r="17395" spans="42:43" x14ac:dyDescent="0.35">
      <c r="AP17395" s="10"/>
      <c r="AQ17395"/>
    </row>
    <row r="17396" spans="42:43" x14ac:dyDescent="0.35">
      <c r="AP17396" s="10"/>
      <c r="AQ17396"/>
    </row>
    <row r="17397" spans="42:43" x14ac:dyDescent="0.35">
      <c r="AP17397" s="10"/>
      <c r="AQ17397"/>
    </row>
    <row r="17398" spans="42:43" x14ac:dyDescent="0.35">
      <c r="AP17398" s="10"/>
      <c r="AQ17398"/>
    </row>
    <row r="17399" spans="42:43" x14ac:dyDescent="0.35">
      <c r="AP17399" s="10"/>
      <c r="AQ17399"/>
    </row>
    <row r="17400" spans="42:43" x14ac:dyDescent="0.35">
      <c r="AP17400" s="10"/>
      <c r="AQ17400"/>
    </row>
    <row r="17401" spans="42:43" x14ac:dyDescent="0.35">
      <c r="AP17401" s="10"/>
      <c r="AQ17401"/>
    </row>
    <row r="17402" spans="42:43" x14ac:dyDescent="0.35">
      <c r="AP17402" s="10"/>
      <c r="AQ17402"/>
    </row>
    <row r="17403" spans="42:43" x14ac:dyDescent="0.35">
      <c r="AP17403" s="10"/>
      <c r="AQ17403"/>
    </row>
    <row r="17404" spans="42:43" x14ac:dyDescent="0.35">
      <c r="AP17404" s="10"/>
      <c r="AQ17404"/>
    </row>
    <row r="17405" spans="42:43" x14ac:dyDescent="0.35">
      <c r="AP17405" s="10"/>
      <c r="AQ17405"/>
    </row>
    <row r="17406" spans="42:43" x14ac:dyDescent="0.35">
      <c r="AP17406" s="10"/>
      <c r="AQ17406"/>
    </row>
    <row r="17407" spans="42:43" x14ac:dyDescent="0.35">
      <c r="AP17407" s="10"/>
      <c r="AQ17407"/>
    </row>
    <row r="17408" spans="42:43" x14ac:dyDescent="0.35">
      <c r="AP17408" s="10"/>
      <c r="AQ17408"/>
    </row>
    <row r="17409" spans="42:43" x14ac:dyDescent="0.35">
      <c r="AP17409" s="10"/>
      <c r="AQ17409"/>
    </row>
    <row r="17410" spans="42:43" x14ac:dyDescent="0.35">
      <c r="AP17410" s="10"/>
      <c r="AQ17410"/>
    </row>
    <row r="17411" spans="42:43" x14ac:dyDescent="0.35">
      <c r="AP17411" s="10"/>
      <c r="AQ17411"/>
    </row>
    <row r="17412" spans="42:43" x14ac:dyDescent="0.35">
      <c r="AP17412" s="10"/>
      <c r="AQ17412"/>
    </row>
    <row r="17413" spans="42:43" x14ac:dyDescent="0.35">
      <c r="AP17413" s="10"/>
      <c r="AQ17413"/>
    </row>
    <row r="17414" spans="42:43" x14ac:dyDescent="0.35">
      <c r="AP17414" s="10"/>
      <c r="AQ17414"/>
    </row>
    <row r="17415" spans="42:43" x14ac:dyDescent="0.35">
      <c r="AP17415" s="10"/>
      <c r="AQ17415"/>
    </row>
    <row r="17416" spans="42:43" x14ac:dyDescent="0.35">
      <c r="AP17416" s="10"/>
      <c r="AQ17416"/>
    </row>
    <row r="17417" spans="42:43" x14ac:dyDescent="0.35">
      <c r="AP17417" s="10"/>
      <c r="AQ17417"/>
    </row>
    <row r="17418" spans="42:43" x14ac:dyDescent="0.35">
      <c r="AP17418" s="10"/>
      <c r="AQ17418"/>
    </row>
    <row r="17419" spans="42:43" x14ac:dyDescent="0.35">
      <c r="AP17419" s="10"/>
      <c r="AQ17419"/>
    </row>
    <row r="17420" spans="42:43" x14ac:dyDescent="0.35">
      <c r="AP17420" s="10"/>
      <c r="AQ17420"/>
    </row>
    <row r="17421" spans="42:43" x14ac:dyDescent="0.35">
      <c r="AP17421" s="10"/>
      <c r="AQ17421"/>
    </row>
    <row r="17422" spans="42:43" x14ac:dyDescent="0.35">
      <c r="AP17422" s="10"/>
      <c r="AQ17422"/>
    </row>
    <row r="17423" spans="42:43" x14ac:dyDescent="0.35">
      <c r="AP17423" s="10"/>
      <c r="AQ17423"/>
    </row>
    <row r="17424" spans="42:43" x14ac:dyDescent="0.35">
      <c r="AP17424" s="10"/>
      <c r="AQ17424"/>
    </row>
    <row r="17425" spans="42:43" x14ac:dyDescent="0.35">
      <c r="AP17425" s="10"/>
      <c r="AQ17425"/>
    </row>
    <row r="17426" spans="42:43" x14ac:dyDescent="0.35">
      <c r="AP17426" s="10"/>
      <c r="AQ17426"/>
    </row>
    <row r="17427" spans="42:43" x14ac:dyDescent="0.35">
      <c r="AP17427" s="10"/>
      <c r="AQ17427"/>
    </row>
    <row r="17428" spans="42:43" x14ac:dyDescent="0.35">
      <c r="AP17428" s="10"/>
      <c r="AQ17428"/>
    </row>
    <row r="17429" spans="42:43" x14ac:dyDescent="0.35">
      <c r="AP17429" s="10"/>
      <c r="AQ17429"/>
    </row>
    <row r="17430" spans="42:43" x14ac:dyDescent="0.35">
      <c r="AP17430" s="10"/>
      <c r="AQ17430"/>
    </row>
    <row r="17431" spans="42:43" x14ac:dyDescent="0.35">
      <c r="AP17431" s="10"/>
      <c r="AQ17431"/>
    </row>
    <row r="17432" spans="42:43" x14ac:dyDescent="0.35">
      <c r="AP17432" s="10"/>
      <c r="AQ17432"/>
    </row>
    <row r="17433" spans="42:43" x14ac:dyDescent="0.35">
      <c r="AP17433" s="10"/>
      <c r="AQ17433"/>
    </row>
    <row r="17434" spans="42:43" x14ac:dyDescent="0.35">
      <c r="AP17434" s="10"/>
      <c r="AQ17434"/>
    </row>
    <row r="17435" spans="42:43" x14ac:dyDescent="0.35">
      <c r="AP17435" s="10"/>
      <c r="AQ17435"/>
    </row>
    <row r="17436" spans="42:43" x14ac:dyDescent="0.35">
      <c r="AP17436" s="10"/>
      <c r="AQ17436"/>
    </row>
    <row r="17437" spans="42:43" x14ac:dyDescent="0.35">
      <c r="AP17437" s="10"/>
      <c r="AQ17437"/>
    </row>
    <row r="17438" spans="42:43" x14ac:dyDescent="0.35">
      <c r="AP17438" s="10"/>
      <c r="AQ17438"/>
    </row>
    <row r="17439" spans="42:43" x14ac:dyDescent="0.35">
      <c r="AP17439" s="10"/>
      <c r="AQ17439"/>
    </row>
    <row r="17440" spans="42:43" x14ac:dyDescent="0.35">
      <c r="AP17440" s="10"/>
      <c r="AQ17440"/>
    </row>
    <row r="17441" spans="42:43" x14ac:dyDescent="0.35">
      <c r="AP17441" s="10"/>
      <c r="AQ17441"/>
    </row>
    <row r="17442" spans="42:43" x14ac:dyDescent="0.35">
      <c r="AP17442" s="10"/>
      <c r="AQ17442"/>
    </row>
    <row r="17443" spans="42:43" x14ac:dyDescent="0.35">
      <c r="AP17443" s="10"/>
      <c r="AQ17443"/>
    </row>
    <row r="17444" spans="42:43" x14ac:dyDescent="0.35">
      <c r="AP17444" s="10"/>
      <c r="AQ17444"/>
    </row>
    <row r="17445" spans="42:43" x14ac:dyDescent="0.35">
      <c r="AP17445" s="10"/>
      <c r="AQ17445"/>
    </row>
    <row r="17446" spans="42:43" x14ac:dyDescent="0.35">
      <c r="AP17446" s="10"/>
      <c r="AQ17446"/>
    </row>
    <row r="17447" spans="42:43" x14ac:dyDescent="0.35">
      <c r="AP17447" s="10"/>
      <c r="AQ17447"/>
    </row>
    <row r="17448" spans="42:43" x14ac:dyDescent="0.35">
      <c r="AP17448" s="10"/>
      <c r="AQ17448"/>
    </row>
    <row r="17449" spans="42:43" x14ac:dyDescent="0.35">
      <c r="AP17449" s="10"/>
      <c r="AQ17449"/>
    </row>
    <row r="17450" spans="42:43" x14ac:dyDescent="0.35">
      <c r="AP17450" s="10"/>
      <c r="AQ17450"/>
    </row>
    <row r="17451" spans="42:43" x14ac:dyDescent="0.35">
      <c r="AP17451" s="10"/>
      <c r="AQ17451"/>
    </row>
    <row r="17452" spans="42:43" x14ac:dyDescent="0.35">
      <c r="AP17452" s="10"/>
      <c r="AQ17452"/>
    </row>
    <row r="17453" spans="42:43" x14ac:dyDescent="0.35">
      <c r="AP17453" s="10"/>
      <c r="AQ17453"/>
    </row>
    <row r="17454" spans="42:43" x14ac:dyDescent="0.35">
      <c r="AP17454" s="10"/>
      <c r="AQ17454"/>
    </row>
    <row r="17455" spans="42:43" x14ac:dyDescent="0.35">
      <c r="AP17455" s="10"/>
      <c r="AQ17455"/>
    </row>
    <row r="17456" spans="42:43" x14ac:dyDescent="0.35">
      <c r="AP17456" s="10"/>
      <c r="AQ17456"/>
    </row>
    <row r="17457" spans="42:43" x14ac:dyDescent="0.35">
      <c r="AP17457" s="10"/>
      <c r="AQ17457"/>
    </row>
    <row r="17458" spans="42:43" x14ac:dyDescent="0.35">
      <c r="AP17458" s="10"/>
      <c r="AQ17458"/>
    </row>
    <row r="17459" spans="42:43" x14ac:dyDescent="0.35">
      <c r="AP17459" s="10"/>
      <c r="AQ17459"/>
    </row>
    <row r="17460" spans="42:43" x14ac:dyDescent="0.35">
      <c r="AP17460" s="10"/>
      <c r="AQ17460"/>
    </row>
    <row r="17461" spans="42:43" x14ac:dyDescent="0.35">
      <c r="AP17461" s="10"/>
      <c r="AQ17461"/>
    </row>
    <row r="17462" spans="42:43" x14ac:dyDescent="0.35">
      <c r="AP17462" s="10"/>
      <c r="AQ17462"/>
    </row>
    <row r="17463" spans="42:43" x14ac:dyDescent="0.35">
      <c r="AP17463" s="10"/>
      <c r="AQ17463"/>
    </row>
    <row r="17464" spans="42:43" x14ac:dyDescent="0.35">
      <c r="AP17464" s="10"/>
      <c r="AQ17464"/>
    </row>
    <row r="17465" spans="42:43" x14ac:dyDescent="0.35">
      <c r="AP17465" s="10"/>
      <c r="AQ17465"/>
    </row>
    <row r="17466" spans="42:43" x14ac:dyDescent="0.35">
      <c r="AP17466" s="10"/>
      <c r="AQ17466"/>
    </row>
    <row r="17467" spans="42:43" x14ac:dyDescent="0.35">
      <c r="AP17467" s="10"/>
      <c r="AQ17467"/>
    </row>
    <row r="17468" spans="42:43" x14ac:dyDescent="0.35">
      <c r="AP17468" s="10"/>
      <c r="AQ17468"/>
    </row>
    <row r="17469" spans="42:43" x14ac:dyDescent="0.35">
      <c r="AP17469" s="10"/>
      <c r="AQ17469"/>
    </row>
    <row r="17470" spans="42:43" x14ac:dyDescent="0.35">
      <c r="AP17470" s="10"/>
      <c r="AQ17470"/>
    </row>
    <row r="17471" spans="42:43" x14ac:dyDescent="0.35">
      <c r="AP17471" s="10"/>
      <c r="AQ17471"/>
    </row>
    <row r="17472" spans="42:43" x14ac:dyDescent="0.35">
      <c r="AP17472" s="10"/>
      <c r="AQ17472"/>
    </row>
    <row r="17473" spans="42:43" x14ac:dyDescent="0.35">
      <c r="AP17473" s="10"/>
      <c r="AQ17473"/>
    </row>
    <row r="17474" spans="42:43" x14ac:dyDescent="0.35">
      <c r="AP17474" s="10"/>
      <c r="AQ17474"/>
    </row>
    <row r="17475" spans="42:43" x14ac:dyDescent="0.35">
      <c r="AP17475" s="10"/>
      <c r="AQ17475"/>
    </row>
    <row r="17476" spans="42:43" x14ac:dyDescent="0.35">
      <c r="AP17476" s="10"/>
      <c r="AQ17476"/>
    </row>
    <row r="17477" spans="42:43" x14ac:dyDescent="0.35">
      <c r="AP17477" s="10"/>
      <c r="AQ17477"/>
    </row>
    <row r="17478" spans="42:43" x14ac:dyDescent="0.35">
      <c r="AP17478" s="10"/>
      <c r="AQ17478"/>
    </row>
    <row r="17479" spans="42:43" x14ac:dyDescent="0.35">
      <c r="AP17479" s="10"/>
      <c r="AQ17479"/>
    </row>
    <row r="17480" spans="42:43" x14ac:dyDescent="0.35">
      <c r="AP17480" s="10"/>
      <c r="AQ17480"/>
    </row>
    <row r="17481" spans="42:43" x14ac:dyDescent="0.35">
      <c r="AP17481" s="10"/>
      <c r="AQ17481"/>
    </row>
    <row r="17482" spans="42:43" x14ac:dyDescent="0.35">
      <c r="AP17482" s="10"/>
      <c r="AQ17482"/>
    </row>
    <row r="17483" spans="42:43" x14ac:dyDescent="0.35">
      <c r="AP17483" s="10"/>
      <c r="AQ17483"/>
    </row>
    <row r="17484" spans="42:43" x14ac:dyDescent="0.35">
      <c r="AP17484" s="10"/>
      <c r="AQ17484"/>
    </row>
    <row r="17485" spans="42:43" x14ac:dyDescent="0.35">
      <c r="AP17485" s="10"/>
      <c r="AQ17485"/>
    </row>
    <row r="17486" spans="42:43" x14ac:dyDescent="0.35">
      <c r="AP17486" s="10"/>
      <c r="AQ17486"/>
    </row>
    <row r="17487" spans="42:43" x14ac:dyDescent="0.35">
      <c r="AP17487" s="10"/>
      <c r="AQ17487"/>
    </row>
    <row r="17488" spans="42:43" x14ac:dyDescent="0.35">
      <c r="AP17488" s="10"/>
      <c r="AQ17488"/>
    </row>
    <row r="17489" spans="42:43" x14ac:dyDescent="0.35">
      <c r="AP17489" s="10"/>
      <c r="AQ17489"/>
    </row>
    <row r="17490" spans="42:43" x14ac:dyDescent="0.35">
      <c r="AP17490" s="10"/>
      <c r="AQ17490"/>
    </row>
    <row r="17491" spans="42:43" x14ac:dyDescent="0.35">
      <c r="AP17491" s="10"/>
      <c r="AQ17491"/>
    </row>
    <row r="17492" spans="42:43" x14ac:dyDescent="0.35">
      <c r="AP17492" s="10"/>
      <c r="AQ17492"/>
    </row>
    <row r="17493" spans="42:43" x14ac:dyDescent="0.35">
      <c r="AP17493" s="10"/>
      <c r="AQ17493"/>
    </row>
    <row r="17494" spans="42:43" x14ac:dyDescent="0.35">
      <c r="AP17494" s="10"/>
      <c r="AQ17494"/>
    </row>
    <row r="17495" spans="42:43" x14ac:dyDescent="0.35">
      <c r="AP17495" s="10"/>
      <c r="AQ17495"/>
    </row>
    <row r="17496" spans="42:43" x14ac:dyDescent="0.35">
      <c r="AP17496" s="10"/>
      <c r="AQ17496"/>
    </row>
    <row r="17497" spans="42:43" x14ac:dyDescent="0.35">
      <c r="AP17497" s="10"/>
      <c r="AQ17497"/>
    </row>
    <row r="17498" spans="42:43" x14ac:dyDescent="0.35">
      <c r="AP17498" s="10"/>
      <c r="AQ17498"/>
    </row>
    <row r="17499" spans="42:43" x14ac:dyDescent="0.35">
      <c r="AP17499" s="10"/>
      <c r="AQ17499"/>
    </row>
    <row r="17500" spans="42:43" x14ac:dyDescent="0.35">
      <c r="AP17500" s="10"/>
      <c r="AQ17500"/>
    </row>
    <row r="17501" spans="42:43" x14ac:dyDescent="0.35">
      <c r="AP17501" s="10"/>
      <c r="AQ17501"/>
    </row>
    <row r="17502" spans="42:43" x14ac:dyDescent="0.35">
      <c r="AP17502" s="10"/>
      <c r="AQ17502"/>
    </row>
    <row r="17503" spans="42:43" x14ac:dyDescent="0.35">
      <c r="AP17503" s="10"/>
      <c r="AQ17503"/>
    </row>
    <row r="17504" spans="42:43" x14ac:dyDescent="0.35">
      <c r="AP17504" s="10"/>
      <c r="AQ17504"/>
    </row>
    <row r="17505" spans="42:43" x14ac:dyDescent="0.35">
      <c r="AP17505" s="10"/>
      <c r="AQ17505"/>
    </row>
    <row r="17506" spans="42:43" x14ac:dyDescent="0.35">
      <c r="AP17506" s="10"/>
      <c r="AQ17506"/>
    </row>
    <row r="17507" spans="42:43" x14ac:dyDescent="0.35">
      <c r="AP17507" s="10"/>
      <c r="AQ17507"/>
    </row>
    <row r="17508" spans="42:43" x14ac:dyDescent="0.35">
      <c r="AP17508" s="10"/>
      <c r="AQ17508"/>
    </row>
    <row r="17509" spans="42:43" x14ac:dyDescent="0.35">
      <c r="AP17509" s="10"/>
      <c r="AQ17509"/>
    </row>
    <row r="17510" spans="42:43" x14ac:dyDescent="0.35">
      <c r="AP17510" s="10"/>
      <c r="AQ17510"/>
    </row>
    <row r="17511" spans="42:43" x14ac:dyDescent="0.35">
      <c r="AP17511" s="10"/>
      <c r="AQ17511"/>
    </row>
    <row r="17512" spans="42:43" x14ac:dyDescent="0.35">
      <c r="AP17512" s="10"/>
      <c r="AQ17512"/>
    </row>
    <row r="17513" spans="42:43" x14ac:dyDescent="0.35">
      <c r="AP17513" s="10"/>
      <c r="AQ17513"/>
    </row>
    <row r="17514" spans="42:43" x14ac:dyDescent="0.35">
      <c r="AP17514" s="10"/>
      <c r="AQ17514"/>
    </row>
    <row r="17515" spans="42:43" x14ac:dyDescent="0.35">
      <c r="AP17515" s="10"/>
      <c r="AQ17515"/>
    </row>
    <row r="17516" spans="42:43" x14ac:dyDescent="0.35">
      <c r="AP17516" s="10"/>
      <c r="AQ17516"/>
    </row>
    <row r="17517" spans="42:43" x14ac:dyDescent="0.35">
      <c r="AP17517" s="10"/>
      <c r="AQ17517"/>
    </row>
    <row r="17518" spans="42:43" x14ac:dyDescent="0.35">
      <c r="AP17518" s="10"/>
      <c r="AQ17518"/>
    </row>
    <row r="17519" spans="42:43" x14ac:dyDescent="0.35">
      <c r="AP17519" s="10"/>
      <c r="AQ17519"/>
    </row>
    <row r="17520" spans="42:43" x14ac:dyDescent="0.35">
      <c r="AP17520" s="10"/>
      <c r="AQ17520"/>
    </row>
    <row r="17521" spans="42:43" x14ac:dyDescent="0.35">
      <c r="AP17521" s="10"/>
      <c r="AQ17521"/>
    </row>
    <row r="17522" spans="42:43" x14ac:dyDescent="0.35">
      <c r="AP17522" s="10"/>
      <c r="AQ17522"/>
    </row>
    <row r="17523" spans="42:43" x14ac:dyDescent="0.35">
      <c r="AP17523" s="10"/>
      <c r="AQ17523"/>
    </row>
    <row r="17524" spans="42:43" x14ac:dyDescent="0.35">
      <c r="AP17524" s="10"/>
      <c r="AQ17524"/>
    </row>
    <row r="17525" spans="42:43" x14ac:dyDescent="0.35">
      <c r="AP17525" s="10"/>
      <c r="AQ17525"/>
    </row>
    <row r="17526" spans="42:43" x14ac:dyDescent="0.35">
      <c r="AP17526" s="10"/>
      <c r="AQ17526"/>
    </row>
    <row r="17527" spans="42:43" x14ac:dyDescent="0.35">
      <c r="AP17527" s="10"/>
      <c r="AQ17527"/>
    </row>
    <row r="17528" spans="42:43" x14ac:dyDescent="0.35">
      <c r="AP17528" s="10"/>
      <c r="AQ17528"/>
    </row>
    <row r="17529" spans="42:43" x14ac:dyDescent="0.35">
      <c r="AP17529" s="10"/>
      <c r="AQ17529"/>
    </row>
    <row r="17530" spans="42:43" x14ac:dyDescent="0.35">
      <c r="AP17530" s="10"/>
      <c r="AQ17530"/>
    </row>
    <row r="17531" spans="42:43" x14ac:dyDescent="0.35">
      <c r="AP17531" s="10"/>
      <c r="AQ17531"/>
    </row>
    <row r="17532" spans="42:43" x14ac:dyDescent="0.35">
      <c r="AP17532" s="10"/>
      <c r="AQ17532"/>
    </row>
    <row r="17533" spans="42:43" x14ac:dyDescent="0.35">
      <c r="AP17533" s="10"/>
      <c r="AQ17533"/>
    </row>
    <row r="17534" spans="42:43" x14ac:dyDescent="0.35">
      <c r="AP17534" s="10"/>
      <c r="AQ17534"/>
    </row>
    <row r="17535" spans="42:43" x14ac:dyDescent="0.35">
      <c r="AP17535" s="10"/>
      <c r="AQ17535"/>
    </row>
    <row r="17536" spans="42:43" x14ac:dyDescent="0.35">
      <c r="AP17536" s="10"/>
      <c r="AQ17536"/>
    </row>
    <row r="17537" spans="42:43" x14ac:dyDescent="0.35">
      <c r="AP17537" s="10"/>
      <c r="AQ17537"/>
    </row>
    <row r="17538" spans="42:43" x14ac:dyDescent="0.35">
      <c r="AP17538" s="10"/>
      <c r="AQ17538"/>
    </row>
    <row r="17539" spans="42:43" x14ac:dyDescent="0.35">
      <c r="AP17539" s="10"/>
      <c r="AQ17539"/>
    </row>
    <row r="17540" spans="42:43" x14ac:dyDescent="0.35">
      <c r="AP17540" s="10"/>
      <c r="AQ17540"/>
    </row>
    <row r="17541" spans="42:43" x14ac:dyDescent="0.35">
      <c r="AP17541" s="10"/>
      <c r="AQ17541"/>
    </row>
    <row r="17542" spans="42:43" x14ac:dyDescent="0.35">
      <c r="AP17542" s="10"/>
      <c r="AQ17542"/>
    </row>
    <row r="17543" spans="42:43" x14ac:dyDescent="0.35">
      <c r="AP17543" s="10"/>
      <c r="AQ17543"/>
    </row>
    <row r="17544" spans="42:43" x14ac:dyDescent="0.35">
      <c r="AP17544" s="10"/>
      <c r="AQ17544"/>
    </row>
    <row r="17545" spans="42:43" x14ac:dyDescent="0.35">
      <c r="AP17545" s="10"/>
      <c r="AQ17545"/>
    </row>
    <row r="17546" spans="42:43" x14ac:dyDescent="0.35">
      <c r="AP17546" s="10"/>
      <c r="AQ17546"/>
    </row>
    <row r="17547" spans="42:43" x14ac:dyDescent="0.35">
      <c r="AP17547" s="10"/>
      <c r="AQ17547"/>
    </row>
    <row r="17548" spans="42:43" x14ac:dyDescent="0.35">
      <c r="AP17548" s="10"/>
      <c r="AQ17548"/>
    </row>
    <row r="17549" spans="42:43" x14ac:dyDescent="0.35">
      <c r="AP17549" s="10"/>
      <c r="AQ17549"/>
    </row>
    <row r="17550" spans="42:43" x14ac:dyDescent="0.35">
      <c r="AP17550" s="10"/>
      <c r="AQ17550"/>
    </row>
    <row r="17551" spans="42:43" x14ac:dyDescent="0.35">
      <c r="AP17551" s="10"/>
      <c r="AQ17551"/>
    </row>
    <row r="17552" spans="42:43" x14ac:dyDescent="0.35">
      <c r="AP17552" s="10"/>
      <c r="AQ17552"/>
    </row>
    <row r="17553" spans="42:43" x14ac:dyDescent="0.35">
      <c r="AP17553" s="10"/>
      <c r="AQ17553"/>
    </row>
    <row r="17554" spans="42:43" x14ac:dyDescent="0.35">
      <c r="AP17554" s="10"/>
      <c r="AQ17554"/>
    </row>
    <row r="17555" spans="42:43" x14ac:dyDescent="0.35">
      <c r="AP17555" s="10"/>
      <c r="AQ17555"/>
    </row>
    <row r="17556" spans="42:43" x14ac:dyDescent="0.35">
      <c r="AP17556" s="10"/>
      <c r="AQ17556"/>
    </row>
    <row r="17557" spans="42:43" x14ac:dyDescent="0.35">
      <c r="AP17557" s="10"/>
      <c r="AQ17557"/>
    </row>
    <row r="17558" spans="42:43" x14ac:dyDescent="0.35">
      <c r="AP17558" s="10"/>
      <c r="AQ17558"/>
    </row>
    <row r="17559" spans="42:43" x14ac:dyDescent="0.35">
      <c r="AP17559" s="10"/>
      <c r="AQ17559"/>
    </row>
    <row r="17560" spans="42:43" x14ac:dyDescent="0.35">
      <c r="AP17560" s="10"/>
      <c r="AQ17560"/>
    </row>
    <row r="17561" spans="42:43" x14ac:dyDescent="0.35">
      <c r="AP17561" s="10"/>
      <c r="AQ17561"/>
    </row>
    <row r="17562" spans="42:43" x14ac:dyDescent="0.35">
      <c r="AP17562" s="10"/>
      <c r="AQ17562"/>
    </row>
    <row r="17563" spans="42:43" x14ac:dyDescent="0.35">
      <c r="AP17563" s="10"/>
      <c r="AQ17563"/>
    </row>
    <row r="17564" spans="42:43" x14ac:dyDescent="0.35">
      <c r="AP17564" s="10"/>
      <c r="AQ17564"/>
    </row>
    <row r="17565" spans="42:43" x14ac:dyDescent="0.35">
      <c r="AP17565" s="10"/>
      <c r="AQ17565"/>
    </row>
    <row r="17566" spans="42:43" x14ac:dyDescent="0.35">
      <c r="AP17566" s="10"/>
      <c r="AQ17566"/>
    </row>
    <row r="17567" spans="42:43" x14ac:dyDescent="0.35">
      <c r="AP17567" s="10"/>
      <c r="AQ17567"/>
    </row>
    <row r="17568" spans="42:43" x14ac:dyDescent="0.35">
      <c r="AP17568" s="10"/>
      <c r="AQ17568"/>
    </row>
    <row r="17569" spans="42:43" x14ac:dyDescent="0.35">
      <c r="AP17569" s="10"/>
      <c r="AQ17569"/>
    </row>
    <row r="17570" spans="42:43" x14ac:dyDescent="0.35">
      <c r="AP17570" s="10"/>
      <c r="AQ17570"/>
    </row>
    <row r="17571" spans="42:43" x14ac:dyDescent="0.35">
      <c r="AP17571" s="10"/>
      <c r="AQ17571"/>
    </row>
    <row r="17572" spans="42:43" x14ac:dyDescent="0.35">
      <c r="AP17572" s="10"/>
      <c r="AQ17572"/>
    </row>
    <row r="17573" spans="42:43" x14ac:dyDescent="0.35">
      <c r="AP17573" s="10"/>
      <c r="AQ17573"/>
    </row>
    <row r="17574" spans="42:43" x14ac:dyDescent="0.35">
      <c r="AP17574" s="10"/>
      <c r="AQ17574"/>
    </row>
    <row r="17575" spans="42:43" x14ac:dyDescent="0.35">
      <c r="AP17575" s="10"/>
      <c r="AQ17575"/>
    </row>
    <row r="17576" spans="42:43" x14ac:dyDescent="0.35">
      <c r="AP17576" s="10"/>
      <c r="AQ17576"/>
    </row>
    <row r="17577" spans="42:43" x14ac:dyDescent="0.35">
      <c r="AP17577" s="10"/>
      <c r="AQ17577"/>
    </row>
    <row r="17578" spans="42:43" x14ac:dyDescent="0.35">
      <c r="AP17578" s="10"/>
      <c r="AQ17578"/>
    </row>
    <row r="17579" spans="42:43" x14ac:dyDescent="0.35">
      <c r="AP17579" s="10"/>
      <c r="AQ17579"/>
    </row>
    <row r="17580" spans="42:43" x14ac:dyDescent="0.35">
      <c r="AP17580" s="10"/>
      <c r="AQ17580"/>
    </row>
    <row r="17581" spans="42:43" x14ac:dyDescent="0.35">
      <c r="AP17581" s="10"/>
      <c r="AQ17581"/>
    </row>
    <row r="17582" spans="42:43" x14ac:dyDescent="0.35">
      <c r="AP17582" s="10"/>
      <c r="AQ17582"/>
    </row>
    <row r="17583" spans="42:43" x14ac:dyDescent="0.35">
      <c r="AP17583" s="10"/>
      <c r="AQ17583"/>
    </row>
    <row r="17584" spans="42:43" x14ac:dyDescent="0.35">
      <c r="AP17584" s="10"/>
      <c r="AQ17584"/>
    </row>
    <row r="17585" spans="42:43" x14ac:dyDescent="0.35">
      <c r="AP17585" s="10"/>
      <c r="AQ17585"/>
    </row>
    <row r="17586" spans="42:43" x14ac:dyDescent="0.35">
      <c r="AP17586" s="10"/>
      <c r="AQ17586"/>
    </row>
    <row r="17587" spans="42:43" x14ac:dyDescent="0.35">
      <c r="AP17587" s="10"/>
      <c r="AQ17587"/>
    </row>
    <row r="17588" spans="42:43" x14ac:dyDescent="0.35">
      <c r="AP17588" s="10"/>
      <c r="AQ17588"/>
    </row>
    <row r="17589" spans="42:43" x14ac:dyDescent="0.35">
      <c r="AP17589" s="10"/>
      <c r="AQ17589"/>
    </row>
    <row r="17590" spans="42:43" x14ac:dyDescent="0.35">
      <c r="AP17590" s="10"/>
      <c r="AQ17590"/>
    </row>
    <row r="17591" spans="42:43" x14ac:dyDescent="0.35">
      <c r="AP17591" s="10"/>
      <c r="AQ17591"/>
    </row>
    <row r="17592" spans="42:43" x14ac:dyDescent="0.35">
      <c r="AP17592" s="10"/>
      <c r="AQ17592"/>
    </row>
    <row r="17593" spans="42:43" x14ac:dyDescent="0.35">
      <c r="AP17593" s="10"/>
      <c r="AQ17593"/>
    </row>
    <row r="17594" spans="42:43" x14ac:dyDescent="0.35">
      <c r="AP17594" s="10"/>
      <c r="AQ17594"/>
    </row>
    <row r="17595" spans="42:43" x14ac:dyDescent="0.35">
      <c r="AP17595" s="10"/>
      <c r="AQ17595"/>
    </row>
    <row r="17596" spans="42:43" x14ac:dyDescent="0.35">
      <c r="AP17596" s="10"/>
      <c r="AQ17596"/>
    </row>
    <row r="17597" spans="42:43" x14ac:dyDescent="0.35">
      <c r="AP17597" s="10"/>
      <c r="AQ17597"/>
    </row>
    <row r="17598" spans="42:43" x14ac:dyDescent="0.35">
      <c r="AP17598" s="10"/>
      <c r="AQ17598"/>
    </row>
    <row r="17599" spans="42:43" x14ac:dyDescent="0.35">
      <c r="AP17599" s="10"/>
      <c r="AQ17599"/>
    </row>
    <row r="17600" spans="42:43" x14ac:dyDescent="0.35">
      <c r="AP17600" s="10"/>
      <c r="AQ17600"/>
    </row>
    <row r="17601" spans="42:43" x14ac:dyDescent="0.35">
      <c r="AP17601" s="10"/>
      <c r="AQ17601"/>
    </row>
    <row r="17602" spans="42:43" x14ac:dyDescent="0.35">
      <c r="AP17602" s="10"/>
      <c r="AQ17602"/>
    </row>
    <row r="17603" spans="42:43" x14ac:dyDescent="0.35">
      <c r="AP17603" s="10"/>
      <c r="AQ17603"/>
    </row>
    <row r="17604" spans="42:43" x14ac:dyDescent="0.35">
      <c r="AP17604" s="10"/>
      <c r="AQ17604"/>
    </row>
    <row r="17605" spans="42:43" x14ac:dyDescent="0.35">
      <c r="AP17605" s="10"/>
      <c r="AQ17605"/>
    </row>
    <row r="17606" spans="42:43" x14ac:dyDescent="0.35">
      <c r="AP17606" s="10"/>
      <c r="AQ17606"/>
    </row>
    <row r="17607" spans="42:43" x14ac:dyDescent="0.35">
      <c r="AP17607" s="10"/>
      <c r="AQ17607"/>
    </row>
    <row r="17608" spans="42:43" x14ac:dyDescent="0.35">
      <c r="AP17608" s="10"/>
      <c r="AQ17608"/>
    </row>
    <row r="17609" spans="42:43" x14ac:dyDescent="0.35">
      <c r="AP17609" s="10"/>
      <c r="AQ17609"/>
    </row>
    <row r="17610" spans="42:43" x14ac:dyDescent="0.35">
      <c r="AP17610" s="10"/>
      <c r="AQ17610"/>
    </row>
    <row r="17611" spans="42:43" x14ac:dyDescent="0.35">
      <c r="AP17611" s="10"/>
      <c r="AQ17611"/>
    </row>
    <row r="17612" spans="42:43" x14ac:dyDescent="0.35">
      <c r="AP17612" s="10"/>
      <c r="AQ17612"/>
    </row>
    <row r="17613" spans="42:43" x14ac:dyDescent="0.35">
      <c r="AP17613" s="10"/>
      <c r="AQ17613"/>
    </row>
    <row r="17614" spans="42:43" x14ac:dyDescent="0.35">
      <c r="AP17614" s="10"/>
      <c r="AQ17614"/>
    </row>
    <row r="17615" spans="42:43" x14ac:dyDescent="0.35">
      <c r="AP17615" s="10"/>
      <c r="AQ17615"/>
    </row>
    <row r="17616" spans="42:43" x14ac:dyDescent="0.35">
      <c r="AP17616" s="10"/>
      <c r="AQ17616"/>
    </row>
    <row r="17617" spans="42:43" x14ac:dyDescent="0.35">
      <c r="AP17617" s="10"/>
      <c r="AQ17617"/>
    </row>
    <row r="17618" spans="42:43" x14ac:dyDescent="0.35">
      <c r="AP17618" s="10"/>
      <c r="AQ17618"/>
    </row>
    <row r="17619" spans="42:43" x14ac:dyDescent="0.35">
      <c r="AP17619" s="10"/>
      <c r="AQ17619"/>
    </row>
    <row r="17620" spans="42:43" x14ac:dyDescent="0.35">
      <c r="AP17620" s="10"/>
      <c r="AQ17620"/>
    </row>
    <row r="17621" spans="42:43" x14ac:dyDescent="0.35">
      <c r="AP17621" s="10"/>
      <c r="AQ17621"/>
    </row>
    <row r="17622" spans="42:43" x14ac:dyDescent="0.35">
      <c r="AP17622" s="10"/>
      <c r="AQ17622"/>
    </row>
    <row r="17623" spans="42:43" x14ac:dyDescent="0.35">
      <c r="AP17623" s="10"/>
      <c r="AQ17623"/>
    </row>
    <row r="17624" spans="42:43" x14ac:dyDescent="0.35">
      <c r="AP17624" s="10"/>
      <c r="AQ17624"/>
    </row>
    <row r="17625" spans="42:43" x14ac:dyDescent="0.35">
      <c r="AP17625" s="10"/>
      <c r="AQ17625"/>
    </row>
    <row r="17626" spans="42:43" x14ac:dyDescent="0.35">
      <c r="AP17626" s="10"/>
      <c r="AQ17626"/>
    </row>
    <row r="17627" spans="42:43" x14ac:dyDescent="0.35">
      <c r="AP17627" s="10"/>
      <c r="AQ17627"/>
    </row>
    <row r="17628" spans="42:43" x14ac:dyDescent="0.35">
      <c r="AP17628" s="10"/>
      <c r="AQ17628"/>
    </row>
    <row r="17629" spans="42:43" x14ac:dyDescent="0.35">
      <c r="AP17629" s="10"/>
      <c r="AQ17629"/>
    </row>
    <row r="17630" spans="42:43" x14ac:dyDescent="0.35">
      <c r="AP17630" s="10"/>
      <c r="AQ17630"/>
    </row>
    <row r="17631" spans="42:43" x14ac:dyDescent="0.35">
      <c r="AP17631" s="10"/>
      <c r="AQ17631"/>
    </row>
    <row r="17632" spans="42:43" x14ac:dyDescent="0.35">
      <c r="AP17632" s="10"/>
      <c r="AQ17632"/>
    </row>
    <row r="17633" spans="42:43" x14ac:dyDescent="0.35">
      <c r="AP17633" s="10"/>
      <c r="AQ17633"/>
    </row>
    <row r="17634" spans="42:43" x14ac:dyDescent="0.35">
      <c r="AP17634" s="10"/>
      <c r="AQ17634"/>
    </row>
    <row r="17635" spans="42:43" x14ac:dyDescent="0.35">
      <c r="AP17635" s="10"/>
      <c r="AQ17635"/>
    </row>
    <row r="17636" spans="42:43" x14ac:dyDescent="0.35">
      <c r="AP17636" s="10"/>
      <c r="AQ17636"/>
    </row>
    <row r="17637" spans="42:43" x14ac:dyDescent="0.35">
      <c r="AP17637" s="10"/>
      <c r="AQ17637"/>
    </row>
    <row r="17638" spans="42:43" x14ac:dyDescent="0.35">
      <c r="AP17638" s="10"/>
      <c r="AQ17638"/>
    </row>
    <row r="17639" spans="42:43" x14ac:dyDescent="0.35">
      <c r="AP17639" s="10"/>
      <c r="AQ17639"/>
    </row>
    <row r="17640" spans="42:43" x14ac:dyDescent="0.35">
      <c r="AP17640" s="10"/>
      <c r="AQ17640"/>
    </row>
    <row r="17641" spans="42:43" x14ac:dyDescent="0.35">
      <c r="AP17641" s="10"/>
      <c r="AQ17641"/>
    </row>
    <row r="17642" spans="42:43" x14ac:dyDescent="0.35">
      <c r="AP17642" s="10"/>
      <c r="AQ17642"/>
    </row>
    <row r="17643" spans="42:43" x14ac:dyDescent="0.35">
      <c r="AP17643" s="10"/>
      <c r="AQ17643"/>
    </row>
    <row r="17644" spans="42:43" x14ac:dyDescent="0.35">
      <c r="AP17644" s="10"/>
      <c r="AQ17644"/>
    </row>
    <row r="17645" spans="42:43" x14ac:dyDescent="0.35">
      <c r="AP17645" s="10"/>
      <c r="AQ17645"/>
    </row>
    <row r="17646" spans="42:43" x14ac:dyDescent="0.35">
      <c r="AP17646" s="10"/>
      <c r="AQ17646"/>
    </row>
    <row r="17647" spans="42:43" x14ac:dyDescent="0.35">
      <c r="AP17647" s="10"/>
      <c r="AQ17647"/>
    </row>
    <row r="17648" spans="42:43" x14ac:dyDescent="0.35">
      <c r="AP17648" s="10"/>
      <c r="AQ17648"/>
    </row>
    <row r="17649" spans="42:43" x14ac:dyDescent="0.35">
      <c r="AP17649" s="10"/>
      <c r="AQ17649"/>
    </row>
    <row r="17650" spans="42:43" x14ac:dyDescent="0.35">
      <c r="AP17650" s="10"/>
      <c r="AQ17650"/>
    </row>
    <row r="17651" spans="42:43" x14ac:dyDescent="0.35">
      <c r="AP17651" s="10"/>
      <c r="AQ17651"/>
    </row>
    <row r="17652" spans="42:43" x14ac:dyDescent="0.35">
      <c r="AP17652" s="10"/>
      <c r="AQ17652"/>
    </row>
    <row r="17653" spans="42:43" x14ac:dyDescent="0.35">
      <c r="AP17653" s="10"/>
      <c r="AQ17653"/>
    </row>
    <row r="17654" spans="42:43" x14ac:dyDescent="0.35">
      <c r="AP17654" s="10"/>
      <c r="AQ17654"/>
    </row>
    <row r="17655" spans="42:43" x14ac:dyDescent="0.35">
      <c r="AP17655" s="10"/>
      <c r="AQ17655"/>
    </row>
    <row r="17656" spans="42:43" x14ac:dyDescent="0.35">
      <c r="AP17656" s="10"/>
      <c r="AQ17656"/>
    </row>
    <row r="17657" spans="42:43" x14ac:dyDescent="0.35">
      <c r="AP17657" s="10"/>
      <c r="AQ17657"/>
    </row>
    <row r="17658" spans="42:43" x14ac:dyDescent="0.35">
      <c r="AP17658" s="10"/>
      <c r="AQ17658"/>
    </row>
    <row r="17659" spans="42:43" x14ac:dyDescent="0.35">
      <c r="AP17659" s="10"/>
      <c r="AQ17659"/>
    </row>
    <row r="17660" spans="42:43" x14ac:dyDescent="0.35">
      <c r="AP17660" s="10"/>
      <c r="AQ17660"/>
    </row>
    <row r="17661" spans="42:43" x14ac:dyDescent="0.35">
      <c r="AP17661" s="10"/>
      <c r="AQ17661"/>
    </row>
    <row r="17662" spans="42:43" x14ac:dyDescent="0.35">
      <c r="AP17662" s="10"/>
      <c r="AQ17662"/>
    </row>
    <row r="17663" spans="42:43" x14ac:dyDescent="0.35">
      <c r="AP17663" s="10"/>
      <c r="AQ17663"/>
    </row>
    <row r="17664" spans="42:43" x14ac:dyDescent="0.35">
      <c r="AP17664" s="10"/>
      <c r="AQ17664"/>
    </row>
    <row r="17665" spans="42:43" x14ac:dyDescent="0.35">
      <c r="AP17665" s="10"/>
      <c r="AQ17665"/>
    </row>
    <row r="17666" spans="42:43" x14ac:dyDescent="0.35">
      <c r="AP17666" s="10"/>
      <c r="AQ17666"/>
    </row>
    <row r="17667" spans="42:43" x14ac:dyDescent="0.35">
      <c r="AP17667" s="10"/>
      <c r="AQ17667"/>
    </row>
    <row r="17668" spans="42:43" x14ac:dyDescent="0.35">
      <c r="AP17668" s="10"/>
      <c r="AQ17668"/>
    </row>
    <row r="17669" spans="42:43" x14ac:dyDescent="0.35">
      <c r="AP17669" s="10"/>
      <c r="AQ17669"/>
    </row>
    <row r="17670" spans="42:43" x14ac:dyDescent="0.35">
      <c r="AP17670" s="10"/>
      <c r="AQ17670"/>
    </row>
    <row r="17671" spans="42:43" x14ac:dyDescent="0.35">
      <c r="AP17671" s="10"/>
      <c r="AQ17671"/>
    </row>
    <row r="17672" spans="42:43" x14ac:dyDescent="0.35">
      <c r="AP17672" s="10"/>
      <c r="AQ17672"/>
    </row>
    <row r="17673" spans="42:43" x14ac:dyDescent="0.35">
      <c r="AP17673" s="10"/>
      <c r="AQ17673"/>
    </row>
    <row r="17674" spans="42:43" x14ac:dyDescent="0.35">
      <c r="AP17674" s="10"/>
      <c r="AQ17674"/>
    </row>
    <row r="17675" spans="42:43" x14ac:dyDescent="0.35">
      <c r="AP17675" s="10"/>
      <c r="AQ17675"/>
    </row>
    <row r="17676" spans="42:43" x14ac:dyDescent="0.35">
      <c r="AP17676" s="10"/>
      <c r="AQ17676"/>
    </row>
    <row r="17677" spans="42:43" x14ac:dyDescent="0.35">
      <c r="AP17677" s="10"/>
      <c r="AQ17677"/>
    </row>
    <row r="17678" spans="42:43" x14ac:dyDescent="0.35">
      <c r="AP17678" s="10"/>
      <c r="AQ17678"/>
    </row>
    <row r="17679" spans="42:43" x14ac:dyDescent="0.35">
      <c r="AP17679" s="10"/>
      <c r="AQ17679"/>
    </row>
    <row r="17680" spans="42:43" x14ac:dyDescent="0.35">
      <c r="AP17680" s="10"/>
      <c r="AQ17680"/>
    </row>
    <row r="17681" spans="42:43" x14ac:dyDescent="0.35">
      <c r="AP17681" s="10"/>
      <c r="AQ17681"/>
    </row>
    <row r="17682" spans="42:43" x14ac:dyDescent="0.35">
      <c r="AP17682" s="10"/>
      <c r="AQ17682"/>
    </row>
    <row r="17683" spans="42:43" x14ac:dyDescent="0.35">
      <c r="AP17683" s="10"/>
      <c r="AQ17683"/>
    </row>
    <row r="17684" spans="42:43" x14ac:dyDescent="0.35">
      <c r="AP17684" s="10"/>
      <c r="AQ17684"/>
    </row>
    <row r="17685" spans="42:43" x14ac:dyDescent="0.35">
      <c r="AP17685" s="10"/>
      <c r="AQ17685"/>
    </row>
    <row r="17686" spans="42:43" x14ac:dyDescent="0.35">
      <c r="AP17686" s="10"/>
      <c r="AQ17686"/>
    </row>
    <row r="17687" spans="42:43" x14ac:dyDescent="0.35">
      <c r="AP17687" s="10"/>
      <c r="AQ17687"/>
    </row>
    <row r="17688" spans="42:43" x14ac:dyDescent="0.35">
      <c r="AP17688" s="10"/>
      <c r="AQ17688"/>
    </row>
    <row r="17689" spans="42:43" x14ac:dyDescent="0.35">
      <c r="AP17689" s="10"/>
      <c r="AQ17689"/>
    </row>
    <row r="17690" spans="42:43" x14ac:dyDescent="0.35">
      <c r="AP17690" s="10"/>
      <c r="AQ17690"/>
    </row>
    <row r="17691" spans="42:43" x14ac:dyDescent="0.35">
      <c r="AP17691" s="10"/>
      <c r="AQ17691"/>
    </row>
    <row r="17692" spans="42:43" x14ac:dyDescent="0.35">
      <c r="AP17692" s="10"/>
      <c r="AQ17692"/>
    </row>
    <row r="17693" spans="42:43" x14ac:dyDescent="0.35">
      <c r="AP17693" s="10"/>
      <c r="AQ17693"/>
    </row>
    <row r="17694" spans="42:43" x14ac:dyDescent="0.35">
      <c r="AP17694" s="10"/>
      <c r="AQ17694"/>
    </row>
    <row r="17695" spans="42:43" x14ac:dyDescent="0.35">
      <c r="AP17695" s="10"/>
      <c r="AQ17695"/>
    </row>
    <row r="17696" spans="42:43" x14ac:dyDescent="0.35">
      <c r="AP17696" s="10"/>
      <c r="AQ17696"/>
    </row>
    <row r="17697" spans="42:43" x14ac:dyDescent="0.35">
      <c r="AP17697" s="10"/>
      <c r="AQ17697"/>
    </row>
    <row r="17698" spans="42:43" x14ac:dyDescent="0.35">
      <c r="AP17698" s="10"/>
      <c r="AQ17698"/>
    </row>
    <row r="17699" spans="42:43" x14ac:dyDescent="0.35">
      <c r="AP17699" s="10"/>
      <c r="AQ17699"/>
    </row>
    <row r="17700" spans="42:43" x14ac:dyDescent="0.35">
      <c r="AP17700" s="10"/>
      <c r="AQ17700"/>
    </row>
    <row r="17701" spans="42:43" x14ac:dyDescent="0.35">
      <c r="AP17701" s="10"/>
      <c r="AQ17701"/>
    </row>
    <row r="17702" spans="42:43" x14ac:dyDescent="0.35">
      <c r="AP17702" s="10"/>
      <c r="AQ17702"/>
    </row>
    <row r="17703" spans="42:43" x14ac:dyDescent="0.35">
      <c r="AP17703" s="10"/>
      <c r="AQ17703"/>
    </row>
    <row r="17704" spans="42:43" x14ac:dyDescent="0.35">
      <c r="AP17704" s="10"/>
      <c r="AQ17704"/>
    </row>
    <row r="17705" spans="42:43" x14ac:dyDescent="0.35">
      <c r="AP17705" s="10"/>
      <c r="AQ17705"/>
    </row>
    <row r="17706" spans="42:43" x14ac:dyDescent="0.35">
      <c r="AP17706" s="10"/>
      <c r="AQ17706"/>
    </row>
    <row r="17707" spans="42:43" x14ac:dyDescent="0.35">
      <c r="AP17707" s="10"/>
      <c r="AQ17707"/>
    </row>
    <row r="17708" spans="42:43" x14ac:dyDescent="0.35">
      <c r="AP17708" s="10"/>
      <c r="AQ17708"/>
    </row>
    <row r="17709" spans="42:43" x14ac:dyDescent="0.35">
      <c r="AP17709" s="10"/>
      <c r="AQ17709"/>
    </row>
    <row r="17710" spans="42:43" x14ac:dyDescent="0.35">
      <c r="AP17710" s="10"/>
      <c r="AQ17710"/>
    </row>
    <row r="17711" spans="42:43" x14ac:dyDescent="0.35">
      <c r="AP17711" s="10"/>
      <c r="AQ17711"/>
    </row>
    <row r="17712" spans="42:43" x14ac:dyDescent="0.35">
      <c r="AP17712" s="10"/>
      <c r="AQ17712"/>
    </row>
    <row r="17713" spans="42:43" x14ac:dyDescent="0.35">
      <c r="AP17713" s="10"/>
      <c r="AQ17713"/>
    </row>
    <row r="17714" spans="42:43" x14ac:dyDescent="0.35">
      <c r="AP17714" s="10"/>
      <c r="AQ17714"/>
    </row>
    <row r="17715" spans="42:43" x14ac:dyDescent="0.35">
      <c r="AP17715" s="10"/>
      <c r="AQ17715"/>
    </row>
    <row r="17716" spans="42:43" x14ac:dyDescent="0.35">
      <c r="AP17716" s="10"/>
      <c r="AQ17716"/>
    </row>
    <row r="17717" spans="42:43" x14ac:dyDescent="0.35">
      <c r="AP17717" s="10"/>
      <c r="AQ17717"/>
    </row>
    <row r="17718" spans="42:43" x14ac:dyDescent="0.35">
      <c r="AP17718" s="10"/>
      <c r="AQ17718"/>
    </row>
    <row r="17719" spans="42:43" x14ac:dyDescent="0.35">
      <c r="AP17719" s="10"/>
      <c r="AQ17719"/>
    </row>
    <row r="17720" spans="42:43" x14ac:dyDescent="0.35">
      <c r="AP17720" s="10"/>
      <c r="AQ17720"/>
    </row>
    <row r="17721" spans="42:43" x14ac:dyDescent="0.35">
      <c r="AP17721" s="10"/>
      <c r="AQ17721"/>
    </row>
    <row r="17722" spans="42:43" x14ac:dyDescent="0.35">
      <c r="AP17722" s="10"/>
      <c r="AQ17722"/>
    </row>
    <row r="17723" spans="42:43" x14ac:dyDescent="0.35">
      <c r="AP17723" s="10"/>
      <c r="AQ17723"/>
    </row>
    <row r="17724" spans="42:43" x14ac:dyDescent="0.35">
      <c r="AP17724" s="10"/>
      <c r="AQ17724"/>
    </row>
    <row r="17725" spans="42:43" x14ac:dyDescent="0.35">
      <c r="AP17725" s="10"/>
      <c r="AQ17725"/>
    </row>
    <row r="17726" spans="42:43" x14ac:dyDescent="0.35">
      <c r="AP17726" s="10"/>
      <c r="AQ17726"/>
    </row>
    <row r="17727" spans="42:43" x14ac:dyDescent="0.35">
      <c r="AP17727" s="10"/>
      <c r="AQ17727"/>
    </row>
    <row r="17728" spans="42:43" x14ac:dyDescent="0.35">
      <c r="AP17728" s="10"/>
      <c r="AQ17728"/>
    </row>
    <row r="17729" spans="42:43" x14ac:dyDescent="0.35">
      <c r="AP17729" s="10"/>
      <c r="AQ17729"/>
    </row>
    <row r="17730" spans="42:43" x14ac:dyDescent="0.35">
      <c r="AP17730" s="10"/>
      <c r="AQ17730"/>
    </row>
    <row r="17731" spans="42:43" x14ac:dyDescent="0.35">
      <c r="AP17731" s="10"/>
      <c r="AQ17731"/>
    </row>
    <row r="17732" spans="42:43" x14ac:dyDescent="0.35">
      <c r="AP17732" s="10"/>
      <c r="AQ17732"/>
    </row>
    <row r="17733" spans="42:43" x14ac:dyDescent="0.35">
      <c r="AP17733" s="10"/>
      <c r="AQ17733"/>
    </row>
    <row r="17734" spans="42:43" x14ac:dyDescent="0.35">
      <c r="AP17734" s="10"/>
      <c r="AQ17734"/>
    </row>
    <row r="17735" spans="42:43" x14ac:dyDescent="0.35">
      <c r="AP17735" s="10"/>
      <c r="AQ17735"/>
    </row>
    <row r="17736" spans="42:43" x14ac:dyDescent="0.35">
      <c r="AP17736" s="10"/>
      <c r="AQ17736"/>
    </row>
    <row r="17737" spans="42:43" x14ac:dyDescent="0.35">
      <c r="AP17737" s="10"/>
      <c r="AQ17737"/>
    </row>
    <row r="17738" spans="42:43" x14ac:dyDescent="0.35">
      <c r="AP17738" s="10"/>
      <c r="AQ17738"/>
    </row>
    <row r="17739" spans="42:43" x14ac:dyDescent="0.35">
      <c r="AP17739" s="10"/>
      <c r="AQ17739"/>
    </row>
    <row r="17740" spans="42:43" x14ac:dyDescent="0.35">
      <c r="AP17740" s="10"/>
      <c r="AQ17740"/>
    </row>
    <row r="17741" spans="42:43" x14ac:dyDescent="0.35">
      <c r="AP17741" s="10"/>
      <c r="AQ17741"/>
    </row>
    <row r="17742" spans="42:43" x14ac:dyDescent="0.35">
      <c r="AP17742" s="10"/>
      <c r="AQ17742"/>
    </row>
    <row r="17743" spans="42:43" x14ac:dyDescent="0.35">
      <c r="AP17743" s="10"/>
      <c r="AQ17743"/>
    </row>
    <row r="17744" spans="42:43" x14ac:dyDescent="0.35">
      <c r="AP17744" s="10"/>
      <c r="AQ17744"/>
    </row>
    <row r="17745" spans="42:43" x14ac:dyDescent="0.35">
      <c r="AP17745" s="10"/>
      <c r="AQ17745"/>
    </row>
    <row r="17746" spans="42:43" x14ac:dyDescent="0.35">
      <c r="AP17746" s="10"/>
      <c r="AQ17746"/>
    </row>
    <row r="17747" spans="42:43" x14ac:dyDescent="0.35">
      <c r="AP17747" s="10"/>
      <c r="AQ17747"/>
    </row>
    <row r="17748" spans="42:43" x14ac:dyDescent="0.35">
      <c r="AP17748" s="10"/>
      <c r="AQ17748"/>
    </row>
    <row r="17749" spans="42:43" x14ac:dyDescent="0.35">
      <c r="AP17749" s="10"/>
      <c r="AQ17749"/>
    </row>
    <row r="17750" spans="42:43" x14ac:dyDescent="0.35">
      <c r="AP17750" s="10"/>
      <c r="AQ17750"/>
    </row>
    <row r="17751" spans="42:43" x14ac:dyDescent="0.35">
      <c r="AP17751" s="10"/>
      <c r="AQ17751"/>
    </row>
    <row r="17752" spans="42:43" x14ac:dyDescent="0.35">
      <c r="AP17752" s="10"/>
      <c r="AQ17752"/>
    </row>
    <row r="17753" spans="42:43" x14ac:dyDescent="0.35">
      <c r="AP17753" s="10"/>
      <c r="AQ17753"/>
    </row>
    <row r="17754" spans="42:43" x14ac:dyDescent="0.35">
      <c r="AP17754" s="10"/>
      <c r="AQ17754"/>
    </row>
    <row r="17755" spans="42:43" x14ac:dyDescent="0.35">
      <c r="AP17755" s="10"/>
      <c r="AQ17755"/>
    </row>
    <row r="17756" spans="42:43" x14ac:dyDescent="0.35">
      <c r="AP17756" s="10"/>
      <c r="AQ17756"/>
    </row>
    <row r="17757" spans="42:43" x14ac:dyDescent="0.35">
      <c r="AP17757" s="10"/>
      <c r="AQ17757"/>
    </row>
    <row r="17758" spans="42:43" x14ac:dyDescent="0.35">
      <c r="AP17758" s="10"/>
      <c r="AQ17758"/>
    </row>
    <row r="17759" spans="42:43" x14ac:dyDescent="0.35">
      <c r="AP17759" s="10"/>
      <c r="AQ17759"/>
    </row>
    <row r="17760" spans="42:43" x14ac:dyDescent="0.35">
      <c r="AP17760" s="10"/>
      <c r="AQ17760"/>
    </row>
    <row r="17761" spans="42:43" x14ac:dyDescent="0.35">
      <c r="AP17761" s="10"/>
      <c r="AQ17761"/>
    </row>
    <row r="17762" spans="42:43" x14ac:dyDescent="0.35">
      <c r="AP17762" s="10"/>
      <c r="AQ17762"/>
    </row>
    <row r="17763" spans="42:43" x14ac:dyDescent="0.35">
      <c r="AP17763" s="10"/>
      <c r="AQ17763"/>
    </row>
    <row r="17764" spans="42:43" x14ac:dyDescent="0.35">
      <c r="AP17764" s="10"/>
      <c r="AQ17764"/>
    </row>
    <row r="17765" spans="42:43" x14ac:dyDescent="0.35">
      <c r="AP17765" s="10"/>
      <c r="AQ17765"/>
    </row>
    <row r="17766" spans="42:43" x14ac:dyDescent="0.35">
      <c r="AP17766" s="10"/>
      <c r="AQ17766"/>
    </row>
    <row r="17767" spans="42:43" x14ac:dyDescent="0.35">
      <c r="AP17767" s="10"/>
      <c r="AQ17767"/>
    </row>
    <row r="17768" spans="42:43" x14ac:dyDescent="0.35">
      <c r="AP17768" s="10"/>
      <c r="AQ17768"/>
    </row>
    <row r="17769" spans="42:43" x14ac:dyDescent="0.35">
      <c r="AP17769" s="10"/>
      <c r="AQ17769"/>
    </row>
    <row r="17770" spans="42:43" x14ac:dyDescent="0.35">
      <c r="AP17770" s="10"/>
      <c r="AQ17770"/>
    </row>
    <row r="17771" spans="42:43" x14ac:dyDescent="0.35">
      <c r="AP17771" s="10"/>
      <c r="AQ17771"/>
    </row>
    <row r="17772" spans="42:43" x14ac:dyDescent="0.35">
      <c r="AP17772" s="10"/>
      <c r="AQ17772"/>
    </row>
    <row r="17773" spans="42:43" x14ac:dyDescent="0.35">
      <c r="AP17773" s="10"/>
      <c r="AQ17773"/>
    </row>
    <row r="17774" spans="42:43" x14ac:dyDescent="0.35">
      <c r="AP17774" s="10"/>
      <c r="AQ17774"/>
    </row>
    <row r="17775" spans="42:43" x14ac:dyDescent="0.35">
      <c r="AP17775" s="10"/>
      <c r="AQ17775"/>
    </row>
    <row r="17776" spans="42:43" x14ac:dyDescent="0.35">
      <c r="AP17776" s="10"/>
      <c r="AQ17776"/>
    </row>
    <row r="17777" spans="42:43" x14ac:dyDescent="0.35">
      <c r="AP17777" s="10"/>
      <c r="AQ17777"/>
    </row>
    <row r="17778" spans="42:43" x14ac:dyDescent="0.35">
      <c r="AP17778" s="10"/>
      <c r="AQ17778"/>
    </row>
    <row r="17779" spans="42:43" x14ac:dyDescent="0.35">
      <c r="AP17779" s="10"/>
      <c r="AQ17779"/>
    </row>
    <row r="17780" spans="42:43" x14ac:dyDescent="0.35">
      <c r="AP17780" s="10"/>
      <c r="AQ17780"/>
    </row>
    <row r="17781" spans="42:43" x14ac:dyDescent="0.35">
      <c r="AP17781" s="10"/>
      <c r="AQ17781"/>
    </row>
    <row r="17782" spans="42:43" x14ac:dyDescent="0.35">
      <c r="AP17782" s="10"/>
      <c r="AQ17782"/>
    </row>
    <row r="17783" spans="42:43" x14ac:dyDescent="0.35">
      <c r="AP17783" s="10"/>
      <c r="AQ17783"/>
    </row>
    <row r="17784" spans="42:43" x14ac:dyDescent="0.35">
      <c r="AP17784" s="10"/>
      <c r="AQ17784"/>
    </row>
    <row r="17785" spans="42:43" x14ac:dyDescent="0.35">
      <c r="AP17785" s="10"/>
      <c r="AQ17785"/>
    </row>
    <row r="17786" spans="42:43" x14ac:dyDescent="0.35">
      <c r="AP17786" s="10"/>
      <c r="AQ17786"/>
    </row>
    <row r="17787" spans="42:43" x14ac:dyDescent="0.35">
      <c r="AP17787" s="10"/>
      <c r="AQ17787"/>
    </row>
    <row r="17788" spans="42:43" x14ac:dyDescent="0.35">
      <c r="AP17788" s="10"/>
      <c r="AQ17788"/>
    </row>
    <row r="17789" spans="42:43" x14ac:dyDescent="0.35">
      <c r="AP17789" s="10"/>
      <c r="AQ17789"/>
    </row>
    <row r="17790" spans="42:43" x14ac:dyDescent="0.35">
      <c r="AP17790" s="10"/>
      <c r="AQ17790"/>
    </row>
    <row r="17791" spans="42:43" x14ac:dyDescent="0.35">
      <c r="AP17791" s="10"/>
      <c r="AQ17791"/>
    </row>
    <row r="17792" spans="42:43" x14ac:dyDescent="0.35">
      <c r="AP17792" s="10"/>
      <c r="AQ17792"/>
    </row>
    <row r="17793" spans="42:43" x14ac:dyDescent="0.35">
      <c r="AP17793" s="10"/>
      <c r="AQ17793"/>
    </row>
    <row r="17794" spans="42:43" x14ac:dyDescent="0.35">
      <c r="AP17794" s="10"/>
      <c r="AQ17794"/>
    </row>
    <row r="17795" spans="42:43" x14ac:dyDescent="0.35">
      <c r="AP17795" s="10"/>
      <c r="AQ17795"/>
    </row>
    <row r="17796" spans="42:43" x14ac:dyDescent="0.35">
      <c r="AP17796" s="10"/>
      <c r="AQ17796"/>
    </row>
    <row r="17797" spans="42:43" x14ac:dyDescent="0.35">
      <c r="AP17797" s="10"/>
      <c r="AQ17797"/>
    </row>
    <row r="17798" spans="42:43" x14ac:dyDescent="0.35">
      <c r="AP17798" s="10"/>
      <c r="AQ17798"/>
    </row>
    <row r="17799" spans="42:43" x14ac:dyDescent="0.35">
      <c r="AP17799" s="10"/>
      <c r="AQ17799"/>
    </row>
    <row r="17800" spans="42:43" x14ac:dyDescent="0.35">
      <c r="AP17800" s="10"/>
      <c r="AQ17800"/>
    </row>
    <row r="17801" spans="42:43" x14ac:dyDescent="0.35">
      <c r="AP17801" s="10"/>
      <c r="AQ17801"/>
    </row>
    <row r="17802" spans="42:43" x14ac:dyDescent="0.35">
      <c r="AP17802" s="10"/>
      <c r="AQ17802"/>
    </row>
    <row r="17803" spans="42:43" x14ac:dyDescent="0.35">
      <c r="AP17803" s="10"/>
      <c r="AQ17803"/>
    </row>
    <row r="17804" spans="42:43" x14ac:dyDescent="0.35">
      <c r="AP17804" s="10"/>
      <c r="AQ17804"/>
    </row>
    <row r="17805" spans="42:43" x14ac:dyDescent="0.35">
      <c r="AP17805" s="10"/>
      <c r="AQ17805"/>
    </row>
    <row r="17806" spans="42:43" x14ac:dyDescent="0.35">
      <c r="AP17806" s="10"/>
      <c r="AQ17806"/>
    </row>
    <row r="17807" spans="42:43" x14ac:dyDescent="0.35">
      <c r="AP17807" s="10"/>
      <c r="AQ17807"/>
    </row>
    <row r="17808" spans="42:43" x14ac:dyDescent="0.35">
      <c r="AP17808" s="10"/>
      <c r="AQ17808"/>
    </row>
    <row r="17809" spans="42:43" x14ac:dyDescent="0.35">
      <c r="AP17809" s="10"/>
      <c r="AQ17809"/>
    </row>
    <row r="17810" spans="42:43" x14ac:dyDescent="0.35">
      <c r="AP17810" s="10"/>
      <c r="AQ17810"/>
    </row>
    <row r="17811" spans="42:43" x14ac:dyDescent="0.35">
      <c r="AP17811" s="10"/>
      <c r="AQ17811"/>
    </row>
    <row r="17812" spans="42:43" x14ac:dyDescent="0.35">
      <c r="AP17812" s="10"/>
      <c r="AQ17812"/>
    </row>
    <row r="17813" spans="42:43" x14ac:dyDescent="0.35">
      <c r="AP17813" s="10"/>
      <c r="AQ17813"/>
    </row>
    <row r="17814" spans="42:43" x14ac:dyDescent="0.35">
      <c r="AP17814" s="10"/>
      <c r="AQ17814"/>
    </row>
    <row r="17815" spans="42:43" x14ac:dyDescent="0.35">
      <c r="AP17815" s="10"/>
      <c r="AQ17815"/>
    </row>
    <row r="17816" spans="42:43" x14ac:dyDescent="0.35">
      <c r="AP17816" s="10"/>
      <c r="AQ17816"/>
    </row>
    <row r="17817" spans="42:43" x14ac:dyDescent="0.35">
      <c r="AP17817" s="10"/>
      <c r="AQ17817"/>
    </row>
    <row r="17818" spans="42:43" x14ac:dyDescent="0.35">
      <c r="AP17818" s="10"/>
      <c r="AQ17818"/>
    </row>
    <row r="17819" spans="42:43" x14ac:dyDescent="0.35">
      <c r="AP17819" s="10"/>
      <c r="AQ17819"/>
    </row>
    <row r="17820" spans="42:43" x14ac:dyDescent="0.35">
      <c r="AP17820" s="10"/>
      <c r="AQ17820"/>
    </row>
    <row r="17821" spans="42:43" x14ac:dyDescent="0.35">
      <c r="AP17821" s="10"/>
      <c r="AQ17821"/>
    </row>
    <row r="17822" spans="42:43" x14ac:dyDescent="0.35">
      <c r="AP17822" s="10"/>
      <c r="AQ17822"/>
    </row>
    <row r="17823" spans="42:43" x14ac:dyDescent="0.35">
      <c r="AP17823" s="10"/>
      <c r="AQ17823"/>
    </row>
    <row r="17824" spans="42:43" x14ac:dyDescent="0.35">
      <c r="AP17824" s="10"/>
      <c r="AQ17824"/>
    </row>
    <row r="17825" spans="42:43" x14ac:dyDescent="0.35">
      <c r="AP17825" s="10"/>
      <c r="AQ17825"/>
    </row>
    <row r="17826" spans="42:43" x14ac:dyDescent="0.35">
      <c r="AP17826" s="10"/>
      <c r="AQ17826"/>
    </row>
    <row r="17827" spans="42:43" x14ac:dyDescent="0.35">
      <c r="AP17827" s="10"/>
      <c r="AQ17827"/>
    </row>
    <row r="17828" spans="42:43" x14ac:dyDescent="0.35">
      <c r="AP17828" s="10"/>
      <c r="AQ17828"/>
    </row>
    <row r="17829" spans="42:43" x14ac:dyDescent="0.35">
      <c r="AP17829" s="10"/>
      <c r="AQ17829"/>
    </row>
    <row r="17830" spans="42:43" x14ac:dyDescent="0.35">
      <c r="AP17830" s="10"/>
      <c r="AQ17830"/>
    </row>
    <row r="17831" spans="42:43" x14ac:dyDescent="0.35">
      <c r="AP17831" s="10"/>
      <c r="AQ17831"/>
    </row>
    <row r="17832" spans="42:43" x14ac:dyDescent="0.35">
      <c r="AP17832" s="10"/>
      <c r="AQ17832"/>
    </row>
    <row r="17833" spans="42:43" x14ac:dyDescent="0.35">
      <c r="AP17833" s="10"/>
      <c r="AQ17833"/>
    </row>
    <row r="17834" spans="42:43" x14ac:dyDescent="0.35">
      <c r="AP17834" s="10"/>
      <c r="AQ17834"/>
    </row>
    <row r="17835" spans="42:43" x14ac:dyDescent="0.35">
      <c r="AP17835" s="10"/>
      <c r="AQ17835"/>
    </row>
    <row r="17836" spans="42:43" x14ac:dyDescent="0.35">
      <c r="AP17836" s="10"/>
      <c r="AQ17836"/>
    </row>
    <row r="17837" spans="42:43" x14ac:dyDescent="0.35">
      <c r="AP17837" s="10"/>
      <c r="AQ17837"/>
    </row>
    <row r="17838" spans="42:43" x14ac:dyDescent="0.35">
      <c r="AP17838" s="10"/>
      <c r="AQ17838"/>
    </row>
    <row r="17839" spans="42:43" x14ac:dyDescent="0.35">
      <c r="AP17839" s="10"/>
      <c r="AQ17839"/>
    </row>
    <row r="17840" spans="42:43" x14ac:dyDescent="0.35">
      <c r="AP17840" s="10"/>
      <c r="AQ17840"/>
    </row>
    <row r="17841" spans="42:43" x14ac:dyDescent="0.35">
      <c r="AP17841" s="10"/>
      <c r="AQ17841"/>
    </row>
    <row r="17842" spans="42:43" x14ac:dyDescent="0.35">
      <c r="AP17842" s="10"/>
      <c r="AQ17842"/>
    </row>
    <row r="17843" spans="42:43" x14ac:dyDescent="0.35">
      <c r="AP17843" s="10"/>
      <c r="AQ17843"/>
    </row>
    <row r="17844" spans="42:43" x14ac:dyDescent="0.35">
      <c r="AP17844" s="10"/>
      <c r="AQ17844"/>
    </row>
    <row r="17845" spans="42:43" x14ac:dyDescent="0.35">
      <c r="AP17845" s="10"/>
      <c r="AQ17845"/>
    </row>
    <row r="17846" spans="42:43" x14ac:dyDescent="0.35">
      <c r="AP17846" s="10"/>
      <c r="AQ17846"/>
    </row>
    <row r="17847" spans="42:43" x14ac:dyDescent="0.35">
      <c r="AP17847" s="10"/>
      <c r="AQ17847"/>
    </row>
    <row r="17848" spans="42:43" x14ac:dyDescent="0.35">
      <c r="AP17848" s="10"/>
      <c r="AQ17848"/>
    </row>
    <row r="17849" spans="42:43" x14ac:dyDescent="0.35">
      <c r="AP17849" s="10"/>
      <c r="AQ17849"/>
    </row>
    <row r="17850" spans="42:43" x14ac:dyDescent="0.35">
      <c r="AP17850" s="10"/>
      <c r="AQ17850"/>
    </row>
    <row r="17851" spans="42:43" x14ac:dyDescent="0.35">
      <c r="AP17851" s="10"/>
      <c r="AQ17851"/>
    </row>
    <row r="17852" spans="42:43" x14ac:dyDescent="0.35">
      <c r="AP17852" s="10"/>
      <c r="AQ17852"/>
    </row>
    <row r="17853" spans="42:43" x14ac:dyDescent="0.35">
      <c r="AP17853" s="10"/>
      <c r="AQ17853"/>
    </row>
    <row r="17854" spans="42:43" x14ac:dyDescent="0.35">
      <c r="AP17854" s="10"/>
      <c r="AQ17854"/>
    </row>
    <row r="17855" spans="42:43" x14ac:dyDescent="0.35">
      <c r="AP17855" s="10"/>
      <c r="AQ17855"/>
    </row>
    <row r="17856" spans="42:43" x14ac:dyDescent="0.35">
      <c r="AP17856" s="10"/>
      <c r="AQ17856"/>
    </row>
    <row r="17857" spans="42:43" x14ac:dyDescent="0.35">
      <c r="AP17857" s="10"/>
      <c r="AQ17857"/>
    </row>
    <row r="17858" spans="42:43" x14ac:dyDescent="0.35">
      <c r="AP17858" s="10"/>
      <c r="AQ17858"/>
    </row>
    <row r="17859" spans="42:43" x14ac:dyDescent="0.35">
      <c r="AP17859" s="10"/>
      <c r="AQ17859"/>
    </row>
    <row r="17860" spans="42:43" x14ac:dyDescent="0.35">
      <c r="AP17860" s="10"/>
      <c r="AQ17860"/>
    </row>
    <row r="17861" spans="42:43" x14ac:dyDescent="0.35">
      <c r="AP17861" s="10"/>
      <c r="AQ17861"/>
    </row>
    <row r="17862" spans="42:43" x14ac:dyDescent="0.35">
      <c r="AP17862" s="10"/>
      <c r="AQ17862"/>
    </row>
    <row r="17863" spans="42:43" x14ac:dyDescent="0.35">
      <c r="AP17863" s="10"/>
      <c r="AQ17863"/>
    </row>
    <row r="17864" spans="42:43" x14ac:dyDescent="0.35">
      <c r="AP17864" s="10"/>
      <c r="AQ17864"/>
    </row>
    <row r="17865" spans="42:43" x14ac:dyDescent="0.35">
      <c r="AP17865" s="10"/>
      <c r="AQ17865"/>
    </row>
    <row r="17866" spans="42:43" x14ac:dyDescent="0.35">
      <c r="AP17866" s="10"/>
      <c r="AQ17866"/>
    </row>
    <row r="17867" spans="42:43" x14ac:dyDescent="0.35">
      <c r="AP17867" s="10"/>
      <c r="AQ17867"/>
    </row>
    <row r="17868" spans="42:43" x14ac:dyDescent="0.35">
      <c r="AP17868" s="10"/>
      <c r="AQ17868"/>
    </row>
    <row r="17869" spans="42:43" x14ac:dyDescent="0.35">
      <c r="AP17869" s="10"/>
      <c r="AQ17869"/>
    </row>
    <row r="17870" spans="42:43" x14ac:dyDescent="0.35">
      <c r="AP17870" s="10"/>
      <c r="AQ17870"/>
    </row>
    <row r="17871" spans="42:43" x14ac:dyDescent="0.35">
      <c r="AP17871" s="10"/>
      <c r="AQ17871"/>
    </row>
    <row r="17872" spans="42:43" x14ac:dyDescent="0.35">
      <c r="AP17872" s="10"/>
      <c r="AQ17872"/>
    </row>
    <row r="17873" spans="42:43" x14ac:dyDescent="0.35">
      <c r="AP17873" s="10"/>
      <c r="AQ17873"/>
    </row>
    <row r="17874" spans="42:43" x14ac:dyDescent="0.35">
      <c r="AP17874" s="10"/>
      <c r="AQ17874"/>
    </row>
    <row r="17875" spans="42:43" x14ac:dyDescent="0.35">
      <c r="AP17875" s="10"/>
      <c r="AQ17875"/>
    </row>
    <row r="17876" spans="42:43" x14ac:dyDescent="0.35">
      <c r="AP17876" s="10"/>
      <c r="AQ17876"/>
    </row>
    <row r="17877" spans="42:43" x14ac:dyDescent="0.35">
      <c r="AP17877" s="10"/>
      <c r="AQ17877"/>
    </row>
    <row r="17878" spans="42:43" x14ac:dyDescent="0.35">
      <c r="AP17878" s="10"/>
      <c r="AQ17878"/>
    </row>
    <row r="17879" spans="42:43" x14ac:dyDescent="0.35">
      <c r="AP17879" s="10"/>
      <c r="AQ17879"/>
    </row>
    <row r="17880" spans="42:43" x14ac:dyDescent="0.35">
      <c r="AP17880" s="10"/>
      <c r="AQ17880"/>
    </row>
    <row r="17881" spans="42:43" x14ac:dyDescent="0.35">
      <c r="AP17881" s="10"/>
      <c r="AQ17881"/>
    </row>
    <row r="17882" spans="42:43" x14ac:dyDescent="0.35">
      <c r="AP17882" s="10"/>
      <c r="AQ17882"/>
    </row>
    <row r="17883" spans="42:43" x14ac:dyDescent="0.35">
      <c r="AP17883" s="10"/>
      <c r="AQ17883"/>
    </row>
    <row r="17884" spans="42:43" x14ac:dyDescent="0.35">
      <c r="AP17884" s="10"/>
      <c r="AQ17884"/>
    </row>
    <row r="17885" spans="42:43" x14ac:dyDescent="0.35">
      <c r="AP17885" s="10"/>
      <c r="AQ17885"/>
    </row>
    <row r="17886" spans="42:43" x14ac:dyDescent="0.35">
      <c r="AP17886" s="10"/>
      <c r="AQ17886"/>
    </row>
    <row r="17887" spans="42:43" x14ac:dyDescent="0.35">
      <c r="AP17887" s="10"/>
      <c r="AQ17887"/>
    </row>
    <row r="17888" spans="42:43" x14ac:dyDescent="0.35">
      <c r="AP17888" s="10"/>
      <c r="AQ17888"/>
    </row>
    <row r="17889" spans="42:43" x14ac:dyDescent="0.35">
      <c r="AP17889" s="10"/>
      <c r="AQ17889"/>
    </row>
    <row r="17890" spans="42:43" x14ac:dyDescent="0.35">
      <c r="AP17890" s="10"/>
      <c r="AQ17890"/>
    </row>
    <row r="17891" spans="42:43" x14ac:dyDescent="0.35">
      <c r="AP17891" s="10"/>
      <c r="AQ17891"/>
    </row>
    <row r="17892" spans="42:43" x14ac:dyDescent="0.35">
      <c r="AP17892" s="10"/>
      <c r="AQ17892"/>
    </row>
    <row r="17893" spans="42:43" x14ac:dyDescent="0.35">
      <c r="AP17893" s="10"/>
      <c r="AQ17893"/>
    </row>
    <row r="17894" spans="42:43" x14ac:dyDescent="0.35">
      <c r="AP17894" s="10"/>
      <c r="AQ17894"/>
    </row>
    <row r="17895" spans="42:43" x14ac:dyDescent="0.35">
      <c r="AP17895" s="10"/>
      <c r="AQ17895"/>
    </row>
    <row r="17896" spans="42:43" x14ac:dyDescent="0.35">
      <c r="AP17896" s="10"/>
      <c r="AQ17896"/>
    </row>
    <row r="17897" spans="42:43" x14ac:dyDescent="0.35">
      <c r="AP17897" s="10"/>
      <c r="AQ17897"/>
    </row>
    <row r="17898" spans="42:43" x14ac:dyDescent="0.35">
      <c r="AP17898" s="10"/>
      <c r="AQ17898"/>
    </row>
    <row r="17899" spans="42:43" x14ac:dyDescent="0.35">
      <c r="AP17899" s="10"/>
      <c r="AQ17899"/>
    </row>
    <row r="17900" spans="42:43" x14ac:dyDescent="0.35">
      <c r="AP17900" s="10"/>
      <c r="AQ17900"/>
    </row>
    <row r="17901" spans="42:43" x14ac:dyDescent="0.35">
      <c r="AP17901" s="10"/>
      <c r="AQ17901"/>
    </row>
    <row r="17902" spans="42:43" x14ac:dyDescent="0.35">
      <c r="AP17902" s="10"/>
      <c r="AQ17902"/>
    </row>
    <row r="17903" spans="42:43" x14ac:dyDescent="0.35">
      <c r="AP17903" s="10"/>
      <c r="AQ17903"/>
    </row>
    <row r="17904" spans="42:43" x14ac:dyDescent="0.35">
      <c r="AP17904" s="10"/>
      <c r="AQ17904"/>
    </row>
    <row r="17905" spans="42:43" x14ac:dyDescent="0.35">
      <c r="AP17905" s="10"/>
      <c r="AQ17905"/>
    </row>
    <row r="17906" spans="42:43" x14ac:dyDescent="0.35">
      <c r="AP17906" s="10"/>
      <c r="AQ17906"/>
    </row>
    <row r="17907" spans="42:43" x14ac:dyDescent="0.35">
      <c r="AP17907" s="10"/>
      <c r="AQ17907"/>
    </row>
    <row r="17908" spans="42:43" x14ac:dyDescent="0.35">
      <c r="AP17908" s="10"/>
      <c r="AQ17908"/>
    </row>
    <row r="17909" spans="42:43" x14ac:dyDescent="0.35">
      <c r="AP17909" s="10"/>
      <c r="AQ17909"/>
    </row>
    <row r="17910" spans="42:43" x14ac:dyDescent="0.35">
      <c r="AP17910" s="10"/>
      <c r="AQ17910"/>
    </row>
    <row r="17911" spans="42:43" x14ac:dyDescent="0.35">
      <c r="AP17911" s="10"/>
      <c r="AQ17911"/>
    </row>
    <row r="17912" spans="42:43" x14ac:dyDescent="0.35">
      <c r="AP17912" s="10"/>
      <c r="AQ17912"/>
    </row>
    <row r="17913" spans="42:43" x14ac:dyDescent="0.35">
      <c r="AP17913" s="10"/>
      <c r="AQ17913"/>
    </row>
    <row r="17914" spans="42:43" x14ac:dyDescent="0.35">
      <c r="AP17914" s="10"/>
      <c r="AQ17914"/>
    </row>
    <row r="17915" spans="42:43" x14ac:dyDescent="0.35">
      <c r="AP17915" s="10"/>
      <c r="AQ17915"/>
    </row>
    <row r="17916" spans="42:43" x14ac:dyDescent="0.35">
      <c r="AP17916" s="10"/>
      <c r="AQ17916"/>
    </row>
    <row r="17917" spans="42:43" x14ac:dyDescent="0.35">
      <c r="AP17917" s="10"/>
      <c r="AQ17917"/>
    </row>
    <row r="17918" spans="42:43" x14ac:dyDescent="0.35">
      <c r="AP17918" s="10"/>
      <c r="AQ17918"/>
    </row>
    <row r="17919" spans="42:43" x14ac:dyDescent="0.35">
      <c r="AP17919" s="10"/>
      <c r="AQ17919"/>
    </row>
    <row r="17920" spans="42:43" x14ac:dyDescent="0.35">
      <c r="AP17920" s="10"/>
      <c r="AQ17920"/>
    </row>
    <row r="17921" spans="42:43" x14ac:dyDescent="0.35">
      <c r="AP17921" s="10"/>
      <c r="AQ17921"/>
    </row>
    <row r="17922" spans="42:43" x14ac:dyDescent="0.35">
      <c r="AP17922" s="10"/>
      <c r="AQ17922"/>
    </row>
    <row r="17923" spans="42:43" x14ac:dyDescent="0.35">
      <c r="AP17923" s="10"/>
      <c r="AQ17923"/>
    </row>
    <row r="17924" spans="42:43" x14ac:dyDescent="0.35">
      <c r="AP17924" s="10"/>
      <c r="AQ17924"/>
    </row>
    <row r="17925" spans="42:43" x14ac:dyDescent="0.35">
      <c r="AP17925" s="10"/>
      <c r="AQ17925"/>
    </row>
    <row r="17926" spans="42:43" x14ac:dyDescent="0.35">
      <c r="AP17926" s="10"/>
      <c r="AQ17926"/>
    </row>
    <row r="17927" spans="42:43" x14ac:dyDescent="0.35">
      <c r="AP17927" s="10"/>
      <c r="AQ17927"/>
    </row>
    <row r="17928" spans="42:43" x14ac:dyDescent="0.35">
      <c r="AP17928" s="10"/>
      <c r="AQ17928"/>
    </row>
    <row r="17929" spans="42:43" x14ac:dyDescent="0.35">
      <c r="AP17929" s="10"/>
      <c r="AQ17929"/>
    </row>
    <row r="17930" spans="42:43" x14ac:dyDescent="0.35">
      <c r="AP17930" s="10"/>
      <c r="AQ17930"/>
    </row>
    <row r="17931" spans="42:43" x14ac:dyDescent="0.35">
      <c r="AP17931" s="10"/>
      <c r="AQ17931"/>
    </row>
    <row r="17932" spans="42:43" x14ac:dyDescent="0.35">
      <c r="AP17932" s="10"/>
      <c r="AQ17932"/>
    </row>
    <row r="17933" spans="42:43" x14ac:dyDescent="0.35">
      <c r="AP17933" s="10"/>
      <c r="AQ17933"/>
    </row>
    <row r="17934" spans="42:43" x14ac:dyDescent="0.35">
      <c r="AP17934" s="10"/>
      <c r="AQ17934"/>
    </row>
    <row r="17935" spans="42:43" x14ac:dyDescent="0.35">
      <c r="AP17935" s="10"/>
      <c r="AQ17935"/>
    </row>
    <row r="17936" spans="42:43" x14ac:dyDescent="0.35">
      <c r="AP17936" s="10"/>
      <c r="AQ17936"/>
    </row>
    <row r="17937" spans="42:43" x14ac:dyDescent="0.35">
      <c r="AP17937" s="10"/>
      <c r="AQ17937"/>
    </row>
    <row r="17938" spans="42:43" x14ac:dyDescent="0.35">
      <c r="AP17938" s="10"/>
      <c r="AQ17938"/>
    </row>
    <row r="17939" spans="42:43" x14ac:dyDescent="0.35">
      <c r="AP17939" s="10"/>
      <c r="AQ17939"/>
    </row>
    <row r="17940" spans="42:43" x14ac:dyDescent="0.35">
      <c r="AP17940" s="10"/>
      <c r="AQ17940"/>
    </row>
    <row r="17941" spans="42:43" x14ac:dyDescent="0.35">
      <c r="AP17941" s="10"/>
      <c r="AQ17941"/>
    </row>
    <row r="17942" spans="42:43" x14ac:dyDescent="0.35">
      <c r="AP17942" s="10"/>
      <c r="AQ17942"/>
    </row>
    <row r="17943" spans="42:43" x14ac:dyDescent="0.35">
      <c r="AP17943" s="10"/>
      <c r="AQ17943"/>
    </row>
    <row r="17944" spans="42:43" x14ac:dyDescent="0.35">
      <c r="AP17944" s="10"/>
      <c r="AQ17944"/>
    </row>
    <row r="17945" spans="42:43" x14ac:dyDescent="0.35">
      <c r="AP17945" s="10"/>
      <c r="AQ17945"/>
    </row>
    <row r="17946" spans="42:43" x14ac:dyDescent="0.35">
      <c r="AP17946" s="10"/>
      <c r="AQ17946"/>
    </row>
    <row r="17947" spans="42:43" x14ac:dyDescent="0.35">
      <c r="AP17947" s="10"/>
      <c r="AQ17947"/>
    </row>
    <row r="17948" spans="42:43" x14ac:dyDescent="0.35">
      <c r="AP17948" s="10"/>
      <c r="AQ17948"/>
    </row>
    <row r="17949" spans="42:43" x14ac:dyDescent="0.35">
      <c r="AP17949" s="10"/>
      <c r="AQ17949"/>
    </row>
    <row r="17950" spans="42:43" x14ac:dyDescent="0.35">
      <c r="AP17950" s="10"/>
      <c r="AQ17950"/>
    </row>
    <row r="17951" spans="42:43" x14ac:dyDescent="0.35">
      <c r="AP17951" s="10"/>
      <c r="AQ17951"/>
    </row>
    <row r="17952" spans="42:43" x14ac:dyDescent="0.35">
      <c r="AP17952" s="10"/>
      <c r="AQ17952"/>
    </row>
    <row r="17953" spans="42:43" x14ac:dyDescent="0.35">
      <c r="AP17953" s="10"/>
      <c r="AQ17953"/>
    </row>
    <row r="17954" spans="42:43" x14ac:dyDescent="0.35">
      <c r="AP17954" s="10"/>
      <c r="AQ17954"/>
    </row>
    <row r="17955" spans="42:43" x14ac:dyDescent="0.35">
      <c r="AP17955" s="10"/>
      <c r="AQ17955"/>
    </row>
    <row r="17956" spans="42:43" x14ac:dyDescent="0.35">
      <c r="AP17956" s="10"/>
      <c r="AQ17956"/>
    </row>
    <row r="17957" spans="42:43" x14ac:dyDescent="0.35">
      <c r="AP17957" s="10"/>
      <c r="AQ17957"/>
    </row>
    <row r="17958" spans="42:43" x14ac:dyDescent="0.35">
      <c r="AP17958" s="10"/>
      <c r="AQ17958"/>
    </row>
    <row r="17959" spans="42:43" x14ac:dyDescent="0.35">
      <c r="AP17959" s="10"/>
      <c r="AQ17959"/>
    </row>
    <row r="17960" spans="42:43" x14ac:dyDescent="0.35">
      <c r="AP17960" s="10"/>
      <c r="AQ17960"/>
    </row>
    <row r="17961" spans="42:43" x14ac:dyDescent="0.35">
      <c r="AP17961" s="10"/>
      <c r="AQ17961"/>
    </row>
    <row r="17962" spans="42:43" x14ac:dyDescent="0.35">
      <c r="AP17962" s="10"/>
      <c r="AQ17962"/>
    </row>
    <row r="17963" spans="42:43" x14ac:dyDescent="0.35">
      <c r="AP17963" s="10"/>
      <c r="AQ17963"/>
    </row>
    <row r="17964" spans="42:43" x14ac:dyDescent="0.35">
      <c r="AP17964" s="10"/>
      <c r="AQ17964"/>
    </row>
    <row r="17965" spans="42:43" x14ac:dyDescent="0.35">
      <c r="AP17965" s="10"/>
      <c r="AQ17965"/>
    </row>
    <row r="17966" spans="42:43" x14ac:dyDescent="0.35">
      <c r="AP17966" s="10"/>
      <c r="AQ17966"/>
    </row>
    <row r="17967" spans="42:43" x14ac:dyDescent="0.35">
      <c r="AP17967" s="10"/>
      <c r="AQ17967"/>
    </row>
    <row r="17968" spans="42:43" x14ac:dyDescent="0.35">
      <c r="AP17968" s="10"/>
      <c r="AQ17968"/>
    </row>
    <row r="17969" spans="42:43" x14ac:dyDescent="0.35">
      <c r="AP17969" s="10"/>
      <c r="AQ17969"/>
    </row>
    <row r="17970" spans="42:43" x14ac:dyDescent="0.35">
      <c r="AP17970" s="10"/>
      <c r="AQ17970"/>
    </row>
    <row r="17971" spans="42:43" x14ac:dyDescent="0.35">
      <c r="AP17971" s="10"/>
      <c r="AQ17971"/>
    </row>
    <row r="17972" spans="42:43" x14ac:dyDescent="0.35">
      <c r="AP17972" s="10"/>
      <c r="AQ17972"/>
    </row>
    <row r="17973" spans="42:43" x14ac:dyDescent="0.35">
      <c r="AP17973" s="10"/>
      <c r="AQ17973"/>
    </row>
    <row r="17974" spans="42:43" x14ac:dyDescent="0.35">
      <c r="AP17974" s="10"/>
      <c r="AQ17974"/>
    </row>
    <row r="17975" spans="42:43" x14ac:dyDescent="0.35">
      <c r="AP17975" s="10"/>
      <c r="AQ17975"/>
    </row>
    <row r="17976" spans="42:43" x14ac:dyDescent="0.35">
      <c r="AP17976" s="10"/>
      <c r="AQ17976"/>
    </row>
    <row r="17977" spans="42:43" x14ac:dyDescent="0.35">
      <c r="AP17977" s="10"/>
      <c r="AQ17977"/>
    </row>
    <row r="17978" spans="42:43" x14ac:dyDescent="0.35">
      <c r="AP17978" s="10"/>
      <c r="AQ17978"/>
    </row>
    <row r="17979" spans="42:43" x14ac:dyDescent="0.35">
      <c r="AP17979" s="10"/>
      <c r="AQ17979"/>
    </row>
    <row r="17980" spans="42:43" x14ac:dyDescent="0.35">
      <c r="AP17980" s="10"/>
      <c r="AQ17980"/>
    </row>
    <row r="17981" spans="42:43" x14ac:dyDescent="0.35">
      <c r="AP17981" s="10"/>
      <c r="AQ17981"/>
    </row>
    <row r="17982" spans="42:43" x14ac:dyDescent="0.35">
      <c r="AP17982" s="10"/>
      <c r="AQ17982"/>
    </row>
    <row r="17983" spans="42:43" x14ac:dyDescent="0.35">
      <c r="AP17983" s="10"/>
      <c r="AQ17983"/>
    </row>
    <row r="17984" spans="42:43" x14ac:dyDescent="0.35">
      <c r="AP17984" s="10"/>
      <c r="AQ17984"/>
    </row>
    <row r="17985" spans="42:43" x14ac:dyDescent="0.35">
      <c r="AP17985" s="10"/>
      <c r="AQ17985"/>
    </row>
    <row r="17986" spans="42:43" x14ac:dyDescent="0.35">
      <c r="AP17986" s="10"/>
      <c r="AQ17986"/>
    </row>
    <row r="17987" spans="42:43" x14ac:dyDescent="0.35">
      <c r="AP17987" s="10"/>
      <c r="AQ17987"/>
    </row>
    <row r="17988" spans="42:43" x14ac:dyDescent="0.35">
      <c r="AP17988" s="10"/>
      <c r="AQ17988"/>
    </row>
    <row r="17989" spans="42:43" x14ac:dyDescent="0.35">
      <c r="AP17989" s="10"/>
      <c r="AQ17989"/>
    </row>
    <row r="17990" spans="42:43" x14ac:dyDescent="0.35">
      <c r="AP17990" s="10"/>
      <c r="AQ17990"/>
    </row>
    <row r="17991" spans="42:43" x14ac:dyDescent="0.35">
      <c r="AP17991" s="10"/>
      <c r="AQ17991"/>
    </row>
    <row r="17992" spans="42:43" x14ac:dyDescent="0.35">
      <c r="AP17992" s="10"/>
      <c r="AQ17992"/>
    </row>
    <row r="17993" spans="42:43" x14ac:dyDescent="0.35">
      <c r="AP17993" s="10"/>
      <c r="AQ17993"/>
    </row>
    <row r="17994" spans="42:43" x14ac:dyDescent="0.35">
      <c r="AP17994" s="10"/>
      <c r="AQ17994"/>
    </row>
    <row r="17995" spans="42:43" x14ac:dyDescent="0.35">
      <c r="AP17995" s="10"/>
      <c r="AQ17995"/>
    </row>
    <row r="17996" spans="42:43" x14ac:dyDescent="0.35">
      <c r="AP17996" s="10"/>
      <c r="AQ17996"/>
    </row>
    <row r="17997" spans="42:43" x14ac:dyDescent="0.35">
      <c r="AP17997" s="10"/>
      <c r="AQ17997"/>
    </row>
    <row r="17998" spans="42:43" x14ac:dyDescent="0.35">
      <c r="AP17998" s="10"/>
      <c r="AQ17998"/>
    </row>
    <row r="17999" spans="42:43" x14ac:dyDescent="0.35">
      <c r="AP17999" s="10"/>
      <c r="AQ17999"/>
    </row>
    <row r="18000" spans="42:43" x14ac:dyDescent="0.35">
      <c r="AP18000" s="10"/>
      <c r="AQ18000"/>
    </row>
    <row r="18001" spans="42:43" x14ac:dyDescent="0.35">
      <c r="AP18001" s="10"/>
      <c r="AQ18001"/>
    </row>
    <row r="18002" spans="42:43" x14ac:dyDescent="0.35">
      <c r="AP18002" s="10"/>
      <c r="AQ18002"/>
    </row>
    <row r="18003" spans="42:43" x14ac:dyDescent="0.35">
      <c r="AP18003" s="10"/>
      <c r="AQ18003"/>
    </row>
    <row r="18004" spans="42:43" x14ac:dyDescent="0.35">
      <c r="AP18004" s="10"/>
      <c r="AQ18004"/>
    </row>
    <row r="18005" spans="42:43" x14ac:dyDescent="0.35">
      <c r="AP18005" s="10"/>
      <c r="AQ18005"/>
    </row>
    <row r="18006" spans="42:43" x14ac:dyDescent="0.35">
      <c r="AP18006" s="10"/>
      <c r="AQ18006"/>
    </row>
    <row r="18007" spans="42:43" x14ac:dyDescent="0.35">
      <c r="AP18007" s="10"/>
      <c r="AQ18007"/>
    </row>
    <row r="18008" spans="42:43" x14ac:dyDescent="0.35">
      <c r="AP18008" s="10"/>
      <c r="AQ18008"/>
    </row>
    <row r="18009" spans="42:43" x14ac:dyDescent="0.35">
      <c r="AP18009" s="10"/>
      <c r="AQ18009"/>
    </row>
    <row r="18010" spans="42:43" x14ac:dyDescent="0.35">
      <c r="AP18010" s="10"/>
      <c r="AQ18010"/>
    </row>
    <row r="18011" spans="42:43" x14ac:dyDescent="0.35">
      <c r="AP18011" s="10"/>
      <c r="AQ18011"/>
    </row>
    <row r="18012" spans="42:43" x14ac:dyDescent="0.35">
      <c r="AP18012" s="10"/>
      <c r="AQ18012"/>
    </row>
    <row r="18013" spans="42:43" x14ac:dyDescent="0.35">
      <c r="AP18013" s="10"/>
      <c r="AQ18013"/>
    </row>
    <row r="18014" spans="42:43" x14ac:dyDescent="0.35">
      <c r="AP18014" s="10"/>
      <c r="AQ18014"/>
    </row>
    <row r="18015" spans="42:43" x14ac:dyDescent="0.35">
      <c r="AP18015" s="10"/>
      <c r="AQ18015"/>
    </row>
    <row r="18016" spans="42:43" x14ac:dyDescent="0.35">
      <c r="AP18016" s="10"/>
      <c r="AQ18016"/>
    </row>
    <row r="18017" spans="42:43" x14ac:dyDescent="0.35">
      <c r="AP18017" s="10"/>
      <c r="AQ18017"/>
    </row>
    <row r="18018" spans="42:43" x14ac:dyDescent="0.35">
      <c r="AP18018" s="10"/>
      <c r="AQ18018"/>
    </row>
    <row r="18019" spans="42:43" x14ac:dyDescent="0.35">
      <c r="AP18019" s="10"/>
      <c r="AQ18019"/>
    </row>
    <row r="18020" spans="42:43" x14ac:dyDescent="0.35">
      <c r="AP18020" s="10"/>
      <c r="AQ18020"/>
    </row>
    <row r="18021" spans="42:43" x14ac:dyDescent="0.35">
      <c r="AP18021" s="10"/>
      <c r="AQ18021"/>
    </row>
    <row r="18022" spans="42:43" x14ac:dyDescent="0.35">
      <c r="AP18022" s="10"/>
      <c r="AQ18022"/>
    </row>
    <row r="18023" spans="42:43" x14ac:dyDescent="0.35">
      <c r="AP18023" s="10"/>
      <c r="AQ18023"/>
    </row>
    <row r="18024" spans="42:43" x14ac:dyDescent="0.35">
      <c r="AP18024" s="10"/>
      <c r="AQ18024"/>
    </row>
    <row r="18025" spans="42:43" x14ac:dyDescent="0.35">
      <c r="AP18025" s="10"/>
      <c r="AQ18025"/>
    </row>
    <row r="18026" spans="42:43" x14ac:dyDescent="0.35">
      <c r="AP18026" s="10"/>
      <c r="AQ18026"/>
    </row>
    <row r="18027" spans="42:43" x14ac:dyDescent="0.35">
      <c r="AP18027" s="10"/>
      <c r="AQ18027"/>
    </row>
    <row r="18028" spans="42:43" x14ac:dyDescent="0.35">
      <c r="AP18028" s="10"/>
      <c r="AQ18028"/>
    </row>
    <row r="18029" spans="42:43" x14ac:dyDescent="0.35">
      <c r="AP18029" s="10"/>
      <c r="AQ18029"/>
    </row>
    <row r="18030" spans="42:43" x14ac:dyDescent="0.35">
      <c r="AP18030" s="10"/>
      <c r="AQ18030"/>
    </row>
    <row r="18031" spans="42:43" x14ac:dyDescent="0.35">
      <c r="AP18031" s="10"/>
      <c r="AQ18031"/>
    </row>
    <row r="18032" spans="42:43" x14ac:dyDescent="0.35">
      <c r="AP18032" s="10"/>
      <c r="AQ18032"/>
    </row>
    <row r="18033" spans="42:43" x14ac:dyDescent="0.35">
      <c r="AP18033" s="10"/>
      <c r="AQ18033"/>
    </row>
    <row r="18034" spans="42:43" x14ac:dyDescent="0.35">
      <c r="AP18034" s="10"/>
      <c r="AQ18034"/>
    </row>
    <row r="18035" spans="42:43" x14ac:dyDescent="0.35">
      <c r="AP18035" s="10"/>
      <c r="AQ18035"/>
    </row>
    <row r="18036" spans="42:43" x14ac:dyDescent="0.35">
      <c r="AP18036" s="10"/>
      <c r="AQ18036"/>
    </row>
    <row r="18037" spans="42:43" x14ac:dyDescent="0.35">
      <c r="AP18037" s="10"/>
      <c r="AQ18037"/>
    </row>
    <row r="18038" spans="42:43" x14ac:dyDescent="0.35">
      <c r="AP18038" s="10"/>
      <c r="AQ18038"/>
    </row>
    <row r="18039" spans="42:43" x14ac:dyDescent="0.35">
      <c r="AP18039" s="10"/>
      <c r="AQ18039"/>
    </row>
    <row r="18040" spans="42:43" x14ac:dyDescent="0.35">
      <c r="AP18040" s="10"/>
      <c r="AQ18040"/>
    </row>
    <row r="18041" spans="42:43" x14ac:dyDescent="0.35">
      <c r="AP18041" s="10"/>
      <c r="AQ18041"/>
    </row>
    <row r="18042" spans="42:43" x14ac:dyDescent="0.35">
      <c r="AP18042" s="10"/>
      <c r="AQ18042"/>
    </row>
    <row r="18043" spans="42:43" x14ac:dyDescent="0.35">
      <c r="AP18043" s="10"/>
      <c r="AQ18043"/>
    </row>
    <row r="18044" spans="42:43" x14ac:dyDescent="0.35">
      <c r="AP18044" s="10"/>
      <c r="AQ18044"/>
    </row>
    <row r="18045" spans="42:43" x14ac:dyDescent="0.35">
      <c r="AP18045" s="10"/>
      <c r="AQ18045"/>
    </row>
    <row r="18046" spans="42:43" x14ac:dyDescent="0.35">
      <c r="AP18046" s="10"/>
      <c r="AQ18046"/>
    </row>
    <row r="18047" spans="42:43" x14ac:dyDescent="0.35">
      <c r="AP18047" s="10"/>
      <c r="AQ18047"/>
    </row>
    <row r="18048" spans="42:43" x14ac:dyDescent="0.35">
      <c r="AP18048" s="10"/>
      <c r="AQ18048"/>
    </row>
    <row r="18049" spans="42:43" x14ac:dyDescent="0.35">
      <c r="AP18049" s="10"/>
      <c r="AQ18049"/>
    </row>
    <row r="18050" spans="42:43" x14ac:dyDescent="0.35">
      <c r="AP18050" s="10"/>
      <c r="AQ18050"/>
    </row>
    <row r="18051" spans="42:43" x14ac:dyDescent="0.35">
      <c r="AP18051" s="10"/>
      <c r="AQ18051"/>
    </row>
    <row r="18052" spans="42:43" x14ac:dyDescent="0.35">
      <c r="AP18052" s="10"/>
      <c r="AQ18052"/>
    </row>
    <row r="18053" spans="42:43" x14ac:dyDescent="0.35">
      <c r="AP18053" s="10"/>
      <c r="AQ18053"/>
    </row>
    <row r="18054" spans="42:43" x14ac:dyDescent="0.35">
      <c r="AP18054" s="10"/>
      <c r="AQ18054"/>
    </row>
    <row r="18055" spans="42:43" x14ac:dyDescent="0.35">
      <c r="AP18055" s="10"/>
      <c r="AQ18055"/>
    </row>
    <row r="18056" spans="42:43" x14ac:dyDescent="0.35">
      <c r="AP18056" s="10"/>
      <c r="AQ18056"/>
    </row>
    <row r="18057" spans="42:43" x14ac:dyDescent="0.35">
      <c r="AP18057" s="10"/>
      <c r="AQ18057"/>
    </row>
    <row r="18058" spans="42:43" x14ac:dyDescent="0.35">
      <c r="AP18058" s="10"/>
      <c r="AQ18058"/>
    </row>
    <row r="18059" spans="42:43" x14ac:dyDescent="0.35">
      <c r="AP18059" s="10"/>
      <c r="AQ18059"/>
    </row>
    <row r="18060" spans="42:43" x14ac:dyDescent="0.35">
      <c r="AP18060" s="10"/>
      <c r="AQ18060"/>
    </row>
    <row r="18061" spans="42:43" x14ac:dyDescent="0.35">
      <c r="AP18061" s="10"/>
      <c r="AQ18061"/>
    </row>
    <row r="18062" spans="42:43" x14ac:dyDescent="0.35">
      <c r="AP18062" s="10"/>
      <c r="AQ18062"/>
    </row>
    <row r="18063" spans="42:43" x14ac:dyDescent="0.35">
      <c r="AP18063" s="10"/>
      <c r="AQ18063"/>
    </row>
    <row r="18064" spans="42:43" x14ac:dyDescent="0.35">
      <c r="AP18064" s="10"/>
      <c r="AQ18064"/>
    </row>
    <row r="18065" spans="42:43" x14ac:dyDescent="0.35">
      <c r="AP18065" s="10"/>
      <c r="AQ18065"/>
    </row>
    <row r="18066" spans="42:43" x14ac:dyDescent="0.35">
      <c r="AP18066" s="10"/>
      <c r="AQ18066"/>
    </row>
    <row r="18067" spans="42:43" x14ac:dyDescent="0.35">
      <c r="AP18067" s="10"/>
      <c r="AQ18067"/>
    </row>
    <row r="18068" spans="42:43" x14ac:dyDescent="0.35">
      <c r="AP18068" s="10"/>
      <c r="AQ18068"/>
    </row>
    <row r="18069" spans="42:43" x14ac:dyDescent="0.35">
      <c r="AP18069" s="10"/>
      <c r="AQ18069"/>
    </row>
    <row r="18070" spans="42:43" x14ac:dyDescent="0.35">
      <c r="AP18070" s="10"/>
      <c r="AQ18070"/>
    </row>
    <row r="18071" spans="42:43" x14ac:dyDescent="0.35">
      <c r="AP18071" s="10"/>
      <c r="AQ18071"/>
    </row>
    <row r="18072" spans="42:43" x14ac:dyDescent="0.35">
      <c r="AP18072" s="10"/>
      <c r="AQ18072"/>
    </row>
    <row r="18073" spans="42:43" x14ac:dyDescent="0.35">
      <c r="AP18073" s="10"/>
      <c r="AQ18073"/>
    </row>
    <row r="18074" spans="42:43" x14ac:dyDescent="0.35">
      <c r="AP18074" s="10"/>
      <c r="AQ18074"/>
    </row>
    <row r="18075" spans="42:43" x14ac:dyDescent="0.35">
      <c r="AP18075" s="10"/>
      <c r="AQ18075"/>
    </row>
    <row r="18076" spans="42:43" x14ac:dyDescent="0.35">
      <c r="AP18076" s="10"/>
      <c r="AQ18076"/>
    </row>
    <row r="18077" spans="42:43" x14ac:dyDescent="0.35">
      <c r="AP18077" s="10"/>
      <c r="AQ18077"/>
    </row>
    <row r="18078" spans="42:43" x14ac:dyDescent="0.35">
      <c r="AP18078" s="10"/>
      <c r="AQ18078"/>
    </row>
    <row r="18079" spans="42:43" x14ac:dyDescent="0.35">
      <c r="AP18079" s="10"/>
      <c r="AQ18079"/>
    </row>
    <row r="18080" spans="42:43" x14ac:dyDescent="0.35">
      <c r="AP18080" s="10"/>
      <c r="AQ18080"/>
    </row>
    <row r="18081" spans="42:43" x14ac:dyDescent="0.35">
      <c r="AP18081" s="10"/>
      <c r="AQ18081"/>
    </row>
    <row r="18082" spans="42:43" x14ac:dyDescent="0.35">
      <c r="AP18082" s="10"/>
      <c r="AQ18082"/>
    </row>
    <row r="18083" spans="42:43" x14ac:dyDescent="0.35">
      <c r="AP18083" s="10"/>
      <c r="AQ18083"/>
    </row>
    <row r="18084" spans="42:43" x14ac:dyDescent="0.35">
      <c r="AP18084" s="10"/>
      <c r="AQ18084"/>
    </row>
    <row r="18085" spans="42:43" x14ac:dyDescent="0.35">
      <c r="AP18085" s="10"/>
      <c r="AQ18085"/>
    </row>
    <row r="18086" spans="42:43" x14ac:dyDescent="0.35">
      <c r="AP18086" s="10"/>
      <c r="AQ18086"/>
    </row>
    <row r="18087" spans="42:43" x14ac:dyDescent="0.35">
      <c r="AP18087" s="10"/>
      <c r="AQ18087"/>
    </row>
    <row r="18088" spans="42:43" x14ac:dyDescent="0.35">
      <c r="AP18088" s="10"/>
      <c r="AQ18088"/>
    </row>
    <row r="18089" spans="42:43" x14ac:dyDescent="0.35">
      <c r="AP18089" s="10"/>
      <c r="AQ18089"/>
    </row>
    <row r="18090" spans="42:43" x14ac:dyDescent="0.35">
      <c r="AP18090" s="10"/>
      <c r="AQ18090"/>
    </row>
    <row r="18091" spans="42:43" x14ac:dyDescent="0.35">
      <c r="AP18091" s="10"/>
      <c r="AQ18091"/>
    </row>
    <row r="18092" spans="42:43" x14ac:dyDescent="0.35">
      <c r="AP18092" s="10"/>
      <c r="AQ18092"/>
    </row>
    <row r="18093" spans="42:43" x14ac:dyDescent="0.35">
      <c r="AP18093" s="10"/>
      <c r="AQ18093"/>
    </row>
    <row r="18094" spans="42:43" x14ac:dyDescent="0.35">
      <c r="AP18094" s="10"/>
      <c r="AQ18094"/>
    </row>
    <row r="18095" spans="42:43" x14ac:dyDescent="0.35">
      <c r="AP18095" s="10"/>
      <c r="AQ18095"/>
    </row>
    <row r="18096" spans="42:43" x14ac:dyDescent="0.35">
      <c r="AP18096" s="10"/>
      <c r="AQ18096"/>
    </row>
    <row r="18097" spans="42:43" x14ac:dyDescent="0.35">
      <c r="AP18097" s="10"/>
      <c r="AQ18097"/>
    </row>
    <row r="18098" spans="42:43" x14ac:dyDescent="0.35">
      <c r="AP18098" s="10"/>
      <c r="AQ18098"/>
    </row>
    <row r="18099" spans="42:43" x14ac:dyDescent="0.35">
      <c r="AP18099" s="10"/>
      <c r="AQ18099"/>
    </row>
    <row r="18100" spans="42:43" x14ac:dyDescent="0.35">
      <c r="AP18100" s="10"/>
      <c r="AQ18100"/>
    </row>
    <row r="18101" spans="42:43" x14ac:dyDescent="0.35">
      <c r="AP18101" s="10"/>
      <c r="AQ18101"/>
    </row>
    <row r="18102" spans="42:43" x14ac:dyDescent="0.35">
      <c r="AP18102" s="10"/>
      <c r="AQ18102"/>
    </row>
    <row r="18103" spans="42:43" x14ac:dyDescent="0.35">
      <c r="AP18103" s="10"/>
      <c r="AQ18103"/>
    </row>
    <row r="18104" spans="42:43" x14ac:dyDescent="0.35">
      <c r="AP18104" s="10"/>
      <c r="AQ18104"/>
    </row>
    <row r="18105" spans="42:43" x14ac:dyDescent="0.35">
      <c r="AP18105" s="10"/>
      <c r="AQ18105"/>
    </row>
    <row r="18106" spans="42:43" x14ac:dyDescent="0.35">
      <c r="AP18106" s="10"/>
      <c r="AQ18106"/>
    </row>
    <row r="18107" spans="42:43" x14ac:dyDescent="0.35">
      <c r="AP18107" s="10"/>
      <c r="AQ18107"/>
    </row>
    <row r="18108" spans="42:43" x14ac:dyDescent="0.35">
      <c r="AP18108" s="10"/>
      <c r="AQ18108"/>
    </row>
    <row r="18109" spans="42:43" x14ac:dyDescent="0.35">
      <c r="AP18109" s="10"/>
      <c r="AQ18109"/>
    </row>
    <row r="18110" spans="42:43" x14ac:dyDescent="0.35">
      <c r="AP18110" s="10"/>
      <c r="AQ18110"/>
    </row>
    <row r="18111" spans="42:43" x14ac:dyDescent="0.35">
      <c r="AP18111" s="10"/>
      <c r="AQ18111"/>
    </row>
    <row r="18112" spans="42:43" x14ac:dyDescent="0.35">
      <c r="AP18112" s="10"/>
      <c r="AQ18112"/>
    </row>
    <row r="18113" spans="42:43" x14ac:dyDescent="0.35">
      <c r="AP18113" s="10"/>
      <c r="AQ18113"/>
    </row>
    <row r="18114" spans="42:43" x14ac:dyDescent="0.35">
      <c r="AP18114" s="10"/>
      <c r="AQ18114"/>
    </row>
    <row r="18115" spans="42:43" x14ac:dyDescent="0.35">
      <c r="AP18115" s="10"/>
      <c r="AQ18115"/>
    </row>
    <row r="18116" spans="42:43" x14ac:dyDescent="0.35">
      <c r="AP18116" s="10"/>
      <c r="AQ18116"/>
    </row>
    <row r="18117" spans="42:43" x14ac:dyDescent="0.35">
      <c r="AP18117" s="10"/>
      <c r="AQ18117"/>
    </row>
    <row r="18118" spans="42:43" x14ac:dyDescent="0.35">
      <c r="AP18118" s="10"/>
      <c r="AQ18118"/>
    </row>
    <row r="18119" spans="42:43" x14ac:dyDescent="0.35">
      <c r="AP18119" s="10"/>
      <c r="AQ18119"/>
    </row>
    <row r="18120" spans="42:43" x14ac:dyDescent="0.35">
      <c r="AP18120" s="10"/>
      <c r="AQ18120"/>
    </row>
    <row r="18121" spans="42:43" x14ac:dyDescent="0.35">
      <c r="AP18121" s="10"/>
      <c r="AQ18121"/>
    </row>
    <row r="18122" spans="42:43" x14ac:dyDescent="0.35">
      <c r="AP18122" s="10"/>
      <c r="AQ18122"/>
    </row>
    <row r="18123" spans="42:43" x14ac:dyDescent="0.35">
      <c r="AP18123" s="10"/>
      <c r="AQ18123"/>
    </row>
    <row r="18124" spans="42:43" x14ac:dyDescent="0.35">
      <c r="AP18124" s="10"/>
      <c r="AQ18124"/>
    </row>
    <row r="18125" spans="42:43" x14ac:dyDescent="0.35">
      <c r="AP18125" s="10"/>
      <c r="AQ18125"/>
    </row>
    <row r="18126" spans="42:43" x14ac:dyDescent="0.35">
      <c r="AP18126" s="10"/>
      <c r="AQ18126"/>
    </row>
    <row r="18127" spans="42:43" x14ac:dyDescent="0.35">
      <c r="AP18127" s="10"/>
      <c r="AQ18127"/>
    </row>
    <row r="18128" spans="42:43" x14ac:dyDescent="0.35">
      <c r="AP18128" s="10"/>
      <c r="AQ18128"/>
    </row>
    <row r="18129" spans="42:43" x14ac:dyDescent="0.35">
      <c r="AP18129" s="10"/>
      <c r="AQ18129"/>
    </row>
    <row r="18130" spans="42:43" x14ac:dyDescent="0.35">
      <c r="AP18130" s="10"/>
      <c r="AQ18130"/>
    </row>
    <row r="18131" spans="42:43" x14ac:dyDescent="0.35">
      <c r="AP18131" s="10"/>
      <c r="AQ18131"/>
    </row>
    <row r="18132" spans="42:43" x14ac:dyDescent="0.35">
      <c r="AP18132" s="10"/>
      <c r="AQ18132"/>
    </row>
    <row r="18133" spans="42:43" x14ac:dyDescent="0.35">
      <c r="AP18133" s="10"/>
      <c r="AQ18133"/>
    </row>
    <row r="18134" spans="42:43" x14ac:dyDescent="0.35">
      <c r="AP18134" s="10"/>
      <c r="AQ18134"/>
    </row>
    <row r="18135" spans="42:43" x14ac:dyDescent="0.35">
      <c r="AP18135" s="10"/>
      <c r="AQ18135"/>
    </row>
    <row r="18136" spans="42:43" x14ac:dyDescent="0.35">
      <c r="AP18136" s="10"/>
      <c r="AQ18136"/>
    </row>
    <row r="18137" spans="42:43" x14ac:dyDescent="0.35">
      <c r="AP18137" s="10"/>
      <c r="AQ18137"/>
    </row>
    <row r="18138" spans="42:43" x14ac:dyDescent="0.35">
      <c r="AP18138" s="10"/>
      <c r="AQ18138"/>
    </row>
    <row r="18139" spans="42:43" x14ac:dyDescent="0.35">
      <c r="AP18139" s="10"/>
      <c r="AQ18139"/>
    </row>
    <row r="18140" spans="42:43" x14ac:dyDescent="0.35">
      <c r="AP18140" s="10"/>
      <c r="AQ18140"/>
    </row>
    <row r="18141" spans="42:43" x14ac:dyDescent="0.35">
      <c r="AP18141" s="10"/>
      <c r="AQ18141"/>
    </row>
    <row r="18142" spans="42:43" x14ac:dyDescent="0.35">
      <c r="AP18142" s="10"/>
      <c r="AQ18142"/>
    </row>
    <row r="18143" spans="42:43" x14ac:dyDescent="0.35">
      <c r="AP18143" s="10"/>
      <c r="AQ18143"/>
    </row>
    <row r="18144" spans="42:43" x14ac:dyDescent="0.35">
      <c r="AP18144" s="10"/>
      <c r="AQ18144"/>
    </row>
    <row r="18145" spans="42:43" x14ac:dyDescent="0.35">
      <c r="AP18145" s="10"/>
      <c r="AQ18145"/>
    </row>
    <row r="18146" spans="42:43" x14ac:dyDescent="0.35">
      <c r="AP18146" s="10"/>
      <c r="AQ18146"/>
    </row>
    <row r="18147" spans="42:43" x14ac:dyDescent="0.35">
      <c r="AP18147" s="10"/>
      <c r="AQ18147"/>
    </row>
    <row r="18148" spans="42:43" x14ac:dyDescent="0.35">
      <c r="AP18148" s="10"/>
      <c r="AQ18148"/>
    </row>
    <row r="18149" spans="42:43" x14ac:dyDescent="0.35">
      <c r="AP18149" s="10"/>
      <c r="AQ18149"/>
    </row>
    <row r="18150" spans="42:43" x14ac:dyDescent="0.35">
      <c r="AP18150" s="10"/>
      <c r="AQ18150"/>
    </row>
    <row r="18151" spans="42:43" x14ac:dyDescent="0.35">
      <c r="AP18151" s="10"/>
      <c r="AQ18151"/>
    </row>
    <row r="18152" spans="42:43" x14ac:dyDescent="0.35">
      <c r="AP18152" s="10"/>
      <c r="AQ18152"/>
    </row>
    <row r="18153" spans="42:43" x14ac:dyDescent="0.35">
      <c r="AP18153" s="10"/>
      <c r="AQ18153"/>
    </row>
    <row r="18154" spans="42:43" x14ac:dyDescent="0.35">
      <c r="AP18154" s="10"/>
      <c r="AQ18154"/>
    </row>
    <row r="18155" spans="42:43" x14ac:dyDescent="0.35">
      <c r="AP18155" s="10"/>
      <c r="AQ18155"/>
    </row>
    <row r="18156" spans="42:43" x14ac:dyDescent="0.35">
      <c r="AP18156" s="10"/>
      <c r="AQ18156"/>
    </row>
    <row r="18157" spans="42:43" x14ac:dyDescent="0.35">
      <c r="AP18157" s="10"/>
      <c r="AQ18157"/>
    </row>
    <row r="18158" spans="42:43" x14ac:dyDescent="0.35">
      <c r="AP18158" s="10"/>
      <c r="AQ18158"/>
    </row>
    <row r="18159" spans="42:43" x14ac:dyDescent="0.35">
      <c r="AP18159" s="10"/>
      <c r="AQ18159"/>
    </row>
    <row r="18160" spans="42:43" x14ac:dyDescent="0.35">
      <c r="AP18160" s="10"/>
      <c r="AQ18160"/>
    </row>
    <row r="18161" spans="42:43" x14ac:dyDescent="0.35">
      <c r="AP18161" s="10"/>
      <c r="AQ18161"/>
    </row>
    <row r="18162" spans="42:43" x14ac:dyDescent="0.35">
      <c r="AP18162" s="10"/>
      <c r="AQ18162"/>
    </row>
    <row r="18163" spans="42:43" x14ac:dyDescent="0.35">
      <c r="AP18163" s="10"/>
      <c r="AQ18163"/>
    </row>
    <row r="18164" spans="42:43" x14ac:dyDescent="0.35">
      <c r="AP18164" s="10"/>
      <c r="AQ18164"/>
    </row>
    <row r="18165" spans="42:43" x14ac:dyDescent="0.35">
      <c r="AP18165" s="10"/>
      <c r="AQ18165"/>
    </row>
    <row r="18166" spans="42:43" x14ac:dyDescent="0.35">
      <c r="AP18166" s="10"/>
      <c r="AQ18166"/>
    </row>
    <row r="18167" spans="42:43" x14ac:dyDescent="0.35">
      <c r="AP18167" s="10"/>
      <c r="AQ18167"/>
    </row>
    <row r="18168" spans="42:43" x14ac:dyDescent="0.35">
      <c r="AP18168" s="10"/>
      <c r="AQ18168"/>
    </row>
    <row r="18169" spans="42:43" x14ac:dyDescent="0.35">
      <c r="AP18169" s="10"/>
      <c r="AQ18169"/>
    </row>
    <row r="18170" spans="42:43" x14ac:dyDescent="0.35">
      <c r="AP18170" s="10"/>
      <c r="AQ18170"/>
    </row>
    <row r="18171" spans="42:43" x14ac:dyDescent="0.35">
      <c r="AP18171" s="10"/>
      <c r="AQ18171"/>
    </row>
    <row r="18172" spans="42:43" x14ac:dyDescent="0.35">
      <c r="AP18172" s="10"/>
      <c r="AQ18172"/>
    </row>
    <row r="18173" spans="42:43" x14ac:dyDescent="0.35">
      <c r="AP18173" s="10"/>
      <c r="AQ18173"/>
    </row>
    <row r="18174" spans="42:43" x14ac:dyDescent="0.35">
      <c r="AP18174" s="10"/>
      <c r="AQ18174"/>
    </row>
    <row r="18175" spans="42:43" x14ac:dyDescent="0.35">
      <c r="AP18175" s="10"/>
      <c r="AQ18175"/>
    </row>
    <row r="18176" spans="42:43" x14ac:dyDescent="0.35">
      <c r="AP18176" s="10"/>
      <c r="AQ18176"/>
    </row>
    <row r="18177" spans="42:43" x14ac:dyDescent="0.35">
      <c r="AP18177" s="10"/>
      <c r="AQ18177"/>
    </row>
    <row r="18178" spans="42:43" x14ac:dyDescent="0.35">
      <c r="AP18178" s="10"/>
      <c r="AQ18178"/>
    </row>
    <row r="18179" spans="42:43" x14ac:dyDescent="0.35">
      <c r="AP18179" s="10"/>
      <c r="AQ18179"/>
    </row>
    <row r="18180" spans="42:43" x14ac:dyDescent="0.35">
      <c r="AP18180" s="10"/>
      <c r="AQ18180"/>
    </row>
    <row r="18181" spans="42:43" x14ac:dyDescent="0.35">
      <c r="AP18181" s="10"/>
      <c r="AQ18181"/>
    </row>
    <row r="18182" spans="42:43" x14ac:dyDescent="0.35">
      <c r="AP18182" s="10"/>
      <c r="AQ18182"/>
    </row>
    <row r="18183" spans="42:43" x14ac:dyDescent="0.35">
      <c r="AP18183" s="10"/>
      <c r="AQ18183"/>
    </row>
    <row r="18184" spans="42:43" x14ac:dyDescent="0.35">
      <c r="AP18184" s="10"/>
      <c r="AQ18184"/>
    </row>
    <row r="18185" spans="42:43" x14ac:dyDescent="0.35">
      <c r="AP18185" s="10"/>
      <c r="AQ18185"/>
    </row>
    <row r="18186" spans="42:43" x14ac:dyDescent="0.35">
      <c r="AP18186" s="10"/>
      <c r="AQ18186"/>
    </row>
    <row r="18187" spans="42:43" x14ac:dyDescent="0.35">
      <c r="AP18187" s="10"/>
      <c r="AQ18187"/>
    </row>
    <row r="18188" spans="42:43" x14ac:dyDescent="0.35">
      <c r="AP18188" s="10"/>
      <c r="AQ18188"/>
    </row>
    <row r="18189" spans="42:43" x14ac:dyDescent="0.35">
      <c r="AP18189" s="10"/>
      <c r="AQ18189"/>
    </row>
    <row r="18190" spans="42:43" x14ac:dyDescent="0.35">
      <c r="AP18190" s="10"/>
      <c r="AQ18190"/>
    </row>
    <row r="18191" spans="42:43" x14ac:dyDescent="0.35">
      <c r="AP18191" s="10"/>
      <c r="AQ18191"/>
    </row>
    <row r="18192" spans="42:43" x14ac:dyDescent="0.35">
      <c r="AP18192" s="10"/>
      <c r="AQ18192"/>
    </row>
    <row r="18193" spans="42:43" x14ac:dyDescent="0.35">
      <c r="AP18193" s="10"/>
      <c r="AQ18193"/>
    </row>
    <row r="18194" spans="42:43" x14ac:dyDescent="0.35">
      <c r="AP18194" s="10"/>
      <c r="AQ18194"/>
    </row>
    <row r="18195" spans="42:43" x14ac:dyDescent="0.35">
      <c r="AP18195" s="10"/>
      <c r="AQ18195"/>
    </row>
    <row r="18196" spans="42:43" x14ac:dyDescent="0.35">
      <c r="AP18196" s="10"/>
      <c r="AQ18196"/>
    </row>
    <row r="18197" spans="42:43" x14ac:dyDescent="0.35">
      <c r="AP18197" s="10"/>
      <c r="AQ18197"/>
    </row>
    <row r="18198" spans="42:43" x14ac:dyDescent="0.35">
      <c r="AP18198" s="10"/>
      <c r="AQ18198"/>
    </row>
    <row r="18199" spans="42:43" x14ac:dyDescent="0.35">
      <c r="AP18199" s="10"/>
      <c r="AQ18199"/>
    </row>
    <row r="18200" spans="42:43" x14ac:dyDescent="0.35">
      <c r="AP18200" s="10"/>
      <c r="AQ18200"/>
    </row>
    <row r="18201" spans="42:43" x14ac:dyDescent="0.35">
      <c r="AP18201" s="10"/>
      <c r="AQ18201"/>
    </row>
    <row r="18202" spans="42:43" x14ac:dyDescent="0.35">
      <c r="AP18202" s="10"/>
      <c r="AQ18202"/>
    </row>
    <row r="18203" spans="42:43" x14ac:dyDescent="0.35">
      <c r="AP18203" s="10"/>
      <c r="AQ18203"/>
    </row>
    <row r="18204" spans="42:43" x14ac:dyDescent="0.35">
      <c r="AP18204" s="10"/>
      <c r="AQ18204"/>
    </row>
    <row r="18205" spans="42:43" x14ac:dyDescent="0.35">
      <c r="AP18205" s="10"/>
      <c r="AQ18205"/>
    </row>
    <row r="18206" spans="42:43" x14ac:dyDescent="0.35">
      <c r="AP18206" s="10"/>
      <c r="AQ18206"/>
    </row>
    <row r="18207" spans="42:43" x14ac:dyDescent="0.35">
      <c r="AP18207" s="10"/>
      <c r="AQ18207"/>
    </row>
    <row r="18208" spans="42:43" x14ac:dyDescent="0.35">
      <c r="AP18208" s="10"/>
      <c r="AQ18208"/>
    </row>
    <row r="18209" spans="42:43" x14ac:dyDescent="0.35">
      <c r="AP18209" s="10"/>
      <c r="AQ18209"/>
    </row>
    <row r="18210" spans="42:43" x14ac:dyDescent="0.35">
      <c r="AP18210" s="10"/>
      <c r="AQ18210"/>
    </row>
    <row r="18211" spans="42:43" x14ac:dyDescent="0.35">
      <c r="AP18211" s="10"/>
      <c r="AQ18211"/>
    </row>
    <row r="18212" spans="42:43" x14ac:dyDescent="0.35">
      <c r="AP18212" s="10"/>
      <c r="AQ18212"/>
    </row>
    <row r="18213" spans="42:43" x14ac:dyDescent="0.35">
      <c r="AP18213" s="10"/>
      <c r="AQ18213"/>
    </row>
    <row r="18214" spans="42:43" x14ac:dyDescent="0.35">
      <c r="AP18214" s="10"/>
      <c r="AQ18214"/>
    </row>
    <row r="18215" spans="42:43" x14ac:dyDescent="0.35">
      <c r="AP18215" s="10"/>
      <c r="AQ18215"/>
    </row>
    <row r="18216" spans="42:43" x14ac:dyDescent="0.35">
      <c r="AP18216" s="10"/>
      <c r="AQ18216"/>
    </row>
    <row r="18217" spans="42:43" x14ac:dyDescent="0.35">
      <c r="AP18217" s="10"/>
      <c r="AQ18217"/>
    </row>
    <row r="18218" spans="42:43" x14ac:dyDescent="0.35">
      <c r="AP18218" s="10"/>
      <c r="AQ18218"/>
    </row>
    <row r="18219" spans="42:43" x14ac:dyDescent="0.35">
      <c r="AP18219" s="10"/>
      <c r="AQ18219"/>
    </row>
    <row r="18220" spans="42:43" x14ac:dyDescent="0.35">
      <c r="AP18220" s="10"/>
      <c r="AQ18220"/>
    </row>
    <row r="18221" spans="42:43" x14ac:dyDescent="0.35">
      <c r="AP18221" s="10"/>
      <c r="AQ18221"/>
    </row>
    <row r="18222" spans="42:43" x14ac:dyDescent="0.35">
      <c r="AP18222" s="10"/>
      <c r="AQ18222"/>
    </row>
    <row r="18223" spans="42:43" x14ac:dyDescent="0.35">
      <c r="AP18223" s="10"/>
      <c r="AQ18223"/>
    </row>
    <row r="18224" spans="42:43" x14ac:dyDescent="0.35">
      <c r="AP18224" s="10"/>
      <c r="AQ18224"/>
    </row>
    <row r="18225" spans="42:43" x14ac:dyDescent="0.35">
      <c r="AP18225" s="10"/>
      <c r="AQ18225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2"/>
  <sheetViews>
    <sheetView zoomScale="90" zoomScaleNormal="90" workbookViewId="0">
      <selection activeCell="C10" sqref="C10"/>
    </sheetView>
  </sheetViews>
  <sheetFormatPr baseColWidth="10" defaultRowHeight="14.5" x14ac:dyDescent="0.35"/>
  <cols>
    <col min="1" max="1" width="8.453125" style="1" customWidth="1"/>
    <col min="2" max="2" width="20.6328125" bestFit="1" customWidth="1"/>
    <col min="3" max="3" width="11.1796875" bestFit="1" customWidth="1"/>
    <col min="4" max="4" width="15.81640625" customWidth="1"/>
    <col min="5" max="5" width="11.54296875" customWidth="1"/>
    <col min="6" max="6" width="22.453125" bestFit="1" customWidth="1"/>
    <col min="7" max="7" width="18" customWidth="1"/>
    <col min="8" max="8" width="15.1796875" customWidth="1"/>
    <col min="9" max="9" width="18" bestFit="1" customWidth="1"/>
  </cols>
  <sheetData>
    <row r="1" spans="1:8" x14ac:dyDescent="0.35">
      <c r="D1" s="6"/>
      <c r="E1" s="6"/>
      <c r="F1" s="6"/>
      <c r="G1" s="6"/>
      <c r="H1" s="6"/>
    </row>
    <row r="2" spans="1:8" x14ac:dyDescent="0.35">
      <c r="D2" s="6"/>
      <c r="E2" s="6"/>
      <c r="F2" s="6"/>
      <c r="G2" s="6"/>
      <c r="H2" s="6"/>
    </row>
    <row r="3" spans="1:8" x14ac:dyDescent="0.35">
      <c r="A3"/>
      <c r="B3" s="5" t="s">
        <v>67</v>
      </c>
    </row>
    <row r="4" spans="1:8" x14ac:dyDescent="0.35">
      <c r="A4" s="5" t="s">
        <v>82</v>
      </c>
      <c r="B4" t="s">
        <v>68</v>
      </c>
      <c r="C4" t="s">
        <v>74</v>
      </c>
      <c r="D4" t="s">
        <v>75</v>
      </c>
      <c r="E4" t="s">
        <v>76</v>
      </c>
      <c r="F4" t="s">
        <v>78</v>
      </c>
      <c r="G4" t="s">
        <v>77</v>
      </c>
      <c r="H4" t="s">
        <v>79</v>
      </c>
    </row>
    <row r="5" spans="1:8" x14ac:dyDescent="0.35">
      <c r="A5" t="s">
        <v>244</v>
      </c>
      <c r="B5" s="7"/>
      <c r="C5" s="7"/>
      <c r="D5" s="7"/>
      <c r="E5" s="7"/>
      <c r="F5" s="7"/>
      <c r="G5" s="7"/>
      <c r="H5" s="7"/>
    </row>
    <row r="6" spans="1:8" x14ac:dyDescent="0.35">
      <c r="A6"/>
    </row>
    <row r="7" spans="1:8" x14ac:dyDescent="0.35">
      <c r="A7"/>
    </row>
    <row r="8" spans="1:8" x14ac:dyDescent="0.35">
      <c r="A8"/>
    </row>
    <row r="9" spans="1:8" x14ac:dyDescent="0.35">
      <c r="A9"/>
    </row>
    <row r="10" spans="1:8" x14ac:dyDescent="0.35">
      <c r="A10"/>
    </row>
    <row r="11" spans="1:8" x14ac:dyDescent="0.35">
      <c r="A11"/>
    </row>
    <row r="12" spans="1:8" x14ac:dyDescent="0.35">
      <c r="A12"/>
    </row>
    <row r="13" spans="1:8" x14ac:dyDescent="0.35">
      <c r="A13"/>
    </row>
    <row r="14" spans="1:8" x14ac:dyDescent="0.35">
      <c r="A14"/>
    </row>
    <row r="15" spans="1:8" x14ac:dyDescent="0.35">
      <c r="A15"/>
    </row>
    <row r="16" spans="1:8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  <row r="101" spans="1:1" x14ac:dyDescent="0.35">
      <c r="A101"/>
    </row>
    <row r="102" spans="1:1" x14ac:dyDescent="0.35">
      <c r="A102"/>
    </row>
    <row r="103" spans="1:1" x14ac:dyDescent="0.35">
      <c r="A103"/>
    </row>
    <row r="104" spans="1:1" x14ac:dyDescent="0.35">
      <c r="A104"/>
    </row>
    <row r="105" spans="1:1" x14ac:dyDescent="0.35">
      <c r="A105"/>
    </row>
    <row r="106" spans="1:1" x14ac:dyDescent="0.35">
      <c r="A106"/>
    </row>
    <row r="107" spans="1:1" x14ac:dyDescent="0.35">
      <c r="A107"/>
    </row>
    <row r="108" spans="1:1" x14ac:dyDescent="0.35">
      <c r="A108"/>
    </row>
    <row r="109" spans="1:1" x14ac:dyDescent="0.35">
      <c r="A109"/>
    </row>
    <row r="110" spans="1:1" x14ac:dyDescent="0.35">
      <c r="A110"/>
    </row>
    <row r="111" spans="1:1" x14ac:dyDescent="0.35">
      <c r="A111"/>
    </row>
    <row r="112" spans="1:1" x14ac:dyDescent="0.35">
      <c r="A112"/>
    </row>
    <row r="113" spans="1:1" x14ac:dyDescent="0.35">
      <c r="A113"/>
    </row>
    <row r="114" spans="1:1" x14ac:dyDescent="0.35">
      <c r="A114"/>
    </row>
    <row r="115" spans="1:1" x14ac:dyDescent="0.35">
      <c r="A115"/>
    </row>
    <row r="116" spans="1:1" x14ac:dyDescent="0.35">
      <c r="A116"/>
    </row>
    <row r="117" spans="1:1" x14ac:dyDescent="0.35">
      <c r="A117"/>
    </row>
    <row r="118" spans="1:1" x14ac:dyDescent="0.35">
      <c r="A118"/>
    </row>
    <row r="119" spans="1:1" x14ac:dyDescent="0.35">
      <c r="A119"/>
    </row>
    <row r="120" spans="1:1" x14ac:dyDescent="0.35">
      <c r="A120"/>
    </row>
    <row r="121" spans="1:1" x14ac:dyDescent="0.35">
      <c r="A121"/>
    </row>
    <row r="122" spans="1:1" x14ac:dyDescent="0.35">
      <c r="A122"/>
    </row>
    <row r="123" spans="1:1" x14ac:dyDescent="0.35">
      <c r="A123"/>
    </row>
    <row r="124" spans="1:1" x14ac:dyDescent="0.35">
      <c r="A124"/>
    </row>
    <row r="125" spans="1:1" x14ac:dyDescent="0.35">
      <c r="A125"/>
    </row>
    <row r="126" spans="1:1" x14ac:dyDescent="0.35">
      <c r="A126"/>
    </row>
    <row r="127" spans="1:1" x14ac:dyDescent="0.35">
      <c r="A127"/>
    </row>
    <row r="128" spans="1:1" x14ac:dyDescent="0.35">
      <c r="A128"/>
    </row>
    <row r="129" spans="1:1" x14ac:dyDescent="0.35">
      <c r="A129"/>
    </row>
    <row r="130" spans="1:1" x14ac:dyDescent="0.35">
      <c r="A130"/>
    </row>
    <row r="131" spans="1:1" x14ac:dyDescent="0.35">
      <c r="A131"/>
    </row>
    <row r="132" spans="1:1" x14ac:dyDescent="0.35">
      <c r="A1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G405"/>
  <sheetViews>
    <sheetView showZeros="0" topLeftCell="D1" zoomScale="90" zoomScaleNormal="90" workbookViewId="0">
      <selection activeCell="AG5" sqref="AG5"/>
    </sheetView>
  </sheetViews>
  <sheetFormatPr baseColWidth="10" defaultColWidth="12.26953125" defaultRowHeight="14.5" x14ac:dyDescent="0.35"/>
  <cols>
    <col min="1" max="1" width="8.453125" style="11" customWidth="1"/>
    <col min="2" max="2" width="14.7265625" bestFit="1" customWidth="1"/>
    <col min="3" max="3" width="14" customWidth="1"/>
    <col min="4" max="5" width="15.7265625" style="6" customWidth="1"/>
    <col min="7" max="7" width="14" style="11" customWidth="1"/>
    <col min="8" max="8" width="9.54296875" customWidth="1"/>
    <col min="9" max="9" width="4" customWidth="1"/>
    <col min="10" max="10" width="4" style="6" customWidth="1"/>
    <col min="11" max="20" width="4" customWidth="1"/>
    <col min="21" max="21" width="4.90625" customWidth="1"/>
    <col min="22" max="25" width="4" customWidth="1"/>
    <col min="26" max="26" width="4.90625" customWidth="1"/>
    <col min="27" max="32" width="4" customWidth="1"/>
    <col min="33" max="33" width="7.08984375" style="265" bestFit="1" customWidth="1"/>
    <col min="34" max="151" width="4" customWidth="1"/>
    <col min="152" max="152" width="12" customWidth="1"/>
  </cols>
  <sheetData>
    <row r="3" spans="1:33" x14ac:dyDescent="0.35">
      <c r="A3"/>
      <c r="B3" s="5" t="s">
        <v>67</v>
      </c>
      <c r="D3"/>
      <c r="E3"/>
      <c r="G3" s="5" t="s">
        <v>73</v>
      </c>
      <c r="H3" s="5" t="s">
        <v>218</v>
      </c>
      <c r="J3"/>
    </row>
    <row r="4" spans="1:33" x14ac:dyDescent="0.35">
      <c r="A4" s="5" t="s">
        <v>83</v>
      </c>
      <c r="B4" t="s">
        <v>69</v>
      </c>
      <c r="C4" t="s">
        <v>73</v>
      </c>
      <c r="D4" t="s">
        <v>194</v>
      </c>
      <c r="E4"/>
      <c r="G4" s="5" t="s">
        <v>83</v>
      </c>
      <c r="H4" s="182" t="s">
        <v>244</v>
      </c>
      <c r="J4"/>
      <c r="AG4" s="265" t="s">
        <v>220</v>
      </c>
    </row>
    <row r="5" spans="1:33" x14ac:dyDescent="0.35">
      <c r="A5" t="s">
        <v>244</v>
      </c>
      <c r="B5" s="7"/>
      <c r="C5" s="7"/>
      <c r="D5" s="7"/>
      <c r="E5"/>
      <c r="G5" t="s">
        <v>244</v>
      </c>
      <c r="H5" s="7"/>
      <c r="J5"/>
      <c r="AG5" s="185">
        <f t="shared" ref="AG5:AG36" si="0">MAX(H5:AE5)</f>
        <v>0</v>
      </c>
    </row>
    <row r="6" spans="1:33" x14ac:dyDescent="0.35">
      <c r="A6"/>
      <c r="D6"/>
      <c r="E6"/>
      <c r="G6"/>
      <c r="J6"/>
      <c r="AG6" s="185">
        <f t="shared" si="0"/>
        <v>0</v>
      </c>
    </row>
    <row r="7" spans="1:33" x14ac:dyDescent="0.35">
      <c r="A7"/>
      <c r="D7"/>
      <c r="E7"/>
      <c r="G7"/>
      <c r="J7"/>
      <c r="AG7" s="185">
        <f t="shared" si="0"/>
        <v>0</v>
      </c>
    </row>
    <row r="8" spans="1:33" x14ac:dyDescent="0.35">
      <c r="A8"/>
      <c r="D8"/>
      <c r="E8"/>
      <c r="G8"/>
      <c r="J8"/>
      <c r="AG8" s="185">
        <f t="shared" si="0"/>
        <v>0</v>
      </c>
    </row>
    <row r="9" spans="1:33" x14ac:dyDescent="0.35">
      <c r="A9"/>
      <c r="D9"/>
      <c r="E9"/>
      <c r="G9"/>
      <c r="J9"/>
      <c r="AG9" s="185">
        <f t="shared" si="0"/>
        <v>0</v>
      </c>
    </row>
    <row r="10" spans="1:33" x14ac:dyDescent="0.35">
      <c r="A10"/>
      <c r="D10"/>
      <c r="E10"/>
      <c r="G10"/>
      <c r="J10"/>
      <c r="AG10" s="185">
        <f t="shared" si="0"/>
        <v>0</v>
      </c>
    </row>
    <row r="11" spans="1:33" x14ac:dyDescent="0.35">
      <c r="A11"/>
      <c r="D11"/>
      <c r="E11"/>
      <c r="G11"/>
      <c r="J11"/>
      <c r="AG11" s="185">
        <f t="shared" si="0"/>
        <v>0</v>
      </c>
    </row>
    <row r="12" spans="1:33" x14ac:dyDescent="0.35">
      <c r="A12"/>
      <c r="D12"/>
      <c r="E12"/>
      <c r="G12"/>
      <c r="J12"/>
      <c r="AG12" s="185">
        <f t="shared" si="0"/>
        <v>0</v>
      </c>
    </row>
    <row r="13" spans="1:33" x14ac:dyDescent="0.35">
      <c r="A13"/>
      <c r="D13"/>
      <c r="E13"/>
      <c r="G13"/>
      <c r="J13"/>
      <c r="AG13" s="185">
        <f t="shared" si="0"/>
        <v>0</v>
      </c>
    </row>
    <row r="14" spans="1:33" x14ac:dyDescent="0.35">
      <c r="A14"/>
      <c r="D14"/>
      <c r="E14"/>
      <c r="G14"/>
      <c r="J14"/>
      <c r="AG14" s="185">
        <f t="shared" si="0"/>
        <v>0</v>
      </c>
    </row>
    <row r="15" spans="1:33" x14ac:dyDescent="0.35">
      <c r="A15"/>
      <c r="D15"/>
      <c r="E15"/>
      <c r="G15"/>
      <c r="J15"/>
      <c r="AG15" s="185">
        <f t="shared" si="0"/>
        <v>0</v>
      </c>
    </row>
    <row r="16" spans="1:33" x14ac:dyDescent="0.35">
      <c r="A16"/>
      <c r="D16"/>
      <c r="E16"/>
      <c r="G16"/>
      <c r="J16"/>
      <c r="AG16" s="185">
        <f t="shared" si="0"/>
        <v>0</v>
      </c>
    </row>
    <row r="17" spans="1:33" x14ac:dyDescent="0.35">
      <c r="A17"/>
      <c r="D17"/>
      <c r="E17"/>
      <c r="G17"/>
      <c r="J17"/>
      <c r="AG17" s="185">
        <f t="shared" si="0"/>
        <v>0</v>
      </c>
    </row>
    <row r="18" spans="1:33" x14ac:dyDescent="0.35">
      <c r="A18"/>
      <c r="D18"/>
      <c r="E18"/>
      <c r="G18"/>
      <c r="J18"/>
      <c r="AG18" s="185">
        <f t="shared" si="0"/>
        <v>0</v>
      </c>
    </row>
    <row r="19" spans="1:33" x14ac:dyDescent="0.35">
      <c r="A19"/>
      <c r="D19"/>
      <c r="E19"/>
      <c r="G19"/>
      <c r="J19"/>
      <c r="AG19" s="185">
        <f t="shared" si="0"/>
        <v>0</v>
      </c>
    </row>
    <row r="20" spans="1:33" x14ac:dyDescent="0.35">
      <c r="A20"/>
      <c r="D20"/>
      <c r="E20"/>
      <c r="G20"/>
      <c r="J20"/>
      <c r="AG20" s="185">
        <f t="shared" si="0"/>
        <v>0</v>
      </c>
    </row>
    <row r="21" spans="1:33" x14ac:dyDescent="0.35">
      <c r="A21"/>
      <c r="D21"/>
      <c r="E21"/>
      <c r="G21"/>
      <c r="J21"/>
      <c r="AG21" s="185">
        <f t="shared" si="0"/>
        <v>0</v>
      </c>
    </row>
    <row r="22" spans="1:33" x14ac:dyDescent="0.35">
      <c r="A22"/>
      <c r="D22"/>
      <c r="E22"/>
      <c r="G22"/>
      <c r="J22"/>
      <c r="AG22" s="185">
        <f t="shared" si="0"/>
        <v>0</v>
      </c>
    </row>
    <row r="23" spans="1:33" x14ac:dyDescent="0.35">
      <c r="A23"/>
      <c r="D23"/>
      <c r="E23"/>
      <c r="G23"/>
      <c r="J23"/>
      <c r="AG23" s="185">
        <f t="shared" si="0"/>
        <v>0</v>
      </c>
    </row>
    <row r="24" spans="1:33" x14ac:dyDescent="0.35">
      <c r="A24"/>
      <c r="D24"/>
      <c r="E24"/>
      <c r="G24"/>
      <c r="J24"/>
      <c r="AG24" s="185">
        <f t="shared" si="0"/>
        <v>0</v>
      </c>
    </row>
    <row r="25" spans="1:33" x14ac:dyDescent="0.35">
      <c r="A25"/>
      <c r="D25"/>
      <c r="E25"/>
      <c r="G25"/>
      <c r="J25"/>
      <c r="AG25" s="185">
        <f t="shared" si="0"/>
        <v>0</v>
      </c>
    </row>
    <row r="26" spans="1:33" x14ac:dyDescent="0.35">
      <c r="A26"/>
      <c r="D26"/>
      <c r="E26"/>
      <c r="G26"/>
      <c r="J26"/>
      <c r="AG26" s="185">
        <f t="shared" si="0"/>
        <v>0</v>
      </c>
    </row>
    <row r="27" spans="1:33" x14ac:dyDescent="0.35">
      <c r="A27"/>
      <c r="D27"/>
      <c r="E27"/>
      <c r="G27"/>
      <c r="J27"/>
      <c r="AG27" s="185">
        <f t="shared" si="0"/>
        <v>0</v>
      </c>
    </row>
    <row r="28" spans="1:33" x14ac:dyDescent="0.35">
      <c r="A28"/>
      <c r="D28"/>
      <c r="E28"/>
      <c r="G28"/>
      <c r="J28"/>
      <c r="AG28" s="185">
        <f t="shared" si="0"/>
        <v>0</v>
      </c>
    </row>
    <row r="29" spans="1:33" x14ac:dyDescent="0.35">
      <c r="A29"/>
      <c r="D29"/>
      <c r="E29"/>
      <c r="G29"/>
      <c r="J29"/>
      <c r="AG29" s="185">
        <f t="shared" si="0"/>
        <v>0</v>
      </c>
    </row>
    <row r="30" spans="1:33" x14ac:dyDescent="0.35">
      <c r="A30"/>
      <c r="D30"/>
      <c r="E30"/>
      <c r="G30"/>
      <c r="J30"/>
      <c r="AG30" s="185">
        <f t="shared" si="0"/>
        <v>0</v>
      </c>
    </row>
    <row r="31" spans="1:33" x14ac:dyDescent="0.35">
      <c r="A31"/>
      <c r="D31"/>
      <c r="E31"/>
      <c r="G31"/>
      <c r="J31"/>
      <c r="AG31" s="185">
        <f t="shared" si="0"/>
        <v>0</v>
      </c>
    </row>
    <row r="32" spans="1:33" x14ac:dyDescent="0.35">
      <c r="A32"/>
      <c r="D32"/>
      <c r="E32"/>
      <c r="G32"/>
      <c r="J32"/>
      <c r="AG32" s="185">
        <f t="shared" si="0"/>
        <v>0</v>
      </c>
    </row>
    <row r="33" spans="1:33" x14ac:dyDescent="0.35">
      <c r="A33"/>
      <c r="D33"/>
      <c r="E33"/>
      <c r="G33"/>
      <c r="J33"/>
      <c r="AG33" s="185">
        <f t="shared" si="0"/>
        <v>0</v>
      </c>
    </row>
    <row r="34" spans="1:33" x14ac:dyDescent="0.35">
      <c r="A34"/>
      <c r="D34"/>
      <c r="E34"/>
      <c r="G34"/>
      <c r="J34"/>
      <c r="AG34" s="185">
        <f t="shared" si="0"/>
        <v>0</v>
      </c>
    </row>
    <row r="35" spans="1:33" x14ac:dyDescent="0.35">
      <c r="A35"/>
      <c r="D35"/>
      <c r="E35"/>
      <c r="G35"/>
      <c r="J35"/>
      <c r="AG35" s="185">
        <f t="shared" si="0"/>
        <v>0</v>
      </c>
    </row>
    <row r="36" spans="1:33" x14ac:dyDescent="0.35">
      <c r="A36"/>
      <c r="D36"/>
      <c r="E36"/>
      <c r="G36"/>
      <c r="J36"/>
      <c r="AG36" s="185">
        <f t="shared" si="0"/>
        <v>0</v>
      </c>
    </row>
    <row r="37" spans="1:33" x14ac:dyDescent="0.35">
      <c r="A37"/>
      <c r="D37"/>
      <c r="E37"/>
      <c r="G37"/>
      <c r="J37"/>
      <c r="AG37" s="185">
        <f t="shared" ref="AG37:AG69" si="1">MAX(H37:AE37)</f>
        <v>0</v>
      </c>
    </row>
    <row r="38" spans="1:33" x14ac:dyDescent="0.35">
      <c r="A38"/>
      <c r="D38"/>
      <c r="E38"/>
      <c r="G38"/>
      <c r="J38"/>
      <c r="AG38" s="185">
        <f t="shared" si="1"/>
        <v>0</v>
      </c>
    </row>
    <row r="39" spans="1:33" x14ac:dyDescent="0.35">
      <c r="A39"/>
      <c r="D39"/>
      <c r="E39"/>
      <c r="G39"/>
      <c r="J39"/>
      <c r="AG39" s="185">
        <f t="shared" si="1"/>
        <v>0</v>
      </c>
    </row>
    <row r="40" spans="1:33" x14ac:dyDescent="0.35">
      <c r="A40"/>
      <c r="D40"/>
      <c r="E40"/>
      <c r="G40"/>
      <c r="J40"/>
      <c r="AG40" s="185">
        <f t="shared" si="1"/>
        <v>0</v>
      </c>
    </row>
    <row r="41" spans="1:33" x14ac:dyDescent="0.35">
      <c r="A41"/>
      <c r="D41"/>
      <c r="E41"/>
      <c r="G41"/>
      <c r="J41"/>
      <c r="AG41" s="185">
        <f t="shared" si="1"/>
        <v>0</v>
      </c>
    </row>
    <row r="42" spans="1:33" x14ac:dyDescent="0.35">
      <c r="A42"/>
      <c r="D42"/>
      <c r="E42"/>
      <c r="G42"/>
      <c r="J42"/>
      <c r="AG42" s="185">
        <f t="shared" si="1"/>
        <v>0</v>
      </c>
    </row>
    <row r="43" spans="1:33" x14ac:dyDescent="0.35">
      <c r="A43"/>
      <c r="D43"/>
      <c r="E43"/>
      <c r="G43"/>
      <c r="J43"/>
      <c r="AG43" s="185">
        <f t="shared" si="1"/>
        <v>0</v>
      </c>
    </row>
    <row r="44" spans="1:33" x14ac:dyDescent="0.35">
      <c r="A44"/>
      <c r="D44"/>
      <c r="E44"/>
      <c r="G44"/>
      <c r="J44"/>
      <c r="AG44" s="185">
        <f t="shared" si="1"/>
        <v>0</v>
      </c>
    </row>
    <row r="45" spans="1:33" x14ac:dyDescent="0.35">
      <c r="A45"/>
      <c r="D45"/>
      <c r="E45"/>
      <c r="G45"/>
      <c r="J45"/>
      <c r="AG45" s="185">
        <f t="shared" si="1"/>
        <v>0</v>
      </c>
    </row>
    <row r="46" spans="1:33" x14ac:dyDescent="0.35">
      <c r="A46"/>
      <c r="D46"/>
      <c r="E46"/>
      <c r="G46"/>
      <c r="J46"/>
      <c r="AG46" s="185">
        <f t="shared" si="1"/>
        <v>0</v>
      </c>
    </row>
    <row r="47" spans="1:33" x14ac:dyDescent="0.35">
      <c r="A47"/>
      <c r="D47"/>
      <c r="E47"/>
      <c r="G47"/>
      <c r="J47"/>
      <c r="AG47" s="185">
        <f t="shared" si="1"/>
        <v>0</v>
      </c>
    </row>
    <row r="48" spans="1:33" x14ac:dyDescent="0.35">
      <c r="A48"/>
      <c r="D48"/>
      <c r="E48"/>
      <c r="G48"/>
      <c r="J48"/>
      <c r="AG48" s="185">
        <f t="shared" si="1"/>
        <v>0</v>
      </c>
    </row>
    <row r="49" spans="1:33" x14ac:dyDescent="0.35">
      <c r="A49"/>
      <c r="D49"/>
      <c r="E49"/>
      <c r="G49"/>
      <c r="J49"/>
      <c r="AG49" s="185">
        <f t="shared" si="1"/>
        <v>0</v>
      </c>
    </row>
    <row r="50" spans="1:33" x14ac:dyDescent="0.35">
      <c r="A50"/>
      <c r="D50"/>
      <c r="E50"/>
      <c r="G50"/>
      <c r="J50"/>
      <c r="AG50" s="185">
        <f t="shared" si="1"/>
        <v>0</v>
      </c>
    </row>
    <row r="51" spans="1:33" x14ac:dyDescent="0.35">
      <c r="A51"/>
      <c r="D51"/>
      <c r="E51"/>
      <c r="G51"/>
      <c r="J51"/>
      <c r="AG51" s="185">
        <f t="shared" si="1"/>
        <v>0</v>
      </c>
    </row>
    <row r="52" spans="1:33" x14ac:dyDescent="0.35">
      <c r="A52"/>
      <c r="D52"/>
      <c r="E52"/>
      <c r="G52"/>
      <c r="J52"/>
      <c r="AG52" s="185">
        <f t="shared" si="1"/>
        <v>0</v>
      </c>
    </row>
    <row r="53" spans="1:33" x14ac:dyDescent="0.35">
      <c r="A53"/>
      <c r="D53"/>
      <c r="E53"/>
      <c r="G53"/>
      <c r="J53"/>
      <c r="AG53" s="185">
        <f t="shared" si="1"/>
        <v>0</v>
      </c>
    </row>
    <row r="54" spans="1:33" x14ac:dyDescent="0.35">
      <c r="A54"/>
      <c r="D54"/>
      <c r="E54"/>
      <c r="G54"/>
      <c r="J54"/>
      <c r="AG54" s="185">
        <f t="shared" si="1"/>
        <v>0</v>
      </c>
    </row>
    <row r="55" spans="1:33" x14ac:dyDescent="0.35">
      <c r="A55"/>
      <c r="D55"/>
      <c r="E55"/>
      <c r="G55"/>
      <c r="J55"/>
      <c r="AG55" s="185">
        <f t="shared" si="1"/>
        <v>0</v>
      </c>
    </row>
    <row r="56" spans="1:33" x14ac:dyDescent="0.35">
      <c r="A56"/>
      <c r="D56"/>
      <c r="E56"/>
      <c r="G56"/>
      <c r="J56"/>
      <c r="AG56" s="185">
        <f t="shared" si="1"/>
        <v>0</v>
      </c>
    </row>
    <row r="57" spans="1:33" x14ac:dyDescent="0.35">
      <c r="A57"/>
      <c r="D57"/>
      <c r="E57"/>
      <c r="G57"/>
      <c r="J57"/>
      <c r="AG57" s="185">
        <f t="shared" si="1"/>
        <v>0</v>
      </c>
    </row>
    <row r="58" spans="1:33" x14ac:dyDescent="0.35">
      <c r="A58"/>
      <c r="D58"/>
      <c r="E58"/>
      <c r="G58"/>
      <c r="J58"/>
      <c r="AG58" s="185">
        <f t="shared" si="1"/>
        <v>0</v>
      </c>
    </row>
    <row r="59" spans="1:33" x14ac:dyDescent="0.35">
      <c r="A59"/>
      <c r="D59"/>
      <c r="E59"/>
      <c r="G59"/>
      <c r="J59"/>
      <c r="AG59" s="185">
        <f t="shared" si="1"/>
        <v>0</v>
      </c>
    </row>
    <row r="60" spans="1:33" x14ac:dyDescent="0.35">
      <c r="A60"/>
      <c r="D60"/>
      <c r="E60"/>
      <c r="G60"/>
      <c r="J60"/>
      <c r="AG60" s="185">
        <f t="shared" si="1"/>
        <v>0</v>
      </c>
    </row>
    <row r="61" spans="1:33" x14ac:dyDescent="0.35">
      <c r="A61"/>
      <c r="D61"/>
      <c r="E61"/>
      <c r="G61"/>
      <c r="J61"/>
      <c r="AG61" s="185">
        <f t="shared" si="1"/>
        <v>0</v>
      </c>
    </row>
    <row r="62" spans="1:33" x14ac:dyDescent="0.35">
      <c r="A62"/>
      <c r="D62"/>
      <c r="E62"/>
      <c r="G62"/>
      <c r="J62"/>
      <c r="AG62" s="185">
        <f t="shared" si="1"/>
        <v>0</v>
      </c>
    </row>
    <row r="63" spans="1:33" x14ac:dyDescent="0.35">
      <c r="A63"/>
      <c r="D63"/>
      <c r="E63"/>
      <c r="G63"/>
      <c r="J63"/>
      <c r="AG63" s="185">
        <f t="shared" si="1"/>
        <v>0</v>
      </c>
    </row>
    <row r="64" spans="1:33" x14ac:dyDescent="0.35">
      <c r="A64"/>
      <c r="D64"/>
      <c r="E64"/>
      <c r="G64"/>
      <c r="J64"/>
      <c r="AG64" s="185">
        <f t="shared" si="1"/>
        <v>0</v>
      </c>
    </row>
    <row r="65" spans="1:33" x14ac:dyDescent="0.35">
      <c r="A65"/>
      <c r="D65"/>
      <c r="E65"/>
      <c r="G65"/>
      <c r="J65"/>
      <c r="AG65" s="185">
        <f t="shared" si="1"/>
        <v>0</v>
      </c>
    </row>
    <row r="66" spans="1:33" x14ac:dyDescent="0.35">
      <c r="A66"/>
      <c r="D66"/>
      <c r="E66"/>
      <c r="G66"/>
      <c r="J66"/>
      <c r="AG66" s="185">
        <f t="shared" si="1"/>
        <v>0</v>
      </c>
    </row>
    <row r="67" spans="1:33" x14ac:dyDescent="0.35">
      <c r="A67"/>
      <c r="D67"/>
      <c r="E67"/>
      <c r="G67"/>
      <c r="J67"/>
      <c r="AG67" s="185">
        <f t="shared" si="1"/>
        <v>0</v>
      </c>
    </row>
    <row r="68" spans="1:33" x14ac:dyDescent="0.35">
      <c r="A68"/>
      <c r="D68"/>
      <c r="E68"/>
      <c r="G68"/>
      <c r="J68"/>
      <c r="AG68" s="185">
        <f t="shared" si="1"/>
        <v>0</v>
      </c>
    </row>
    <row r="69" spans="1:33" x14ac:dyDescent="0.35">
      <c r="A69"/>
      <c r="D69"/>
      <c r="E69"/>
      <c r="G69"/>
      <c r="J69"/>
      <c r="AG69" s="185">
        <f t="shared" si="1"/>
        <v>0</v>
      </c>
    </row>
    <row r="70" spans="1:33" x14ac:dyDescent="0.35">
      <c r="A70"/>
      <c r="D70"/>
      <c r="E70"/>
      <c r="G70"/>
      <c r="J70"/>
      <c r="AG70" s="185">
        <f t="shared" ref="AG70:AG133" si="2">MAX(H70:AE70)</f>
        <v>0</v>
      </c>
    </row>
    <row r="71" spans="1:33" x14ac:dyDescent="0.35">
      <c r="A71"/>
      <c r="D71"/>
      <c r="E71"/>
      <c r="G71"/>
      <c r="J71"/>
      <c r="AG71" s="185">
        <f t="shared" si="2"/>
        <v>0</v>
      </c>
    </row>
    <row r="72" spans="1:33" x14ac:dyDescent="0.35">
      <c r="A72"/>
      <c r="D72"/>
      <c r="E72"/>
      <c r="G72"/>
      <c r="J72"/>
      <c r="AG72" s="185">
        <f t="shared" si="2"/>
        <v>0</v>
      </c>
    </row>
    <row r="73" spans="1:33" x14ac:dyDescent="0.35">
      <c r="A73"/>
      <c r="D73"/>
      <c r="E73"/>
      <c r="G73"/>
      <c r="J73"/>
      <c r="AG73" s="185">
        <f t="shared" si="2"/>
        <v>0</v>
      </c>
    </row>
    <row r="74" spans="1:33" x14ac:dyDescent="0.35">
      <c r="A74"/>
      <c r="D74"/>
      <c r="E74"/>
      <c r="G74"/>
      <c r="J74"/>
      <c r="AG74" s="185">
        <f t="shared" si="2"/>
        <v>0</v>
      </c>
    </row>
    <row r="75" spans="1:33" x14ac:dyDescent="0.35">
      <c r="A75"/>
      <c r="D75"/>
      <c r="E75"/>
      <c r="G75"/>
      <c r="J75"/>
      <c r="AG75" s="185">
        <f t="shared" si="2"/>
        <v>0</v>
      </c>
    </row>
    <row r="76" spans="1:33" x14ac:dyDescent="0.35">
      <c r="A76"/>
      <c r="D76"/>
      <c r="E76"/>
      <c r="G76"/>
      <c r="J76"/>
      <c r="AG76" s="185">
        <f t="shared" si="2"/>
        <v>0</v>
      </c>
    </row>
    <row r="77" spans="1:33" x14ac:dyDescent="0.35">
      <c r="A77"/>
      <c r="D77"/>
      <c r="E77"/>
      <c r="G77"/>
      <c r="J77"/>
      <c r="AG77" s="185">
        <f t="shared" si="2"/>
        <v>0</v>
      </c>
    </row>
    <row r="78" spans="1:33" x14ac:dyDescent="0.35">
      <c r="A78"/>
      <c r="D78"/>
      <c r="E78"/>
      <c r="G78"/>
      <c r="J78"/>
      <c r="AG78" s="185">
        <f t="shared" si="2"/>
        <v>0</v>
      </c>
    </row>
    <row r="79" spans="1:33" x14ac:dyDescent="0.35">
      <c r="A79"/>
      <c r="D79"/>
      <c r="E79"/>
      <c r="G79"/>
      <c r="J79"/>
      <c r="AG79" s="185">
        <f t="shared" si="2"/>
        <v>0</v>
      </c>
    </row>
    <row r="80" spans="1:33" x14ac:dyDescent="0.35">
      <c r="A80"/>
      <c r="D80"/>
      <c r="E80"/>
      <c r="G80"/>
      <c r="J80"/>
      <c r="AG80" s="185">
        <f t="shared" si="2"/>
        <v>0</v>
      </c>
    </row>
    <row r="81" spans="1:33" x14ac:dyDescent="0.35">
      <c r="A81"/>
      <c r="D81"/>
      <c r="E81"/>
      <c r="G81"/>
      <c r="J81"/>
      <c r="AG81" s="185">
        <f t="shared" si="2"/>
        <v>0</v>
      </c>
    </row>
    <row r="82" spans="1:33" x14ac:dyDescent="0.35">
      <c r="A82"/>
      <c r="D82"/>
      <c r="E82"/>
      <c r="G82"/>
      <c r="J82"/>
      <c r="AG82" s="185">
        <f t="shared" si="2"/>
        <v>0</v>
      </c>
    </row>
    <row r="83" spans="1:33" x14ac:dyDescent="0.35">
      <c r="A83"/>
      <c r="D83"/>
      <c r="E83"/>
      <c r="G83"/>
      <c r="J83"/>
      <c r="AG83" s="185">
        <f t="shared" si="2"/>
        <v>0</v>
      </c>
    </row>
    <row r="84" spans="1:33" x14ac:dyDescent="0.35">
      <c r="A84"/>
      <c r="D84"/>
      <c r="E84"/>
      <c r="G84"/>
      <c r="J84"/>
      <c r="AG84" s="185">
        <f t="shared" si="2"/>
        <v>0</v>
      </c>
    </row>
    <row r="85" spans="1:33" x14ac:dyDescent="0.35">
      <c r="A85"/>
      <c r="D85"/>
      <c r="E85"/>
      <c r="G85"/>
      <c r="J85"/>
      <c r="AG85" s="185">
        <f t="shared" si="2"/>
        <v>0</v>
      </c>
    </row>
    <row r="86" spans="1:33" x14ac:dyDescent="0.35">
      <c r="A86"/>
      <c r="D86"/>
      <c r="E86"/>
      <c r="G86"/>
      <c r="J86"/>
      <c r="AG86" s="185">
        <f t="shared" si="2"/>
        <v>0</v>
      </c>
    </row>
    <row r="87" spans="1:33" x14ac:dyDescent="0.35">
      <c r="A87"/>
      <c r="D87"/>
      <c r="E87"/>
      <c r="G87"/>
      <c r="J87"/>
      <c r="AG87" s="185">
        <f t="shared" si="2"/>
        <v>0</v>
      </c>
    </row>
    <row r="88" spans="1:33" x14ac:dyDescent="0.35">
      <c r="A88"/>
      <c r="D88"/>
      <c r="E88"/>
      <c r="G88"/>
      <c r="J88"/>
      <c r="AG88" s="185">
        <f t="shared" si="2"/>
        <v>0</v>
      </c>
    </row>
    <row r="89" spans="1:33" x14ac:dyDescent="0.35">
      <c r="A89"/>
      <c r="D89"/>
      <c r="E89"/>
      <c r="G89"/>
      <c r="J89"/>
      <c r="AG89" s="185">
        <f t="shared" si="2"/>
        <v>0</v>
      </c>
    </row>
    <row r="90" spans="1:33" x14ac:dyDescent="0.35">
      <c r="A90"/>
      <c r="D90"/>
      <c r="E90"/>
      <c r="G90"/>
      <c r="J90"/>
      <c r="AG90" s="185">
        <f t="shared" si="2"/>
        <v>0</v>
      </c>
    </row>
    <row r="91" spans="1:33" x14ac:dyDescent="0.35">
      <c r="A91"/>
      <c r="D91"/>
      <c r="E91"/>
      <c r="G91"/>
      <c r="J91"/>
      <c r="AG91" s="185">
        <f t="shared" si="2"/>
        <v>0</v>
      </c>
    </row>
    <row r="92" spans="1:33" x14ac:dyDescent="0.35">
      <c r="A92"/>
      <c r="D92"/>
      <c r="E92"/>
      <c r="G92"/>
      <c r="J92"/>
      <c r="AG92" s="185">
        <f t="shared" si="2"/>
        <v>0</v>
      </c>
    </row>
    <row r="93" spans="1:33" x14ac:dyDescent="0.35">
      <c r="A93"/>
      <c r="D93"/>
      <c r="E93"/>
      <c r="G93"/>
      <c r="J93"/>
      <c r="AG93" s="185">
        <f t="shared" si="2"/>
        <v>0</v>
      </c>
    </row>
    <row r="94" spans="1:33" x14ac:dyDescent="0.35">
      <c r="A94"/>
      <c r="D94"/>
      <c r="E94"/>
      <c r="G94"/>
      <c r="J94"/>
      <c r="AG94" s="185">
        <f t="shared" si="2"/>
        <v>0</v>
      </c>
    </row>
    <row r="95" spans="1:33" x14ac:dyDescent="0.35">
      <c r="A95"/>
      <c r="D95"/>
      <c r="E95"/>
      <c r="G95"/>
      <c r="J95"/>
      <c r="AG95" s="185">
        <f t="shared" si="2"/>
        <v>0</v>
      </c>
    </row>
    <row r="96" spans="1:33" x14ac:dyDescent="0.35">
      <c r="A96"/>
      <c r="D96"/>
      <c r="E96"/>
      <c r="G96"/>
      <c r="J96"/>
      <c r="AG96" s="185">
        <f t="shared" si="2"/>
        <v>0</v>
      </c>
    </row>
    <row r="97" spans="1:33" x14ac:dyDescent="0.35">
      <c r="A97"/>
      <c r="D97"/>
      <c r="E97"/>
      <c r="G97"/>
      <c r="J97"/>
      <c r="AG97" s="185">
        <f t="shared" si="2"/>
        <v>0</v>
      </c>
    </row>
    <row r="98" spans="1:33" x14ac:dyDescent="0.35">
      <c r="A98"/>
      <c r="D98"/>
      <c r="E98"/>
      <c r="G98"/>
      <c r="J98"/>
      <c r="AG98" s="185">
        <f t="shared" si="2"/>
        <v>0</v>
      </c>
    </row>
    <row r="99" spans="1:33" x14ac:dyDescent="0.35">
      <c r="A99"/>
      <c r="D99"/>
      <c r="E99"/>
      <c r="G99"/>
      <c r="J99"/>
      <c r="AG99" s="185">
        <f t="shared" si="2"/>
        <v>0</v>
      </c>
    </row>
    <row r="100" spans="1:33" x14ac:dyDescent="0.35">
      <c r="A100"/>
      <c r="D100"/>
      <c r="E100"/>
      <c r="G100"/>
      <c r="J100"/>
      <c r="AG100" s="185">
        <f t="shared" si="2"/>
        <v>0</v>
      </c>
    </row>
    <row r="101" spans="1:33" x14ac:dyDescent="0.35">
      <c r="A101"/>
      <c r="D101"/>
      <c r="E101"/>
      <c r="G101"/>
      <c r="J101"/>
      <c r="AG101" s="185">
        <f t="shared" si="2"/>
        <v>0</v>
      </c>
    </row>
    <row r="102" spans="1:33" x14ac:dyDescent="0.35">
      <c r="A102"/>
      <c r="D102"/>
      <c r="E102"/>
      <c r="G102"/>
      <c r="J102"/>
      <c r="AG102" s="185">
        <f t="shared" si="2"/>
        <v>0</v>
      </c>
    </row>
    <row r="103" spans="1:33" x14ac:dyDescent="0.35">
      <c r="A103"/>
      <c r="D103"/>
      <c r="E103"/>
      <c r="G103"/>
      <c r="J103"/>
      <c r="AG103" s="185">
        <f t="shared" si="2"/>
        <v>0</v>
      </c>
    </row>
    <row r="104" spans="1:33" x14ac:dyDescent="0.35">
      <c r="A104"/>
      <c r="D104"/>
      <c r="E104"/>
      <c r="G104"/>
      <c r="J104"/>
      <c r="AG104" s="185">
        <f t="shared" si="2"/>
        <v>0</v>
      </c>
    </row>
    <row r="105" spans="1:33" x14ac:dyDescent="0.35">
      <c r="A105"/>
      <c r="D105"/>
      <c r="E105"/>
      <c r="G105"/>
      <c r="J105"/>
      <c r="AG105" s="185">
        <f t="shared" si="2"/>
        <v>0</v>
      </c>
    </row>
    <row r="106" spans="1:33" x14ac:dyDescent="0.35">
      <c r="A106"/>
      <c r="D106"/>
      <c r="E106"/>
      <c r="G106"/>
      <c r="J106"/>
      <c r="AG106" s="185">
        <f t="shared" si="2"/>
        <v>0</v>
      </c>
    </row>
    <row r="107" spans="1:33" x14ac:dyDescent="0.35">
      <c r="A107"/>
      <c r="D107"/>
      <c r="E107"/>
      <c r="G107"/>
      <c r="J107"/>
      <c r="AG107" s="185">
        <f t="shared" si="2"/>
        <v>0</v>
      </c>
    </row>
    <row r="108" spans="1:33" x14ac:dyDescent="0.35">
      <c r="A108"/>
      <c r="D108"/>
      <c r="E108"/>
      <c r="G108"/>
      <c r="J108"/>
      <c r="AG108" s="185">
        <f t="shared" si="2"/>
        <v>0</v>
      </c>
    </row>
    <row r="109" spans="1:33" x14ac:dyDescent="0.35">
      <c r="A109"/>
      <c r="D109"/>
      <c r="E109"/>
      <c r="G109"/>
      <c r="J109"/>
      <c r="AG109" s="185">
        <f t="shared" si="2"/>
        <v>0</v>
      </c>
    </row>
    <row r="110" spans="1:33" x14ac:dyDescent="0.35">
      <c r="A110"/>
      <c r="D110"/>
      <c r="E110"/>
      <c r="G110"/>
      <c r="J110"/>
      <c r="AG110" s="185">
        <f t="shared" si="2"/>
        <v>0</v>
      </c>
    </row>
    <row r="111" spans="1:33" x14ac:dyDescent="0.35">
      <c r="A111"/>
      <c r="D111"/>
      <c r="E111"/>
      <c r="G111"/>
      <c r="J111"/>
      <c r="AG111" s="185">
        <f t="shared" si="2"/>
        <v>0</v>
      </c>
    </row>
    <row r="112" spans="1:33" x14ac:dyDescent="0.35">
      <c r="A112"/>
      <c r="D112"/>
      <c r="E112"/>
      <c r="G112"/>
      <c r="J112"/>
      <c r="AG112" s="185">
        <f t="shared" si="2"/>
        <v>0</v>
      </c>
    </row>
    <row r="113" spans="1:33" x14ac:dyDescent="0.35">
      <c r="A113"/>
      <c r="D113"/>
      <c r="E113"/>
      <c r="G113"/>
      <c r="J113"/>
      <c r="AG113" s="185">
        <f t="shared" si="2"/>
        <v>0</v>
      </c>
    </row>
    <row r="114" spans="1:33" x14ac:dyDescent="0.35">
      <c r="A114"/>
      <c r="D114"/>
      <c r="E114"/>
      <c r="G114"/>
      <c r="J114"/>
      <c r="AG114" s="185">
        <f t="shared" si="2"/>
        <v>0</v>
      </c>
    </row>
    <row r="115" spans="1:33" x14ac:dyDescent="0.35">
      <c r="A115"/>
      <c r="D115"/>
      <c r="E115"/>
      <c r="G115"/>
      <c r="J115"/>
      <c r="AG115" s="185">
        <f t="shared" si="2"/>
        <v>0</v>
      </c>
    </row>
    <row r="116" spans="1:33" x14ac:dyDescent="0.35">
      <c r="A116"/>
      <c r="D116"/>
      <c r="E116"/>
      <c r="G116"/>
      <c r="J116"/>
      <c r="AG116" s="185">
        <f t="shared" si="2"/>
        <v>0</v>
      </c>
    </row>
    <row r="117" spans="1:33" x14ac:dyDescent="0.35">
      <c r="A117"/>
      <c r="D117"/>
      <c r="E117"/>
      <c r="G117"/>
      <c r="J117"/>
      <c r="AG117" s="185">
        <f t="shared" si="2"/>
        <v>0</v>
      </c>
    </row>
    <row r="118" spans="1:33" x14ac:dyDescent="0.35">
      <c r="A118"/>
      <c r="D118"/>
      <c r="E118"/>
      <c r="G118"/>
      <c r="J118"/>
      <c r="AG118" s="185">
        <f t="shared" si="2"/>
        <v>0</v>
      </c>
    </row>
    <row r="119" spans="1:33" x14ac:dyDescent="0.35">
      <c r="A119"/>
      <c r="D119"/>
      <c r="E119"/>
      <c r="G119"/>
      <c r="J119"/>
      <c r="AG119" s="185">
        <f t="shared" si="2"/>
        <v>0</v>
      </c>
    </row>
    <row r="120" spans="1:33" x14ac:dyDescent="0.35">
      <c r="A120"/>
      <c r="D120"/>
      <c r="E120"/>
      <c r="G120"/>
      <c r="J120"/>
      <c r="AG120" s="185">
        <f t="shared" si="2"/>
        <v>0</v>
      </c>
    </row>
    <row r="121" spans="1:33" x14ac:dyDescent="0.35">
      <c r="A121"/>
      <c r="D121"/>
      <c r="E121"/>
      <c r="G121"/>
      <c r="J121"/>
      <c r="AG121" s="185">
        <f t="shared" si="2"/>
        <v>0</v>
      </c>
    </row>
    <row r="122" spans="1:33" x14ac:dyDescent="0.35">
      <c r="A122"/>
      <c r="D122"/>
      <c r="E122"/>
      <c r="G122"/>
      <c r="J122"/>
      <c r="AG122" s="185">
        <f t="shared" si="2"/>
        <v>0</v>
      </c>
    </row>
    <row r="123" spans="1:33" x14ac:dyDescent="0.35">
      <c r="A123"/>
      <c r="D123"/>
      <c r="E123"/>
      <c r="G123"/>
      <c r="J123"/>
      <c r="AG123" s="185">
        <f t="shared" si="2"/>
        <v>0</v>
      </c>
    </row>
    <row r="124" spans="1:33" x14ac:dyDescent="0.35">
      <c r="A124"/>
      <c r="D124"/>
      <c r="E124"/>
      <c r="G124"/>
      <c r="J124"/>
      <c r="AG124" s="185">
        <f t="shared" si="2"/>
        <v>0</v>
      </c>
    </row>
    <row r="125" spans="1:33" x14ac:dyDescent="0.35">
      <c r="A125"/>
      <c r="D125"/>
      <c r="E125"/>
      <c r="G125"/>
      <c r="J125"/>
      <c r="AG125" s="185">
        <f t="shared" si="2"/>
        <v>0</v>
      </c>
    </row>
    <row r="126" spans="1:33" x14ac:dyDescent="0.35">
      <c r="A126"/>
      <c r="D126"/>
      <c r="E126"/>
      <c r="G126"/>
      <c r="J126"/>
      <c r="AG126" s="185">
        <f t="shared" si="2"/>
        <v>0</v>
      </c>
    </row>
    <row r="127" spans="1:33" x14ac:dyDescent="0.35">
      <c r="A127"/>
      <c r="D127"/>
      <c r="E127"/>
      <c r="G127"/>
      <c r="J127"/>
      <c r="AG127" s="185">
        <f t="shared" si="2"/>
        <v>0</v>
      </c>
    </row>
    <row r="128" spans="1:33" x14ac:dyDescent="0.35">
      <c r="A128"/>
      <c r="D128"/>
      <c r="E128"/>
      <c r="G128"/>
      <c r="J128"/>
      <c r="AG128" s="185">
        <f t="shared" si="2"/>
        <v>0</v>
      </c>
    </row>
    <row r="129" spans="1:33" x14ac:dyDescent="0.35">
      <c r="A129"/>
      <c r="D129"/>
      <c r="E129"/>
      <c r="G129"/>
      <c r="J129"/>
      <c r="AG129" s="185">
        <f t="shared" si="2"/>
        <v>0</v>
      </c>
    </row>
    <row r="130" spans="1:33" x14ac:dyDescent="0.35">
      <c r="A130"/>
      <c r="D130"/>
      <c r="E130"/>
      <c r="G130"/>
      <c r="J130"/>
      <c r="AG130" s="185">
        <f t="shared" si="2"/>
        <v>0</v>
      </c>
    </row>
    <row r="131" spans="1:33" x14ac:dyDescent="0.35">
      <c r="A131"/>
      <c r="D131"/>
      <c r="E131"/>
      <c r="G131"/>
      <c r="J131"/>
      <c r="AG131" s="185">
        <f t="shared" si="2"/>
        <v>0</v>
      </c>
    </row>
    <row r="132" spans="1:33" x14ac:dyDescent="0.35">
      <c r="A132"/>
      <c r="D132"/>
      <c r="E132"/>
      <c r="G132"/>
      <c r="J132"/>
      <c r="AG132" s="185">
        <f t="shared" si="2"/>
        <v>0</v>
      </c>
    </row>
    <row r="133" spans="1:33" x14ac:dyDescent="0.35">
      <c r="A133"/>
      <c r="D133"/>
      <c r="E133"/>
      <c r="G133"/>
      <c r="J133"/>
      <c r="AG133" s="185">
        <f t="shared" si="2"/>
        <v>0</v>
      </c>
    </row>
    <row r="134" spans="1:33" x14ac:dyDescent="0.35">
      <c r="A134"/>
      <c r="D134"/>
      <c r="E134"/>
      <c r="G134"/>
      <c r="J134"/>
      <c r="AG134" s="185">
        <f t="shared" ref="AG134:AG197" si="3">MAX(H134:AE134)</f>
        <v>0</v>
      </c>
    </row>
    <row r="135" spans="1:33" x14ac:dyDescent="0.35">
      <c r="A135"/>
      <c r="D135"/>
      <c r="E135"/>
      <c r="G135"/>
      <c r="J135"/>
      <c r="AG135" s="185">
        <f t="shared" si="3"/>
        <v>0</v>
      </c>
    </row>
    <row r="136" spans="1:33" x14ac:dyDescent="0.35">
      <c r="A136"/>
      <c r="D136"/>
      <c r="E136"/>
      <c r="G136"/>
      <c r="J136"/>
      <c r="AG136" s="185">
        <f t="shared" si="3"/>
        <v>0</v>
      </c>
    </row>
    <row r="137" spans="1:33" x14ac:dyDescent="0.35">
      <c r="A137"/>
      <c r="D137"/>
      <c r="E137"/>
      <c r="G137"/>
      <c r="J137"/>
      <c r="AG137" s="185">
        <f t="shared" si="3"/>
        <v>0</v>
      </c>
    </row>
    <row r="138" spans="1:33" x14ac:dyDescent="0.35">
      <c r="A138"/>
      <c r="D138"/>
      <c r="E138"/>
      <c r="G138"/>
      <c r="J138"/>
      <c r="AG138" s="185">
        <f t="shared" si="3"/>
        <v>0</v>
      </c>
    </row>
    <row r="139" spans="1:33" x14ac:dyDescent="0.35">
      <c r="A139"/>
      <c r="D139"/>
      <c r="E139"/>
      <c r="G139"/>
      <c r="J139"/>
      <c r="AG139" s="185">
        <f t="shared" si="3"/>
        <v>0</v>
      </c>
    </row>
    <row r="140" spans="1:33" x14ac:dyDescent="0.35">
      <c r="A140"/>
      <c r="D140"/>
      <c r="E140"/>
      <c r="G140"/>
      <c r="J140"/>
      <c r="AG140" s="185">
        <f t="shared" si="3"/>
        <v>0</v>
      </c>
    </row>
    <row r="141" spans="1:33" x14ac:dyDescent="0.35">
      <c r="A141"/>
      <c r="D141"/>
      <c r="E141"/>
      <c r="G141"/>
      <c r="J141"/>
      <c r="AG141" s="185">
        <f t="shared" si="3"/>
        <v>0</v>
      </c>
    </row>
    <row r="142" spans="1:33" x14ac:dyDescent="0.35">
      <c r="A142"/>
      <c r="D142"/>
      <c r="E142"/>
      <c r="G142"/>
      <c r="J142"/>
      <c r="AG142" s="185">
        <f t="shared" si="3"/>
        <v>0</v>
      </c>
    </row>
    <row r="143" spans="1:33" x14ac:dyDescent="0.35">
      <c r="A143"/>
      <c r="D143"/>
      <c r="E143"/>
      <c r="G143"/>
      <c r="J143"/>
      <c r="AG143" s="185">
        <f t="shared" si="3"/>
        <v>0</v>
      </c>
    </row>
    <row r="144" spans="1:33" x14ac:dyDescent="0.35">
      <c r="D144"/>
      <c r="E144"/>
      <c r="J144"/>
      <c r="AG144" s="185">
        <f t="shared" si="3"/>
        <v>0</v>
      </c>
    </row>
    <row r="145" spans="4:33" x14ac:dyDescent="0.35">
      <c r="D145"/>
      <c r="E145"/>
      <c r="J145"/>
      <c r="AG145" s="185">
        <f t="shared" si="3"/>
        <v>0</v>
      </c>
    </row>
    <row r="146" spans="4:33" x14ac:dyDescent="0.35">
      <c r="D146"/>
      <c r="E146"/>
      <c r="J146"/>
      <c r="AG146" s="185">
        <f t="shared" si="3"/>
        <v>0</v>
      </c>
    </row>
    <row r="147" spans="4:33" x14ac:dyDescent="0.35">
      <c r="D147"/>
      <c r="E147"/>
      <c r="J147"/>
      <c r="AG147" s="185">
        <f t="shared" si="3"/>
        <v>0</v>
      </c>
    </row>
    <row r="148" spans="4:33" x14ac:dyDescent="0.35">
      <c r="D148"/>
      <c r="E148"/>
      <c r="J148"/>
      <c r="AG148" s="185">
        <f t="shared" si="3"/>
        <v>0</v>
      </c>
    </row>
    <row r="149" spans="4:33" x14ac:dyDescent="0.35">
      <c r="D149"/>
      <c r="E149"/>
      <c r="J149"/>
      <c r="AG149" s="185">
        <f t="shared" si="3"/>
        <v>0</v>
      </c>
    </row>
    <row r="150" spans="4:33" x14ac:dyDescent="0.35">
      <c r="D150"/>
      <c r="E150"/>
      <c r="J150"/>
      <c r="AG150" s="185">
        <f t="shared" si="3"/>
        <v>0</v>
      </c>
    </row>
    <row r="151" spans="4:33" x14ac:dyDescent="0.35">
      <c r="D151"/>
      <c r="E151"/>
      <c r="J151"/>
      <c r="AG151" s="185">
        <f t="shared" si="3"/>
        <v>0</v>
      </c>
    </row>
    <row r="152" spans="4:33" x14ac:dyDescent="0.35">
      <c r="D152"/>
      <c r="E152"/>
      <c r="J152"/>
      <c r="AG152" s="185">
        <f t="shared" si="3"/>
        <v>0</v>
      </c>
    </row>
    <row r="153" spans="4:33" x14ac:dyDescent="0.35">
      <c r="D153"/>
      <c r="E153"/>
      <c r="J153"/>
      <c r="AG153" s="185">
        <f t="shared" si="3"/>
        <v>0</v>
      </c>
    </row>
    <row r="154" spans="4:33" x14ac:dyDescent="0.35">
      <c r="D154"/>
      <c r="E154"/>
      <c r="J154"/>
      <c r="AG154" s="185">
        <f t="shared" si="3"/>
        <v>0</v>
      </c>
    </row>
    <row r="155" spans="4:33" x14ac:dyDescent="0.35">
      <c r="D155"/>
      <c r="E155"/>
      <c r="J155"/>
      <c r="AG155" s="185">
        <f t="shared" si="3"/>
        <v>0</v>
      </c>
    </row>
    <row r="156" spans="4:33" x14ac:dyDescent="0.35">
      <c r="D156"/>
      <c r="E156"/>
      <c r="J156"/>
      <c r="AG156" s="185">
        <f t="shared" si="3"/>
        <v>0</v>
      </c>
    </row>
    <row r="157" spans="4:33" x14ac:dyDescent="0.35">
      <c r="D157"/>
      <c r="E157"/>
      <c r="J157"/>
      <c r="AG157" s="185">
        <f t="shared" si="3"/>
        <v>0</v>
      </c>
    </row>
    <row r="158" spans="4:33" x14ac:dyDescent="0.35">
      <c r="D158"/>
      <c r="E158"/>
      <c r="J158"/>
      <c r="AG158" s="185">
        <f t="shared" si="3"/>
        <v>0</v>
      </c>
    </row>
    <row r="159" spans="4:33" x14ac:dyDescent="0.35">
      <c r="D159"/>
      <c r="E159"/>
      <c r="J159"/>
      <c r="AG159" s="185">
        <f t="shared" si="3"/>
        <v>0</v>
      </c>
    </row>
    <row r="160" spans="4:33" x14ac:dyDescent="0.35">
      <c r="D160"/>
      <c r="E160"/>
      <c r="J160"/>
      <c r="AG160" s="185">
        <f t="shared" si="3"/>
        <v>0</v>
      </c>
    </row>
    <row r="161" spans="4:33" x14ac:dyDescent="0.35">
      <c r="D161"/>
      <c r="E161"/>
      <c r="J161"/>
      <c r="AG161" s="185">
        <f t="shared" si="3"/>
        <v>0</v>
      </c>
    </row>
    <row r="162" spans="4:33" x14ac:dyDescent="0.35">
      <c r="D162"/>
      <c r="E162"/>
      <c r="J162"/>
      <c r="AG162" s="185">
        <f t="shared" si="3"/>
        <v>0</v>
      </c>
    </row>
    <row r="163" spans="4:33" x14ac:dyDescent="0.35">
      <c r="D163"/>
      <c r="E163"/>
      <c r="J163"/>
      <c r="AG163" s="185">
        <f t="shared" si="3"/>
        <v>0</v>
      </c>
    </row>
    <row r="164" spans="4:33" x14ac:dyDescent="0.35">
      <c r="D164"/>
      <c r="E164"/>
      <c r="J164"/>
      <c r="AG164" s="185">
        <f t="shared" si="3"/>
        <v>0</v>
      </c>
    </row>
    <row r="165" spans="4:33" x14ac:dyDescent="0.35">
      <c r="D165"/>
      <c r="E165"/>
      <c r="J165"/>
      <c r="AG165" s="185">
        <f t="shared" si="3"/>
        <v>0</v>
      </c>
    </row>
    <row r="166" spans="4:33" x14ac:dyDescent="0.35">
      <c r="D166"/>
      <c r="E166"/>
      <c r="J166"/>
      <c r="AG166" s="185">
        <f t="shared" si="3"/>
        <v>0</v>
      </c>
    </row>
    <row r="167" spans="4:33" x14ac:dyDescent="0.35">
      <c r="D167"/>
      <c r="E167"/>
      <c r="J167"/>
      <c r="AG167" s="185">
        <f t="shared" si="3"/>
        <v>0</v>
      </c>
    </row>
    <row r="168" spans="4:33" x14ac:dyDescent="0.35">
      <c r="D168"/>
      <c r="E168"/>
      <c r="J168"/>
      <c r="AG168" s="185">
        <f t="shared" si="3"/>
        <v>0</v>
      </c>
    </row>
    <row r="169" spans="4:33" x14ac:dyDescent="0.35">
      <c r="D169"/>
      <c r="E169"/>
      <c r="J169"/>
      <c r="AG169" s="185">
        <f t="shared" si="3"/>
        <v>0</v>
      </c>
    </row>
    <row r="170" spans="4:33" x14ac:dyDescent="0.35">
      <c r="D170"/>
      <c r="E170"/>
      <c r="J170"/>
      <c r="AG170" s="185">
        <f t="shared" si="3"/>
        <v>0</v>
      </c>
    </row>
    <row r="171" spans="4:33" x14ac:dyDescent="0.35">
      <c r="D171"/>
      <c r="E171"/>
      <c r="J171"/>
      <c r="AG171" s="185">
        <f t="shared" si="3"/>
        <v>0</v>
      </c>
    </row>
    <row r="172" spans="4:33" x14ac:dyDescent="0.35">
      <c r="D172"/>
      <c r="E172"/>
      <c r="J172"/>
      <c r="AG172" s="185">
        <f t="shared" si="3"/>
        <v>0</v>
      </c>
    </row>
    <row r="173" spans="4:33" x14ac:dyDescent="0.35">
      <c r="D173"/>
      <c r="E173"/>
      <c r="J173"/>
      <c r="AG173" s="185">
        <f t="shared" si="3"/>
        <v>0</v>
      </c>
    </row>
    <row r="174" spans="4:33" x14ac:dyDescent="0.35">
      <c r="D174"/>
      <c r="E174"/>
      <c r="J174"/>
      <c r="AG174" s="185">
        <f t="shared" si="3"/>
        <v>0</v>
      </c>
    </row>
    <row r="175" spans="4:33" x14ac:dyDescent="0.35">
      <c r="D175"/>
      <c r="E175"/>
      <c r="J175"/>
      <c r="AG175" s="185">
        <f t="shared" si="3"/>
        <v>0</v>
      </c>
    </row>
    <row r="176" spans="4:33" x14ac:dyDescent="0.35">
      <c r="D176"/>
      <c r="E176"/>
      <c r="J176"/>
      <c r="AG176" s="185">
        <f t="shared" si="3"/>
        <v>0</v>
      </c>
    </row>
    <row r="177" spans="4:33" x14ac:dyDescent="0.35">
      <c r="D177"/>
      <c r="E177"/>
      <c r="J177"/>
      <c r="AG177" s="185">
        <f t="shared" si="3"/>
        <v>0</v>
      </c>
    </row>
    <row r="178" spans="4:33" x14ac:dyDescent="0.35">
      <c r="D178"/>
      <c r="E178"/>
      <c r="J178"/>
      <c r="AG178" s="185">
        <f t="shared" si="3"/>
        <v>0</v>
      </c>
    </row>
    <row r="179" spans="4:33" x14ac:dyDescent="0.35">
      <c r="D179"/>
      <c r="E179"/>
      <c r="J179"/>
      <c r="AG179" s="185">
        <f t="shared" si="3"/>
        <v>0</v>
      </c>
    </row>
    <row r="180" spans="4:33" x14ac:dyDescent="0.35">
      <c r="D180"/>
      <c r="E180"/>
      <c r="J180"/>
      <c r="AG180" s="185">
        <f t="shared" si="3"/>
        <v>0</v>
      </c>
    </row>
    <row r="181" spans="4:33" x14ac:dyDescent="0.35">
      <c r="D181"/>
      <c r="E181"/>
      <c r="J181"/>
      <c r="AG181" s="185">
        <f t="shared" si="3"/>
        <v>0</v>
      </c>
    </row>
    <row r="182" spans="4:33" x14ac:dyDescent="0.35">
      <c r="D182"/>
      <c r="E182"/>
      <c r="J182"/>
      <c r="AG182" s="185">
        <f t="shared" si="3"/>
        <v>0</v>
      </c>
    </row>
    <row r="183" spans="4:33" x14ac:dyDescent="0.35">
      <c r="D183"/>
      <c r="E183"/>
      <c r="J183"/>
      <c r="AG183" s="185">
        <f t="shared" si="3"/>
        <v>0</v>
      </c>
    </row>
    <row r="184" spans="4:33" x14ac:dyDescent="0.35">
      <c r="D184"/>
      <c r="E184"/>
      <c r="J184"/>
      <c r="AG184" s="185">
        <f t="shared" si="3"/>
        <v>0</v>
      </c>
    </row>
    <row r="185" spans="4:33" x14ac:dyDescent="0.35">
      <c r="D185"/>
      <c r="E185"/>
      <c r="J185"/>
      <c r="AG185" s="185">
        <f t="shared" si="3"/>
        <v>0</v>
      </c>
    </row>
    <row r="186" spans="4:33" x14ac:dyDescent="0.35">
      <c r="D186"/>
      <c r="E186"/>
      <c r="J186"/>
      <c r="AG186" s="185">
        <f t="shared" si="3"/>
        <v>0</v>
      </c>
    </row>
    <row r="187" spans="4:33" x14ac:dyDescent="0.35">
      <c r="D187"/>
      <c r="E187"/>
      <c r="J187"/>
      <c r="AG187" s="185">
        <f t="shared" si="3"/>
        <v>0</v>
      </c>
    </row>
    <row r="188" spans="4:33" x14ac:dyDescent="0.35">
      <c r="D188"/>
      <c r="E188"/>
      <c r="J188"/>
      <c r="AG188" s="185">
        <f t="shared" si="3"/>
        <v>0</v>
      </c>
    </row>
    <row r="189" spans="4:33" x14ac:dyDescent="0.35">
      <c r="D189"/>
      <c r="E189"/>
      <c r="J189"/>
      <c r="AG189" s="185">
        <f t="shared" si="3"/>
        <v>0</v>
      </c>
    </row>
    <row r="190" spans="4:33" x14ac:dyDescent="0.35">
      <c r="D190"/>
      <c r="E190"/>
      <c r="J190"/>
      <c r="AG190" s="185">
        <f t="shared" si="3"/>
        <v>0</v>
      </c>
    </row>
    <row r="191" spans="4:33" x14ac:dyDescent="0.35">
      <c r="D191"/>
      <c r="E191"/>
      <c r="J191"/>
      <c r="AG191" s="185">
        <f t="shared" si="3"/>
        <v>0</v>
      </c>
    </row>
    <row r="192" spans="4:33" x14ac:dyDescent="0.35">
      <c r="D192"/>
      <c r="E192"/>
      <c r="J192"/>
      <c r="AG192" s="185">
        <f t="shared" si="3"/>
        <v>0</v>
      </c>
    </row>
    <row r="193" spans="4:33" x14ac:dyDescent="0.35">
      <c r="D193"/>
      <c r="E193"/>
      <c r="J193"/>
      <c r="AG193" s="185">
        <f t="shared" si="3"/>
        <v>0</v>
      </c>
    </row>
    <row r="194" spans="4:33" x14ac:dyDescent="0.35">
      <c r="D194"/>
      <c r="E194"/>
      <c r="J194"/>
      <c r="AG194" s="185">
        <f t="shared" si="3"/>
        <v>0</v>
      </c>
    </row>
    <row r="195" spans="4:33" x14ac:dyDescent="0.35">
      <c r="D195"/>
      <c r="E195"/>
      <c r="J195"/>
      <c r="AG195" s="185">
        <f t="shared" si="3"/>
        <v>0</v>
      </c>
    </row>
    <row r="196" spans="4:33" x14ac:dyDescent="0.35">
      <c r="D196"/>
      <c r="E196"/>
      <c r="J196"/>
      <c r="AG196" s="185">
        <f t="shared" si="3"/>
        <v>0</v>
      </c>
    </row>
    <row r="197" spans="4:33" x14ac:dyDescent="0.35">
      <c r="D197"/>
      <c r="E197"/>
      <c r="J197"/>
      <c r="AG197" s="185">
        <f t="shared" si="3"/>
        <v>0</v>
      </c>
    </row>
    <row r="198" spans="4:33" x14ac:dyDescent="0.35">
      <c r="D198"/>
      <c r="E198"/>
      <c r="J198"/>
      <c r="AG198" s="185">
        <f t="shared" ref="AG198:AG261" si="4">MAX(H198:AE198)</f>
        <v>0</v>
      </c>
    </row>
    <row r="199" spans="4:33" x14ac:dyDescent="0.35">
      <c r="D199"/>
      <c r="E199"/>
      <c r="J199"/>
      <c r="AG199" s="185">
        <f t="shared" si="4"/>
        <v>0</v>
      </c>
    </row>
    <row r="200" spans="4:33" x14ac:dyDescent="0.35">
      <c r="D200"/>
      <c r="E200"/>
      <c r="J200"/>
      <c r="AG200" s="185">
        <f t="shared" si="4"/>
        <v>0</v>
      </c>
    </row>
    <row r="201" spans="4:33" x14ac:dyDescent="0.35">
      <c r="D201"/>
      <c r="E201"/>
      <c r="J201"/>
      <c r="AG201" s="185">
        <f t="shared" si="4"/>
        <v>0</v>
      </c>
    </row>
    <row r="202" spans="4:33" x14ac:dyDescent="0.35">
      <c r="D202"/>
      <c r="E202"/>
      <c r="J202"/>
      <c r="AG202" s="185">
        <f t="shared" si="4"/>
        <v>0</v>
      </c>
    </row>
    <row r="203" spans="4:33" x14ac:dyDescent="0.35">
      <c r="D203"/>
      <c r="E203"/>
      <c r="J203"/>
      <c r="AG203" s="185">
        <f t="shared" si="4"/>
        <v>0</v>
      </c>
    </row>
    <row r="204" spans="4:33" x14ac:dyDescent="0.35">
      <c r="D204"/>
      <c r="E204"/>
      <c r="J204"/>
      <c r="AG204" s="185">
        <f t="shared" si="4"/>
        <v>0</v>
      </c>
    </row>
    <row r="205" spans="4:33" x14ac:dyDescent="0.35">
      <c r="D205"/>
      <c r="E205"/>
      <c r="J205"/>
      <c r="AG205" s="185">
        <f t="shared" si="4"/>
        <v>0</v>
      </c>
    </row>
    <row r="206" spans="4:33" x14ac:dyDescent="0.35">
      <c r="D206"/>
      <c r="E206"/>
      <c r="J206"/>
      <c r="AG206" s="185">
        <f t="shared" si="4"/>
        <v>0</v>
      </c>
    </row>
    <row r="207" spans="4:33" x14ac:dyDescent="0.35">
      <c r="D207"/>
      <c r="E207"/>
      <c r="J207"/>
      <c r="AG207" s="185">
        <f t="shared" si="4"/>
        <v>0</v>
      </c>
    </row>
    <row r="208" spans="4:33" x14ac:dyDescent="0.35">
      <c r="D208"/>
      <c r="E208"/>
      <c r="J208"/>
      <c r="AG208" s="185">
        <f t="shared" si="4"/>
        <v>0</v>
      </c>
    </row>
    <row r="209" spans="4:33" x14ac:dyDescent="0.35">
      <c r="D209"/>
      <c r="E209"/>
      <c r="J209"/>
      <c r="AG209" s="185">
        <f t="shared" si="4"/>
        <v>0</v>
      </c>
    </row>
    <row r="210" spans="4:33" x14ac:dyDescent="0.35">
      <c r="D210"/>
      <c r="E210"/>
      <c r="J210"/>
      <c r="AG210" s="185">
        <f t="shared" si="4"/>
        <v>0</v>
      </c>
    </row>
    <row r="211" spans="4:33" x14ac:dyDescent="0.35">
      <c r="D211"/>
      <c r="E211"/>
      <c r="J211"/>
      <c r="AG211" s="185">
        <f t="shared" si="4"/>
        <v>0</v>
      </c>
    </row>
    <row r="212" spans="4:33" x14ac:dyDescent="0.35">
      <c r="D212"/>
      <c r="E212"/>
      <c r="J212"/>
      <c r="AG212" s="185">
        <f t="shared" si="4"/>
        <v>0</v>
      </c>
    </row>
    <row r="213" spans="4:33" x14ac:dyDescent="0.35">
      <c r="D213"/>
      <c r="E213"/>
      <c r="J213"/>
      <c r="AG213" s="185">
        <f t="shared" si="4"/>
        <v>0</v>
      </c>
    </row>
    <row r="214" spans="4:33" x14ac:dyDescent="0.35">
      <c r="D214"/>
      <c r="E214"/>
      <c r="J214"/>
      <c r="AG214" s="185">
        <f t="shared" si="4"/>
        <v>0</v>
      </c>
    </row>
    <row r="215" spans="4:33" x14ac:dyDescent="0.35">
      <c r="D215"/>
      <c r="E215"/>
      <c r="J215"/>
      <c r="AG215" s="185">
        <f t="shared" si="4"/>
        <v>0</v>
      </c>
    </row>
    <row r="216" spans="4:33" x14ac:dyDescent="0.35">
      <c r="D216"/>
      <c r="E216"/>
      <c r="J216"/>
      <c r="AG216" s="185">
        <f t="shared" si="4"/>
        <v>0</v>
      </c>
    </row>
    <row r="217" spans="4:33" x14ac:dyDescent="0.35">
      <c r="D217"/>
      <c r="E217"/>
      <c r="J217"/>
      <c r="AG217" s="185">
        <f t="shared" si="4"/>
        <v>0</v>
      </c>
    </row>
    <row r="218" spans="4:33" x14ac:dyDescent="0.35">
      <c r="D218"/>
      <c r="E218"/>
      <c r="J218"/>
      <c r="AG218" s="185">
        <f t="shared" si="4"/>
        <v>0</v>
      </c>
    </row>
    <row r="219" spans="4:33" x14ac:dyDescent="0.35">
      <c r="D219"/>
      <c r="E219"/>
      <c r="J219"/>
      <c r="AG219" s="185">
        <f t="shared" si="4"/>
        <v>0</v>
      </c>
    </row>
    <row r="220" spans="4:33" x14ac:dyDescent="0.35">
      <c r="D220"/>
      <c r="E220"/>
      <c r="J220"/>
      <c r="AG220" s="185">
        <f t="shared" si="4"/>
        <v>0</v>
      </c>
    </row>
    <row r="221" spans="4:33" x14ac:dyDescent="0.35">
      <c r="D221"/>
      <c r="E221"/>
      <c r="J221"/>
      <c r="AG221" s="185">
        <f t="shared" si="4"/>
        <v>0</v>
      </c>
    </row>
    <row r="222" spans="4:33" x14ac:dyDescent="0.35">
      <c r="D222"/>
      <c r="E222"/>
      <c r="J222"/>
      <c r="AG222" s="185">
        <f t="shared" si="4"/>
        <v>0</v>
      </c>
    </row>
    <row r="223" spans="4:33" x14ac:dyDescent="0.35">
      <c r="D223"/>
      <c r="E223"/>
      <c r="J223"/>
      <c r="AG223" s="185">
        <f t="shared" si="4"/>
        <v>0</v>
      </c>
    </row>
    <row r="224" spans="4:33" x14ac:dyDescent="0.35">
      <c r="D224"/>
      <c r="E224"/>
      <c r="J224"/>
      <c r="AG224" s="185">
        <f t="shared" si="4"/>
        <v>0</v>
      </c>
    </row>
    <row r="225" spans="4:33" x14ac:dyDescent="0.35">
      <c r="D225"/>
      <c r="E225"/>
      <c r="J225"/>
      <c r="AG225" s="185">
        <f t="shared" si="4"/>
        <v>0</v>
      </c>
    </row>
    <row r="226" spans="4:33" x14ac:dyDescent="0.35">
      <c r="D226"/>
      <c r="E226"/>
      <c r="J226"/>
      <c r="AG226" s="185">
        <f t="shared" si="4"/>
        <v>0</v>
      </c>
    </row>
    <row r="227" spans="4:33" x14ac:dyDescent="0.35">
      <c r="D227"/>
      <c r="E227"/>
      <c r="J227"/>
      <c r="AG227" s="185">
        <f t="shared" si="4"/>
        <v>0</v>
      </c>
    </row>
    <row r="228" spans="4:33" x14ac:dyDescent="0.35">
      <c r="D228"/>
      <c r="E228"/>
      <c r="J228"/>
      <c r="AG228" s="185">
        <f t="shared" si="4"/>
        <v>0</v>
      </c>
    </row>
    <row r="229" spans="4:33" x14ac:dyDescent="0.35">
      <c r="D229"/>
      <c r="E229"/>
      <c r="J229"/>
      <c r="AG229" s="185">
        <f t="shared" si="4"/>
        <v>0</v>
      </c>
    </row>
    <row r="230" spans="4:33" x14ac:dyDescent="0.35">
      <c r="D230"/>
      <c r="E230"/>
      <c r="J230"/>
      <c r="AG230" s="185">
        <f t="shared" si="4"/>
        <v>0</v>
      </c>
    </row>
    <row r="231" spans="4:33" x14ac:dyDescent="0.35">
      <c r="D231"/>
      <c r="E231"/>
      <c r="J231"/>
      <c r="AG231" s="185">
        <f t="shared" si="4"/>
        <v>0</v>
      </c>
    </row>
    <row r="232" spans="4:33" x14ac:dyDescent="0.35">
      <c r="D232"/>
      <c r="E232"/>
      <c r="J232"/>
      <c r="AG232" s="185">
        <f t="shared" si="4"/>
        <v>0</v>
      </c>
    </row>
    <row r="233" spans="4:33" x14ac:dyDescent="0.35">
      <c r="D233"/>
      <c r="E233"/>
      <c r="J233"/>
      <c r="AG233" s="185">
        <f t="shared" si="4"/>
        <v>0</v>
      </c>
    </row>
    <row r="234" spans="4:33" x14ac:dyDescent="0.35">
      <c r="D234"/>
      <c r="E234"/>
      <c r="J234"/>
      <c r="AG234" s="185">
        <f t="shared" si="4"/>
        <v>0</v>
      </c>
    </row>
    <row r="235" spans="4:33" x14ac:dyDescent="0.35">
      <c r="D235"/>
      <c r="E235"/>
      <c r="J235"/>
      <c r="AG235" s="185">
        <f t="shared" si="4"/>
        <v>0</v>
      </c>
    </row>
    <row r="236" spans="4:33" x14ac:dyDescent="0.35">
      <c r="D236"/>
      <c r="E236"/>
      <c r="J236"/>
      <c r="AG236" s="185">
        <f t="shared" si="4"/>
        <v>0</v>
      </c>
    </row>
    <row r="237" spans="4:33" x14ac:dyDescent="0.35">
      <c r="D237"/>
      <c r="E237"/>
      <c r="J237"/>
      <c r="AG237" s="185">
        <f t="shared" si="4"/>
        <v>0</v>
      </c>
    </row>
    <row r="238" spans="4:33" x14ac:dyDescent="0.35">
      <c r="D238"/>
      <c r="E238"/>
      <c r="J238"/>
      <c r="AG238" s="185">
        <f t="shared" si="4"/>
        <v>0</v>
      </c>
    </row>
    <row r="239" spans="4:33" x14ac:dyDescent="0.35">
      <c r="D239"/>
      <c r="E239"/>
      <c r="J239"/>
      <c r="AG239" s="185">
        <f t="shared" si="4"/>
        <v>0</v>
      </c>
    </row>
    <row r="240" spans="4:33" x14ac:dyDescent="0.35">
      <c r="D240"/>
      <c r="E240"/>
      <c r="J240"/>
      <c r="AG240" s="185">
        <f t="shared" si="4"/>
        <v>0</v>
      </c>
    </row>
    <row r="241" spans="4:33" x14ac:dyDescent="0.35">
      <c r="D241"/>
      <c r="E241"/>
      <c r="J241"/>
      <c r="AG241" s="185">
        <f t="shared" si="4"/>
        <v>0</v>
      </c>
    </row>
    <row r="242" spans="4:33" x14ac:dyDescent="0.35">
      <c r="D242"/>
      <c r="E242"/>
      <c r="J242"/>
      <c r="AG242" s="185">
        <f t="shared" si="4"/>
        <v>0</v>
      </c>
    </row>
    <row r="243" spans="4:33" x14ac:dyDescent="0.35">
      <c r="D243"/>
      <c r="E243"/>
      <c r="J243"/>
      <c r="AG243" s="185">
        <f t="shared" si="4"/>
        <v>0</v>
      </c>
    </row>
    <row r="244" spans="4:33" x14ac:dyDescent="0.35">
      <c r="D244"/>
      <c r="E244"/>
      <c r="J244"/>
      <c r="AG244" s="185">
        <f t="shared" si="4"/>
        <v>0</v>
      </c>
    </row>
    <row r="245" spans="4:33" x14ac:dyDescent="0.35">
      <c r="D245"/>
      <c r="E245"/>
      <c r="J245"/>
      <c r="AG245" s="185">
        <f t="shared" si="4"/>
        <v>0</v>
      </c>
    </row>
    <row r="246" spans="4:33" x14ac:dyDescent="0.35">
      <c r="D246"/>
      <c r="E246"/>
      <c r="J246"/>
      <c r="AG246" s="185">
        <f t="shared" si="4"/>
        <v>0</v>
      </c>
    </row>
    <row r="247" spans="4:33" x14ac:dyDescent="0.35">
      <c r="D247"/>
      <c r="E247"/>
      <c r="J247"/>
      <c r="AG247" s="185">
        <f t="shared" si="4"/>
        <v>0</v>
      </c>
    </row>
    <row r="248" spans="4:33" x14ac:dyDescent="0.35">
      <c r="D248"/>
      <c r="E248"/>
      <c r="J248"/>
      <c r="AG248" s="185">
        <f t="shared" si="4"/>
        <v>0</v>
      </c>
    </row>
    <row r="249" spans="4:33" x14ac:dyDescent="0.35">
      <c r="D249"/>
      <c r="E249"/>
      <c r="J249"/>
      <c r="AG249" s="185">
        <f t="shared" si="4"/>
        <v>0</v>
      </c>
    </row>
    <row r="250" spans="4:33" x14ac:dyDescent="0.35">
      <c r="D250"/>
      <c r="E250"/>
      <c r="J250"/>
      <c r="AG250" s="185">
        <f t="shared" si="4"/>
        <v>0</v>
      </c>
    </row>
    <row r="251" spans="4:33" x14ac:dyDescent="0.35">
      <c r="D251"/>
      <c r="E251"/>
      <c r="J251"/>
      <c r="AG251" s="185">
        <f t="shared" si="4"/>
        <v>0</v>
      </c>
    </row>
    <row r="252" spans="4:33" x14ac:dyDescent="0.35">
      <c r="D252"/>
      <c r="E252"/>
      <c r="J252"/>
      <c r="AG252" s="185">
        <f t="shared" si="4"/>
        <v>0</v>
      </c>
    </row>
    <row r="253" spans="4:33" x14ac:dyDescent="0.35">
      <c r="D253"/>
      <c r="E253"/>
      <c r="J253"/>
      <c r="AG253" s="185">
        <f t="shared" si="4"/>
        <v>0</v>
      </c>
    </row>
    <row r="254" spans="4:33" x14ac:dyDescent="0.35">
      <c r="D254"/>
      <c r="E254"/>
      <c r="J254"/>
      <c r="AG254" s="185">
        <f t="shared" si="4"/>
        <v>0</v>
      </c>
    </row>
    <row r="255" spans="4:33" x14ac:dyDescent="0.35">
      <c r="D255"/>
      <c r="E255"/>
      <c r="J255"/>
      <c r="AG255" s="185">
        <f t="shared" si="4"/>
        <v>0</v>
      </c>
    </row>
    <row r="256" spans="4:33" x14ac:dyDescent="0.35">
      <c r="D256"/>
      <c r="E256"/>
      <c r="J256"/>
      <c r="AG256" s="185">
        <f t="shared" si="4"/>
        <v>0</v>
      </c>
    </row>
    <row r="257" spans="4:33" x14ac:dyDescent="0.35">
      <c r="D257"/>
      <c r="E257"/>
      <c r="J257"/>
      <c r="AG257" s="185">
        <f t="shared" si="4"/>
        <v>0</v>
      </c>
    </row>
    <row r="258" spans="4:33" x14ac:dyDescent="0.35">
      <c r="D258"/>
      <c r="E258"/>
      <c r="J258"/>
      <c r="AG258" s="185">
        <f t="shared" si="4"/>
        <v>0</v>
      </c>
    </row>
    <row r="259" spans="4:33" x14ac:dyDescent="0.35">
      <c r="D259"/>
      <c r="E259"/>
      <c r="J259"/>
      <c r="AG259" s="185">
        <f t="shared" si="4"/>
        <v>0</v>
      </c>
    </row>
    <row r="260" spans="4:33" x14ac:dyDescent="0.35">
      <c r="D260"/>
      <c r="E260"/>
      <c r="J260"/>
      <c r="AG260" s="185">
        <f t="shared" si="4"/>
        <v>0</v>
      </c>
    </row>
    <row r="261" spans="4:33" x14ac:dyDescent="0.35">
      <c r="D261"/>
      <c r="E261"/>
      <c r="J261"/>
      <c r="AG261" s="185">
        <f t="shared" si="4"/>
        <v>0</v>
      </c>
    </row>
    <row r="262" spans="4:33" x14ac:dyDescent="0.35">
      <c r="D262"/>
      <c r="E262"/>
      <c r="J262"/>
      <c r="AG262" s="185">
        <f t="shared" ref="AG262:AG325" si="5">MAX(H262:AE262)</f>
        <v>0</v>
      </c>
    </row>
    <row r="263" spans="4:33" x14ac:dyDescent="0.35">
      <c r="D263"/>
      <c r="E263"/>
      <c r="J263"/>
      <c r="AG263" s="185">
        <f t="shared" si="5"/>
        <v>0</v>
      </c>
    </row>
    <row r="264" spans="4:33" x14ac:dyDescent="0.35">
      <c r="D264"/>
      <c r="E264"/>
      <c r="J264"/>
      <c r="AG264" s="185">
        <f t="shared" si="5"/>
        <v>0</v>
      </c>
    </row>
    <row r="265" spans="4:33" x14ac:dyDescent="0.35">
      <c r="D265"/>
      <c r="E265"/>
      <c r="J265"/>
      <c r="AG265" s="185">
        <f t="shared" si="5"/>
        <v>0</v>
      </c>
    </row>
    <row r="266" spans="4:33" x14ac:dyDescent="0.35">
      <c r="D266"/>
      <c r="E266"/>
      <c r="J266"/>
      <c r="AG266" s="185">
        <f t="shared" si="5"/>
        <v>0</v>
      </c>
    </row>
    <row r="267" spans="4:33" x14ac:dyDescent="0.35">
      <c r="D267"/>
      <c r="E267"/>
      <c r="J267"/>
      <c r="AG267" s="185">
        <f t="shared" si="5"/>
        <v>0</v>
      </c>
    </row>
    <row r="268" spans="4:33" x14ac:dyDescent="0.35">
      <c r="D268"/>
      <c r="E268"/>
      <c r="J268"/>
      <c r="AG268" s="185">
        <f t="shared" si="5"/>
        <v>0</v>
      </c>
    </row>
    <row r="269" spans="4:33" x14ac:dyDescent="0.35">
      <c r="D269"/>
      <c r="E269"/>
      <c r="J269"/>
      <c r="AG269" s="185">
        <f t="shared" si="5"/>
        <v>0</v>
      </c>
    </row>
    <row r="270" spans="4:33" x14ac:dyDescent="0.35">
      <c r="D270"/>
      <c r="E270"/>
      <c r="J270"/>
      <c r="AG270" s="185">
        <f t="shared" si="5"/>
        <v>0</v>
      </c>
    </row>
    <row r="271" spans="4:33" x14ac:dyDescent="0.35">
      <c r="D271"/>
      <c r="E271"/>
      <c r="J271"/>
      <c r="AG271" s="185">
        <f t="shared" si="5"/>
        <v>0</v>
      </c>
    </row>
    <row r="272" spans="4:33" x14ac:dyDescent="0.35">
      <c r="D272"/>
      <c r="E272"/>
      <c r="J272"/>
      <c r="AG272" s="185">
        <f t="shared" si="5"/>
        <v>0</v>
      </c>
    </row>
    <row r="273" spans="4:33" x14ac:dyDescent="0.35">
      <c r="D273"/>
      <c r="E273"/>
      <c r="J273"/>
      <c r="AG273" s="185">
        <f t="shared" si="5"/>
        <v>0</v>
      </c>
    </row>
    <row r="274" spans="4:33" x14ac:dyDescent="0.35">
      <c r="D274"/>
      <c r="E274"/>
      <c r="J274"/>
      <c r="AG274" s="185">
        <f t="shared" si="5"/>
        <v>0</v>
      </c>
    </row>
    <row r="275" spans="4:33" x14ac:dyDescent="0.35">
      <c r="D275"/>
      <c r="E275"/>
      <c r="J275"/>
      <c r="AG275" s="185">
        <f t="shared" si="5"/>
        <v>0</v>
      </c>
    </row>
    <row r="276" spans="4:33" x14ac:dyDescent="0.35">
      <c r="D276"/>
      <c r="E276"/>
      <c r="J276"/>
      <c r="AG276" s="185">
        <f t="shared" si="5"/>
        <v>0</v>
      </c>
    </row>
    <row r="277" spans="4:33" x14ac:dyDescent="0.35">
      <c r="D277"/>
      <c r="E277"/>
      <c r="J277"/>
      <c r="AG277" s="185">
        <f t="shared" si="5"/>
        <v>0</v>
      </c>
    </row>
    <row r="278" spans="4:33" x14ac:dyDescent="0.35">
      <c r="D278"/>
      <c r="E278"/>
      <c r="J278"/>
      <c r="AG278" s="185">
        <f t="shared" si="5"/>
        <v>0</v>
      </c>
    </row>
    <row r="279" spans="4:33" x14ac:dyDescent="0.35">
      <c r="D279"/>
      <c r="E279"/>
      <c r="J279"/>
      <c r="AG279" s="185">
        <f t="shared" si="5"/>
        <v>0</v>
      </c>
    </row>
    <row r="280" spans="4:33" x14ac:dyDescent="0.35">
      <c r="D280"/>
      <c r="E280"/>
      <c r="J280"/>
      <c r="AG280" s="185">
        <f t="shared" si="5"/>
        <v>0</v>
      </c>
    </row>
    <row r="281" spans="4:33" x14ac:dyDescent="0.35">
      <c r="D281"/>
      <c r="E281"/>
      <c r="J281"/>
      <c r="AG281" s="185">
        <f t="shared" si="5"/>
        <v>0</v>
      </c>
    </row>
    <row r="282" spans="4:33" x14ac:dyDescent="0.35">
      <c r="D282"/>
      <c r="E282"/>
      <c r="J282"/>
      <c r="AG282" s="185">
        <f t="shared" si="5"/>
        <v>0</v>
      </c>
    </row>
    <row r="283" spans="4:33" x14ac:dyDescent="0.35">
      <c r="D283"/>
      <c r="E283"/>
      <c r="J283"/>
      <c r="AG283" s="185">
        <f t="shared" si="5"/>
        <v>0</v>
      </c>
    </row>
    <row r="284" spans="4:33" x14ac:dyDescent="0.35">
      <c r="D284"/>
      <c r="E284"/>
      <c r="J284"/>
      <c r="AG284" s="185">
        <f t="shared" si="5"/>
        <v>0</v>
      </c>
    </row>
    <row r="285" spans="4:33" x14ac:dyDescent="0.35">
      <c r="D285"/>
      <c r="E285"/>
      <c r="J285"/>
      <c r="AG285" s="185">
        <f t="shared" si="5"/>
        <v>0</v>
      </c>
    </row>
    <row r="286" spans="4:33" x14ac:dyDescent="0.35">
      <c r="D286"/>
      <c r="E286"/>
      <c r="J286"/>
      <c r="AG286" s="185">
        <f t="shared" si="5"/>
        <v>0</v>
      </c>
    </row>
    <row r="287" spans="4:33" x14ac:dyDescent="0.35">
      <c r="D287"/>
      <c r="E287"/>
      <c r="J287"/>
      <c r="AG287" s="185">
        <f t="shared" si="5"/>
        <v>0</v>
      </c>
    </row>
    <row r="288" spans="4:33" x14ac:dyDescent="0.35">
      <c r="D288"/>
      <c r="E288"/>
      <c r="J288"/>
      <c r="AG288" s="185">
        <f t="shared" si="5"/>
        <v>0</v>
      </c>
    </row>
    <row r="289" spans="4:33" x14ac:dyDescent="0.35">
      <c r="D289"/>
      <c r="E289"/>
      <c r="J289"/>
      <c r="AG289" s="185">
        <f t="shared" si="5"/>
        <v>0</v>
      </c>
    </row>
    <row r="290" spans="4:33" x14ac:dyDescent="0.35">
      <c r="D290"/>
      <c r="E290"/>
      <c r="J290"/>
      <c r="AG290" s="185">
        <f t="shared" si="5"/>
        <v>0</v>
      </c>
    </row>
    <row r="291" spans="4:33" x14ac:dyDescent="0.35">
      <c r="D291"/>
      <c r="E291"/>
      <c r="J291"/>
      <c r="AG291" s="185">
        <f t="shared" si="5"/>
        <v>0</v>
      </c>
    </row>
    <row r="292" spans="4:33" x14ac:dyDescent="0.35">
      <c r="D292"/>
      <c r="E292"/>
      <c r="J292"/>
      <c r="AG292" s="185">
        <f t="shared" si="5"/>
        <v>0</v>
      </c>
    </row>
    <row r="293" spans="4:33" x14ac:dyDescent="0.35">
      <c r="D293"/>
      <c r="E293"/>
      <c r="J293"/>
      <c r="AG293" s="185">
        <f t="shared" si="5"/>
        <v>0</v>
      </c>
    </row>
    <row r="294" spans="4:33" x14ac:dyDescent="0.35">
      <c r="D294"/>
      <c r="E294"/>
      <c r="J294"/>
      <c r="AG294" s="185">
        <f t="shared" si="5"/>
        <v>0</v>
      </c>
    </row>
    <row r="295" spans="4:33" x14ac:dyDescent="0.35">
      <c r="D295"/>
      <c r="E295"/>
      <c r="J295"/>
      <c r="AG295" s="185">
        <f t="shared" si="5"/>
        <v>0</v>
      </c>
    </row>
    <row r="296" spans="4:33" x14ac:dyDescent="0.35">
      <c r="D296"/>
      <c r="E296"/>
      <c r="J296"/>
      <c r="AG296" s="185">
        <f t="shared" si="5"/>
        <v>0</v>
      </c>
    </row>
    <row r="297" spans="4:33" x14ac:dyDescent="0.35">
      <c r="D297"/>
      <c r="E297"/>
      <c r="J297"/>
      <c r="AG297" s="185">
        <f t="shared" si="5"/>
        <v>0</v>
      </c>
    </row>
    <row r="298" spans="4:33" x14ac:dyDescent="0.35">
      <c r="D298"/>
      <c r="E298"/>
      <c r="J298"/>
      <c r="AG298" s="185">
        <f t="shared" si="5"/>
        <v>0</v>
      </c>
    </row>
    <row r="299" spans="4:33" x14ac:dyDescent="0.35">
      <c r="D299"/>
      <c r="E299"/>
      <c r="J299"/>
      <c r="AG299" s="185">
        <f t="shared" si="5"/>
        <v>0</v>
      </c>
    </row>
    <row r="300" spans="4:33" x14ac:dyDescent="0.35">
      <c r="D300"/>
      <c r="E300"/>
      <c r="J300"/>
      <c r="AG300" s="185">
        <f t="shared" si="5"/>
        <v>0</v>
      </c>
    </row>
    <row r="301" spans="4:33" x14ac:dyDescent="0.35">
      <c r="D301"/>
      <c r="E301"/>
      <c r="J301"/>
      <c r="AG301" s="185">
        <f t="shared" si="5"/>
        <v>0</v>
      </c>
    </row>
    <row r="302" spans="4:33" x14ac:dyDescent="0.35">
      <c r="D302"/>
      <c r="E302"/>
      <c r="J302"/>
      <c r="AG302" s="185">
        <f t="shared" si="5"/>
        <v>0</v>
      </c>
    </row>
    <row r="303" spans="4:33" x14ac:dyDescent="0.35">
      <c r="D303"/>
      <c r="E303"/>
      <c r="J303"/>
      <c r="AG303" s="185">
        <f t="shared" si="5"/>
        <v>0</v>
      </c>
    </row>
    <row r="304" spans="4:33" x14ac:dyDescent="0.35">
      <c r="D304"/>
      <c r="E304"/>
      <c r="J304"/>
      <c r="AG304" s="185">
        <f t="shared" si="5"/>
        <v>0</v>
      </c>
    </row>
    <row r="305" spans="4:33" x14ac:dyDescent="0.35">
      <c r="D305"/>
      <c r="E305"/>
      <c r="J305"/>
      <c r="AG305" s="185">
        <f t="shared" si="5"/>
        <v>0</v>
      </c>
    </row>
    <row r="306" spans="4:33" x14ac:dyDescent="0.35">
      <c r="D306"/>
      <c r="E306"/>
      <c r="J306"/>
      <c r="AG306" s="185">
        <f t="shared" si="5"/>
        <v>0</v>
      </c>
    </row>
    <row r="307" spans="4:33" x14ac:dyDescent="0.35">
      <c r="D307"/>
      <c r="E307"/>
      <c r="J307"/>
      <c r="AG307" s="185">
        <f t="shared" si="5"/>
        <v>0</v>
      </c>
    </row>
    <row r="308" spans="4:33" x14ac:dyDescent="0.35">
      <c r="D308"/>
      <c r="E308"/>
      <c r="J308"/>
      <c r="AG308" s="185">
        <f t="shared" si="5"/>
        <v>0</v>
      </c>
    </row>
    <row r="309" spans="4:33" x14ac:dyDescent="0.35">
      <c r="D309"/>
      <c r="E309"/>
      <c r="J309"/>
      <c r="AG309" s="185">
        <f t="shared" si="5"/>
        <v>0</v>
      </c>
    </row>
    <row r="310" spans="4:33" x14ac:dyDescent="0.35">
      <c r="D310"/>
      <c r="E310"/>
      <c r="J310"/>
      <c r="AG310" s="185">
        <f t="shared" si="5"/>
        <v>0</v>
      </c>
    </row>
    <row r="311" spans="4:33" x14ac:dyDescent="0.35">
      <c r="D311"/>
      <c r="E311"/>
      <c r="J311"/>
      <c r="AG311" s="185">
        <f t="shared" si="5"/>
        <v>0</v>
      </c>
    </row>
    <row r="312" spans="4:33" x14ac:dyDescent="0.35">
      <c r="D312"/>
      <c r="E312"/>
      <c r="J312"/>
      <c r="AG312" s="185">
        <f t="shared" si="5"/>
        <v>0</v>
      </c>
    </row>
    <row r="313" spans="4:33" x14ac:dyDescent="0.35">
      <c r="D313"/>
      <c r="E313"/>
      <c r="J313"/>
      <c r="AG313" s="185">
        <f t="shared" si="5"/>
        <v>0</v>
      </c>
    </row>
    <row r="314" spans="4:33" x14ac:dyDescent="0.35">
      <c r="D314"/>
      <c r="E314"/>
      <c r="J314"/>
      <c r="AG314" s="185">
        <f t="shared" si="5"/>
        <v>0</v>
      </c>
    </row>
    <row r="315" spans="4:33" x14ac:dyDescent="0.35">
      <c r="D315"/>
      <c r="E315"/>
      <c r="J315"/>
      <c r="AG315" s="185">
        <f t="shared" si="5"/>
        <v>0</v>
      </c>
    </row>
    <row r="316" spans="4:33" x14ac:dyDescent="0.35">
      <c r="D316"/>
      <c r="E316"/>
      <c r="J316"/>
      <c r="AG316" s="185">
        <f t="shared" si="5"/>
        <v>0</v>
      </c>
    </row>
    <row r="317" spans="4:33" x14ac:dyDescent="0.35">
      <c r="D317"/>
      <c r="E317"/>
      <c r="J317"/>
      <c r="AG317" s="185">
        <f t="shared" si="5"/>
        <v>0</v>
      </c>
    </row>
    <row r="318" spans="4:33" x14ac:dyDescent="0.35">
      <c r="D318"/>
      <c r="E318"/>
      <c r="J318"/>
      <c r="AG318" s="185">
        <f t="shared" si="5"/>
        <v>0</v>
      </c>
    </row>
    <row r="319" spans="4:33" x14ac:dyDescent="0.35">
      <c r="D319"/>
      <c r="E319"/>
      <c r="J319"/>
      <c r="AG319" s="185">
        <f t="shared" si="5"/>
        <v>0</v>
      </c>
    </row>
    <row r="320" spans="4:33" x14ac:dyDescent="0.35">
      <c r="D320"/>
      <c r="E320"/>
      <c r="J320"/>
      <c r="AG320" s="185">
        <f t="shared" si="5"/>
        <v>0</v>
      </c>
    </row>
    <row r="321" spans="4:33" x14ac:dyDescent="0.35">
      <c r="D321"/>
      <c r="E321"/>
      <c r="J321"/>
      <c r="AG321" s="185">
        <f t="shared" si="5"/>
        <v>0</v>
      </c>
    </row>
    <row r="322" spans="4:33" x14ac:dyDescent="0.35">
      <c r="D322"/>
      <c r="E322"/>
      <c r="J322"/>
      <c r="AG322" s="185">
        <f t="shared" si="5"/>
        <v>0</v>
      </c>
    </row>
    <row r="323" spans="4:33" x14ac:dyDescent="0.35">
      <c r="D323"/>
      <c r="E323"/>
      <c r="J323"/>
      <c r="AG323" s="185">
        <f t="shared" si="5"/>
        <v>0</v>
      </c>
    </row>
    <row r="324" spans="4:33" x14ac:dyDescent="0.35">
      <c r="D324"/>
      <c r="E324"/>
      <c r="J324"/>
      <c r="AG324" s="185">
        <f t="shared" si="5"/>
        <v>0</v>
      </c>
    </row>
    <row r="325" spans="4:33" x14ac:dyDescent="0.35">
      <c r="D325"/>
      <c r="E325"/>
      <c r="J325"/>
      <c r="AG325" s="185">
        <f t="shared" si="5"/>
        <v>0</v>
      </c>
    </row>
    <row r="326" spans="4:33" x14ac:dyDescent="0.35">
      <c r="D326"/>
      <c r="E326"/>
      <c r="J326"/>
      <c r="AG326" s="185">
        <f t="shared" ref="AG326:AG389" si="6">MAX(H326:AE326)</f>
        <v>0</v>
      </c>
    </row>
    <row r="327" spans="4:33" x14ac:dyDescent="0.35">
      <c r="D327"/>
      <c r="E327"/>
      <c r="J327"/>
      <c r="AG327" s="185">
        <f t="shared" si="6"/>
        <v>0</v>
      </c>
    </row>
    <row r="328" spans="4:33" x14ac:dyDescent="0.35">
      <c r="D328"/>
      <c r="E328"/>
      <c r="J328"/>
      <c r="AG328" s="185">
        <f t="shared" si="6"/>
        <v>0</v>
      </c>
    </row>
    <row r="329" spans="4:33" x14ac:dyDescent="0.35">
      <c r="D329"/>
      <c r="E329"/>
      <c r="J329"/>
      <c r="AG329" s="185">
        <f t="shared" si="6"/>
        <v>0</v>
      </c>
    </row>
    <row r="330" spans="4:33" x14ac:dyDescent="0.35">
      <c r="D330"/>
      <c r="E330"/>
      <c r="J330"/>
      <c r="AG330" s="185">
        <f t="shared" si="6"/>
        <v>0</v>
      </c>
    </row>
    <row r="331" spans="4:33" x14ac:dyDescent="0.35">
      <c r="D331"/>
      <c r="E331"/>
      <c r="J331"/>
      <c r="AG331" s="185">
        <f t="shared" si="6"/>
        <v>0</v>
      </c>
    </row>
    <row r="332" spans="4:33" x14ac:dyDescent="0.35">
      <c r="D332"/>
      <c r="E332"/>
      <c r="J332"/>
      <c r="AG332" s="185">
        <f t="shared" si="6"/>
        <v>0</v>
      </c>
    </row>
    <row r="333" spans="4:33" x14ac:dyDescent="0.35">
      <c r="D333"/>
      <c r="E333"/>
      <c r="J333"/>
      <c r="AG333" s="185">
        <f t="shared" si="6"/>
        <v>0</v>
      </c>
    </row>
    <row r="334" spans="4:33" x14ac:dyDescent="0.35">
      <c r="D334"/>
      <c r="E334"/>
      <c r="J334"/>
      <c r="AG334" s="185">
        <f t="shared" si="6"/>
        <v>0</v>
      </c>
    </row>
    <row r="335" spans="4:33" x14ac:dyDescent="0.35">
      <c r="D335"/>
      <c r="E335"/>
      <c r="J335"/>
      <c r="AG335" s="185">
        <f t="shared" si="6"/>
        <v>0</v>
      </c>
    </row>
    <row r="336" spans="4:33" x14ac:dyDescent="0.35">
      <c r="D336"/>
      <c r="E336"/>
      <c r="J336"/>
      <c r="AG336" s="185">
        <f t="shared" si="6"/>
        <v>0</v>
      </c>
    </row>
    <row r="337" spans="4:33" x14ac:dyDescent="0.35">
      <c r="D337"/>
      <c r="E337"/>
      <c r="J337"/>
      <c r="AG337" s="185">
        <f t="shared" si="6"/>
        <v>0</v>
      </c>
    </row>
    <row r="338" spans="4:33" x14ac:dyDescent="0.35">
      <c r="D338"/>
      <c r="E338"/>
      <c r="J338"/>
      <c r="AG338" s="185">
        <f t="shared" si="6"/>
        <v>0</v>
      </c>
    </row>
    <row r="339" spans="4:33" x14ac:dyDescent="0.35">
      <c r="D339"/>
      <c r="E339"/>
      <c r="J339"/>
      <c r="AG339" s="185">
        <f t="shared" si="6"/>
        <v>0</v>
      </c>
    </row>
    <row r="340" spans="4:33" x14ac:dyDescent="0.35">
      <c r="D340"/>
      <c r="E340"/>
      <c r="J340"/>
      <c r="AG340" s="185">
        <f t="shared" si="6"/>
        <v>0</v>
      </c>
    </row>
    <row r="341" spans="4:33" x14ac:dyDescent="0.35">
      <c r="D341"/>
      <c r="E341"/>
      <c r="J341"/>
      <c r="AG341" s="185">
        <f t="shared" si="6"/>
        <v>0</v>
      </c>
    </row>
    <row r="342" spans="4:33" x14ac:dyDescent="0.35">
      <c r="D342"/>
      <c r="E342"/>
      <c r="J342"/>
      <c r="AG342" s="185">
        <f t="shared" si="6"/>
        <v>0</v>
      </c>
    </row>
    <row r="343" spans="4:33" x14ac:dyDescent="0.35">
      <c r="D343"/>
      <c r="E343"/>
      <c r="J343"/>
      <c r="AG343" s="185">
        <f t="shared" si="6"/>
        <v>0</v>
      </c>
    </row>
    <row r="344" spans="4:33" x14ac:dyDescent="0.35">
      <c r="D344"/>
      <c r="E344"/>
      <c r="J344"/>
      <c r="AG344" s="185">
        <f t="shared" si="6"/>
        <v>0</v>
      </c>
    </row>
    <row r="345" spans="4:33" x14ac:dyDescent="0.35">
      <c r="D345"/>
      <c r="E345"/>
      <c r="J345"/>
      <c r="AG345" s="185">
        <f t="shared" si="6"/>
        <v>0</v>
      </c>
    </row>
    <row r="346" spans="4:33" x14ac:dyDescent="0.35">
      <c r="D346"/>
      <c r="E346"/>
      <c r="J346"/>
      <c r="AG346" s="185">
        <f t="shared" si="6"/>
        <v>0</v>
      </c>
    </row>
    <row r="347" spans="4:33" x14ac:dyDescent="0.35">
      <c r="D347"/>
      <c r="E347"/>
      <c r="J347"/>
      <c r="AG347" s="185">
        <f t="shared" si="6"/>
        <v>0</v>
      </c>
    </row>
    <row r="348" spans="4:33" x14ac:dyDescent="0.35">
      <c r="D348"/>
      <c r="E348"/>
      <c r="J348"/>
      <c r="AG348" s="185">
        <f t="shared" si="6"/>
        <v>0</v>
      </c>
    </row>
    <row r="349" spans="4:33" x14ac:dyDescent="0.35">
      <c r="D349"/>
      <c r="E349"/>
      <c r="J349"/>
      <c r="AG349" s="185">
        <f t="shared" si="6"/>
        <v>0</v>
      </c>
    </row>
    <row r="350" spans="4:33" x14ac:dyDescent="0.35">
      <c r="D350"/>
      <c r="E350"/>
      <c r="J350"/>
      <c r="AG350" s="185">
        <f t="shared" si="6"/>
        <v>0</v>
      </c>
    </row>
    <row r="351" spans="4:33" x14ac:dyDescent="0.35">
      <c r="D351"/>
      <c r="E351"/>
      <c r="J351"/>
      <c r="AG351" s="185">
        <f t="shared" si="6"/>
        <v>0</v>
      </c>
    </row>
    <row r="352" spans="4:33" x14ac:dyDescent="0.35">
      <c r="D352"/>
      <c r="E352"/>
      <c r="J352"/>
      <c r="AG352" s="185">
        <f t="shared" si="6"/>
        <v>0</v>
      </c>
    </row>
    <row r="353" spans="4:33" x14ac:dyDescent="0.35">
      <c r="D353"/>
      <c r="E353"/>
      <c r="J353"/>
      <c r="AG353" s="185">
        <f t="shared" si="6"/>
        <v>0</v>
      </c>
    </row>
    <row r="354" spans="4:33" x14ac:dyDescent="0.35">
      <c r="D354"/>
      <c r="E354"/>
      <c r="J354"/>
      <c r="AG354" s="185">
        <f t="shared" si="6"/>
        <v>0</v>
      </c>
    </row>
    <row r="355" spans="4:33" x14ac:dyDescent="0.35">
      <c r="D355"/>
      <c r="E355"/>
      <c r="J355"/>
      <c r="AG355" s="185">
        <f t="shared" si="6"/>
        <v>0</v>
      </c>
    </row>
    <row r="356" spans="4:33" x14ac:dyDescent="0.35">
      <c r="D356"/>
      <c r="E356"/>
      <c r="J356"/>
      <c r="AG356" s="185">
        <f t="shared" si="6"/>
        <v>0</v>
      </c>
    </row>
    <row r="357" spans="4:33" x14ac:dyDescent="0.35">
      <c r="D357"/>
      <c r="E357"/>
      <c r="J357"/>
      <c r="AG357" s="185">
        <f t="shared" si="6"/>
        <v>0</v>
      </c>
    </row>
    <row r="358" spans="4:33" x14ac:dyDescent="0.35">
      <c r="D358"/>
      <c r="E358"/>
      <c r="J358"/>
      <c r="AG358" s="185">
        <f t="shared" si="6"/>
        <v>0</v>
      </c>
    </row>
    <row r="359" spans="4:33" x14ac:dyDescent="0.35">
      <c r="D359"/>
      <c r="E359"/>
      <c r="J359"/>
      <c r="AG359" s="185">
        <f t="shared" si="6"/>
        <v>0</v>
      </c>
    </row>
    <row r="360" spans="4:33" x14ac:dyDescent="0.35">
      <c r="D360"/>
      <c r="E360"/>
      <c r="J360"/>
      <c r="AG360" s="185">
        <f t="shared" si="6"/>
        <v>0</v>
      </c>
    </row>
    <row r="361" spans="4:33" x14ac:dyDescent="0.35">
      <c r="D361"/>
      <c r="E361"/>
      <c r="J361"/>
      <c r="AG361" s="185">
        <f t="shared" si="6"/>
        <v>0</v>
      </c>
    </row>
    <row r="362" spans="4:33" x14ac:dyDescent="0.35">
      <c r="D362"/>
      <c r="E362"/>
      <c r="J362"/>
      <c r="AG362" s="185">
        <f t="shared" si="6"/>
        <v>0</v>
      </c>
    </row>
    <row r="363" spans="4:33" x14ac:dyDescent="0.35">
      <c r="D363"/>
      <c r="E363"/>
      <c r="J363"/>
      <c r="AG363" s="185">
        <f t="shared" si="6"/>
        <v>0</v>
      </c>
    </row>
    <row r="364" spans="4:33" x14ac:dyDescent="0.35">
      <c r="D364"/>
      <c r="E364"/>
      <c r="J364"/>
      <c r="AG364" s="185">
        <f t="shared" si="6"/>
        <v>0</v>
      </c>
    </row>
    <row r="365" spans="4:33" x14ac:dyDescent="0.35">
      <c r="D365"/>
      <c r="E365"/>
      <c r="J365"/>
      <c r="AG365" s="185">
        <f t="shared" si="6"/>
        <v>0</v>
      </c>
    </row>
    <row r="366" spans="4:33" x14ac:dyDescent="0.35">
      <c r="D366"/>
      <c r="E366"/>
      <c r="J366"/>
      <c r="AG366" s="185">
        <f t="shared" si="6"/>
        <v>0</v>
      </c>
    </row>
    <row r="367" spans="4:33" x14ac:dyDescent="0.35">
      <c r="D367"/>
      <c r="E367"/>
      <c r="J367"/>
      <c r="AG367" s="185">
        <f t="shared" si="6"/>
        <v>0</v>
      </c>
    </row>
    <row r="368" spans="4:33" x14ac:dyDescent="0.35">
      <c r="D368"/>
      <c r="E368"/>
      <c r="J368"/>
      <c r="AG368" s="185">
        <f t="shared" si="6"/>
        <v>0</v>
      </c>
    </row>
    <row r="369" spans="4:33" x14ac:dyDescent="0.35">
      <c r="D369"/>
      <c r="E369"/>
      <c r="J369"/>
      <c r="AG369" s="185">
        <f t="shared" si="6"/>
        <v>0</v>
      </c>
    </row>
    <row r="370" spans="4:33" x14ac:dyDescent="0.35">
      <c r="D370"/>
      <c r="E370"/>
      <c r="J370"/>
      <c r="AG370" s="185">
        <f t="shared" si="6"/>
        <v>0</v>
      </c>
    </row>
    <row r="371" spans="4:33" x14ac:dyDescent="0.35">
      <c r="D371"/>
      <c r="E371"/>
      <c r="J371"/>
      <c r="AG371" s="185">
        <f t="shared" si="6"/>
        <v>0</v>
      </c>
    </row>
    <row r="372" spans="4:33" x14ac:dyDescent="0.35">
      <c r="D372"/>
      <c r="E372"/>
      <c r="J372"/>
      <c r="AG372" s="185">
        <f t="shared" si="6"/>
        <v>0</v>
      </c>
    </row>
    <row r="373" spans="4:33" x14ac:dyDescent="0.35">
      <c r="D373"/>
      <c r="E373"/>
      <c r="J373"/>
      <c r="AG373" s="185">
        <f t="shared" si="6"/>
        <v>0</v>
      </c>
    </row>
    <row r="374" spans="4:33" x14ac:dyDescent="0.35">
      <c r="D374"/>
      <c r="E374"/>
      <c r="J374"/>
      <c r="AG374" s="185">
        <f t="shared" si="6"/>
        <v>0</v>
      </c>
    </row>
    <row r="375" spans="4:33" x14ac:dyDescent="0.35">
      <c r="D375"/>
      <c r="E375"/>
      <c r="J375"/>
      <c r="AG375" s="185">
        <f t="shared" si="6"/>
        <v>0</v>
      </c>
    </row>
    <row r="376" spans="4:33" x14ac:dyDescent="0.35">
      <c r="D376"/>
      <c r="E376"/>
      <c r="J376"/>
      <c r="AG376" s="185">
        <f t="shared" si="6"/>
        <v>0</v>
      </c>
    </row>
    <row r="377" spans="4:33" x14ac:dyDescent="0.35">
      <c r="D377"/>
      <c r="E377"/>
      <c r="J377"/>
      <c r="AG377" s="185">
        <f t="shared" si="6"/>
        <v>0</v>
      </c>
    </row>
    <row r="378" spans="4:33" x14ac:dyDescent="0.35">
      <c r="D378"/>
      <c r="E378"/>
      <c r="J378"/>
      <c r="AG378" s="185">
        <f t="shared" si="6"/>
        <v>0</v>
      </c>
    </row>
    <row r="379" spans="4:33" x14ac:dyDescent="0.35">
      <c r="D379"/>
      <c r="E379"/>
      <c r="J379"/>
      <c r="AG379" s="185">
        <f t="shared" si="6"/>
        <v>0</v>
      </c>
    </row>
    <row r="380" spans="4:33" x14ac:dyDescent="0.35">
      <c r="D380"/>
      <c r="E380"/>
      <c r="J380"/>
      <c r="AG380" s="185">
        <f t="shared" si="6"/>
        <v>0</v>
      </c>
    </row>
    <row r="381" spans="4:33" x14ac:dyDescent="0.35">
      <c r="D381"/>
      <c r="E381"/>
      <c r="J381"/>
      <c r="AG381" s="185">
        <f t="shared" si="6"/>
        <v>0</v>
      </c>
    </row>
    <row r="382" spans="4:33" x14ac:dyDescent="0.35">
      <c r="D382"/>
      <c r="E382"/>
      <c r="J382"/>
      <c r="AG382" s="185">
        <f t="shared" si="6"/>
        <v>0</v>
      </c>
    </row>
    <row r="383" spans="4:33" x14ac:dyDescent="0.35">
      <c r="D383"/>
      <c r="E383"/>
      <c r="J383"/>
      <c r="AG383" s="185">
        <f t="shared" si="6"/>
        <v>0</v>
      </c>
    </row>
    <row r="384" spans="4:33" x14ac:dyDescent="0.35">
      <c r="D384"/>
      <c r="E384"/>
      <c r="J384"/>
      <c r="AG384" s="185">
        <f t="shared" si="6"/>
        <v>0</v>
      </c>
    </row>
    <row r="385" spans="4:33" x14ac:dyDescent="0.35">
      <c r="D385"/>
      <c r="E385"/>
      <c r="J385"/>
      <c r="AG385" s="185">
        <f t="shared" si="6"/>
        <v>0</v>
      </c>
    </row>
    <row r="386" spans="4:33" x14ac:dyDescent="0.35">
      <c r="AG386" s="185">
        <f t="shared" si="6"/>
        <v>0</v>
      </c>
    </row>
    <row r="387" spans="4:33" x14ac:dyDescent="0.35">
      <c r="AG387" s="185">
        <f t="shared" si="6"/>
        <v>0</v>
      </c>
    </row>
    <row r="388" spans="4:33" x14ac:dyDescent="0.35">
      <c r="AG388" s="185">
        <f t="shared" si="6"/>
        <v>0</v>
      </c>
    </row>
    <row r="389" spans="4:33" x14ac:dyDescent="0.35">
      <c r="AG389" s="185">
        <f t="shared" si="6"/>
        <v>0</v>
      </c>
    </row>
    <row r="390" spans="4:33" x14ac:dyDescent="0.35">
      <c r="AG390" s="185">
        <f t="shared" ref="AG390:AG405" si="7">MAX(H390:AE390)</f>
        <v>0</v>
      </c>
    </row>
    <row r="391" spans="4:33" x14ac:dyDescent="0.35">
      <c r="AG391" s="185">
        <f t="shared" si="7"/>
        <v>0</v>
      </c>
    </row>
    <row r="392" spans="4:33" x14ac:dyDescent="0.35">
      <c r="AG392" s="185">
        <f t="shared" si="7"/>
        <v>0</v>
      </c>
    </row>
    <row r="393" spans="4:33" x14ac:dyDescent="0.35">
      <c r="AG393" s="185">
        <f t="shared" si="7"/>
        <v>0</v>
      </c>
    </row>
    <row r="394" spans="4:33" x14ac:dyDescent="0.35">
      <c r="AG394" s="185">
        <f t="shared" si="7"/>
        <v>0</v>
      </c>
    </row>
    <row r="395" spans="4:33" x14ac:dyDescent="0.35">
      <c r="AG395" s="185">
        <f t="shared" si="7"/>
        <v>0</v>
      </c>
    </row>
    <row r="396" spans="4:33" x14ac:dyDescent="0.35">
      <c r="AG396" s="185">
        <f t="shared" si="7"/>
        <v>0</v>
      </c>
    </row>
    <row r="397" spans="4:33" x14ac:dyDescent="0.35">
      <c r="AG397" s="185">
        <f t="shared" si="7"/>
        <v>0</v>
      </c>
    </row>
    <row r="398" spans="4:33" x14ac:dyDescent="0.35">
      <c r="AG398" s="185">
        <f t="shared" si="7"/>
        <v>0</v>
      </c>
    </row>
    <row r="399" spans="4:33" x14ac:dyDescent="0.35">
      <c r="AG399" s="185">
        <f t="shared" si="7"/>
        <v>0</v>
      </c>
    </row>
    <row r="400" spans="4:33" x14ac:dyDescent="0.35">
      <c r="AG400" s="185">
        <f t="shared" si="7"/>
        <v>0</v>
      </c>
    </row>
    <row r="401" spans="33:33" x14ac:dyDescent="0.35">
      <c r="AG401" s="185">
        <f t="shared" si="7"/>
        <v>0</v>
      </c>
    </row>
    <row r="402" spans="33:33" x14ac:dyDescent="0.35">
      <c r="AG402" s="185">
        <f t="shared" si="7"/>
        <v>0</v>
      </c>
    </row>
    <row r="403" spans="33:33" x14ac:dyDescent="0.35">
      <c r="AG403" s="185">
        <f t="shared" si="7"/>
        <v>0</v>
      </c>
    </row>
    <row r="404" spans="33:33" x14ac:dyDescent="0.35">
      <c r="AG404" s="185">
        <f t="shared" si="7"/>
        <v>0</v>
      </c>
    </row>
    <row r="405" spans="33:33" x14ac:dyDescent="0.35">
      <c r="AG405" s="185">
        <f t="shared" si="7"/>
        <v>0</v>
      </c>
    </row>
  </sheetData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B131"/>
  <sheetViews>
    <sheetView zoomScale="90" zoomScaleNormal="90" workbookViewId="0"/>
  </sheetViews>
  <sheetFormatPr baseColWidth="10" defaultRowHeight="14.5" x14ac:dyDescent="0.35"/>
  <cols>
    <col min="1" max="1" width="16.1796875" style="1" customWidth="1"/>
    <col min="2" max="2" width="5.26953125" customWidth="1"/>
    <col min="3" max="3" width="8.08984375" customWidth="1"/>
    <col min="4" max="4" width="5.08984375" customWidth="1"/>
  </cols>
  <sheetData>
    <row r="3" spans="1:2" x14ac:dyDescent="0.35">
      <c r="A3" s="5" t="s">
        <v>70</v>
      </c>
    </row>
    <row r="4" spans="1:2" x14ac:dyDescent="0.35">
      <c r="A4" s="5" t="s">
        <v>84</v>
      </c>
      <c r="B4" t="s">
        <v>80</v>
      </c>
    </row>
    <row r="5" spans="1:2" x14ac:dyDescent="0.35">
      <c r="A5" t="s">
        <v>244</v>
      </c>
      <c r="B5" s="11"/>
    </row>
    <row r="6" spans="1:2" x14ac:dyDescent="0.35">
      <c r="A6"/>
    </row>
    <row r="7" spans="1:2" x14ac:dyDescent="0.35">
      <c r="A7"/>
    </row>
    <row r="8" spans="1:2" x14ac:dyDescent="0.35">
      <c r="A8"/>
    </row>
    <row r="9" spans="1:2" x14ac:dyDescent="0.35">
      <c r="A9"/>
    </row>
    <row r="10" spans="1:2" x14ac:dyDescent="0.35">
      <c r="A10"/>
    </row>
    <row r="11" spans="1:2" x14ac:dyDescent="0.35">
      <c r="A11"/>
    </row>
    <row r="12" spans="1:2" x14ac:dyDescent="0.35">
      <c r="A12"/>
    </row>
    <row r="13" spans="1:2" x14ac:dyDescent="0.35">
      <c r="A13"/>
    </row>
    <row r="14" spans="1:2" x14ac:dyDescent="0.35">
      <c r="A14"/>
    </row>
    <row r="15" spans="1:2" x14ac:dyDescent="0.35">
      <c r="A15"/>
    </row>
    <row r="16" spans="1:2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  <row r="101" spans="1:1" x14ac:dyDescent="0.35">
      <c r="A101"/>
    </row>
    <row r="102" spans="1:1" x14ac:dyDescent="0.35">
      <c r="A102"/>
    </row>
    <row r="103" spans="1:1" x14ac:dyDescent="0.35">
      <c r="A103"/>
    </row>
    <row r="104" spans="1:1" x14ac:dyDescent="0.35">
      <c r="A104"/>
    </row>
    <row r="105" spans="1:1" x14ac:dyDescent="0.35">
      <c r="A105"/>
    </row>
    <row r="106" spans="1:1" x14ac:dyDescent="0.35">
      <c r="A106"/>
    </row>
    <row r="107" spans="1:1" x14ac:dyDescent="0.35">
      <c r="A107"/>
    </row>
    <row r="108" spans="1:1" x14ac:dyDescent="0.35">
      <c r="A108"/>
    </row>
    <row r="109" spans="1:1" x14ac:dyDescent="0.35">
      <c r="A109"/>
    </row>
    <row r="110" spans="1:1" x14ac:dyDescent="0.35">
      <c r="A110"/>
    </row>
    <row r="111" spans="1:1" x14ac:dyDescent="0.35">
      <c r="A111"/>
    </row>
    <row r="112" spans="1:1" x14ac:dyDescent="0.35">
      <c r="A112"/>
    </row>
    <row r="113" spans="1:1" x14ac:dyDescent="0.35">
      <c r="A113"/>
    </row>
    <row r="114" spans="1:1" x14ac:dyDescent="0.35">
      <c r="A114"/>
    </row>
    <row r="115" spans="1:1" x14ac:dyDescent="0.35">
      <c r="A115"/>
    </row>
    <row r="116" spans="1:1" x14ac:dyDescent="0.35">
      <c r="A116"/>
    </row>
    <row r="117" spans="1:1" x14ac:dyDescent="0.35">
      <c r="A117"/>
    </row>
    <row r="118" spans="1:1" x14ac:dyDescent="0.35">
      <c r="A118"/>
    </row>
    <row r="119" spans="1:1" x14ac:dyDescent="0.35">
      <c r="A119"/>
    </row>
    <row r="120" spans="1:1" x14ac:dyDescent="0.35">
      <c r="A120"/>
    </row>
    <row r="121" spans="1:1" x14ac:dyDescent="0.35">
      <c r="A121"/>
    </row>
    <row r="122" spans="1:1" x14ac:dyDescent="0.35">
      <c r="A122"/>
    </row>
    <row r="123" spans="1:1" x14ac:dyDescent="0.35">
      <c r="A123"/>
    </row>
    <row r="124" spans="1:1" x14ac:dyDescent="0.35">
      <c r="A124"/>
    </row>
    <row r="125" spans="1:1" x14ac:dyDescent="0.35">
      <c r="A125"/>
    </row>
    <row r="126" spans="1:1" x14ac:dyDescent="0.35">
      <c r="A126"/>
    </row>
    <row r="127" spans="1:1" x14ac:dyDescent="0.35">
      <c r="A127"/>
    </row>
    <row r="128" spans="1:1" x14ac:dyDescent="0.35">
      <c r="A128"/>
    </row>
    <row r="129" spans="1:1" x14ac:dyDescent="0.35">
      <c r="A129"/>
    </row>
    <row r="130" spans="1:1" x14ac:dyDescent="0.35">
      <c r="A130"/>
    </row>
    <row r="131" spans="1:1" x14ac:dyDescent="0.35">
      <c r="A1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V405"/>
  <sheetViews>
    <sheetView zoomScale="80" zoomScaleNormal="80" workbookViewId="0">
      <selection activeCell="U3" sqref="U3"/>
    </sheetView>
  </sheetViews>
  <sheetFormatPr baseColWidth="10" defaultRowHeight="14.5" x14ac:dyDescent="0.35"/>
  <cols>
    <col min="1" max="1" width="18.6328125" style="1" customWidth="1"/>
    <col min="2" max="2" width="11.26953125" customWidth="1"/>
    <col min="3" max="3" width="4.7265625" customWidth="1"/>
    <col min="4" max="4" width="3.36328125" customWidth="1"/>
    <col min="5" max="5" width="4.453125" customWidth="1"/>
    <col min="6" max="7" width="4.08984375" customWidth="1"/>
    <col min="8" max="8" width="3.08984375" customWidth="1"/>
    <col min="9" max="9" width="4.08984375" customWidth="1"/>
    <col min="10" max="10" width="3.08984375" customWidth="1"/>
    <col min="11" max="11" width="4.90625" customWidth="1"/>
    <col min="12" max="12" width="3.81640625" customWidth="1"/>
    <col min="13" max="13" width="5.6328125" customWidth="1"/>
    <col min="14" max="14" width="4.08984375" customWidth="1"/>
    <col min="15" max="15" width="6" customWidth="1"/>
    <col min="16" max="16" width="4.1796875" customWidth="1"/>
    <col min="17" max="17" width="5.54296875" customWidth="1"/>
    <col min="18" max="18" width="4.08984375" customWidth="1"/>
    <col min="19" max="19" width="12.1796875" bestFit="1" customWidth="1"/>
    <col min="20" max="20" width="5.54296875" style="265" bestFit="1" customWidth="1"/>
    <col min="21" max="21" width="7.7265625" style="265" bestFit="1" customWidth="1"/>
    <col min="22" max="22" width="6" style="265" bestFit="1" customWidth="1"/>
  </cols>
  <sheetData>
    <row r="2" spans="1:22" x14ac:dyDescent="0.35">
      <c r="D2" s="6"/>
      <c r="E2" s="6"/>
      <c r="F2" s="6"/>
      <c r="G2" s="6"/>
      <c r="H2" s="6"/>
    </row>
    <row r="3" spans="1:22" x14ac:dyDescent="0.35">
      <c r="A3" s="5" t="s">
        <v>85</v>
      </c>
      <c r="B3" s="5" t="s">
        <v>42</v>
      </c>
      <c r="U3" s="266" t="s">
        <v>81</v>
      </c>
    </row>
    <row r="4" spans="1:22" x14ac:dyDescent="0.35">
      <c r="A4" s="5" t="s">
        <v>82</v>
      </c>
      <c r="B4" t="s">
        <v>244</v>
      </c>
      <c r="U4" s="266">
        <v>1</v>
      </c>
      <c r="V4" s="266">
        <v>2</v>
      </c>
    </row>
    <row r="5" spans="1:22" x14ac:dyDescent="0.35">
      <c r="A5" t="s">
        <v>244</v>
      </c>
      <c r="B5" s="12"/>
      <c r="T5" s="187">
        <f>IF(U5="---",V5,U5)</f>
        <v>0</v>
      </c>
      <c r="U5" s="186">
        <f t="array" ref="U5">INDEX($B$4:$R$4,,MATCH(LARGE($B5:$R5+COLUMN($B5:$R5)/100,U$4),$B5:$R5+COLUMN($B5:$R5)/100,0))</f>
        <v>0</v>
      </c>
      <c r="V5" s="186">
        <f t="array" ref="V5">INDEX($B$4:$R$4,,MATCH(LARGE($B5:$R5+COLUMN($B5:$R5)/100,V$4),$B5:$R5+COLUMN($B5:$R5)/100,0))</f>
        <v>0</v>
      </c>
    </row>
    <row r="6" spans="1:22" x14ac:dyDescent="0.35">
      <c r="A6"/>
      <c r="T6" s="187">
        <f t="shared" ref="T6:T69" si="0">IF(U6="---",V6,U6)</f>
        <v>0</v>
      </c>
      <c r="U6" s="186">
        <f t="array" ref="U6">INDEX($B$4:$R$4,,MATCH(LARGE($B6:$R6+COLUMN($B6:$R6)/100,U$4),$B6:$R6+COLUMN($B6:$R6)/100,0))</f>
        <v>0</v>
      </c>
      <c r="V6" s="186">
        <f t="array" ref="V6">INDEX($B$4:$R$4,,MATCH(LARGE($B6:$R6+COLUMN($B6:$R6)/100,V$4),$B6:$R6+COLUMN($B6:$R6)/100,0))</f>
        <v>0</v>
      </c>
    </row>
    <row r="7" spans="1:22" x14ac:dyDescent="0.35">
      <c r="A7"/>
      <c r="T7" s="187">
        <f t="shared" si="0"/>
        <v>0</v>
      </c>
      <c r="U7" s="186">
        <f t="array" ref="U7">INDEX($B$4:$R$4,,MATCH(LARGE($B7:$R7+COLUMN($B7:$R7)/100,U$4),$B7:$R7+COLUMN($B7:$R7)/100,0))</f>
        <v>0</v>
      </c>
      <c r="V7" s="186">
        <f t="array" ref="V7">INDEX($B$4:$R$4,,MATCH(LARGE($B7:$R7+COLUMN($B7:$R7)/100,V$4),$B7:$R7+COLUMN($B7:$R7)/100,0))</f>
        <v>0</v>
      </c>
    </row>
    <row r="8" spans="1:22" x14ac:dyDescent="0.35">
      <c r="A8"/>
      <c r="T8" s="187">
        <f t="shared" si="0"/>
        <v>0</v>
      </c>
      <c r="U8" s="186">
        <f t="array" ref="U8">INDEX($B$4:$R$4,,MATCH(LARGE($B8:$R8+COLUMN($B8:$R8)/100,U$4),$B8:$R8+COLUMN($B8:$R8)/100,0))</f>
        <v>0</v>
      </c>
      <c r="V8" s="186">
        <f t="array" ref="V8">INDEX($B$4:$R$4,,MATCH(LARGE($B8:$R8+COLUMN($B8:$R8)/100,V$4),$B8:$R8+COLUMN($B8:$R8)/100,0))</f>
        <v>0</v>
      </c>
    </row>
    <row r="9" spans="1:22" x14ac:dyDescent="0.35">
      <c r="A9"/>
      <c r="T9" s="187">
        <f t="shared" si="0"/>
        <v>0</v>
      </c>
      <c r="U9" s="186">
        <f t="array" ref="U9">INDEX($B$4:$R$4,,MATCH(LARGE($B9:$R9+COLUMN($B9:$R9)/100,U$4),$B9:$R9+COLUMN($B9:$R9)/100,0))</f>
        <v>0</v>
      </c>
      <c r="V9" s="186">
        <f t="array" ref="V9">INDEX($B$4:$R$4,,MATCH(LARGE($B9:$R9+COLUMN($B9:$R9)/100,V$4),$B9:$R9+COLUMN($B9:$R9)/100,0))</f>
        <v>0</v>
      </c>
    </row>
    <row r="10" spans="1:22" x14ac:dyDescent="0.35">
      <c r="A10"/>
      <c r="T10" s="187">
        <f t="shared" si="0"/>
        <v>0</v>
      </c>
      <c r="U10" s="186">
        <f t="array" ref="U10">INDEX($B$4:$R$4,,MATCH(LARGE($B10:$R10+COLUMN($B10:$R10)/100,U$4),$B10:$R10+COLUMN($B10:$R10)/100,0))</f>
        <v>0</v>
      </c>
      <c r="V10" s="186">
        <f t="array" ref="V10">INDEX($B$4:$R$4,,MATCH(LARGE($B10:$R10+COLUMN($B10:$R10)/100,V$4),$B10:$R10+COLUMN($B10:$R10)/100,0))</f>
        <v>0</v>
      </c>
    </row>
    <row r="11" spans="1:22" x14ac:dyDescent="0.35">
      <c r="A11"/>
      <c r="T11" s="187">
        <f t="shared" si="0"/>
        <v>0</v>
      </c>
      <c r="U11" s="186">
        <f t="array" ref="U11">INDEX($B$4:$R$4,,MATCH(LARGE($B11:$R11+COLUMN($B11:$R11)/100,U$4),$B11:$R11+COLUMN($B11:$R11)/100,0))</f>
        <v>0</v>
      </c>
      <c r="V11" s="186">
        <f t="array" ref="V11">INDEX($B$4:$R$4,,MATCH(LARGE($B11:$R11+COLUMN($B11:$R11)/100,V$4),$B11:$R11+COLUMN($B11:$R11)/100,0))</f>
        <v>0</v>
      </c>
    </row>
    <row r="12" spans="1:22" x14ac:dyDescent="0.35">
      <c r="A12"/>
      <c r="T12" s="187">
        <f t="shared" si="0"/>
        <v>0</v>
      </c>
      <c r="U12" s="186">
        <f t="array" ref="U12">INDEX($B$4:$R$4,,MATCH(LARGE($B12:$R12+COLUMN($B12:$R12)/100,U$4),$B12:$R12+COLUMN($B12:$R12)/100,0))</f>
        <v>0</v>
      </c>
      <c r="V12" s="186">
        <f t="array" ref="V12">INDEX($B$4:$R$4,,MATCH(LARGE($B12:$R12+COLUMN($B12:$R12)/100,V$4),$B12:$R12+COLUMN($B12:$R12)/100,0))</f>
        <v>0</v>
      </c>
    </row>
    <row r="13" spans="1:22" x14ac:dyDescent="0.35">
      <c r="A13"/>
      <c r="T13" s="187">
        <f t="shared" si="0"/>
        <v>0</v>
      </c>
      <c r="U13" s="186">
        <f t="array" ref="U13">INDEX($B$4:$R$4,,MATCH(LARGE($B13:$R13+COLUMN($B13:$R13)/100,U$4),$B13:$R13+COLUMN($B13:$R13)/100,0))</f>
        <v>0</v>
      </c>
      <c r="V13" s="186">
        <f t="array" ref="V13">INDEX($B$4:$R$4,,MATCH(LARGE($B13:$R13+COLUMN($B13:$R13)/100,V$4),$B13:$R13+COLUMN($B13:$R13)/100,0))</f>
        <v>0</v>
      </c>
    </row>
    <row r="14" spans="1:22" x14ac:dyDescent="0.35">
      <c r="A14"/>
      <c r="T14" s="187">
        <f t="shared" si="0"/>
        <v>0</v>
      </c>
      <c r="U14" s="186">
        <f t="array" ref="U14">INDEX($B$4:$R$4,,MATCH(LARGE($B14:$R14+COLUMN($B14:$R14)/100,U$4),$B14:$R14+COLUMN($B14:$R14)/100,0))</f>
        <v>0</v>
      </c>
      <c r="V14" s="186">
        <f t="array" ref="V14">INDEX($B$4:$R$4,,MATCH(LARGE($B14:$R14+COLUMN($B14:$R14)/100,V$4),$B14:$R14+COLUMN($B14:$R14)/100,0))</f>
        <v>0</v>
      </c>
    </row>
    <row r="15" spans="1:22" x14ac:dyDescent="0.35">
      <c r="A15"/>
      <c r="T15" s="187">
        <f t="shared" si="0"/>
        <v>0</v>
      </c>
      <c r="U15" s="186">
        <f t="array" ref="U15">INDEX($B$4:$R$4,,MATCH(LARGE($B15:$R15+COLUMN($B15:$R15)/100,U$4),$B15:$R15+COLUMN($B15:$R15)/100,0))</f>
        <v>0</v>
      </c>
      <c r="V15" s="186">
        <f t="array" ref="V15">INDEX($B$4:$R$4,,MATCH(LARGE($B15:$R15+COLUMN($B15:$R15)/100,V$4),$B15:$R15+COLUMN($B15:$R15)/100,0))</f>
        <v>0</v>
      </c>
    </row>
    <row r="16" spans="1:22" x14ac:dyDescent="0.35">
      <c r="A16"/>
      <c r="T16" s="187">
        <f t="shared" si="0"/>
        <v>0</v>
      </c>
      <c r="U16" s="186">
        <f t="array" ref="U16">INDEX($B$4:$R$4,,MATCH(LARGE($B16:$R16+COLUMN($B16:$R16)/100,U$4),$B16:$R16+COLUMN($B16:$R16)/100,0))</f>
        <v>0</v>
      </c>
      <c r="V16" s="186">
        <f t="array" ref="V16">INDEX($B$4:$R$4,,MATCH(LARGE($B16:$R16+COLUMN($B16:$R16)/100,V$4),$B16:$R16+COLUMN($B16:$R16)/100,0))</f>
        <v>0</v>
      </c>
    </row>
    <row r="17" spans="1:22" x14ac:dyDescent="0.35">
      <c r="A17"/>
      <c r="T17" s="187">
        <f t="shared" si="0"/>
        <v>0</v>
      </c>
      <c r="U17" s="186">
        <f t="array" ref="U17">INDEX($B$4:$R$4,,MATCH(LARGE($B17:$R17+COLUMN($B17:$R17)/100,U$4),$B17:$R17+COLUMN($B17:$R17)/100,0))</f>
        <v>0</v>
      </c>
      <c r="V17" s="186">
        <f t="array" ref="V17">INDEX($B$4:$R$4,,MATCH(LARGE($B17:$R17+COLUMN($B17:$R17)/100,V$4),$B17:$R17+COLUMN($B17:$R17)/100,0))</f>
        <v>0</v>
      </c>
    </row>
    <row r="18" spans="1:22" x14ac:dyDescent="0.35">
      <c r="A18"/>
      <c r="T18" s="187">
        <f t="shared" si="0"/>
        <v>0</v>
      </c>
      <c r="U18" s="186">
        <f t="array" ref="U18">INDEX($B$4:$R$4,,MATCH(LARGE($B18:$R18+COLUMN($B18:$R18)/100,U$4),$B18:$R18+COLUMN($B18:$R18)/100,0))</f>
        <v>0</v>
      </c>
      <c r="V18" s="186">
        <f t="array" ref="V18">INDEX($B$4:$R$4,,MATCH(LARGE($B18:$R18+COLUMN($B18:$R18)/100,V$4),$B18:$R18+COLUMN($B18:$R18)/100,0))</f>
        <v>0</v>
      </c>
    </row>
    <row r="19" spans="1:22" x14ac:dyDescent="0.35">
      <c r="A19"/>
      <c r="T19" s="187">
        <f t="shared" si="0"/>
        <v>0</v>
      </c>
      <c r="U19" s="186">
        <f t="array" ref="U19">INDEX($B$4:$R$4,,MATCH(LARGE($B19:$R19+COLUMN($B19:$R19)/100,U$4),$B19:$R19+COLUMN($B19:$R19)/100,0))</f>
        <v>0</v>
      </c>
      <c r="V19" s="186">
        <f t="array" ref="V19">INDEX($B$4:$R$4,,MATCH(LARGE($B19:$R19+COLUMN($B19:$R19)/100,V$4),$B19:$R19+COLUMN($B19:$R19)/100,0))</f>
        <v>0</v>
      </c>
    </row>
    <row r="20" spans="1:22" x14ac:dyDescent="0.35">
      <c r="A20"/>
      <c r="T20" s="187">
        <f t="shared" si="0"/>
        <v>0</v>
      </c>
      <c r="U20" s="186">
        <f t="array" ref="U20">INDEX($B$4:$R$4,,MATCH(LARGE($B20:$R20+COLUMN($B20:$R20)/100,U$4),$B20:$R20+COLUMN($B20:$R20)/100,0))</f>
        <v>0</v>
      </c>
      <c r="V20" s="186">
        <f t="array" ref="V20">INDEX($B$4:$R$4,,MATCH(LARGE($B20:$R20+COLUMN($B20:$R20)/100,V$4),$B20:$R20+COLUMN($B20:$R20)/100,0))</f>
        <v>0</v>
      </c>
    </row>
    <row r="21" spans="1:22" x14ac:dyDescent="0.35">
      <c r="A21"/>
      <c r="T21" s="187">
        <f t="shared" si="0"/>
        <v>0</v>
      </c>
      <c r="U21" s="186">
        <f t="array" ref="U21">INDEX($B$4:$R$4,,MATCH(LARGE($B21:$R21+COLUMN($B21:$R21)/100,U$4),$B21:$R21+COLUMN($B21:$R21)/100,0))</f>
        <v>0</v>
      </c>
      <c r="V21" s="186">
        <f t="array" ref="V21">INDEX($B$4:$R$4,,MATCH(LARGE($B21:$R21+COLUMN($B21:$R21)/100,V$4),$B21:$R21+COLUMN($B21:$R21)/100,0))</f>
        <v>0</v>
      </c>
    </row>
    <row r="22" spans="1:22" x14ac:dyDescent="0.35">
      <c r="A22"/>
      <c r="T22" s="187">
        <f t="shared" si="0"/>
        <v>0</v>
      </c>
      <c r="U22" s="186">
        <f t="array" ref="U22">INDEX($B$4:$R$4,,MATCH(LARGE($B22:$R22+COLUMN($B22:$R22)/100,U$4),$B22:$R22+COLUMN($B22:$R22)/100,0))</f>
        <v>0</v>
      </c>
      <c r="V22" s="186">
        <f t="array" ref="V22">INDEX($B$4:$R$4,,MATCH(LARGE($B22:$R22+COLUMN($B22:$R22)/100,V$4),$B22:$R22+COLUMN($B22:$R22)/100,0))</f>
        <v>0</v>
      </c>
    </row>
    <row r="23" spans="1:22" x14ac:dyDescent="0.35">
      <c r="A23"/>
      <c r="T23" s="187">
        <f t="shared" si="0"/>
        <v>0</v>
      </c>
      <c r="U23" s="186">
        <f t="array" ref="U23">INDEX($B$4:$R$4,,MATCH(LARGE($B23:$R23+COLUMN($B23:$R23)/100,U$4),$B23:$R23+COLUMN($B23:$R23)/100,0))</f>
        <v>0</v>
      </c>
      <c r="V23" s="186">
        <f t="array" ref="V23">INDEX($B$4:$R$4,,MATCH(LARGE($B23:$R23+COLUMN($B23:$R23)/100,V$4),$B23:$R23+COLUMN($B23:$R23)/100,0))</f>
        <v>0</v>
      </c>
    </row>
    <row r="24" spans="1:22" x14ac:dyDescent="0.35">
      <c r="A24"/>
      <c r="T24" s="187">
        <f t="shared" si="0"/>
        <v>0</v>
      </c>
      <c r="U24" s="186">
        <f t="array" ref="U24">INDEX($B$4:$R$4,,MATCH(LARGE($B24:$R24+COLUMN($B24:$R24)/100,U$4),$B24:$R24+COLUMN($B24:$R24)/100,0))</f>
        <v>0</v>
      </c>
      <c r="V24" s="186">
        <f t="array" ref="V24">INDEX($B$4:$R$4,,MATCH(LARGE($B24:$R24+COLUMN($B24:$R24)/100,V$4),$B24:$R24+COLUMN($B24:$R24)/100,0))</f>
        <v>0</v>
      </c>
    </row>
    <row r="25" spans="1:22" x14ac:dyDescent="0.35">
      <c r="A25"/>
      <c r="T25" s="187">
        <f t="shared" si="0"/>
        <v>0</v>
      </c>
      <c r="U25" s="186">
        <f t="array" ref="U25">INDEX($B$4:$R$4,,MATCH(LARGE($B25:$R25+COLUMN($B25:$R25)/100,U$4),$B25:$R25+COLUMN($B25:$R25)/100,0))</f>
        <v>0</v>
      </c>
      <c r="V25" s="186">
        <f t="array" ref="V25">INDEX($B$4:$R$4,,MATCH(LARGE($B25:$R25+COLUMN($B25:$R25)/100,V$4),$B25:$R25+COLUMN($B25:$R25)/100,0))</f>
        <v>0</v>
      </c>
    </row>
    <row r="26" spans="1:22" x14ac:dyDescent="0.35">
      <c r="A26"/>
      <c r="T26" s="187">
        <f t="shared" si="0"/>
        <v>0</v>
      </c>
      <c r="U26" s="186">
        <f t="array" ref="U26">INDEX($B$4:$R$4,,MATCH(LARGE($B26:$R26+COLUMN($B26:$R26)/100,U$4),$B26:$R26+COLUMN($B26:$R26)/100,0))</f>
        <v>0</v>
      </c>
      <c r="V26" s="186">
        <f t="array" ref="V26">INDEX($B$4:$R$4,,MATCH(LARGE($B26:$R26+COLUMN($B26:$R26)/100,V$4),$B26:$R26+COLUMN($B26:$R26)/100,0))</f>
        <v>0</v>
      </c>
    </row>
    <row r="27" spans="1:22" x14ac:dyDescent="0.35">
      <c r="A27"/>
      <c r="T27" s="187">
        <f t="shared" si="0"/>
        <v>0</v>
      </c>
      <c r="U27" s="186">
        <f t="array" ref="U27">INDEX($B$4:$R$4,,MATCH(LARGE($B27:$R27+COLUMN($B27:$R27)/100,U$4),$B27:$R27+COLUMN($B27:$R27)/100,0))</f>
        <v>0</v>
      </c>
      <c r="V27" s="186">
        <f t="array" ref="V27">INDEX($B$4:$R$4,,MATCH(LARGE($B27:$R27+COLUMN($B27:$R27)/100,V$4),$B27:$R27+COLUMN($B27:$R27)/100,0))</f>
        <v>0</v>
      </c>
    </row>
    <row r="28" spans="1:22" x14ac:dyDescent="0.35">
      <c r="A28"/>
      <c r="T28" s="187">
        <f t="shared" si="0"/>
        <v>0</v>
      </c>
      <c r="U28" s="186">
        <f t="array" ref="U28">INDEX($B$4:$R$4,,MATCH(LARGE($B28:$R28+COLUMN($B28:$R28)/100,U$4),$B28:$R28+COLUMN($B28:$R28)/100,0))</f>
        <v>0</v>
      </c>
      <c r="V28" s="186">
        <f t="array" ref="V28">INDEX($B$4:$R$4,,MATCH(LARGE($B28:$R28+COLUMN($B28:$R28)/100,V$4),$B28:$R28+COLUMN($B28:$R28)/100,0))</f>
        <v>0</v>
      </c>
    </row>
    <row r="29" spans="1:22" x14ac:dyDescent="0.35">
      <c r="A29"/>
      <c r="T29" s="187">
        <f t="shared" si="0"/>
        <v>0</v>
      </c>
      <c r="U29" s="186">
        <f t="array" ref="U29">INDEX($B$4:$R$4,,MATCH(LARGE($B29:$R29+COLUMN($B29:$R29)/100,U$4),$B29:$R29+COLUMN($B29:$R29)/100,0))</f>
        <v>0</v>
      </c>
      <c r="V29" s="186">
        <f t="array" ref="V29">INDEX($B$4:$R$4,,MATCH(LARGE($B29:$R29+COLUMN($B29:$R29)/100,V$4),$B29:$R29+COLUMN($B29:$R29)/100,0))</f>
        <v>0</v>
      </c>
    </row>
    <row r="30" spans="1:22" x14ac:dyDescent="0.35">
      <c r="A30"/>
      <c r="T30" s="187">
        <f t="shared" si="0"/>
        <v>0</v>
      </c>
      <c r="U30" s="186">
        <f t="array" ref="U30">INDEX($B$4:$R$4,,MATCH(LARGE($B30:$R30+COLUMN($B30:$R30)/100,U$4),$B30:$R30+COLUMN($B30:$R30)/100,0))</f>
        <v>0</v>
      </c>
      <c r="V30" s="186">
        <f t="array" ref="V30">INDEX($B$4:$R$4,,MATCH(LARGE($B30:$R30+COLUMN($B30:$R30)/100,V$4),$B30:$R30+COLUMN($B30:$R30)/100,0))</f>
        <v>0</v>
      </c>
    </row>
    <row r="31" spans="1:22" x14ac:dyDescent="0.35">
      <c r="A31"/>
      <c r="T31" s="187">
        <f t="shared" si="0"/>
        <v>0</v>
      </c>
      <c r="U31" s="186">
        <f t="array" ref="U31">INDEX($B$4:$R$4,,MATCH(LARGE($B31:$R31+COLUMN($B31:$R31)/100,U$4),$B31:$R31+COLUMN($B31:$R31)/100,0))</f>
        <v>0</v>
      </c>
      <c r="V31" s="186">
        <f t="array" ref="V31">INDEX($B$4:$R$4,,MATCH(LARGE($B31:$R31+COLUMN($B31:$R31)/100,V$4),$B31:$R31+COLUMN($B31:$R31)/100,0))</f>
        <v>0</v>
      </c>
    </row>
    <row r="32" spans="1:22" x14ac:dyDescent="0.35">
      <c r="A32"/>
      <c r="T32" s="187">
        <f t="shared" si="0"/>
        <v>0</v>
      </c>
      <c r="U32" s="186">
        <f t="array" ref="U32">INDEX($B$4:$R$4,,MATCH(LARGE($B32:$R32+COLUMN($B32:$R32)/100,U$4),$B32:$R32+COLUMN($B32:$R32)/100,0))</f>
        <v>0</v>
      </c>
      <c r="V32" s="186">
        <f t="array" ref="V32">INDEX($B$4:$R$4,,MATCH(LARGE($B32:$R32+COLUMN($B32:$R32)/100,V$4),$B32:$R32+COLUMN($B32:$R32)/100,0))</f>
        <v>0</v>
      </c>
    </row>
    <row r="33" spans="1:22" x14ac:dyDescent="0.35">
      <c r="A33"/>
      <c r="T33" s="187">
        <f t="shared" si="0"/>
        <v>0</v>
      </c>
      <c r="U33" s="186">
        <f t="array" ref="U33">INDEX($B$4:$R$4,,MATCH(LARGE($B33:$R33+COLUMN($B33:$R33)/100,U$4),$B33:$R33+COLUMN($B33:$R33)/100,0))</f>
        <v>0</v>
      </c>
      <c r="V33" s="186">
        <f t="array" ref="V33">INDEX($B$4:$R$4,,MATCH(LARGE($B33:$R33+COLUMN($B33:$R33)/100,V$4),$B33:$R33+COLUMN($B33:$R33)/100,0))</f>
        <v>0</v>
      </c>
    </row>
    <row r="34" spans="1:22" x14ac:dyDescent="0.35">
      <c r="A34"/>
      <c r="T34" s="187">
        <f t="shared" si="0"/>
        <v>0</v>
      </c>
      <c r="U34" s="186">
        <f t="array" ref="U34">INDEX($B$4:$R$4,,MATCH(LARGE($B34:$R34+COLUMN($B34:$R34)/100,U$4),$B34:$R34+COLUMN($B34:$R34)/100,0))</f>
        <v>0</v>
      </c>
      <c r="V34" s="186">
        <f t="array" ref="V34">INDEX($B$4:$R$4,,MATCH(LARGE($B34:$R34+COLUMN($B34:$R34)/100,V$4),$B34:$R34+COLUMN($B34:$R34)/100,0))</f>
        <v>0</v>
      </c>
    </row>
    <row r="35" spans="1:22" x14ac:dyDescent="0.35">
      <c r="A35"/>
      <c r="T35" s="187">
        <f t="shared" si="0"/>
        <v>0</v>
      </c>
      <c r="U35" s="186">
        <f t="array" ref="U35">INDEX($B$4:$R$4,,MATCH(LARGE($B35:$R35+COLUMN($B35:$R35)/100,U$4),$B35:$R35+COLUMN($B35:$R35)/100,0))</f>
        <v>0</v>
      </c>
      <c r="V35" s="186">
        <f t="array" ref="V35">INDEX($B$4:$R$4,,MATCH(LARGE($B35:$R35+COLUMN($B35:$R35)/100,V$4),$B35:$R35+COLUMN($B35:$R35)/100,0))</f>
        <v>0</v>
      </c>
    </row>
    <row r="36" spans="1:22" x14ac:dyDescent="0.35">
      <c r="A36"/>
      <c r="T36" s="187">
        <f t="shared" si="0"/>
        <v>0</v>
      </c>
      <c r="U36" s="186">
        <f t="array" ref="U36">INDEX($B$4:$R$4,,MATCH(LARGE($B36:$R36+COLUMN($B36:$R36)/100,U$4),$B36:$R36+COLUMN($B36:$R36)/100,0))</f>
        <v>0</v>
      </c>
      <c r="V36" s="186">
        <f t="array" ref="V36">INDEX($B$4:$R$4,,MATCH(LARGE($B36:$R36+COLUMN($B36:$R36)/100,V$4),$B36:$R36+COLUMN($B36:$R36)/100,0))</f>
        <v>0</v>
      </c>
    </row>
    <row r="37" spans="1:22" x14ac:dyDescent="0.35">
      <c r="A37"/>
      <c r="T37" s="187">
        <f t="shared" si="0"/>
        <v>0</v>
      </c>
      <c r="U37" s="186">
        <f t="array" ref="U37">INDEX($B$4:$R$4,,MATCH(LARGE($B37:$R37+COLUMN($B37:$R37)/100,U$4),$B37:$R37+COLUMN($B37:$R37)/100,0))</f>
        <v>0</v>
      </c>
      <c r="V37" s="186">
        <f t="array" ref="V37">INDEX($B$4:$R$4,,MATCH(LARGE($B37:$R37+COLUMN($B37:$R37)/100,V$4),$B37:$R37+COLUMN($B37:$R37)/100,0))</f>
        <v>0</v>
      </c>
    </row>
    <row r="38" spans="1:22" x14ac:dyDescent="0.35">
      <c r="A38"/>
      <c r="T38" s="187">
        <f t="shared" si="0"/>
        <v>0</v>
      </c>
      <c r="U38" s="186">
        <f t="array" ref="U38">INDEX($B$4:$R$4,,MATCH(LARGE($B38:$R38+COLUMN($B38:$R38)/100,U$4),$B38:$R38+COLUMN($B38:$R38)/100,0))</f>
        <v>0</v>
      </c>
      <c r="V38" s="186">
        <f t="array" ref="V38">INDEX($B$4:$R$4,,MATCH(LARGE($B38:$R38+COLUMN($B38:$R38)/100,V$4),$B38:$R38+COLUMN($B38:$R38)/100,0))</f>
        <v>0</v>
      </c>
    </row>
    <row r="39" spans="1:22" x14ac:dyDescent="0.35">
      <c r="A39"/>
      <c r="T39" s="187">
        <f t="shared" si="0"/>
        <v>0</v>
      </c>
      <c r="U39" s="186">
        <f t="array" ref="U39">INDEX($B$4:$R$4,,MATCH(LARGE($B39:$R39+COLUMN($B39:$R39)/100,U$4),$B39:$R39+COLUMN($B39:$R39)/100,0))</f>
        <v>0</v>
      </c>
      <c r="V39" s="186">
        <f t="array" ref="V39">INDEX($B$4:$R$4,,MATCH(LARGE($B39:$R39+COLUMN($B39:$R39)/100,V$4),$B39:$R39+COLUMN($B39:$R39)/100,0))</f>
        <v>0</v>
      </c>
    </row>
    <row r="40" spans="1:22" x14ac:dyDescent="0.35">
      <c r="A40"/>
      <c r="T40" s="187">
        <f t="shared" si="0"/>
        <v>0</v>
      </c>
      <c r="U40" s="186">
        <f t="array" ref="U40">INDEX($B$4:$R$4,,MATCH(LARGE($B40:$R40+COLUMN($B40:$R40)/100,U$4),$B40:$R40+COLUMN($B40:$R40)/100,0))</f>
        <v>0</v>
      </c>
      <c r="V40" s="186">
        <f t="array" ref="V40">INDEX($B$4:$R$4,,MATCH(LARGE($B40:$R40+COLUMN($B40:$R40)/100,V$4),$B40:$R40+COLUMN($B40:$R40)/100,0))</f>
        <v>0</v>
      </c>
    </row>
    <row r="41" spans="1:22" x14ac:dyDescent="0.35">
      <c r="A41"/>
      <c r="T41" s="187">
        <f t="shared" si="0"/>
        <v>0</v>
      </c>
      <c r="U41" s="186">
        <f t="array" ref="U41">INDEX($B$4:$R$4,,MATCH(LARGE($B41:$R41+COLUMN($B41:$R41)/100,U$4),$B41:$R41+COLUMN($B41:$R41)/100,0))</f>
        <v>0</v>
      </c>
      <c r="V41" s="186">
        <f t="array" ref="V41">INDEX($B$4:$R$4,,MATCH(LARGE($B41:$R41+COLUMN($B41:$R41)/100,V$4),$B41:$R41+COLUMN($B41:$R41)/100,0))</f>
        <v>0</v>
      </c>
    </row>
    <row r="42" spans="1:22" x14ac:dyDescent="0.35">
      <c r="A42"/>
      <c r="T42" s="187">
        <f t="shared" si="0"/>
        <v>0</v>
      </c>
      <c r="U42" s="186">
        <f t="array" ref="U42">INDEX($B$4:$R$4,,MATCH(LARGE($B42:$R42+COLUMN($B42:$R42)/100,U$4),$B42:$R42+COLUMN($B42:$R42)/100,0))</f>
        <v>0</v>
      </c>
      <c r="V42" s="186">
        <f t="array" ref="V42">INDEX($B$4:$R$4,,MATCH(LARGE($B42:$R42+COLUMN($B42:$R42)/100,V$4),$B42:$R42+COLUMN($B42:$R42)/100,0))</f>
        <v>0</v>
      </c>
    </row>
    <row r="43" spans="1:22" x14ac:dyDescent="0.35">
      <c r="A43"/>
      <c r="T43" s="187">
        <f t="shared" si="0"/>
        <v>0</v>
      </c>
      <c r="U43" s="186">
        <f t="array" ref="U43">INDEX($B$4:$R$4,,MATCH(LARGE($B43:$R43+COLUMN($B43:$R43)/100,U$4),$B43:$R43+COLUMN($B43:$R43)/100,0))</f>
        <v>0</v>
      </c>
      <c r="V43" s="186">
        <f t="array" ref="V43">INDEX($B$4:$R$4,,MATCH(LARGE($B43:$R43+COLUMN($B43:$R43)/100,V$4),$B43:$R43+COLUMN($B43:$R43)/100,0))</f>
        <v>0</v>
      </c>
    </row>
    <row r="44" spans="1:22" x14ac:dyDescent="0.35">
      <c r="A44"/>
      <c r="T44" s="187">
        <f t="shared" si="0"/>
        <v>0</v>
      </c>
      <c r="U44" s="186">
        <f t="array" ref="U44">INDEX($B$4:$R$4,,MATCH(LARGE($B44:$R44+COLUMN($B44:$R44)/100,U$4),$B44:$R44+COLUMN($B44:$R44)/100,0))</f>
        <v>0</v>
      </c>
      <c r="V44" s="186">
        <f t="array" ref="V44">INDEX($B$4:$R$4,,MATCH(LARGE($B44:$R44+COLUMN($B44:$R44)/100,V$4),$B44:$R44+COLUMN($B44:$R44)/100,0))</f>
        <v>0</v>
      </c>
    </row>
    <row r="45" spans="1:22" x14ac:dyDescent="0.35">
      <c r="A45"/>
      <c r="T45" s="187">
        <f t="shared" si="0"/>
        <v>0</v>
      </c>
      <c r="U45" s="186">
        <f t="array" ref="U45">INDEX($B$4:$R$4,,MATCH(LARGE($B45:$R45+COLUMN($B45:$R45)/100,U$4),$B45:$R45+COLUMN($B45:$R45)/100,0))</f>
        <v>0</v>
      </c>
      <c r="V45" s="186">
        <f t="array" ref="V45">INDEX($B$4:$R$4,,MATCH(LARGE($B45:$R45+COLUMN($B45:$R45)/100,V$4),$B45:$R45+COLUMN($B45:$R45)/100,0))</f>
        <v>0</v>
      </c>
    </row>
    <row r="46" spans="1:22" x14ac:dyDescent="0.35">
      <c r="A46"/>
      <c r="T46" s="187">
        <f t="shared" si="0"/>
        <v>0</v>
      </c>
      <c r="U46" s="186">
        <f t="array" ref="U46">INDEX($B$4:$R$4,,MATCH(LARGE($B46:$R46+COLUMN($B46:$R46)/100,U$4),$B46:$R46+COLUMN($B46:$R46)/100,0))</f>
        <v>0</v>
      </c>
      <c r="V46" s="186">
        <f t="array" ref="V46">INDEX($B$4:$R$4,,MATCH(LARGE($B46:$R46+COLUMN($B46:$R46)/100,V$4),$B46:$R46+COLUMN($B46:$R46)/100,0))</f>
        <v>0</v>
      </c>
    </row>
    <row r="47" spans="1:22" x14ac:dyDescent="0.35">
      <c r="A47"/>
      <c r="T47" s="187">
        <f t="shared" si="0"/>
        <v>0</v>
      </c>
      <c r="U47" s="186">
        <f t="array" ref="U47">INDEX($B$4:$R$4,,MATCH(LARGE($B47:$R47+COLUMN($B47:$R47)/100,U$4),$B47:$R47+COLUMN($B47:$R47)/100,0))</f>
        <v>0</v>
      </c>
      <c r="V47" s="186">
        <f t="array" ref="V47">INDEX($B$4:$R$4,,MATCH(LARGE($B47:$R47+COLUMN($B47:$R47)/100,V$4),$B47:$R47+COLUMN($B47:$R47)/100,0))</f>
        <v>0</v>
      </c>
    </row>
    <row r="48" spans="1:22" x14ac:dyDescent="0.35">
      <c r="A48"/>
      <c r="T48" s="187">
        <f t="shared" si="0"/>
        <v>0</v>
      </c>
      <c r="U48" s="186">
        <f t="array" ref="U48">INDEX($B$4:$R$4,,MATCH(LARGE($B48:$R48+COLUMN($B48:$R48)/100,U$4),$B48:$R48+COLUMN($B48:$R48)/100,0))</f>
        <v>0</v>
      </c>
      <c r="V48" s="186">
        <f t="array" ref="V48">INDEX($B$4:$R$4,,MATCH(LARGE($B48:$R48+COLUMN($B48:$R48)/100,V$4),$B48:$R48+COLUMN($B48:$R48)/100,0))</f>
        <v>0</v>
      </c>
    </row>
    <row r="49" spans="1:22" x14ac:dyDescent="0.35">
      <c r="A49"/>
      <c r="T49" s="187">
        <f t="shared" si="0"/>
        <v>0</v>
      </c>
      <c r="U49" s="186">
        <f t="array" ref="U49">INDEX($B$4:$R$4,,MATCH(LARGE($B49:$R49+COLUMN($B49:$R49)/100,U$4),$B49:$R49+COLUMN($B49:$R49)/100,0))</f>
        <v>0</v>
      </c>
      <c r="V49" s="186">
        <f t="array" ref="V49">INDEX($B$4:$R$4,,MATCH(LARGE($B49:$R49+COLUMN($B49:$R49)/100,V$4),$B49:$R49+COLUMN($B49:$R49)/100,0))</f>
        <v>0</v>
      </c>
    </row>
    <row r="50" spans="1:22" x14ac:dyDescent="0.35">
      <c r="A50"/>
      <c r="T50" s="187">
        <f t="shared" si="0"/>
        <v>0</v>
      </c>
      <c r="U50" s="186">
        <f t="array" ref="U50">INDEX($B$4:$R$4,,MATCH(LARGE($B50:$R50+COLUMN($B50:$R50)/100,U$4),$B50:$R50+COLUMN($B50:$R50)/100,0))</f>
        <v>0</v>
      </c>
      <c r="V50" s="186">
        <f t="array" ref="V50">INDEX($B$4:$R$4,,MATCH(LARGE($B50:$R50+COLUMN($B50:$R50)/100,V$4),$B50:$R50+COLUMN($B50:$R50)/100,0))</f>
        <v>0</v>
      </c>
    </row>
    <row r="51" spans="1:22" x14ac:dyDescent="0.35">
      <c r="A51"/>
      <c r="T51" s="187">
        <f t="shared" si="0"/>
        <v>0</v>
      </c>
      <c r="U51" s="186">
        <f t="array" ref="U51">INDEX($B$4:$R$4,,MATCH(LARGE($B51:$R51+COLUMN($B51:$R51)/100,U$4),$B51:$R51+COLUMN($B51:$R51)/100,0))</f>
        <v>0</v>
      </c>
      <c r="V51" s="186">
        <f t="array" ref="V51">INDEX($B$4:$R$4,,MATCH(LARGE($B51:$R51+COLUMN($B51:$R51)/100,V$4),$B51:$R51+COLUMN($B51:$R51)/100,0))</f>
        <v>0</v>
      </c>
    </row>
    <row r="52" spans="1:22" x14ac:dyDescent="0.35">
      <c r="A52"/>
      <c r="T52" s="187">
        <f t="shared" si="0"/>
        <v>0</v>
      </c>
      <c r="U52" s="186">
        <f t="array" ref="U52">INDEX($B$4:$R$4,,MATCH(LARGE($B52:$R52+COLUMN($B52:$R52)/100,U$4),$B52:$R52+COLUMN($B52:$R52)/100,0))</f>
        <v>0</v>
      </c>
      <c r="V52" s="186">
        <f t="array" ref="V52">INDEX($B$4:$R$4,,MATCH(LARGE($B52:$R52+COLUMN($B52:$R52)/100,V$4),$B52:$R52+COLUMN($B52:$R52)/100,0))</f>
        <v>0</v>
      </c>
    </row>
    <row r="53" spans="1:22" x14ac:dyDescent="0.35">
      <c r="A53"/>
      <c r="T53" s="187">
        <f t="shared" si="0"/>
        <v>0</v>
      </c>
      <c r="U53" s="186">
        <f t="array" ref="U53">INDEX($B$4:$R$4,,MATCH(LARGE($B53:$R53+COLUMN($B53:$R53)/100,U$4),$B53:$R53+COLUMN($B53:$R53)/100,0))</f>
        <v>0</v>
      </c>
      <c r="V53" s="186">
        <f t="array" ref="V53">INDEX($B$4:$R$4,,MATCH(LARGE($B53:$R53+COLUMN($B53:$R53)/100,V$4),$B53:$R53+COLUMN($B53:$R53)/100,0))</f>
        <v>0</v>
      </c>
    </row>
    <row r="54" spans="1:22" x14ac:dyDescent="0.35">
      <c r="A54"/>
      <c r="T54" s="187">
        <f t="shared" si="0"/>
        <v>0</v>
      </c>
      <c r="U54" s="186">
        <f t="array" ref="U54">INDEX($B$4:$R$4,,MATCH(LARGE($B54:$R54+COLUMN($B54:$R54)/100,U$4),$B54:$R54+COLUMN($B54:$R54)/100,0))</f>
        <v>0</v>
      </c>
      <c r="V54" s="186">
        <f t="array" ref="V54">INDEX($B$4:$R$4,,MATCH(LARGE($B54:$R54+COLUMN($B54:$R54)/100,V$4),$B54:$R54+COLUMN($B54:$R54)/100,0))</f>
        <v>0</v>
      </c>
    </row>
    <row r="55" spans="1:22" x14ac:dyDescent="0.35">
      <c r="A55"/>
      <c r="T55" s="187">
        <f t="shared" si="0"/>
        <v>0</v>
      </c>
      <c r="U55" s="186">
        <f t="array" ref="U55">INDEX($B$4:$R$4,,MATCH(LARGE($B55:$R55+COLUMN($B55:$R55)/100,U$4),$B55:$R55+COLUMN($B55:$R55)/100,0))</f>
        <v>0</v>
      </c>
      <c r="V55" s="186">
        <f t="array" ref="V55">INDEX($B$4:$R$4,,MATCH(LARGE($B55:$R55+COLUMN($B55:$R55)/100,V$4),$B55:$R55+COLUMN($B55:$R55)/100,0))</f>
        <v>0</v>
      </c>
    </row>
    <row r="56" spans="1:22" x14ac:dyDescent="0.35">
      <c r="A56"/>
      <c r="T56" s="187">
        <f t="shared" si="0"/>
        <v>0</v>
      </c>
      <c r="U56" s="186">
        <f t="array" ref="U56">INDEX($B$4:$R$4,,MATCH(LARGE($B56:$R56+COLUMN($B56:$R56)/100,U$4),$B56:$R56+COLUMN($B56:$R56)/100,0))</f>
        <v>0</v>
      </c>
      <c r="V56" s="186">
        <f t="array" ref="V56">INDEX($B$4:$R$4,,MATCH(LARGE($B56:$R56+COLUMN($B56:$R56)/100,V$4),$B56:$R56+COLUMN($B56:$R56)/100,0))</f>
        <v>0</v>
      </c>
    </row>
    <row r="57" spans="1:22" x14ac:dyDescent="0.35">
      <c r="A57"/>
      <c r="T57" s="187">
        <f t="shared" si="0"/>
        <v>0</v>
      </c>
      <c r="U57" s="186">
        <f t="array" ref="U57">INDEX($B$4:$R$4,,MATCH(LARGE($B57:$R57+COLUMN($B57:$R57)/100,U$4),$B57:$R57+COLUMN($B57:$R57)/100,0))</f>
        <v>0</v>
      </c>
      <c r="V57" s="186">
        <f t="array" ref="V57">INDEX($B$4:$R$4,,MATCH(LARGE($B57:$R57+COLUMN($B57:$R57)/100,V$4),$B57:$R57+COLUMN($B57:$R57)/100,0))</f>
        <v>0</v>
      </c>
    </row>
    <row r="58" spans="1:22" x14ac:dyDescent="0.35">
      <c r="A58"/>
      <c r="T58" s="187">
        <f t="shared" si="0"/>
        <v>0</v>
      </c>
      <c r="U58" s="186">
        <f t="array" ref="U58">INDEX($B$4:$R$4,,MATCH(LARGE($B58:$R58+COLUMN($B58:$R58)/100,U$4),$B58:$R58+COLUMN($B58:$R58)/100,0))</f>
        <v>0</v>
      </c>
      <c r="V58" s="186">
        <f t="array" ref="V58">INDEX($B$4:$R$4,,MATCH(LARGE($B58:$R58+COLUMN($B58:$R58)/100,V$4),$B58:$R58+COLUMN($B58:$R58)/100,0))</f>
        <v>0</v>
      </c>
    </row>
    <row r="59" spans="1:22" x14ac:dyDescent="0.35">
      <c r="A59"/>
      <c r="T59" s="187">
        <f t="shared" si="0"/>
        <v>0</v>
      </c>
      <c r="U59" s="186">
        <f t="array" ref="U59">INDEX($B$4:$R$4,,MATCH(LARGE($B59:$R59+COLUMN($B59:$R59)/100,U$4),$B59:$R59+COLUMN($B59:$R59)/100,0))</f>
        <v>0</v>
      </c>
      <c r="V59" s="186">
        <f t="array" ref="V59">INDEX($B$4:$R$4,,MATCH(LARGE($B59:$R59+COLUMN($B59:$R59)/100,V$4),$B59:$R59+COLUMN($B59:$R59)/100,0))</f>
        <v>0</v>
      </c>
    </row>
    <row r="60" spans="1:22" x14ac:dyDescent="0.35">
      <c r="A60"/>
      <c r="T60" s="187">
        <f t="shared" si="0"/>
        <v>0</v>
      </c>
      <c r="U60" s="186">
        <f t="array" ref="U60">INDEX($B$4:$R$4,,MATCH(LARGE($B60:$R60+COLUMN($B60:$R60)/100,U$4),$B60:$R60+COLUMN($B60:$R60)/100,0))</f>
        <v>0</v>
      </c>
      <c r="V60" s="186">
        <f t="array" ref="V60">INDEX($B$4:$R$4,,MATCH(LARGE($B60:$R60+COLUMN($B60:$R60)/100,V$4),$B60:$R60+COLUMN($B60:$R60)/100,0))</f>
        <v>0</v>
      </c>
    </row>
    <row r="61" spans="1:22" x14ac:dyDescent="0.35">
      <c r="A61"/>
      <c r="T61" s="187">
        <f t="shared" si="0"/>
        <v>0</v>
      </c>
      <c r="U61" s="186">
        <f t="array" ref="U61">INDEX($B$4:$R$4,,MATCH(LARGE($B61:$R61+COLUMN($B61:$R61)/100,U$4),$B61:$R61+COLUMN($B61:$R61)/100,0))</f>
        <v>0</v>
      </c>
      <c r="V61" s="186">
        <f t="array" ref="V61">INDEX($B$4:$R$4,,MATCH(LARGE($B61:$R61+COLUMN($B61:$R61)/100,V$4),$B61:$R61+COLUMN($B61:$R61)/100,0))</f>
        <v>0</v>
      </c>
    </row>
    <row r="62" spans="1:22" x14ac:dyDescent="0.35">
      <c r="A62"/>
      <c r="T62" s="187">
        <f t="shared" si="0"/>
        <v>0</v>
      </c>
      <c r="U62" s="186">
        <f t="array" ref="U62">INDEX($B$4:$R$4,,MATCH(LARGE($B62:$R62+COLUMN($B62:$R62)/100,U$4),$B62:$R62+COLUMN($B62:$R62)/100,0))</f>
        <v>0</v>
      </c>
      <c r="V62" s="186">
        <f t="array" ref="V62">INDEX($B$4:$R$4,,MATCH(LARGE($B62:$R62+COLUMN($B62:$R62)/100,V$4),$B62:$R62+COLUMN($B62:$R62)/100,0))</f>
        <v>0</v>
      </c>
    </row>
    <row r="63" spans="1:22" x14ac:dyDescent="0.35">
      <c r="A63"/>
      <c r="T63" s="187">
        <f t="shared" si="0"/>
        <v>0</v>
      </c>
      <c r="U63" s="186">
        <f t="array" ref="U63">INDEX($B$4:$R$4,,MATCH(LARGE($B63:$R63+COLUMN($B63:$R63)/100,U$4),$B63:$R63+COLUMN($B63:$R63)/100,0))</f>
        <v>0</v>
      </c>
      <c r="V63" s="186">
        <f t="array" ref="V63">INDEX($B$4:$R$4,,MATCH(LARGE($B63:$R63+COLUMN($B63:$R63)/100,V$4),$B63:$R63+COLUMN($B63:$R63)/100,0))</f>
        <v>0</v>
      </c>
    </row>
    <row r="64" spans="1:22" x14ac:dyDescent="0.35">
      <c r="A64"/>
      <c r="T64" s="187">
        <f t="shared" si="0"/>
        <v>0</v>
      </c>
      <c r="U64" s="186">
        <f t="array" ref="U64">INDEX($B$4:$R$4,,MATCH(LARGE($B64:$R64+COLUMN($B64:$R64)/100,U$4),$B64:$R64+COLUMN($B64:$R64)/100,0))</f>
        <v>0</v>
      </c>
      <c r="V64" s="186">
        <f t="array" ref="V64">INDEX($B$4:$R$4,,MATCH(LARGE($B64:$R64+COLUMN($B64:$R64)/100,V$4),$B64:$R64+COLUMN($B64:$R64)/100,0))</f>
        <v>0</v>
      </c>
    </row>
    <row r="65" spans="1:22" x14ac:dyDescent="0.35">
      <c r="A65"/>
      <c r="T65" s="187">
        <f t="shared" si="0"/>
        <v>0</v>
      </c>
      <c r="U65" s="186">
        <f t="array" ref="U65">INDEX($B$4:$R$4,,MATCH(LARGE($B65:$R65+COLUMN($B65:$R65)/100,U$4),$B65:$R65+COLUMN($B65:$R65)/100,0))</f>
        <v>0</v>
      </c>
      <c r="V65" s="186">
        <f t="array" ref="V65">INDEX($B$4:$R$4,,MATCH(LARGE($B65:$R65+COLUMN($B65:$R65)/100,V$4),$B65:$R65+COLUMN($B65:$R65)/100,0))</f>
        <v>0</v>
      </c>
    </row>
    <row r="66" spans="1:22" x14ac:dyDescent="0.35">
      <c r="A66"/>
      <c r="T66" s="187">
        <f t="shared" si="0"/>
        <v>0</v>
      </c>
      <c r="U66" s="186">
        <f t="array" ref="U66">INDEX($B$4:$R$4,,MATCH(LARGE($B66:$R66+COLUMN($B66:$R66)/100,U$4),$B66:$R66+COLUMN($B66:$R66)/100,0))</f>
        <v>0</v>
      </c>
      <c r="V66" s="186">
        <f t="array" ref="V66">INDEX($B$4:$R$4,,MATCH(LARGE($B66:$R66+COLUMN($B66:$R66)/100,V$4),$B66:$R66+COLUMN($B66:$R66)/100,0))</f>
        <v>0</v>
      </c>
    </row>
    <row r="67" spans="1:22" x14ac:dyDescent="0.35">
      <c r="A67"/>
      <c r="T67" s="187">
        <f t="shared" si="0"/>
        <v>0</v>
      </c>
      <c r="U67" s="186">
        <f t="array" ref="U67">INDEX($B$4:$R$4,,MATCH(LARGE($B67:$R67+COLUMN($B67:$R67)/100,U$4),$B67:$R67+COLUMN($B67:$R67)/100,0))</f>
        <v>0</v>
      </c>
      <c r="V67" s="186">
        <f t="array" ref="V67">INDEX($B$4:$R$4,,MATCH(LARGE($B67:$R67+COLUMN($B67:$R67)/100,V$4),$B67:$R67+COLUMN($B67:$R67)/100,0))</f>
        <v>0</v>
      </c>
    </row>
    <row r="68" spans="1:22" x14ac:dyDescent="0.35">
      <c r="A68"/>
      <c r="T68" s="187">
        <f t="shared" si="0"/>
        <v>0</v>
      </c>
      <c r="U68" s="186">
        <f t="array" ref="U68">INDEX($B$4:$R$4,,MATCH(LARGE($B68:$R68+COLUMN($B68:$R68)/100,U$4),$B68:$R68+COLUMN($B68:$R68)/100,0))</f>
        <v>0</v>
      </c>
      <c r="V68" s="186">
        <f t="array" ref="V68">INDEX($B$4:$R$4,,MATCH(LARGE($B68:$R68+COLUMN($B68:$R68)/100,V$4),$B68:$R68+COLUMN($B68:$R68)/100,0))</f>
        <v>0</v>
      </c>
    </row>
    <row r="69" spans="1:22" x14ac:dyDescent="0.35">
      <c r="A69"/>
      <c r="T69" s="187">
        <f t="shared" si="0"/>
        <v>0</v>
      </c>
      <c r="U69" s="186">
        <f t="array" ref="U69">INDEX($B$4:$R$4,,MATCH(LARGE($B69:$R69+COLUMN($B69:$R69)/100,U$4),$B69:$R69+COLUMN($B69:$R69)/100,0))</f>
        <v>0</v>
      </c>
      <c r="V69" s="186">
        <f t="array" ref="V69">INDEX($B$4:$R$4,,MATCH(LARGE($B69:$R69+COLUMN($B69:$R69)/100,V$4),$B69:$R69+COLUMN($B69:$R69)/100,0))</f>
        <v>0</v>
      </c>
    </row>
    <row r="70" spans="1:22" x14ac:dyDescent="0.35">
      <c r="A70"/>
      <c r="T70" s="187">
        <f t="shared" ref="T70:T133" si="1">IF(U70="---",V70,U70)</f>
        <v>0</v>
      </c>
      <c r="U70" s="186">
        <f t="array" ref="U70">INDEX($B$4:$R$4,,MATCH(LARGE($B70:$R70+COLUMN($B70:$R70)/100,U$4),$B70:$R70+COLUMN($B70:$R70)/100,0))</f>
        <v>0</v>
      </c>
      <c r="V70" s="186">
        <f t="array" ref="V70">INDEX($B$4:$R$4,,MATCH(LARGE($B70:$R70+COLUMN($B70:$R70)/100,V$4),$B70:$R70+COLUMN($B70:$R70)/100,0))</f>
        <v>0</v>
      </c>
    </row>
    <row r="71" spans="1:22" x14ac:dyDescent="0.35">
      <c r="A71"/>
      <c r="T71" s="187">
        <f t="shared" si="1"/>
        <v>0</v>
      </c>
      <c r="U71" s="186">
        <f t="array" ref="U71">INDEX($B$4:$R$4,,MATCH(LARGE($B71:$R71+COLUMN($B71:$R71)/100,U$4),$B71:$R71+COLUMN($B71:$R71)/100,0))</f>
        <v>0</v>
      </c>
      <c r="V71" s="186">
        <f t="array" ref="V71">INDEX($B$4:$R$4,,MATCH(LARGE($B71:$R71+COLUMN($B71:$R71)/100,V$4),$B71:$R71+COLUMN($B71:$R71)/100,0))</f>
        <v>0</v>
      </c>
    </row>
    <row r="72" spans="1:22" x14ac:dyDescent="0.35">
      <c r="A72"/>
      <c r="T72" s="187">
        <f t="shared" si="1"/>
        <v>0</v>
      </c>
      <c r="U72" s="186">
        <f t="array" ref="U72">INDEX($B$4:$R$4,,MATCH(LARGE($B72:$R72+COLUMN($B72:$R72)/100,U$4),$B72:$R72+COLUMN($B72:$R72)/100,0))</f>
        <v>0</v>
      </c>
      <c r="V72" s="186">
        <f t="array" ref="V72">INDEX($B$4:$R$4,,MATCH(LARGE($B72:$R72+COLUMN($B72:$R72)/100,V$4),$B72:$R72+COLUMN($B72:$R72)/100,0))</f>
        <v>0</v>
      </c>
    </row>
    <row r="73" spans="1:22" x14ac:dyDescent="0.35">
      <c r="A73"/>
      <c r="T73" s="187">
        <f t="shared" si="1"/>
        <v>0</v>
      </c>
      <c r="U73" s="186">
        <f t="array" ref="U73">INDEX($B$4:$R$4,,MATCH(LARGE($B73:$R73+COLUMN($B73:$R73)/100,U$4),$B73:$R73+COLUMN($B73:$R73)/100,0))</f>
        <v>0</v>
      </c>
      <c r="V73" s="186">
        <f t="array" ref="V73">INDEX($B$4:$R$4,,MATCH(LARGE($B73:$R73+COLUMN($B73:$R73)/100,V$4),$B73:$R73+COLUMN($B73:$R73)/100,0))</f>
        <v>0</v>
      </c>
    </row>
    <row r="74" spans="1:22" x14ac:dyDescent="0.35">
      <c r="A74"/>
      <c r="T74" s="187">
        <f t="shared" si="1"/>
        <v>0</v>
      </c>
      <c r="U74" s="186">
        <f t="array" ref="U74">INDEX($B$4:$R$4,,MATCH(LARGE($B74:$R74+COLUMN($B74:$R74)/100,U$4),$B74:$R74+COLUMN($B74:$R74)/100,0))</f>
        <v>0</v>
      </c>
      <c r="V74" s="186">
        <f t="array" ref="V74">INDEX($B$4:$R$4,,MATCH(LARGE($B74:$R74+COLUMN($B74:$R74)/100,V$4),$B74:$R74+COLUMN($B74:$R74)/100,0))</f>
        <v>0</v>
      </c>
    </row>
    <row r="75" spans="1:22" x14ac:dyDescent="0.35">
      <c r="A75"/>
      <c r="T75" s="187">
        <f t="shared" si="1"/>
        <v>0</v>
      </c>
      <c r="U75" s="186">
        <f t="array" ref="U75">INDEX($B$4:$R$4,,MATCH(LARGE($B75:$R75+COLUMN($B75:$R75)/100,U$4),$B75:$R75+COLUMN($B75:$R75)/100,0))</f>
        <v>0</v>
      </c>
      <c r="V75" s="186">
        <f t="array" ref="V75">INDEX($B$4:$R$4,,MATCH(LARGE($B75:$R75+COLUMN($B75:$R75)/100,V$4),$B75:$R75+COLUMN($B75:$R75)/100,0))</f>
        <v>0</v>
      </c>
    </row>
    <row r="76" spans="1:22" x14ac:dyDescent="0.35">
      <c r="A76"/>
      <c r="T76" s="187">
        <f t="shared" si="1"/>
        <v>0</v>
      </c>
      <c r="U76" s="186">
        <f t="array" ref="U76">INDEX($B$4:$R$4,,MATCH(LARGE($B76:$R76+COLUMN($B76:$R76)/100,U$4),$B76:$R76+COLUMN($B76:$R76)/100,0))</f>
        <v>0</v>
      </c>
      <c r="V76" s="186">
        <f t="array" ref="V76">INDEX($B$4:$R$4,,MATCH(LARGE($B76:$R76+COLUMN($B76:$R76)/100,V$4),$B76:$R76+COLUMN($B76:$R76)/100,0))</f>
        <v>0</v>
      </c>
    </row>
    <row r="77" spans="1:22" x14ac:dyDescent="0.35">
      <c r="A77"/>
      <c r="T77" s="187">
        <f t="shared" si="1"/>
        <v>0</v>
      </c>
      <c r="U77" s="186">
        <f t="array" ref="U77">INDEX($B$4:$R$4,,MATCH(LARGE($B77:$R77+COLUMN($B77:$R77)/100,U$4),$B77:$R77+COLUMN($B77:$R77)/100,0))</f>
        <v>0</v>
      </c>
      <c r="V77" s="186">
        <f t="array" ref="V77">INDEX($B$4:$R$4,,MATCH(LARGE($B77:$R77+COLUMN($B77:$R77)/100,V$4),$B77:$R77+COLUMN($B77:$R77)/100,0))</f>
        <v>0</v>
      </c>
    </row>
    <row r="78" spans="1:22" x14ac:dyDescent="0.35">
      <c r="A78"/>
      <c r="T78" s="187">
        <f t="shared" si="1"/>
        <v>0</v>
      </c>
      <c r="U78" s="186">
        <f t="array" ref="U78">INDEX($B$4:$R$4,,MATCH(LARGE($B78:$R78+COLUMN($B78:$R78)/100,U$4),$B78:$R78+COLUMN($B78:$R78)/100,0))</f>
        <v>0</v>
      </c>
      <c r="V78" s="186">
        <f t="array" ref="V78">INDEX($B$4:$R$4,,MATCH(LARGE($B78:$R78+COLUMN($B78:$R78)/100,V$4),$B78:$R78+COLUMN($B78:$R78)/100,0))</f>
        <v>0</v>
      </c>
    </row>
    <row r="79" spans="1:22" x14ac:dyDescent="0.35">
      <c r="A79"/>
      <c r="T79" s="187">
        <f t="shared" si="1"/>
        <v>0</v>
      </c>
      <c r="U79" s="186">
        <f t="array" ref="U79">INDEX($B$4:$R$4,,MATCH(LARGE($B79:$R79+COLUMN($B79:$R79)/100,U$4),$B79:$R79+COLUMN($B79:$R79)/100,0))</f>
        <v>0</v>
      </c>
      <c r="V79" s="186">
        <f t="array" ref="V79">INDEX($B$4:$R$4,,MATCH(LARGE($B79:$R79+COLUMN($B79:$R79)/100,V$4),$B79:$R79+COLUMN($B79:$R79)/100,0))</f>
        <v>0</v>
      </c>
    </row>
    <row r="80" spans="1:22" x14ac:dyDescent="0.35">
      <c r="A80"/>
      <c r="T80" s="187">
        <f t="shared" si="1"/>
        <v>0</v>
      </c>
      <c r="U80" s="186">
        <f t="array" ref="U80">INDEX($B$4:$R$4,,MATCH(LARGE($B80:$R80+COLUMN($B80:$R80)/100,U$4),$B80:$R80+COLUMN($B80:$R80)/100,0))</f>
        <v>0</v>
      </c>
      <c r="V80" s="186">
        <f t="array" ref="V80">INDEX($B$4:$R$4,,MATCH(LARGE($B80:$R80+COLUMN($B80:$R80)/100,V$4),$B80:$R80+COLUMN($B80:$R80)/100,0))</f>
        <v>0</v>
      </c>
    </row>
    <row r="81" spans="1:22" x14ac:dyDescent="0.35">
      <c r="A81"/>
      <c r="T81" s="187">
        <f t="shared" si="1"/>
        <v>0</v>
      </c>
      <c r="U81" s="186">
        <f t="array" ref="U81">INDEX($B$4:$R$4,,MATCH(LARGE($B81:$R81+COLUMN($B81:$R81)/100,U$4),$B81:$R81+COLUMN($B81:$R81)/100,0))</f>
        <v>0</v>
      </c>
      <c r="V81" s="186">
        <f t="array" ref="V81">INDEX($B$4:$R$4,,MATCH(LARGE($B81:$R81+COLUMN($B81:$R81)/100,V$4),$B81:$R81+COLUMN($B81:$R81)/100,0))</f>
        <v>0</v>
      </c>
    </row>
    <row r="82" spans="1:22" x14ac:dyDescent="0.35">
      <c r="A82"/>
      <c r="T82" s="187">
        <f t="shared" si="1"/>
        <v>0</v>
      </c>
      <c r="U82" s="186">
        <f t="array" ref="U82">INDEX($B$4:$R$4,,MATCH(LARGE($B82:$R82+COLUMN($B82:$R82)/100,U$4),$B82:$R82+COLUMN($B82:$R82)/100,0))</f>
        <v>0</v>
      </c>
      <c r="V82" s="186">
        <f t="array" ref="V82">INDEX($B$4:$R$4,,MATCH(LARGE($B82:$R82+COLUMN($B82:$R82)/100,V$4),$B82:$R82+COLUMN($B82:$R82)/100,0))</f>
        <v>0</v>
      </c>
    </row>
    <row r="83" spans="1:22" x14ac:dyDescent="0.35">
      <c r="A83"/>
      <c r="T83" s="187">
        <f t="shared" si="1"/>
        <v>0</v>
      </c>
      <c r="U83" s="186">
        <f t="array" ref="U83">INDEX($B$4:$R$4,,MATCH(LARGE($B83:$R83+COLUMN($B83:$R83)/100,U$4),$B83:$R83+COLUMN($B83:$R83)/100,0))</f>
        <v>0</v>
      </c>
      <c r="V83" s="186">
        <f t="array" ref="V83">INDEX($B$4:$R$4,,MATCH(LARGE($B83:$R83+COLUMN($B83:$R83)/100,V$4),$B83:$R83+COLUMN($B83:$R83)/100,0))</f>
        <v>0</v>
      </c>
    </row>
    <row r="84" spans="1:22" x14ac:dyDescent="0.35">
      <c r="A84"/>
      <c r="T84" s="187">
        <f t="shared" si="1"/>
        <v>0</v>
      </c>
      <c r="U84" s="186">
        <f t="array" ref="U84">INDEX($B$4:$R$4,,MATCH(LARGE($B84:$R84+COLUMN($B84:$R84)/100,U$4),$B84:$R84+COLUMN($B84:$R84)/100,0))</f>
        <v>0</v>
      </c>
      <c r="V84" s="186">
        <f t="array" ref="V84">INDEX($B$4:$R$4,,MATCH(LARGE($B84:$R84+COLUMN($B84:$R84)/100,V$4),$B84:$R84+COLUMN($B84:$R84)/100,0))</f>
        <v>0</v>
      </c>
    </row>
    <row r="85" spans="1:22" x14ac:dyDescent="0.35">
      <c r="A85"/>
      <c r="T85" s="187">
        <f t="shared" si="1"/>
        <v>0</v>
      </c>
      <c r="U85" s="186">
        <f t="array" ref="U85">INDEX($B$4:$R$4,,MATCH(LARGE($B85:$R85+COLUMN($B85:$R85)/100,U$4),$B85:$R85+COLUMN($B85:$R85)/100,0))</f>
        <v>0</v>
      </c>
      <c r="V85" s="186">
        <f t="array" ref="V85">INDEX($B$4:$R$4,,MATCH(LARGE($B85:$R85+COLUMN($B85:$R85)/100,V$4),$B85:$R85+COLUMN($B85:$R85)/100,0))</f>
        <v>0</v>
      </c>
    </row>
    <row r="86" spans="1:22" x14ac:dyDescent="0.35">
      <c r="A86"/>
      <c r="T86" s="187">
        <f t="shared" si="1"/>
        <v>0</v>
      </c>
      <c r="U86" s="186">
        <f t="array" ref="U86">INDEX($B$4:$R$4,,MATCH(LARGE($B86:$R86+COLUMN($B86:$R86)/100,U$4),$B86:$R86+COLUMN($B86:$R86)/100,0))</f>
        <v>0</v>
      </c>
      <c r="V86" s="186">
        <f t="array" ref="V86">INDEX($B$4:$R$4,,MATCH(LARGE($B86:$R86+COLUMN($B86:$R86)/100,V$4),$B86:$R86+COLUMN($B86:$R86)/100,0))</f>
        <v>0</v>
      </c>
    </row>
    <row r="87" spans="1:22" x14ac:dyDescent="0.35">
      <c r="A87"/>
      <c r="T87" s="187">
        <f t="shared" si="1"/>
        <v>0</v>
      </c>
      <c r="U87" s="186">
        <f t="array" ref="U87">INDEX($B$4:$R$4,,MATCH(LARGE($B87:$R87+COLUMN($B87:$R87)/100,U$4),$B87:$R87+COLUMN($B87:$R87)/100,0))</f>
        <v>0</v>
      </c>
      <c r="V87" s="186">
        <f t="array" ref="V87">INDEX($B$4:$R$4,,MATCH(LARGE($B87:$R87+COLUMN($B87:$R87)/100,V$4),$B87:$R87+COLUMN($B87:$R87)/100,0))</f>
        <v>0</v>
      </c>
    </row>
    <row r="88" spans="1:22" x14ac:dyDescent="0.35">
      <c r="A88"/>
      <c r="T88" s="187">
        <f t="shared" si="1"/>
        <v>0</v>
      </c>
      <c r="U88" s="186">
        <f t="array" ref="U88">INDEX($B$4:$R$4,,MATCH(LARGE($B88:$R88+COLUMN($B88:$R88)/100,U$4),$B88:$R88+COLUMN($B88:$R88)/100,0))</f>
        <v>0</v>
      </c>
      <c r="V88" s="186">
        <f t="array" ref="V88">INDEX($B$4:$R$4,,MATCH(LARGE($B88:$R88+COLUMN($B88:$R88)/100,V$4),$B88:$R88+COLUMN($B88:$R88)/100,0))</f>
        <v>0</v>
      </c>
    </row>
    <row r="89" spans="1:22" x14ac:dyDescent="0.35">
      <c r="A89"/>
      <c r="T89" s="187">
        <f t="shared" si="1"/>
        <v>0</v>
      </c>
      <c r="U89" s="186">
        <f t="array" ref="U89">INDEX($B$4:$R$4,,MATCH(LARGE($B89:$R89+COLUMN($B89:$R89)/100,U$4),$B89:$R89+COLUMN($B89:$R89)/100,0))</f>
        <v>0</v>
      </c>
      <c r="V89" s="186">
        <f t="array" ref="V89">INDEX($B$4:$R$4,,MATCH(LARGE($B89:$R89+COLUMN($B89:$R89)/100,V$4),$B89:$R89+COLUMN($B89:$R89)/100,0))</f>
        <v>0</v>
      </c>
    </row>
    <row r="90" spans="1:22" x14ac:dyDescent="0.35">
      <c r="A90"/>
      <c r="T90" s="187">
        <f t="shared" si="1"/>
        <v>0</v>
      </c>
      <c r="U90" s="186">
        <f t="array" ref="U90">INDEX($B$4:$R$4,,MATCH(LARGE($B90:$R90+COLUMN($B90:$R90)/100,U$4),$B90:$R90+COLUMN($B90:$R90)/100,0))</f>
        <v>0</v>
      </c>
      <c r="V90" s="186">
        <f t="array" ref="V90">INDEX($B$4:$R$4,,MATCH(LARGE($B90:$R90+COLUMN($B90:$R90)/100,V$4),$B90:$R90+COLUMN($B90:$R90)/100,0))</f>
        <v>0</v>
      </c>
    </row>
    <row r="91" spans="1:22" x14ac:dyDescent="0.35">
      <c r="A91"/>
      <c r="T91" s="187">
        <f t="shared" si="1"/>
        <v>0</v>
      </c>
      <c r="U91" s="186">
        <f t="array" ref="U91">INDEX($B$4:$R$4,,MATCH(LARGE($B91:$R91+COLUMN($B91:$R91)/100,U$4),$B91:$R91+COLUMN($B91:$R91)/100,0))</f>
        <v>0</v>
      </c>
      <c r="V91" s="186">
        <f t="array" ref="V91">INDEX($B$4:$R$4,,MATCH(LARGE($B91:$R91+COLUMN($B91:$R91)/100,V$4),$B91:$R91+COLUMN($B91:$R91)/100,0))</f>
        <v>0</v>
      </c>
    </row>
    <row r="92" spans="1:22" x14ac:dyDescent="0.35">
      <c r="A92"/>
      <c r="T92" s="187">
        <f t="shared" si="1"/>
        <v>0</v>
      </c>
      <c r="U92" s="186">
        <f t="array" ref="U92">INDEX($B$4:$R$4,,MATCH(LARGE($B92:$R92+COLUMN($B92:$R92)/100,U$4),$B92:$R92+COLUMN($B92:$R92)/100,0))</f>
        <v>0</v>
      </c>
      <c r="V92" s="186">
        <f t="array" ref="V92">INDEX($B$4:$R$4,,MATCH(LARGE($B92:$R92+COLUMN($B92:$R92)/100,V$4),$B92:$R92+COLUMN($B92:$R92)/100,0))</f>
        <v>0</v>
      </c>
    </row>
    <row r="93" spans="1:22" x14ac:dyDescent="0.35">
      <c r="A93"/>
      <c r="T93" s="187">
        <f t="shared" si="1"/>
        <v>0</v>
      </c>
      <c r="U93" s="186">
        <f t="array" ref="U93">INDEX($B$4:$R$4,,MATCH(LARGE($B93:$R93+COLUMN($B93:$R93)/100,U$4),$B93:$R93+COLUMN($B93:$R93)/100,0))</f>
        <v>0</v>
      </c>
      <c r="V93" s="186">
        <f t="array" ref="V93">INDEX($B$4:$R$4,,MATCH(LARGE($B93:$R93+COLUMN($B93:$R93)/100,V$4),$B93:$R93+COLUMN($B93:$R93)/100,0))</f>
        <v>0</v>
      </c>
    </row>
    <row r="94" spans="1:22" x14ac:dyDescent="0.35">
      <c r="A94"/>
      <c r="T94" s="187">
        <f t="shared" si="1"/>
        <v>0</v>
      </c>
      <c r="U94" s="186">
        <f t="array" ref="U94">INDEX($B$4:$R$4,,MATCH(LARGE($B94:$R94+COLUMN($B94:$R94)/100,U$4),$B94:$R94+COLUMN($B94:$R94)/100,0))</f>
        <v>0</v>
      </c>
      <c r="V94" s="186">
        <f t="array" ref="V94">INDEX($B$4:$R$4,,MATCH(LARGE($B94:$R94+COLUMN($B94:$R94)/100,V$4),$B94:$R94+COLUMN($B94:$R94)/100,0))</f>
        <v>0</v>
      </c>
    </row>
    <row r="95" spans="1:22" x14ac:dyDescent="0.35">
      <c r="A95"/>
      <c r="T95" s="187">
        <f t="shared" si="1"/>
        <v>0</v>
      </c>
      <c r="U95" s="186">
        <f t="array" ref="U95">INDEX($B$4:$R$4,,MATCH(LARGE($B95:$R95+COLUMN($B95:$R95)/100,U$4),$B95:$R95+COLUMN($B95:$R95)/100,0))</f>
        <v>0</v>
      </c>
      <c r="V95" s="186">
        <f t="array" ref="V95">INDEX($B$4:$R$4,,MATCH(LARGE($B95:$R95+COLUMN($B95:$R95)/100,V$4),$B95:$R95+COLUMN($B95:$R95)/100,0))</f>
        <v>0</v>
      </c>
    </row>
    <row r="96" spans="1:22" x14ac:dyDescent="0.35">
      <c r="A96"/>
      <c r="T96" s="187">
        <f t="shared" si="1"/>
        <v>0</v>
      </c>
      <c r="U96" s="186">
        <f t="array" ref="U96">INDEX($B$4:$R$4,,MATCH(LARGE($B96:$R96+COLUMN($B96:$R96)/100,U$4),$B96:$R96+COLUMN($B96:$R96)/100,0))</f>
        <v>0</v>
      </c>
      <c r="V96" s="186">
        <f t="array" ref="V96">INDEX($B$4:$R$4,,MATCH(LARGE($B96:$R96+COLUMN($B96:$R96)/100,V$4),$B96:$R96+COLUMN($B96:$R96)/100,0))</f>
        <v>0</v>
      </c>
    </row>
    <row r="97" spans="1:22" x14ac:dyDescent="0.35">
      <c r="A97"/>
      <c r="T97" s="187">
        <f t="shared" si="1"/>
        <v>0</v>
      </c>
      <c r="U97" s="186">
        <f t="array" ref="U97">INDEX($B$4:$R$4,,MATCH(LARGE($B97:$R97+COLUMN($B97:$R97)/100,U$4),$B97:$R97+COLUMN($B97:$R97)/100,0))</f>
        <v>0</v>
      </c>
      <c r="V97" s="186">
        <f t="array" ref="V97">INDEX($B$4:$R$4,,MATCH(LARGE($B97:$R97+COLUMN($B97:$R97)/100,V$4),$B97:$R97+COLUMN($B97:$R97)/100,0))</f>
        <v>0</v>
      </c>
    </row>
    <row r="98" spans="1:22" x14ac:dyDescent="0.35">
      <c r="A98"/>
      <c r="T98" s="187">
        <f t="shared" si="1"/>
        <v>0</v>
      </c>
      <c r="U98" s="186">
        <f t="array" ref="U98">INDEX($B$4:$R$4,,MATCH(LARGE($B98:$R98+COLUMN($B98:$R98)/100,U$4),$B98:$R98+COLUMN($B98:$R98)/100,0))</f>
        <v>0</v>
      </c>
      <c r="V98" s="186">
        <f t="array" ref="V98">INDEX($B$4:$R$4,,MATCH(LARGE($B98:$R98+COLUMN($B98:$R98)/100,V$4),$B98:$R98+COLUMN($B98:$R98)/100,0))</f>
        <v>0</v>
      </c>
    </row>
    <row r="99" spans="1:22" x14ac:dyDescent="0.35">
      <c r="A99"/>
      <c r="T99" s="187">
        <f t="shared" si="1"/>
        <v>0</v>
      </c>
      <c r="U99" s="186">
        <f t="array" ref="U99">INDEX($B$4:$R$4,,MATCH(LARGE($B99:$R99+COLUMN($B99:$R99)/100,U$4),$B99:$R99+COLUMN($B99:$R99)/100,0))</f>
        <v>0</v>
      </c>
      <c r="V99" s="186">
        <f t="array" ref="V99">INDEX($B$4:$R$4,,MATCH(LARGE($B99:$R99+COLUMN($B99:$R99)/100,V$4),$B99:$R99+COLUMN($B99:$R99)/100,0))</f>
        <v>0</v>
      </c>
    </row>
    <row r="100" spans="1:22" x14ac:dyDescent="0.35">
      <c r="A100"/>
      <c r="T100" s="187">
        <f t="shared" si="1"/>
        <v>0</v>
      </c>
      <c r="U100" s="186">
        <f t="array" ref="U100">INDEX($B$4:$R$4,,MATCH(LARGE($B100:$R100+COLUMN($B100:$R100)/100,U$4),$B100:$R100+COLUMN($B100:$R100)/100,0))</f>
        <v>0</v>
      </c>
      <c r="V100" s="186">
        <f t="array" ref="V100">INDEX($B$4:$R$4,,MATCH(LARGE($B100:$R100+COLUMN($B100:$R100)/100,V$4),$B100:$R100+COLUMN($B100:$R100)/100,0))</f>
        <v>0</v>
      </c>
    </row>
    <row r="101" spans="1:22" x14ac:dyDescent="0.35">
      <c r="A101"/>
      <c r="T101" s="187">
        <f t="shared" si="1"/>
        <v>0</v>
      </c>
      <c r="U101" s="186">
        <f t="array" ref="U101">INDEX($B$4:$R$4,,MATCH(LARGE($B101:$R101+COLUMN($B101:$R101)/100,U$4),$B101:$R101+COLUMN($B101:$R101)/100,0))</f>
        <v>0</v>
      </c>
      <c r="V101" s="186">
        <f t="array" ref="V101">INDEX($B$4:$R$4,,MATCH(LARGE($B101:$R101+COLUMN($B101:$R101)/100,V$4),$B101:$R101+COLUMN($B101:$R101)/100,0))</f>
        <v>0</v>
      </c>
    </row>
    <row r="102" spans="1:22" x14ac:dyDescent="0.35">
      <c r="A102"/>
      <c r="T102" s="187">
        <f t="shared" si="1"/>
        <v>0</v>
      </c>
      <c r="U102" s="186">
        <f t="array" ref="U102">INDEX($B$4:$R$4,,MATCH(LARGE($B102:$R102+COLUMN($B102:$R102)/100,U$4),$B102:$R102+COLUMN($B102:$R102)/100,0))</f>
        <v>0</v>
      </c>
      <c r="V102" s="186">
        <f t="array" ref="V102">INDEX($B$4:$R$4,,MATCH(LARGE($B102:$R102+COLUMN($B102:$R102)/100,V$4),$B102:$R102+COLUMN($B102:$R102)/100,0))</f>
        <v>0</v>
      </c>
    </row>
    <row r="103" spans="1:22" x14ac:dyDescent="0.35">
      <c r="A103"/>
      <c r="T103" s="187">
        <f t="shared" si="1"/>
        <v>0</v>
      </c>
      <c r="U103" s="186">
        <f t="array" ref="U103">INDEX($B$4:$R$4,,MATCH(LARGE($B103:$R103+COLUMN($B103:$R103)/100,U$4),$B103:$R103+COLUMN($B103:$R103)/100,0))</f>
        <v>0</v>
      </c>
      <c r="V103" s="186">
        <f t="array" ref="V103">INDEX($B$4:$R$4,,MATCH(LARGE($B103:$R103+COLUMN($B103:$R103)/100,V$4),$B103:$R103+COLUMN($B103:$R103)/100,0))</f>
        <v>0</v>
      </c>
    </row>
    <row r="104" spans="1:22" x14ac:dyDescent="0.35">
      <c r="A104"/>
      <c r="T104" s="187">
        <f t="shared" si="1"/>
        <v>0</v>
      </c>
      <c r="U104" s="186">
        <f t="array" ref="U104">INDEX($B$4:$R$4,,MATCH(LARGE($B104:$R104+COLUMN($B104:$R104)/100,U$4),$B104:$R104+COLUMN($B104:$R104)/100,0))</f>
        <v>0</v>
      </c>
      <c r="V104" s="186">
        <f t="array" ref="V104">INDEX($B$4:$R$4,,MATCH(LARGE($B104:$R104+COLUMN($B104:$R104)/100,V$4),$B104:$R104+COLUMN($B104:$R104)/100,0))</f>
        <v>0</v>
      </c>
    </row>
    <row r="105" spans="1:22" x14ac:dyDescent="0.35">
      <c r="A105"/>
      <c r="T105" s="187">
        <f t="shared" si="1"/>
        <v>0</v>
      </c>
      <c r="U105" s="186">
        <f t="array" ref="U105">INDEX($B$4:$R$4,,MATCH(LARGE($B105:$R105+COLUMN($B105:$R105)/100,U$4),$B105:$R105+COLUMN($B105:$R105)/100,0))</f>
        <v>0</v>
      </c>
      <c r="V105" s="186">
        <f t="array" ref="V105">INDEX($B$4:$R$4,,MATCH(LARGE($B105:$R105+COLUMN($B105:$R105)/100,V$4),$B105:$R105+COLUMN($B105:$R105)/100,0))</f>
        <v>0</v>
      </c>
    </row>
    <row r="106" spans="1:22" x14ac:dyDescent="0.35">
      <c r="A106"/>
      <c r="T106" s="187">
        <f t="shared" si="1"/>
        <v>0</v>
      </c>
      <c r="U106" s="186">
        <f t="array" ref="U106">INDEX($B$4:$R$4,,MATCH(LARGE($B106:$R106+COLUMN($B106:$R106)/100,U$4),$B106:$R106+COLUMN($B106:$R106)/100,0))</f>
        <v>0</v>
      </c>
      <c r="V106" s="186">
        <f t="array" ref="V106">INDEX($B$4:$R$4,,MATCH(LARGE($B106:$R106+COLUMN($B106:$R106)/100,V$4),$B106:$R106+COLUMN($B106:$R106)/100,0))</f>
        <v>0</v>
      </c>
    </row>
    <row r="107" spans="1:22" x14ac:dyDescent="0.35">
      <c r="A107"/>
      <c r="T107" s="187">
        <f t="shared" si="1"/>
        <v>0</v>
      </c>
      <c r="U107" s="186">
        <f t="array" ref="U107">INDEX($B$4:$R$4,,MATCH(LARGE($B107:$R107+COLUMN($B107:$R107)/100,U$4),$B107:$R107+COLUMN($B107:$R107)/100,0))</f>
        <v>0</v>
      </c>
      <c r="V107" s="186">
        <f t="array" ref="V107">INDEX($B$4:$R$4,,MATCH(LARGE($B107:$R107+COLUMN($B107:$R107)/100,V$4),$B107:$R107+COLUMN($B107:$R107)/100,0))</f>
        <v>0</v>
      </c>
    </row>
    <row r="108" spans="1:22" x14ac:dyDescent="0.35">
      <c r="A108"/>
      <c r="T108" s="187">
        <f t="shared" si="1"/>
        <v>0</v>
      </c>
      <c r="U108" s="186">
        <f t="array" ref="U108">INDEX($B$4:$R$4,,MATCH(LARGE($B108:$R108+COLUMN($B108:$R108)/100,U$4),$B108:$R108+COLUMN($B108:$R108)/100,0))</f>
        <v>0</v>
      </c>
      <c r="V108" s="186">
        <f t="array" ref="V108">INDEX($B$4:$R$4,,MATCH(LARGE($B108:$R108+COLUMN($B108:$R108)/100,V$4),$B108:$R108+COLUMN($B108:$R108)/100,0))</f>
        <v>0</v>
      </c>
    </row>
    <row r="109" spans="1:22" x14ac:dyDescent="0.35">
      <c r="A109"/>
      <c r="T109" s="187">
        <f t="shared" si="1"/>
        <v>0</v>
      </c>
      <c r="U109" s="186">
        <f t="array" ref="U109">INDEX($B$4:$R$4,,MATCH(LARGE($B109:$R109+COLUMN($B109:$R109)/100,U$4),$B109:$R109+COLUMN($B109:$R109)/100,0))</f>
        <v>0</v>
      </c>
      <c r="V109" s="186">
        <f t="array" ref="V109">INDEX($B$4:$R$4,,MATCH(LARGE($B109:$R109+COLUMN($B109:$R109)/100,V$4),$B109:$R109+COLUMN($B109:$R109)/100,0))</f>
        <v>0</v>
      </c>
    </row>
    <row r="110" spans="1:22" x14ac:dyDescent="0.35">
      <c r="A110"/>
      <c r="T110" s="187">
        <f t="shared" si="1"/>
        <v>0</v>
      </c>
      <c r="U110" s="186">
        <f t="array" ref="U110">INDEX($B$4:$R$4,,MATCH(LARGE($B110:$R110+COLUMN($B110:$R110)/100,U$4),$B110:$R110+COLUMN($B110:$R110)/100,0))</f>
        <v>0</v>
      </c>
      <c r="V110" s="186">
        <f t="array" ref="V110">INDEX($B$4:$R$4,,MATCH(LARGE($B110:$R110+COLUMN($B110:$R110)/100,V$4),$B110:$R110+COLUMN($B110:$R110)/100,0))</f>
        <v>0</v>
      </c>
    </row>
    <row r="111" spans="1:22" x14ac:dyDescent="0.35">
      <c r="A111"/>
      <c r="T111" s="187">
        <f t="shared" si="1"/>
        <v>0</v>
      </c>
      <c r="U111" s="186">
        <f t="array" ref="U111">INDEX($B$4:$R$4,,MATCH(LARGE($B111:$R111+COLUMN($B111:$R111)/100,U$4),$B111:$R111+COLUMN($B111:$R111)/100,0))</f>
        <v>0</v>
      </c>
      <c r="V111" s="186">
        <f t="array" ref="V111">INDEX($B$4:$R$4,,MATCH(LARGE($B111:$R111+COLUMN($B111:$R111)/100,V$4),$B111:$R111+COLUMN($B111:$R111)/100,0))</f>
        <v>0</v>
      </c>
    </row>
    <row r="112" spans="1:22" x14ac:dyDescent="0.35">
      <c r="A112"/>
      <c r="T112" s="187">
        <f t="shared" si="1"/>
        <v>0</v>
      </c>
      <c r="U112" s="186">
        <f t="array" ref="U112">INDEX($B$4:$R$4,,MATCH(LARGE($B112:$R112+COLUMN($B112:$R112)/100,U$4),$B112:$R112+COLUMN($B112:$R112)/100,0))</f>
        <v>0</v>
      </c>
      <c r="V112" s="186">
        <f t="array" ref="V112">INDEX($B$4:$R$4,,MATCH(LARGE($B112:$R112+COLUMN($B112:$R112)/100,V$4),$B112:$R112+COLUMN($B112:$R112)/100,0))</f>
        <v>0</v>
      </c>
    </row>
    <row r="113" spans="1:22" x14ac:dyDescent="0.35">
      <c r="A113"/>
      <c r="T113" s="187">
        <f t="shared" si="1"/>
        <v>0</v>
      </c>
      <c r="U113" s="186">
        <f t="array" ref="U113">INDEX($B$4:$R$4,,MATCH(LARGE($B113:$R113+COLUMN($B113:$R113)/100,U$4),$B113:$R113+COLUMN($B113:$R113)/100,0))</f>
        <v>0</v>
      </c>
      <c r="V113" s="186">
        <f t="array" ref="V113">INDEX($B$4:$R$4,,MATCH(LARGE($B113:$R113+COLUMN($B113:$R113)/100,V$4),$B113:$R113+COLUMN($B113:$R113)/100,0))</f>
        <v>0</v>
      </c>
    </row>
    <row r="114" spans="1:22" x14ac:dyDescent="0.35">
      <c r="A114"/>
      <c r="T114" s="187">
        <f t="shared" si="1"/>
        <v>0</v>
      </c>
      <c r="U114" s="186">
        <f t="array" ref="U114">INDEX($B$4:$R$4,,MATCH(LARGE($B114:$R114+COLUMN($B114:$R114)/100,U$4),$B114:$R114+COLUMN($B114:$R114)/100,0))</f>
        <v>0</v>
      </c>
      <c r="V114" s="186">
        <f t="array" ref="V114">INDEX($B$4:$R$4,,MATCH(LARGE($B114:$R114+COLUMN($B114:$R114)/100,V$4),$B114:$R114+COLUMN($B114:$R114)/100,0))</f>
        <v>0</v>
      </c>
    </row>
    <row r="115" spans="1:22" x14ac:dyDescent="0.35">
      <c r="A115"/>
      <c r="T115" s="187">
        <f t="shared" si="1"/>
        <v>0</v>
      </c>
      <c r="U115" s="186">
        <f t="array" ref="U115">INDEX($B$4:$R$4,,MATCH(LARGE($B115:$R115+COLUMN($B115:$R115)/100,U$4),$B115:$R115+COLUMN($B115:$R115)/100,0))</f>
        <v>0</v>
      </c>
      <c r="V115" s="186">
        <f t="array" ref="V115">INDEX($B$4:$R$4,,MATCH(LARGE($B115:$R115+COLUMN($B115:$R115)/100,V$4),$B115:$R115+COLUMN($B115:$R115)/100,0))</f>
        <v>0</v>
      </c>
    </row>
    <row r="116" spans="1:22" x14ac:dyDescent="0.35">
      <c r="A116"/>
      <c r="T116" s="187">
        <f t="shared" si="1"/>
        <v>0</v>
      </c>
      <c r="U116" s="186">
        <f t="array" ref="U116">INDEX($B$4:$R$4,,MATCH(LARGE($B116:$R116+COLUMN($B116:$R116)/100,U$4),$B116:$R116+COLUMN($B116:$R116)/100,0))</f>
        <v>0</v>
      </c>
      <c r="V116" s="186">
        <f t="array" ref="V116">INDEX($B$4:$R$4,,MATCH(LARGE($B116:$R116+COLUMN($B116:$R116)/100,V$4),$B116:$R116+COLUMN($B116:$R116)/100,0))</f>
        <v>0</v>
      </c>
    </row>
    <row r="117" spans="1:22" x14ac:dyDescent="0.35">
      <c r="A117"/>
      <c r="T117" s="187">
        <f t="shared" si="1"/>
        <v>0</v>
      </c>
      <c r="U117" s="186">
        <f t="array" ref="U117">INDEX($B$4:$R$4,,MATCH(LARGE($B117:$R117+COLUMN($B117:$R117)/100,U$4),$B117:$R117+COLUMN($B117:$R117)/100,0))</f>
        <v>0</v>
      </c>
      <c r="V117" s="186">
        <f t="array" ref="V117">INDEX($B$4:$R$4,,MATCH(LARGE($B117:$R117+COLUMN($B117:$R117)/100,V$4),$B117:$R117+COLUMN($B117:$R117)/100,0))</f>
        <v>0</v>
      </c>
    </row>
    <row r="118" spans="1:22" x14ac:dyDescent="0.35">
      <c r="A118"/>
      <c r="T118" s="187">
        <f t="shared" si="1"/>
        <v>0</v>
      </c>
      <c r="U118" s="186">
        <f t="array" ref="U118">INDEX($B$4:$R$4,,MATCH(LARGE($B118:$R118+COLUMN($B118:$R118)/100,U$4),$B118:$R118+COLUMN($B118:$R118)/100,0))</f>
        <v>0</v>
      </c>
      <c r="V118" s="186">
        <f t="array" ref="V118">INDEX($B$4:$R$4,,MATCH(LARGE($B118:$R118+COLUMN($B118:$R118)/100,V$4),$B118:$R118+COLUMN($B118:$R118)/100,0))</f>
        <v>0</v>
      </c>
    </row>
    <row r="119" spans="1:22" x14ac:dyDescent="0.35">
      <c r="A119"/>
      <c r="T119" s="187">
        <f t="shared" si="1"/>
        <v>0</v>
      </c>
      <c r="U119" s="186">
        <f t="array" ref="U119">INDEX($B$4:$R$4,,MATCH(LARGE($B119:$R119+COLUMN($B119:$R119)/100,U$4),$B119:$R119+COLUMN($B119:$R119)/100,0))</f>
        <v>0</v>
      </c>
      <c r="V119" s="186">
        <f t="array" ref="V119">INDEX($B$4:$R$4,,MATCH(LARGE($B119:$R119+COLUMN($B119:$R119)/100,V$4),$B119:$R119+COLUMN($B119:$R119)/100,0))</f>
        <v>0</v>
      </c>
    </row>
    <row r="120" spans="1:22" x14ac:dyDescent="0.35">
      <c r="A120"/>
      <c r="T120" s="187">
        <f t="shared" si="1"/>
        <v>0</v>
      </c>
      <c r="U120" s="186">
        <f t="array" ref="U120">INDEX($B$4:$R$4,,MATCH(LARGE($B120:$R120+COLUMN($B120:$R120)/100,U$4),$B120:$R120+COLUMN($B120:$R120)/100,0))</f>
        <v>0</v>
      </c>
      <c r="V120" s="186">
        <f t="array" ref="V120">INDEX($B$4:$R$4,,MATCH(LARGE($B120:$R120+COLUMN($B120:$R120)/100,V$4),$B120:$R120+COLUMN($B120:$R120)/100,0))</f>
        <v>0</v>
      </c>
    </row>
    <row r="121" spans="1:22" x14ac:dyDescent="0.35">
      <c r="A121"/>
      <c r="T121" s="187">
        <f t="shared" si="1"/>
        <v>0</v>
      </c>
      <c r="U121" s="186">
        <f t="array" ref="U121">INDEX($B$4:$R$4,,MATCH(LARGE($B121:$R121+COLUMN($B121:$R121)/100,U$4),$B121:$R121+COLUMN($B121:$R121)/100,0))</f>
        <v>0</v>
      </c>
      <c r="V121" s="186">
        <f t="array" ref="V121">INDEX($B$4:$R$4,,MATCH(LARGE($B121:$R121+COLUMN($B121:$R121)/100,V$4),$B121:$R121+COLUMN($B121:$R121)/100,0))</f>
        <v>0</v>
      </c>
    </row>
    <row r="122" spans="1:22" x14ac:dyDescent="0.35">
      <c r="A122"/>
      <c r="T122" s="187">
        <f t="shared" si="1"/>
        <v>0</v>
      </c>
      <c r="U122" s="186">
        <f t="array" ref="U122">INDEX($B$4:$R$4,,MATCH(LARGE($B122:$R122+COLUMN($B122:$R122)/100,U$4),$B122:$R122+COLUMN($B122:$R122)/100,0))</f>
        <v>0</v>
      </c>
      <c r="V122" s="186">
        <f t="array" ref="V122">INDEX($B$4:$R$4,,MATCH(LARGE($B122:$R122+COLUMN($B122:$R122)/100,V$4),$B122:$R122+COLUMN($B122:$R122)/100,0))</f>
        <v>0</v>
      </c>
    </row>
    <row r="123" spans="1:22" x14ac:dyDescent="0.35">
      <c r="A123"/>
      <c r="T123" s="187">
        <f t="shared" si="1"/>
        <v>0</v>
      </c>
      <c r="U123" s="186">
        <f t="array" ref="U123">INDEX($B$4:$R$4,,MATCH(LARGE($B123:$R123+COLUMN($B123:$R123)/100,U$4),$B123:$R123+COLUMN($B123:$R123)/100,0))</f>
        <v>0</v>
      </c>
      <c r="V123" s="186">
        <f t="array" ref="V123">INDEX($B$4:$R$4,,MATCH(LARGE($B123:$R123+COLUMN($B123:$R123)/100,V$4),$B123:$R123+COLUMN($B123:$R123)/100,0))</f>
        <v>0</v>
      </c>
    </row>
    <row r="124" spans="1:22" x14ac:dyDescent="0.35">
      <c r="A124"/>
      <c r="T124" s="187">
        <f t="shared" si="1"/>
        <v>0</v>
      </c>
      <c r="U124" s="186">
        <f t="array" ref="U124">INDEX($B$4:$R$4,,MATCH(LARGE($B124:$R124+COLUMN($B124:$R124)/100,U$4),$B124:$R124+COLUMN($B124:$R124)/100,0))</f>
        <v>0</v>
      </c>
      <c r="V124" s="186">
        <f t="array" ref="V124">INDEX($B$4:$R$4,,MATCH(LARGE($B124:$R124+COLUMN($B124:$R124)/100,V$4),$B124:$R124+COLUMN($B124:$R124)/100,0))</f>
        <v>0</v>
      </c>
    </row>
    <row r="125" spans="1:22" x14ac:dyDescent="0.35">
      <c r="A125"/>
      <c r="T125" s="187">
        <f t="shared" si="1"/>
        <v>0</v>
      </c>
      <c r="U125" s="186">
        <f t="array" ref="U125">INDEX($B$4:$R$4,,MATCH(LARGE($B125:$R125+COLUMN($B125:$R125)/100,U$4),$B125:$R125+COLUMN($B125:$R125)/100,0))</f>
        <v>0</v>
      </c>
      <c r="V125" s="186">
        <f t="array" ref="V125">INDEX($B$4:$R$4,,MATCH(LARGE($B125:$R125+COLUMN($B125:$R125)/100,V$4),$B125:$R125+COLUMN($B125:$R125)/100,0))</f>
        <v>0</v>
      </c>
    </row>
    <row r="126" spans="1:22" x14ac:dyDescent="0.35">
      <c r="A126"/>
      <c r="T126" s="187">
        <f t="shared" si="1"/>
        <v>0</v>
      </c>
      <c r="U126" s="186">
        <f t="array" ref="U126">INDEX($B$4:$R$4,,MATCH(LARGE($B126:$R126+COLUMN($B126:$R126)/100,U$4),$B126:$R126+COLUMN($B126:$R126)/100,0))</f>
        <v>0</v>
      </c>
      <c r="V126" s="186">
        <f t="array" ref="V126">INDEX($B$4:$R$4,,MATCH(LARGE($B126:$R126+COLUMN($B126:$R126)/100,V$4),$B126:$R126+COLUMN($B126:$R126)/100,0))</f>
        <v>0</v>
      </c>
    </row>
    <row r="127" spans="1:22" x14ac:dyDescent="0.35">
      <c r="A127"/>
      <c r="T127" s="187">
        <f t="shared" si="1"/>
        <v>0</v>
      </c>
      <c r="U127" s="186">
        <f t="array" ref="U127">INDEX($B$4:$R$4,,MATCH(LARGE($B127:$R127+COLUMN($B127:$R127)/100,U$4),$B127:$R127+COLUMN($B127:$R127)/100,0))</f>
        <v>0</v>
      </c>
      <c r="V127" s="186">
        <f t="array" ref="V127">INDEX($B$4:$R$4,,MATCH(LARGE($B127:$R127+COLUMN($B127:$R127)/100,V$4),$B127:$R127+COLUMN($B127:$R127)/100,0))</f>
        <v>0</v>
      </c>
    </row>
    <row r="128" spans="1:22" x14ac:dyDescent="0.35">
      <c r="A128"/>
      <c r="T128" s="187">
        <f t="shared" si="1"/>
        <v>0</v>
      </c>
      <c r="U128" s="186">
        <f t="array" ref="U128">INDEX($B$4:$R$4,,MATCH(LARGE($B128:$R128+COLUMN($B128:$R128)/100,U$4),$B128:$R128+COLUMN($B128:$R128)/100,0))</f>
        <v>0</v>
      </c>
      <c r="V128" s="186">
        <f t="array" ref="V128">INDEX($B$4:$R$4,,MATCH(LARGE($B128:$R128+COLUMN($B128:$R128)/100,V$4),$B128:$R128+COLUMN($B128:$R128)/100,0))</f>
        <v>0</v>
      </c>
    </row>
    <row r="129" spans="1:22" x14ac:dyDescent="0.35">
      <c r="A129"/>
      <c r="T129" s="187">
        <f t="shared" si="1"/>
        <v>0</v>
      </c>
      <c r="U129" s="186">
        <f t="array" ref="U129">INDEX($B$4:$R$4,,MATCH(LARGE($B129:$R129+COLUMN($B129:$R129)/100,U$4),$B129:$R129+COLUMN($B129:$R129)/100,0))</f>
        <v>0</v>
      </c>
      <c r="V129" s="186">
        <f t="array" ref="V129">INDEX($B$4:$R$4,,MATCH(LARGE($B129:$R129+COLUMN($B129:$R129)/100,V$4),$B129:$R129+COLUMN($B129:$R129)/100,0))</f>
        <v>0</v>
      </c>
    </row>
    <row r="130" spans="1:22" x14ac:dyDescent="0.35">
      <c r="A130"/>
      <c r="T130" s="187">
        <f t="shared" si="1"/>
        <v>0</v>
      </c>
      <c r="U130" s="186">
        <f t="array" ref="U130">INDEX($B$4:$R$4,,MATCH(LARGE($B130:$R130+COLUMN($B130:$R130)/100,U$4),$B130:$R130+COLUMN($B130:$R130)/100,0))</f>
        <v>0</v>
      </c>
      <c r="V130" s="186">
        <f t="array" ref="V130">INDEX($B$4:$R$4,,MATCH(LARGE($B130:$R130+COLUMN($B130:$R130)/100,V$4),$B130:$R130+COLUMN($B130:$R130)/100,0))</f>
        <v>0</v>
      </c>
    </row>
    <row r="131" spans="1:22" x14ac:dyDescent="0.35">
      <c r="A131"/>
      <c r="T131" s="187">
        <f t="shared" si="1"/>
        <v>0</v>
      </c>
      <c r="U131" s="186">
        <f t="array" ref="U131">INDEX($B$4:$R$4,,MATCH(LARGE($B131:$R131+COLUMN($B131:$R131)/100,U$4),$B131:$R131+COLUMN($B131:$R131)/100,0))</f>
        <v>0</v>
      </c>
      <c r="V131" s="186">
        <f t="array" ref="V131">INDEX($B$4:$R$4,,MATCH(LARGE($B131:$R131+COLUMN($B131:$R131)/100,V$4),$B131:$R131+COLUMN($B131:$R131)/100,0))</f>
        <v>0</v>
      </c>
    </row>
    <row r="132" spans="1:22" x14ac:dyDescent="0.35">
      <c r="A132"/>
      <c r="T132" s="187">
        <f t="shared" si="1"/>
        <v>0</v>
      </c>
      <c r="U132" s="186">
        <f t="array" ref="U132">INDEX($B$4:$R$4,,MATCH(LARGE($B132:$R132+COLUMN($B132:$R132)/100,U$4),$B132:$R132+COLUMN($B132:$R132)/100,0))</f>
        <v>0</v>
      </c>
      <c r="V132" s="186">
        <f t="array" ref="V132">INDEX($B$4:$R$4,,MATCH(LARGE($B132:$R132+COLUMN($B132:$R132)/100,V$4),$B132:$R132+COLUMN($B132:$R132)/100,0))</f>
        <v>0</v>
      </c>
    </row>
    <row r="133" spans="1:22" x14ac:dyDescent="0.35">
      <c r="A133"/>
      <c r="T133" s="187">
        <f t="shared" si="1"/>
        <v>0</v>
      </c>
      <c r="U133" s="186">
        <f t="array" ref="U133">INDEX($B$4:$R$4,,MATCH(LARGE($B133:$R133+COLUMN($B133:$R133)/100,U$4),$B133:$R133+COLUMN($B133:$R133)/100,0))</f>
        <v>0</v>
      </c>
      <c r="V133" s="186">
        <f t="array" ref="V133">INDEX($B$4:$R$4,,MATCH(LARGE($B133:$R133+COLUMN($B133:$R133)/100,V$4),$B133:$R133+COLUMN($B133:$R133)/100,0))</f>
        <v>0</v>
      </c>
    </row>
    <row r="134" spans="1:22" x14ac:dyDescent="0.35">
      <c r="A134"/>
      <c r="T134" s="187">
        <f t="shared" ref="T134:T197" si="2">IF(U134="---",V134,U134)</f>
        <v>0</v>
      </c>
      <c r="U134" s="186">
        <f t="array" ref="U134">INDEX($B$4:$R$4,,MATCH(LARGE($B134:$R134+COLUMN($B134:$R134)/100,U$4),$B134:$R134+COLUMN($B134:$R134)/100,0))</f>
        <v>0</v>
      </c>
      <c r="V134" s="186">
        <f t="array" ref="V134">INDEX($B$4:$R$4,,MATCH(LARGE($B134:$R134+COLUMN($B134:$R134)/100,V$4),$B134:$R134+COLUMN($B134:$R134)/100,0))</f>
        <v>0</v>
      </c>
    </row>
    <row r="135" spans="1:22" x14ac:dyDescent="0.35">
      <c r="A135"/>
      <c r="T135" s="187">
        <f t="shared" si="2"/>
        <v>0</v>
      </c>
      <c r="U135" s="186">
        <f t="array" ref="U135">INDEX($B$4:$R$4,,MATCH(LARGE($B135:$R135+COLUMN($B135:$R135)/100,U$4),$B135:$R135+COLUMN($B135:$R135)/100,0))</f>
        <v>0</v>
      </c>
      <c r="V135" s="186">
        <f t="array" ref="V135">INDEX($B$4:$R$4,,MATCH(LARGE($B135:$R135+COLUMN($B135:$R135)/100,V$4),$B135:$R135+COLUMN($B135:$R135)/100,0))</f>
        <v>0</v>
      </c>
    </row>
    <row r="136" spans="1:22" x14ac:dyDescent="0.35">
      <c r="A136"/>
      <c r="T136" s="187">
        <f t="shared" si="2"/>
        <v>0</v>
      </c>
      <c r="U136" s="186">
        <f t="array" ref="U136">INDEX($B$4:$R$4,,MATCH(LARGE($B136:$R136+COLUMN($B136:$R136)/100,U$4),$B136:$R136+COLUMN($B136:$R136)/100,0))</f>
        <v>0</v>
      </c>
      <c r="V136" s="186">
        <f t="array" ref="V136">INDEX($B$4:$R$4,,MATCH(LARGE($B136:$R136+COLUMN($B136:$R136)/100,V$4),$B136:$R136+COLUMN($B136:$R136)/100,0))</f>
        <v>0</v>
      </c>
    </row>
    <row r="137" spans="1:22" x14ac:dyDescent="0.35">
      <c r="A137"/>
      <c r="T137" s="187">
        <f t="shared" si="2"/>
        <v>0</v>
      </c>
      <c r="U137" s="186">
        <f t="array" ref="U137">INDEX($B$4:$R$4,,MATCH(LARGE($B137:$R137+COLUMN($B137:$R137)/100,U$4),$B137:$R137+COLUMN($B137:$R137)/100,0))</f>
        <v>0</v>
      </c>
      <c r="V137" s="186">
        <f t="array" ref="V137">INDEX($B$4:$R$4,,MATCH(LARGE($B137:$R137+COLUMN($B137:$R137)/100,V$4),$B137:$R137+COLUMN($B137:$R137)/100,0))</f>
        <v>0</v>
      </c>
    </row>
    <row r="138" spans="1:22" x14ac:dyDescent="0.35">
      <c r="A138"/>
      <c r="T138" s="187">
        <f t="shared" si="2"/>
        <v>0</v>
      </c>
      <c r="U138" s="186">
        <f t="array" ref="U138">INDEX($B$4:$R$4,,MATCH(LARGE($B138:$R138+COLUMN($B138:$R138)/100,U$4),$B138:$R138+COLUMN($B138:$R138)/100,0))</f>
        <v>0</v>
      </c>
      <c r="V138" s="186">
        <f t="array" ref="V138">INDEX($B$4:$R$4,,MATCH(LARGE($B138:$R138+COLUMN($B138:$R138)/100,V$4),$B138:$R138+COLUMN($B138:$R138)/100,0))</f>
        <v>0</v>
      </c>
    </row>
    <row r="139" spans="1:22" x14ac:dyDescent="0.35">
      <c r="A139"/>
      <c r="T139" s="187">
        <f t="shared" si="2"/>
        <v>0</v>
      </c>
      <c r="U139" s="186">
        <f t="array" ref="U139">INDEX($B$4:$R$4,,MATCH(LARGE($B139:$R139+COLUMN($B139:$R139)/100,U$4),$B139:$R139+COLUMN($B139:$R139)/100,0))</f>
        <v>0</v>
      </c>
      <c r="V139" s="186">
        <f t="array" ref="V139">INDEX($B$4:$R$4,,MATCH(LARGE($B139:$R139+COLUMN($B139:$R139)/100,V$4),$B139:$R139+COLUMN($B139:$R139)/100,0))</f>
        <v>0</v>
      </c>
    </row>
    <row r="140" spans="1:22" x14ac:dyDescent="0.35">
      <c r="A140"/>
      <c r="T140" s="187">
        <f t="shared" si="2"/>
        <v>0</v>
      </c>
      <c r="U140" s="186">
        <f t="array" ref="U140">INDEX($B$4:$R$4,,MATCH(LARGE($B140:$R140+COLUMN($B140:$R140)/100,U$4),$B140:$R140+COLUMN($B140:$R140)/100,0))</f>
        <v>0</v>
      </c>
      <c r="V140" s="186">
        <f t="array" ref="V140">INDEX($B$4:$R$4,,MATCH(LARGE($B140:$R140+COLUMN($B140:$R140)/100,V$4),$B140:$R140+COLUMN($B140:$R140)/100,0))</f>
        <v>0</v>
      </c>
    </row>
    <row r="141" spans="1:22" x14ac:dyDescent="0.35">
      <c r="A141"/>
      <c r="T141" s="187">
        <f t="shared" si="2"/>
        <v>0</v>
      </c>
      <c r="U141" s="186">
        <f t="array" ref="U141">INDEX($B$4:$R$4,,MATCH(LARGE($B141:$R141+COLUMN($B141:$R141)/100,U$4),$B141:$R141+COLUMN($B141:$R141)/100,0))</f>
        <v>0</v>
      </c>
      <c r="V141" s="186">
        <f t="array" ref="V141">INDEX($B$4:$R$4,,MATCH(LARGE($B141:$R141+COLUMN($B141:$R141)/100,V$4),$B141:$R141+COLUMN($B141:$R141)/100,0))</f>
        <v>0</v>
      </c>
    </row>
    <row r="142" spans="1:22" x14ac:dyDescent="0.35">
      <c r="A142"/>
      <c r="T142" s="187">
        <f t="shared" si="2"/>
        <v>0</v>
      </c>
      <c r="U142" s="186">
        <f t="array" ref="U142">INDEX($B$4:$R$4,,MATCH(LARGE($B142:$R142+COLUMN($B142:$R142)/100,U$4),$B142:$R142+COLUMN($B142:$R142)/100,0))</f>
        <v>0</v>
      </c>
      <c r="V142" s="186">
        <f t="array" ref="V142">INDEX($B$4:$R$4,,MATCH(LARGE($B142:$R142+COLUMN($B142:$R142)/100,V$4),$B142:$R142+COLUMN($B142:$R142)/100,0))</f>
        <v>0</v>
      </c>
    </row>
    <row r="143" spans="1:22" x14ac:dyDescent="0.35">
      <c r="A143"/>
      <c r="T143" s="187">
        <f t="shared" si="2"/>
        <v>0</v>
      </c>
      <c r="U143" s="186">
        <f t="array" ref="U143">INDEX($B$4:$R$4,,MATCH(LARGE($B143:$R143+COLUMN($B143:$R143)/100,U$4),$B143:$R143+COLUMN($B143:$R143)/100,0))</f>
        <v>0</v>
      </c>
      <c r="V143" s="186">
        <f t="array" ref="V143">INDEX($B$4:$R$4,,MATCH(LARGE($B143:$R143+COLUMN($B143:$R143)/100,V$4),$B143:$R143+COLUMN($B143:$R143)/100,0))</f>
        <v>0</v>
      </c>
    </row>
    <row r="144" spans="1:22" x14ac:dyDescent="0.35">
      <c r="A144"/>
      <c r="T144" s="187">
        <f t="shared" si="2"/>
        <v>0</v>
      </c>
      <c r="U144" s="186">
        <f t="array" ref="U144">INDEX($B$4:$R$4,,MATCH(LARGE($B144:$R144+COLUMN($B144:$R144)/100,U$4),$B144:$R144+COLUMN($B144:$R144)/100,0))</f>
        <v>0</v>
      </c>
      <c r="V144" s="186">
        <f t="array" ref="V144">INDEX($B$4:$R$4,,MATCH(LARGE($B144:$R144+COLUMN($B144:$R144)/100,V$4),$B144:$R144+COLUMN($B144:$R144)/100,0))</f>
        <v>0</v>
      </c>
    </row>
    <row r="145" spans="1:22" x14ac:dyDescent="0.35">
      <c r="A145"/>
      <c r="T145" s="187">
        <f t="shared" si="2"/>
        <v>0</v>
      </c>
      <c r="U145" s="186">
        <f t="array" ref="U145">INDEX($B$4:$R$4,,MATCH(LARGE($B145:$R145+COLUMN($B145:$R145)/100,U$4),$B145:$R145+COLUMN($B145:$R145)/100,0))</f>
        <v>0</v>
      </c>
      <c r="V145" s="186">
        <f t="array" ref="V145">INDEX($B$4:$R$4,,MATCH(LARGE($B145:$R145+COLUMN($B145:$R145)/100,V$4),$B145:$R145+COLUMN($B145:$R145)/100,0))</f>
        <v>0</v>
      </c>
    </row>
    <row r="146" spans="1:22" x14ac:dyDescent="0.35">
      <c r="A146"/>
      <c r="T146" s="187">
        <f t="shared" si="2"/>
        <v>0</v>
      </c>
      <c r="U146" s="186">
        <f t="array" ref="U146">INDEX($B$4:$R$4,,MATCH(LARGE($B146:$R146+COLUMN($B146:$R146)/100,U$4),$B146:$R146+COLUMN($B146:$R146)/100,0))</f>
        <v>0</v>
      </c>
      <c r="V146" s="186">
        <f t="array" ref="V146">INDEX($B$4:$R$4,,MATCH(LARGE($B146:$R146+COLUMN($B146:$R146)/100,V$4),$B146:$R146+COLUMN($B146:$R146)/100,0))</f>
        <v>0</v>
      </c>
    </row>
    <row r="147" spans="1:22" x14ac:dyDescent="0.35">
      <c r="A147"/>
      <c r="T147" s="187">
        <f t="shared" si="2"/>
        <v>0</v>
      </c>
      <c r="U147" s="186">
        <f t="array" ref="U147">INDEX($B$4:$R$4,,MATCH(LARGE($B147:$R147+COLUMN($B147:$R147)/100,U$4),$B147:$R147+COLUMN($B147:$R147)/100,0))</f>
        <v>0</v>
      </c>
      <c r="V147" s="186">
        <f t="array" ref="V147">INDEX($B$4:$R$4,,MATCH(LARGE($B147:$R147+COLUMN($B147:$R147)/100,V$4),$B147:$R147+COLUMN($B147:$R147)/100,0))</f>
        <v>0</v>
      </c>
    </row>
    <row r="148" spans="1:22" x14ac:dyDescent="0.35">
      <c r="A148"/>
      <c r="T148" s="187">
        <f t="shared" si="2"/>
        <v>0</v>
      </c>
      <c r="U148" s="186">
        <f t="array" ref="U148">INDEX($B$4:$R$4,,MATCH(LARGE($B148:$R148+COLUMN($B148:$R148)/100,U$4),$B148:$R148+COLUMN($B148:$R148)/100,0))</f>
        <v>0</v>
      </c>
      <c r="V148" s="186">
        <f t="array" ref="V148">INDEX($B$4:$R$4,,MATCH(LARGE($B148:$R148+COLUMN($B148:$R148)/100,V$4),$B148:$R148+COLUMN($B148:$R148)/100,0))</f>
        <v>0</v>
      </c>
    </row>
    <row r="149" spans="1:22" x14ac:dyDescent="0.35">
      <c r="A149"/>
      <c r="T149" s="187">
        <f t="shared" si="2"/>
        <v>0</v>
      </c>
      <c r="U149" s="186">
        <f t="array" ref="U149">INDEX($B$4:$R$4,,MATCH(LARGE($B149:$R149+COLUMN($B149:$R149)/100,U$4),$B149:$R149+COLUMN($B149:$R149)/100,0))</f>
        <v>0</v>
      </c>
      <c r="V149" s="186">
        <f t="array" ref="V149">INDEX($B$4:$R$4,,MATCH(LARGE($B149:$R149+COLUMN($B149:$R149)/100,V$4),$B149:$R149+COLUMN($B149:$R149)/100,0))</f>
        <v>0</v>
      </c>
    </row>
    <row r="150" spans="1:22" x14ac:dyDescent="0.35">
      <c r="A150"/>
      <c r="T150" s="187">
        <f t="shared" si="2"/>
        <v>0</v>
      </c>
      <c r="U150" s="186">
        <f t="array" ref="U150">INDEX($B$4:$R$4,,MATCH(LARGE($B150:$R150+COLUMN($B150:$R150)/100,U$4),$B150:$R150+COLUMN($B150:$R150)/100,0))</f>
        <v>0</v>
      </c>
      <c r="V150" s="186">
        <f t="array" ref="V150">INDEX($B$4:$R$4,,MATCH(LARGE($B150:$R150+COLUMN($B150:$R150)/100,V$4),$B150:$R150+COLUMN($B150:$R150)/100,0))</f>
        <v>0</v>
      </c>
    </row>
    <row r="151" spans="1:22" x14ac:dyDescent="0.35">
      <c r="A151"/>
      <c r="T151" s="187">
        <f t="shared" si="2"/>
        <v>0</v>
      </c>
      <c r="U151" s="186">
        <f t="array" ref="U151">INDEX($B$4:$R$4,,MATCH(LARGE($B151:$R151+COLUMN($B151:$R151)/100,U$4),$B151:$R151+COLUMN($B151:$R151)/100,0))</f>
        <v>0</v>
      </c>
      <c r="V151" s="186">
        <f t="array" ref="V151">INDEX($B$4:$R$4,,MATCH(LARGE($B151:$R151+COLUMN($B151:$R151)/100,V$4),$B151:$R151+COLUMN($B151:$R151)/100,0))</f>
        <v>0</v>
      </c>
    </row>
    <row r="152" spans="1:22" x14ac:dyDescent="0.35">
      <c r="A152"/>
      <c r="T152" s="187">
        <f t="shared" si="2"/>
        <v>0</v>
      </c>
      <c r="U152" s="186">
        <f t="array" ref="U152">INDEX($B$4:$R$4,,MATCH(LARGE($B152:$R152+COLUMN($B152:$R152)/100,U$4),$B152:$R152+COLUMN($B152:$R152)/100,0))</f>
        <v>0</v>
      </c>
      <c r="V152" s="186">
        <f t="array" ref="V152">INDEX($B$4:$R$4,,MATCH(LARGE($B152:$R152+COLUMN($B152:$R152)/100,V$4),$B152:$R152+COLUMN($B152:$R152)/100,0))</f>
        <v>0</v>
      </c>
    </row>
    <row r="153" spans="1:22" x14ac:dyDescent="0.35">
      <c r="A153"/>
      <c r="T153" s="187">
        <f t="shared" si="2"/>
        <v>0</v>
      </c>
      <c r="U153" s="186">
        <f t="array" ref="U153">INDEX($B$4:$R$4,,MATCH(LARGE($B153:$R153+COLUMN($B153:$R153)/100,U$4),$B153:$R153+COLUMN($B153:$R153)/100,0))</f>
        <v>0</v>
      </c>
      <c r="V153" s="186">
        <f t="array" ref="V153">INDEX($B$4:$R$4,,MATCH(LARGE($B153:$R153+COLUMN($B153:$R153)/100,V$4),$B153:$R153+COLUMN($B153:$R153)/100,0))</f>
        <v>0</v>
      </c>
    </row>
    <row r="154" spans="1:22" x14ac:dyDescent="0.35">
      <c r="A154"/>
      <c r="T154" s="187">
        <f t="shared" si="2"/>
        <v>0</v>
      </c>
      <c r="U154" s="186">
        <f t="array" ref="U154">INDEX($B$4:$R$4,,MATCH(LARGE($B154:$R154+COLUMN($B154:$R154)/100,U$4),$B154:$R154+COLUMN($B154:$R154)/100,0))</f>
        <v>0</v>
      </c>
      <c r="V154" s="186">
        <f t="array" ref="V154">INDEX($B$4:$R$4,,MATCH(LARGE($B154:$R154+COLUMN($B154:$R154)/100,V$4),$B154:$R154+COLUMN($B154:$R154)/100,0))</f>
        <v>0</v>
      </c>
    </row>
    <row r="155" spans="1:22" x14ac:dyDescent="0.35">
      <c r="A155"/>
      <c r="T155" s="187">
        <f t="shared" si="2"/>
        <v>0</v>
      </c>
      <c r="U155" s="186">
        <f t="array" ref="U155">INDEX($B$4:$R$4,,MATCH(LARGE($B155:$R155+COLUMN($B155:$R155)/100,U$4),$B155:$R155+COLUMN($B155:$R155)/100,0))</f>
        <v>0</v>
      </c>
      <c r="V155" s="186">
        <f t="array" ref="V155">INDEX($B$4:$R$4,,MATCH(LARGE($B155:$R155+COLUMN($B155:$R155)/100,V$4),$B155:$R155+COLUMN($B155:$R155)/100,0))</f>
        <v>0</v>
      </c>
    </row>
    <row r="156" spans="1:22" x14ac:dyDescent="0.35">
      <c r="A156"/>
      <c r="T156" s="187">
        <f t="shared" si="2"/>
        <v>0</v>
      </c>
      <c r="U156" s="186">
        <f t="array" ref="U156">INDEX($B$4:$R$4,,MATCH(LARGE($B156:$R156+COLUMN($B156:$R156)/100,U$4),$B156:$R156+COLUMN($B156:$R156)/100,0))</f>
        <v>0</v>
      </c>
      <c r="V156" s="186">
        <f t="array" ref="V156">INDEX($B$4:$R$4,,MATCH(LARGE($B156:$R156+COLUMN($B156:$R156)/100,V$4),$B156:$R156+COLUMN($B156:$R156)/100,0))</f>
        <v>0</v>
      </c>
    </row>
    <row r="157" spans="1:22" x14ac:dyDescent="0.35">
      <c r="A157"/>
      <c r="T157" s="187">
        <f t="shared" si="2"/>
        <v>0</v>
      </c>
      <c r="U157" s="186">
        <f t="array" ref="U157">INDEX($B$4:$R$4,,MATCH(LARGE($B157:$R157+COLUMN($B157:$R157)/100,U$4),$B157:$R157+COLUMN($B157:$R157)/100,0))</f>
        <v>0</v>
      </c>
      <c r="V157" s="186">
        <f t="array" ref="V157">INDEX($B$4:$R$4,,MATCH(LARGE($B157:$R157+COLUMN($B157:$R157)/100,V$4),$B157:$R157+COLUMN($B157:$R157)/100,0))</f>
        <v>0</v>
      </c>
    </row>
    <row r="158" spans="1:22" x14ac:dyDescent="0.35">
      <c r="A158"/>
      <c r="T158" s="187">
        <f t="shared" si="2"/>
        <v>0</v>
      </c>
      <c r="U158" s="186">
        <f t="array" ref="U158">INDEX($B$4:$R$4,,MATCH(LARGE($B158:$R158+COLUMN($B158:$R158)/100,U$4),$B158:$R158+COLUMN($B158:$R158)/100,0))</f>
        <v>0</v>
      </c>
      <c r="V158" s="186">
        <f t="array" ref="V158">INDEX($B$4:$R$4,,MATCH(LARGE($B158:$R158+COLUMN($B158:$R158)/100,V$4),$B158:$R158+COLUMN($B158:$R158)/100,0))</f>
        <v>0</v>
      </c>
    </row>
    <row r="159" spans="1:22" x14ac:dyDescent="0.35">
      <c r="A159"/>
      <c r="T159" s="187">
        <f t="shared" si="2"/>
        <v>0</v>
      </c>
      <c r="U159" s="186">
        <f t="array" ref="U159">INDEX($B$4:$R$4,,MATCH(LARGE($B159:$R159+COLUMN($B159:$R159)/100,U$4),$B159:$R159+COLUMN($B159:$R159)/100,0))</f>
        <v>0</v>
      </c>
      <c r="V159" s="186">
        <f t="array" ref="V159">INDEX($B$4:$R$4,,MATCH(LARGE($B159:$R159+COLUMN($B159:$R159)/100,V$4),$B159:$R159+COLUMN($B159:$R159)/100,0))</f>
        <v>0</v>
      </c>
    </row>
    <row r="160" spans="1:22" x14ac:dyDescent="0.35">
      <c r="A160"/>
      <c r="T160" s="187">
        <f t="shared" si="2"/>
        <v>0</v>
      </c>
      <c r="U160" s="186">
        <f t="array" ref="U160">INDEX($B$4:$R$4,,MATCH(LARGE($B160:$R160+COLUMN($B160:$R160)/100,U$4),$B160:$R160+COLUMN($B160:$R160)/100,0))</f>
        <v>0</v>
      </c>
      <c r="V160" s="186">
        <f t="array" ref="V160">INDEX($B$4:$R$4,,MATCH(LARGE($B160:$R160+COLUMN($B160:$R160)/100,V$4),$B160:$R160+COLUMN($B160:$R160)/100,0))</f>
        <v>0</v>
      </c>
    </row>
    <row r="161" spans="1:22" x14ac:dyDescent="0.35">
      <c r="A161"/>
      <c r="T161" s="187">
        <f t="shared" si="2"/>
        <v>0</v>
      </c>
      <c r="U161" s="186">
        <f t="array" ref="U161">INDEX($B$4:$R$4,,MATCH(LARGE($B161:$R161+COLUMN($B161:$R161)/100,U$4),$B161:$R161+COLUMN($B161:$R161)/100,0))</f>
        <v>0</v>
      </c>
      <c r="V161" s="186">
        <f t="array" ref="V161">INDEX($B$4:$R$4,,MATCH(LARGE($B161:$R161+COLUMN($B161:$R161)/100,V$4),$B161:$R161+COLUMN($B161:$R161)/100,0))</f>
        <v>0</v>
      </c>
    </row>
    <row r="162" spans="1:22" x14ac:dyDescent="0.35">
      <c r="A162"/>
      <c r="T162" s="187">
        <f t="shared" si="2"/>
        <v>0</v>
      </c>
      <c r="U162" s="186">
        <f t="array" ref="U162">INDEX($B$4:$R$4,,MATCH(LARGE($B162:$R162+COLUMN($B162:$R162)/100,U$4),$B162:$R162+COLUMN($B162:$R162)/100,0))</f>
        <v>0</v>
      </c>
      <c r="V162" s="186">
        <f t="array" ref="V162">INDEX($B$4:$R$4,,MATCH(LARGE($B162:$R162+COLUMN($B162:$R162)/100,V$4),$B162:$R162+COLUMN($B162:$R162)/100,0))</f>
        <v>0</v>
      </c>
    </row>
    <row r="163" spans="1:22" x14ac:dyDescent="0.35">
      <c r="A163"/>
      <c r="T163" s="187">
        <f t="shared" si="2"/>
        <v>0</v>
      </c>
      <c r="U163" s="186">
        <f t="array" ref="U163">INDEX($B$4:$R$4,,MATCH(LARGE($B163:$R163+COLUMN($B163:$R163)/100,U$4),$B163:$R163+COLUMN($B163:$R163)/100,0))</f>
        <v>0</v>
      </c>
      <c r="V163" s="186">
        <f t="array" ref="V163">INDEX($B$4:$R$4,,MATCH(LARGE($B163:$R163+COLUMN($B163:$R163)/100,V$4),$B163:$R163+COLUMN($B163:$R163)/100,0))</f>
        <v>0</v>
      </c>
    </row>
    <row r="164" spans="1:22" x14ac:dyDescent="0.35">
      <c r="A164"/>
      <c r="T164" s="187">
        <f t="shared" si="2"/>
        <v>0</v>
      </c>
      <c r="U164" s="186">
        <f t="array" ref="U164">INDEX($B$4:$R$4,,MATCH(LARGE($B164:$R164+COLUMN($B164:$R164)/100,U$4),$B164:$R164+COLUMN($B164:$R164)/100,0))</f>
        <v>0</v>
      </c>
      <c r="V164" s="186">
        <f t="array" ref="V164">INDEX($B$4:$R$4,,MATCH(LARGE($B164:$R164+COLUMN($B164:$R164)/100,V$4),$B164:$R164+COLUMN($B164:$R164)/100,0))</f>
        <v>0</v>
      </c>
    </row>
    <row r="165" spans="1:22" x14ac:dyDescent="0.35">
      <c r="A165"/>
      <c r="T165" s="187">
        <f t="shared" si="2"/>
        <v>0</v>
      </c>
      <c r="U165" s="186">
        <f t="array" ref="U165">INDEX($B$4:$R$4,,MATCH(LARGE($B165:$R165+COLUMN($B165:$R165)/100,U$4),$B165:$R165+COLUMN($B165:$R165)/100,0))</f>
        <v>0</v>
      </c>
      <c r="V165" s="186">
        <f t="array" ref="V165">INDEX($B$4:$R$4,,MATCH(LARGE($B165:$R165+COLUMN($B165:$R165)/100,V$4),$B165:$R165+COLUMN($B165:$R165)/100,0))</f>
        <v>0</v>
      </c>
    </row>
    <row r="166" spans="1:22" x14ac:dyDescent="0.35">
      <c r="A166"/>
      <c r="T166" s="187">
        <f t="shared" si="2"/>
        <v>0</v>
      </c>
      <c r="U166" s="186">
        <f t="array" ref="U166">INDEX($B$4:$R$4,,MATCH(LARGE($B166:$R166+COLUMN($B166:$R166)/100,U$4),$B166:$R166+COLUMN($B166:$R166)/100,0))</f>
        <v>0</v>
      </c>
      <c r="V166" s="186">
        <f t="array" ref="V166">INDEX($B$4:$R$4,,MATCH(LARGE($B166:$R166+COLUMN($B166:$R166)/100,V$4),$B166:$R166+COLUMN($B166:$R166)/100,0))</f>
        <v>0</v>
      </c>
    </row>
    <row r="167" spans="1:22" x14ac:dyDescent="0.35">
      <c r="A167"/>
      <c r="T167" s="187">
        <f t="shared" si="2"/>
        <v>0</v>
      </c>
      <c r="U167" s="186">
        <f t="array" ref="U167">INDEX($B$4:$R$4,,MATCH(LARGE($B167:$R167+COLUMN($B167:$R167)/100,U$4),$B167:$R167+COLUMN($B167:$R167)/100,0))</f>
        <v>0</v>
      </c>
      <c r="V167" s="186">
        <f t="array" ref="V167">INDEX($B$4:$R$4,,MATCH(LARGE($B167:$R167+COLUMN($B167:$R167)/100,V$4),$B167:$R167+COLUMN($B167:$R167)/100,0))</f>
        <v>0</v>
      </c>
    </row>
    <row r="168" spans="1:22" x14ac:dyDescent="0.35">
      <c r="A168"/>
      <c r="T168" s="187">
        <f t="shared" si="2"/>
        <v>0</v>
      </c>
      <c r="U168" s="186">
        <f t="array" ref="U168">INDEX($B$4:$R$4,,MATCH(LARGE($B168:$R168+COLUMN($B168:$R168)/100,U$4),$B168:$R168+COLUMN($B168:$R168)/100,0))</f>
        <v>0</v>
      </c>
      <c r="V168" s="186">
        <f t="array" ref="V168">INDEX($B$4:$R$4,,MATCH(LARGE($B168:$R168+COLUMN($B168:$R168)/100,V$4),$B168:$R168+COLUMN($B168:$R168)/100,0))</f>
        <v>0</v>
      </c>
    </row>
    <row r="169" spans="1:22" x14ac:dyDescent="0.35">
      <c r="A169"/>
      <c r="T169" s="187">
        <f t="shared" si="2"/>
        <v>0</v>
      </c>
      <c r="U169" s="186">
        <f t="array" ref="U169">INDEX($B$4:$R$4,,MATCH(LARGE($B169:$R169+COLUMN($B169:$R169)/100,U$4),$B169:$R169+COLUMN($B169:$R169)/100,0))</f>
        <v>0</v>
      </c>
      <c r="V169" s="186">
        <f t="array" ref="V169">INDEX($B$4:$R$4,,MATCH(LARGE($B169:$R169+COLUMN($B169:$R169)/100,V$4),$B169:$R169+COLUMN($B169:$R169)/100,0))</f>
        <v>0</v>
      </c>
    </row>
    <row r="170" spans="1:22" x14ac:dyDescent="0.35">
      <c r="A170"/>
      <c r="T170" s="187">
        <f t="shared" si="2"/>
        <v>0</v>
      </c>
      <c r="U170" s="186">
        <f t="array" ref="U170">INDEX($B$4:$R$4,,MATCH(LARGE($B170:$R170+COLUMN($B170:$R170)/100,U$4),$B170:$R170+COLUMN($B170:$R170)/100,0))</f>
        <v>0</v>
      </c>
      <c r="V170" s="186">
        <f t="array" ref="V170">INDEX($B$4:$R$4,,MATCH(LARGE($B170:$R170+COLUMN($B170:$R170)/100,V$4),$B170:$R170+COLUMN($B170:$R170)/100,0))</f>
        <v>0</v>
      </c>
    </row>
    <row r="171" spans="1:22" x14ac:dyDescent="0.35">
      <c r="A171"/>
      <c r="T171" s="187">
        <f t="shared" si="2"/>
        <v>0</v>
      </c>
      <c r="U171" s="186">
        <f t="array" ref="U171">INDEX($B$4:$R$4,,MATCH(LARGE($B171:$R171+COLUMN($B171:$R171)/100,U$4),$B171:$R171+COLUMN($B171:$R171)/100,0))</f>
        <v>0</v>
      </c>
      <c r="V171" s="186">
        <f t="array" ref="V171">INDEX($B$4:$R$4,,MATCH(LARGE($B171:$R171+COLUMN($B171:$R171)/100,V$4),$B171:$R171+COLUMN($B171:$R171)/100,0))</f>
        <v>0</v>
      </c>
    </row>
    <row r="172" spans="1:22" x14ac:dyDescent="0.35">
      <c r="A172"/>
      <c r="T172" s="187">
        <f t="shared" si="2"/>
        <v>0</v>
      </c>
      <c r="U172" s="186">
        <f t="array" ref="U172">INDEX($B$4:$R$4,,MATCH(LARGE($B172:$R172+COLUMN($B172:$R172)/100,U$4),$B172:$R172+COLUMN($B172:$R172)/100,0))</f>
        <v>0</v>
      </c>
      <c r="V172" s="186">
        <f t="array" ref="V172">INDEX($B$4:$R$4,,MATCH(LARGE($B172:$R172+COLUMN($B172:$R172)/100,V$4),$B172:$R172+COLUMN($B172:$R172)/100,0))</f>
        <v>0</v>
      </c>
    </row>
    <row r="173" spans="1:22" x14ac:dyDescent="0.35">
      <c r="A173"/>
      <c r="T173" s="187">
        <f t="shared" si="2"/>
        <v>0</v>
      </c>
      <c r="U173" s="186">
        <f t="array" ref="U173">INDEX($B$4:$R$4,,MATCH(LARGE($B173:$R173+COLUMN($B173:$R173)/100,U$4),$B173:$R173+COLUMN($B173:$R173)/100,0))</f>
        <v>0</v>
      </c>
      <c r="V173" s="186">
        <f t="array" ref="V173">INDEX($B$4:$R$4,,MATCH(LARGE($B173:$R173+COLUMN($B173:$R173)/100,V$4),$B173:$R173+COLUMN($B173:$R173)/100,0))</f>
        <v>0</v>
      </c>
    </row>
    <row r="174" spans="1:22" x14ac:dyDescent="0.35">
      <c r="A174"/>
      <c r="T174" s="187">
        <f t="shared" si="2"/>
        <v>0</v>
      </c>
      <c r="U174" s="186">
        <f t="array" ref="U174">INDEX($B$4:$R$4,,MATCH(LARGE($B174:$R174+COLUMN($B174:$R174)/100,U$4),$B174:$R174+COLUMN($B174:$R174)/100,0))</f>
        <v>0</v>
      </c>
      <c r="V174" s="186">
        <f t="array" ref="V174">INDEX($B$4:$R$4,,MATCH(LARGE($B174:$R174+COLUMN($B174:$R174)/100,V$4),$B174:$R174+COLUMN($B174:$R174)/100,0))</f>
        <v>0</v>
      </c>
    </row>
    <row r="175" spans="1:22" x14ac:dyDescent="0.35">
      <c r="A175"/>
      <c r="T175" s="187">
        <f t="shared" si="2"/>
        <v>0</v>
      </c>
      <c r="U175" s="186">
        <f t="array" ref="U175">INDEX($B$4:$R$4,,MATCH(LARGE($B175:$R175+COLUMN($B175:$R175)/100,U$4),$B175:$R175+COLUMN($B175:$R175)/100,0))</f>
        <v>0</v>
      </c>
      <c r="V175" s="186">
        <f t="array" ref="V175">INDEX($B$4:$R$4,,MATCH(LARGE($B175:$R175+COLUMN($B175:$R175)/100,V$4),$B175:$R175+COLUMN($B175:$R175)/100,0))</f>
        <v>0</v>
      </c>
    </row>
    <row r="176" spans="1:22" x14ac:dyDescent="0.35">
      <c r="A176"/>
      <c r="T176" s="187">
        <f t="shared" si="2"/>
        <v>0</v>
      </c>
      <c r="U176" s="186">
        <f t="array" ref="U176">INDEX($B$4:$R$4,,MATCH(LARGE($B176:$R176+COLUMN($B176:$R176)/100,U$4),$B176:$R176+COLUMN($B176:$R176)/100,0))</f>
        <v>0</v>
      </c>
      <c r="V176" s="186">
        <f t="array" ref="V176">INDEX($B$4:$R$4,,MATCH(LARGE($B176:$R176+COLUMN($B176:$R176)/100,V$4),$B176:$R176+COLUMN($B176:$R176)/100,0))</f>
        <v>0</v>
      </c>
    </row>
    <row r="177" spans="1:22" x14ac:dyDescent="0.35">
      <c r="A177"/>
      <c r="T177" s="187">
        <f t="shared" si="2"/>
        <v>0</v>
      </c>
      <c r="U177" s="186">
        <f t="array" ref="U177">INDEX($B$4:$R$4,,MATCH(LARGE($B177:$R177+COLUMN($B177:$R177)/100,U$4),$B177:$R177+COLUMN($B177:$R177)/100,0))</f>
        <v>0</v>
      </c>
      <c r="V177" s="186">
        <f t="array" ref="V177">INDEX($B$4:$R$4,,MATCH(LARGE($B177:$R177+COLUMN($B177:$R177)/100,V$4),$B177:$R177+COLUMN($B177:$R177)/100,0))</f>
        <v>0</v>
      </c>
    </row>
    <row r="178" spans="1:22" x14ac:dyDescent="0.35">
      <c r="A178"/>
      <c r="T178" s="187">
        <f t="shared" si="2"/>
        <v>0</v>
      </c>
      <c r="U178" s="186">
        <f t="array" ref="U178">INDEX($B$4:$R$4,,MATCH(LARGE($B178:$R178+COLUMN($B178:$R178)/100,U$4),$B178:$R178+COLUMN($B178:$R178)/100,0))</f>
        <v>0</v>
      </c>
      <c r="V178" s="186">
        <f t="array" ref="V178">INDEX($B$4:$R$4,,MATCH(LARGE($B178:$R178+COLUMN($B178:$R178)/100,V$4),$B178:$R178+COLUMN($B178:$R178)/100,0))</f>
        <v>0</v>
      </c>
    </row>
    <row r="179" spans="1:22" x14ac:dyDescent="0.35">
      <c r="A179"/>
      <c r="T179" s="187">
        <f t="shared" si="2"/>
        <v>0</v>
      </c>
      <c r="U179" s="186">
        <f t="array" ref="U179">INDEX($B$4:$R$4,,MATCH(LARGE($B179:$R179+COLUMN($B179:$R179)/100,U$4),$B179:$R179+COLUMN($B179:$R179)/100,0))</f>
        <v>0</v>
      </c>
      <c r="V179" s="186">
        <f t="array" ref="V179">INDEX($B$4:$R$4,,MATCH(LARGE($B179:$R179+COLUMN($B179:$R179)/100,V$4),$B179:$R179+COLUMN($B179:$R179)/100,0))</f>
        <v>0</v>
      </c>
    </row>
    <row r="180" spans="1:22" x14ac:dyDescent="0.35">
      <c r="A180"/>
      <c r="T180" s="187">
        <f t="shared" si="2"/>
        <v>0</v>
      </c>
      <c r="U180" s="186">
        <f t="array" ref="U180">INDEX($B$4:$R$4,,MATCH(LARGE($B180:$R180+COLUMN($B180:$R180)/100,U$4),$B180:$R180+COLUMN($B180:$R180)/100,0))</f>
        <v>0</v>
      </c>
      <c r="V180" s="186">
        <f t="array" ref="V180">INDEX($B$4:$R$4,,MATCH(LARGE($B180:$R180+COLUMN($B180:$R180)/100,V$4),$B180:$R180+COLUMN($B180:$R180)/100,0))</f>
        <v>0</v>
      </c>
    </row>
    <row r="181" spans="1:22" x14ac:dyDescent="0.35">
      <c r="A181"/>
      <c r="T181" s="187">
        <f t="shared" si="2"/>
        <v>0</v>
      </c>
      <c r="U181" s="186">
        <f t="array" ref="U181">INDEX($B$4:$R$4,,MATCH(LARGE($B181:$R181+COLUMN($B181:$R181)/100,U$4),$B181:$R181+COLUMN($B181:$R181)/100,0))</f>
        <v>0</v>
      </c>
      <c r="V181" s="186">
        <f t="array" ref="V181">INDEX($B$4:$R$4,,MATCH(LARGE($B181:$R181+COLUMN($B181:$R181)/100,V$4),$B181:$R181+COLUMN($B181:$R181)/100,0))</f>
        <v>0</v>
      </c>
    </row>
    <row r="182" spans="1:22" x14ac:dyDescent="0.35">
      <c r="A182"/>
      <c r="T182" s="187">
        <f t="shared" si="2"/>
        <v>0</v>
      </c>
      <c r="U182" s="186">
        <f t="array" ref="U182">INDEX($B$4:$R$4,,MATCH(LARGE($B182:$R182+COLUMN($B182:$R182)/100,U$4),$B182:$R182+COLUMN($B182:$R182)/100,0))</f>
        <v>0</v>
      </c>
      <c r="V182" s="186">
        <f t="array" ref="V182">INDEX($B$4:$R$4,,MATCH(LARGE($B182:$R182+COLUMN($B182:$R182)/100,V$4),$B182:$R182+COLUMN($B182:$R182)/100,0))</f>
        <v>0</v>
      </c>
    </row>
    <row r="183" spans="1:22" x14ac:dyDescent="0.35">
      <c r="A183"/>
      <c r="T183" s="187">
        <f t="shared" si="2"/>
        <v>0</v>
      </c>
      <c r="U183" s="186">
        <f t="array" ref="U183">INDEX($B$4:$R$4,,MATCH(LARGE($B183:$R183+COLUMN($B183:$R183)/100,U$4),$B183:$R183+COLUMN($B183:$R183)/100,0))</f>
        <v>0</v>
      </c>
      <c r="V183" s="186">
        <f t="array" ref="V183">INDEX($B$4:$R$4,,MATCH(LARGE($B183:$R183+COLUMN($B183:$R183)/100,V$4),$B183:$R183+COLUMN($B183:$R183)/100,0))</f>
        <v>0</v>
      </c>
    </row>
    <row r="184" spans="1:22" x14ac:dyDescent="0.35">
      <c r="A184"/>
      <c r="T184" s="187">
        <f t="shared" si="2"/>
        <v>0</v>
      </c>
      <c r="U184" s="186">
        <f t="array" ref="U184">INDEX($B$4:$R$4,,MATCH(LARGE($B184:$R184+COLUMN($B184:$R184)/100,U$4),$B184:$R184+COLUMN($B184:$R184)/100,0))</f>
        <v>0</v>
      </c>
      <c r="V184" s="186">
        <f t="array" ref="V184">INDEX($B$4:$R$4,,MATCH(LARGE($B184:$R184+COLUMN($B184:$R184)/100,V$4),$B184:$R184+COLUMN($B184:$R184)/100,0))</f>
        <v>0</v>
      </c>
    </row>
    <row r="185" spans="1:22" x14ac:dyDescent="0.35">
      <c r="A185"/>
      <c r="T185" s="187">
        <f t="shared" si="2"/>
        <v>0</v>
      </c>
      <c r="U185" s="186">
        <f t="array" ref="U185">INDEX($B$4:$R$4,,MATCH(LARGE($B185:$R185+COLUMN($B185:$R185)/100,U$4),$B185:$R185+COLUMN($B185:$R185)/100,0))</f>
        <v>0</v>
      </c>
      <c r="V185" s="186">
        <f t="array" ref="V185">INDEX($B$4:$R$4,,MATCH(LARGE($B185:$R185+COLUMN($B185:$R185)/100,V$4),$B185:$R185+COLUMN($B185:$R185)/100,0))</f>
        <v>0</v>
      </c>
    </row>
    <row r="186" spans="1:22" x14ac:dyDescent="0.35">
      <c r="A186"/>
      <c r="T186" s="187">
        <f t="shared" si="2"/>
        <v>0</v>
      </c>
      <c r="U186" s="186">
        <f t="array" ref="U186">INDEX($B$4:$R$4,,MATCH(LARGE($B186:$R186+COLUMN($B186:$R186)/100,U$4),$B186:$R186+COLUMN($B186:$R186)/100,0))</f>
        <v>0</v>
      </c>
      <c r="V186" s="186">
        <f t="array" ref="V186">INDEX($B$4:$R$4,,MATCH(LARGE($B186:$R186+COLUMN($B186:$R186)/100,V$4),$B186:$R186+COLUMN($B186:$R186)/100,0))</f>
        <v>0</v>
      </c>
    </row>
    <row r="187" spans="1:22" x14ac:dyDescent="0.35">
      <c r="A187"/>
      <c r="T187" s="187">
        <f t="shared" si="2"/>
        <v>0</v>
      </c>
      <c r="U187" s="186">
        <f t="array" ref="U187">INDEX($B$4:$R$4,,MATCH(LARGE($B187:$R187+COLUMN($B187:$R187)/100,U$4),$B187:$R187+COLUMN($B187:$R187)/100,0))</f>
        <v>0</v>
      </c>
      <c r="V187" s="186">
        <f t="array" ref="V187">INDEX($B$4:$R$4,,MATCH(LARGE($B187:$R187+COLUMN($B187:$R187)/100,V$4),$B187:$R187+COLUMN($B187:$R187)/100,0))</f>
        <v>0</v>
      </c>
    </row>
    <row r="188" spans="1:22" x14ac:dyDescent="0.35">
      <c r="A188"/>
      <c r="T188" s="187">
        <f t="shared" si="2"/>
        <v>0</v>
      </c>
      <c r="U188" s="186">
        <f t="array" ref="U188">INDEX($B$4:$R$4,,MATCH(LARGE($B188:$R188+COLUMN($B188:$R188)/100,U$4),$B188:$R188+COLUMN($B188:$R188)/100,0))</f>
        <v>0</v>
      </c>
      <c r="V188" s="186">
        <f t="array" ref="V188">INDEX($B$4:$R$4,,MATCH(LARGE($B188:$R188+COLUMN($B188:$R188)/100,V$4),$B188:$R188+COLUMN($B188:$R188)/100,0))</f>
        <v>0</v>
      </c>
    </row>
    <row r="189" spans="1:22" x14ac:dyDescent="0.35">
      <c r="A189"/>
      <c r="T189" s="187">
        <f t="shared" si="2"/>
        <v>0</v>
      </c>
      <c r="U189" s="186">
        <f t="array" ref="U189">INDEX($B$4:$R$4,,MATCH(LARGE($B189:$R189+COLUMN($B189:$R189)/100,U$4),$B189:$R189+COLUMN($B189:$R189)/100,0))</f>
        <v>0</v>
      </c>
      <c r="V189" s="186">
        <f t="array" ref="V189">INDEX($B$4:$R$4,,MATCH(LARGE($B189:$R189+COLUMN($B189:$R189)/100,V$4),$B189:$R189+COLUMN($B189:$R189)/100,0))</f>
        <v>0</v>
      </c>
    </row>
    <row r="190" spans="1:22" x14ac:dyDescent="0.35">
      <c r="A190"/>
      <c r="T190" s="187">
        <f t="shared" si="2"/>
        <v>0</v>
      </c>
      <c r="U190" s="186">
        <f t="array" ref="U190">INDEX($B$4:$R$4,,MATCH(LARGE($B190:$R190+COLUMN($B190:$R190)/100,U$4),$B190:$R190+COLUMN($B190:$R190)/100,0))</f>
        <v>0</v>
      </c>
      <c r="V190" s="186">
        <f t="array" ref="V190">INDEX($B$4:$R$4,,MATCH(LARGE($B190:$R190+COLUMN($B190:$R190)/100,V$4),$B190:$R190+COLUMN($B190:$R190)/100,0))</f>
        <v>0</v>
      </c>
    </row>
    <row r="191" spans="1:22" x14ac:dyDescent="0.35">
      <c r="A191"/>
      <c r="T191" s="187">
        <f t="shared" si="2"/>
        <v>0</v>
      </c>
      <c r="U191" s="186">
        <f t="array" ref="U191">INDEX($B$4:$R$4,,MATCH(LARGE($B191:$R191+COLUMN($B191:$R191)/100,U$4),$B191:$R191+COLUMN($B191:$R191)/100,0))</f>
        <v>0</v>
      </c>
      <c r="V191" s="186">
        <f t="array" ref="V191">INDEX($B$4:$R$4,,MATCH(LARGE($B191:$R191+COLUMN($B191:$R191)/100,V$4),$B191:$R191+COLUMN($B191:$R191)/100,0))</f>
        <v>0</v>
      </c>
    </row>
    <row r="192" spans="1:22" x14ac:dyDescent="0.35">
      <c r="A192"/>
      <c r="T192" s="187">
        <f t="shared" si="2"/>
        <v>0</v>
      </c>
      <c r="U192" s="186">
        <f t="array" ref="U192">INDEX($B$4:$R$4,,MATCH(LARGE($B192:$R192+COLUMN($B192:$R192)/100,U$4),$B192:$R192+COLUMN($B192:$R192)/100,0))</f>
        <v>0</v>
      </c>
      <c r="V192" s="186">
        <f t="array" ref="V192">INDEX($B$4:$R$4,,MATCH(LARGE($B192:$R192+COLUMN($B192:$R192)/100,V$4),$B192:$R192+COLUMN($B192:$R192)/100,0))</f>
        <v>0</v>
      </c>
    </row>
    <row r="193" spans="1:22" x14ac:dyDescent="0.35">
      <c r="A193"/>
      <c r="T193" s="187">
        <f t="shared" si="2"/>
        <v>0</v>
      </c>
      <c r="U193" s="186">
        <f t="array" ref="U193">INDEX($B$4:$R$4,,MATCH(LARGE($B193:$R193+COLUMN($B193:$R193)/100,U$4),$B193:$R193+COLUMN($B193:$R193)/100,0))</f>
        <v>0</v>
      </c>
      <c r="V193" s="186">
        <f t="array" ref="V193">INDEX($B$4:$R$4,,MATCH(LARGE($B193:$R193+COLUMN($B193:$R193)/100,V$4),$B193:$R193+COLUMN($B193:$R193)/100,0))</f>
        <v>0</v>
      </c>
    </row>
    <row r="194" spans="1:22" x14ac:dyDescent="0.35">
      <c r="A194"/>
      <c r="T194" s="187">
        <f t="shared" si="2"/>
        <v>0</v>
      </c>
      <c r="U194" s="186">
        <f t="array" ref="U194">INDEX($B$4:$R$4,,MATCH(LARGE($B194:$R194+COLUMN($B194:$R194)/100,U$4),$B194:$R194+COLUMN($B194:$R194)/100,0))</f>
        <v>0</v>
      </c>
      <c r="V194" s="186">
        <f t="array" ref="V194">INDEX($B$4:$R$4,,MATCH(LARGE($B194:$R194+COLUMN($B194:$R194)/100,V$4),$B194:$R194+COLUMN($B194:$R194)/100,0))</f>
        <v>0</v>
      </c>
    </row>
    <row r="195" spans="1:22" x14ac:dyDescent="0.35">
      <c r="A195"/>
      <c r="T195" s="187">
        <f t="shared" si="2"/>
        <v>0</v>
      </c>
      <c r="U195" s="186">
        <f t="array" ref="U195">INDEX($B$4:$R$4,,MATCH(LARGE($B195:$R195+COLUMN($B195:$R195)/100,U$4),$B195:$R195+COLUMN($B195:$R195)/100,0))</f>
        <v>0</v>
      </c>
      <c r="V195" s="186">
        <f t="array" ref="V195">INDEX($B$4:$R$4,,MATCH(LARGE($B195:$R195+COLUMN($B195:$R195)/100,V$4),$B195:$R195+COLUMN($B195:$R195)/100,0))</f>
        <v>0</v>
      </c>
    </row>
    <row r="196" spans="1:22" x14ac:dyDescent="0.35">
      <c r="A196"/>
      <c r="T196" s="187">
        <f t="shared" si="2"/>
        <v>0</v>
      </c>
      <c r="U196" s="186">
        <f t="array" ref="U196">INDEX($B$4:$R$4,,MATCH(LARGE($B196:$R196+COLUMN($B196:$R196)/100,U$4),$B196:$R196+COLUMN($B196:$R196)/100,0))</f>
        <v>0</v>
      </c>
      <c r="V196" s="186">
        <f t="array" ref="V196">INDEX($B$4:$R$4,,MATCH(LARGE($B196:$R196+COLUMN($B196:$R196)/100,V$4),$B196:$R196+COLUMN($B196:$R196)/100,0))</f>
        <v>0</v>
      </c>
    </row>
    <row r="197" spans="1:22" x14ac:dyDescent="0.35">
      <c r="A197"/>
      <c r="T197" s="187">
        <f t="shared" si="2"/>
        <v>0</v>
      </c>
      <c r="U197" s="186">
        <f t="array" ref="U197">INDEX($B$4:$R$4,,MATCH(LARGE($B197:$R197+COLUMN($B197:$R197)/100,U$4),$B197:$R197+COLUMN($B197:$R197)/100,0))</f>
        <v>0</v>
      </c>
      <c r="V197" s="186">
        <f t="array" ref="V197">INDEX($B$4:$R$4,,MATCH(LARGE($B197:$R197+COLUMN($B197:$R197)/100,V$4),$B197:$R197+COLUMN($B197:$R197)/100,0))</f>
        <v>0</v>
      </c>
    </row>
    <row r="198" spans="1:22" x14ac:dyDescent="0.35">
      <c r="A198"/>
      <c r="T198" s="187">
        <f t="shared" ref="T198:T261" si="3">IF(U198="---",V198,U198)</f>
        <v>0</v>
      </c>
      <c r="U198" s="186">
        <f t="array" ref="U198">INDEX($B$4:$R$4,,MATCH(LARGE($B198:$R198+COLUMN($B198:$R198)/100,U$4),$B198:$R198+COLUMN($B198:$R198)/100,0))</f>
        <v>0</v>
      </c>
      <c r="V198" s="186">
        <f t="array" ref="V198">INDEX($B$4:$R$4,,MATCH(LARGE($B198:$R198+COLUMN($B198:$R198)/100,V$4),$B198:$R198+COLUMN($B198:$R198)/100,0))</f>
        <v>0</v>
      </c>
    </row>
    <row r="199" spans="1:22" x14ac:dyDescent="0.35">
      <c r="A199"/>
      <c r="T199" s="187">
        <f t="shared" si="3"/>
        <v>0</v>
      </c>
      <c r="U199" s="186">
        <f t="array" ref="U199">INDEX($B$4:$R$4,,MATCH(LARGE($B199:$R199+COLUMN($B199:$R199)/100,U$4),$B199:$R199+COLUMN($B199:$R199)/100,0))</f>
        <v>0</v>
      </c>
      <c r="V199" s="186">
        <f t="array" ref="V199">INDEX($B$4:$R$4,,MATCH(LARGE($B199:$R199+COLUMN($B199:$R199)/100,V$4),$B199:$R199+COLUMN($B199:$R199)/100,0))</f>
        <v>0</v>
      </c>
    </row>
    <row r="200" spans="1:22" x14ac:dyDescent="0.35">
      <c r="A200"/>
      <c r="T200" s="187">
        <f t="shared" si="3"/>
        <v>0</v>
      </c>
      <c r="U200" s="186">
        <f t="array" ref="U200">INDEX($B$4:$R$4,,MATCH(LARGE($B200:$R200+COLUMN($B200:$R200)/100,U$4),$B200:$R200+COLUMN($B200:$R200)/100,0))</f>
        <v>0</v>
      </c>
      <c r="V200" s="186">
        <f t="array" ref="V200">INDEX($B$4:$R$4,,MATCH(LARGE($B200:$R200+COLUMN($B200:$R200)/100,V$4),$B200:$R200+COLUMN($B200:$R200)/100,0))</f>
        <v>0</v>
      </c>
    </row>
    <row r="201" spans="1:22" x14ac:dyDescent="0.35">
      <c r="A201"/>
      <c r="T201" s="187">
        <f t="shared" si="3"/>
        <v>0</v>
      </c>
      <c r="U201" s="186">
        <f t="array" ref="U201">INDEX($B$4:$R$4,,MATCH(LARGE($B201:$R201+COLUMN($B201:$R201)/100,U$4),$B201:$R201+COLUMN($B201:$R201)/100,0))</f>
        <v>0</v>
      </c>
      <c r="V201" s="186">
        <f t="array" ref="V201">INDEX($B$4:$R$4,,MATCH(LARGE($B201:$R201+COLUMN($B201:$R201)/100,V$4),$B201:$R201+COLUMN($B201:$R201)/100,0))</f>
        <v>0</v>
      </c>
    </row>
    <row r="202" spans="1:22" x14ac:dyDescent="0.35">
      <c r="A202"/>
      <c r="T202" s="187">
        <f t="shared" si="3"/>
        <v>0</v>
      </c>
      <c r="U202" s="186">
        <f t="array" ref="U202">INDEX($B$4:$R$4,,MATCH(LARGE($B202:$R202+COLUMN($B202:$R202)/100,U$4),$B202:$R202+COLUMN($B202:$R202)/100,0))</f>
        <v>0</v>
      </c>
      <c r="V202" s="186">
        <f t="array" ref="V202">INDEX($B$4:$R$4,,MATCH(LARGE($B202:$R202+COLUMN($B202:$R202)/100,V$4),$B202:$R202+COLUMN($B202:$R202)/100,0))</f>
        <v>0</v>
      </c>
    </row>
    <row r="203" spans="1:22" x14ac:dyDescent="0.35">
      <c r="A203"/>
      <c r="T203" s="187">
        <f t="shared" si="3"/>
        <v>0</v>
      </c>
      <c r="U203" s="186">
        <f t="array" ref="U203">INDEX($B$4:$R$4,,MATCH(LARGE($B203:$R203+COLUMN($B203:$R203)/100,U$4),$B203:$R203+COLUMN($B203:$R203)/100,0))</f>
        <v>0</v>
      </c>
      <c r="V203" s="186">
        <f t="array" ref="V203">INDEX($B$4:$R$4,,MATCH(LARGE($B203:$R203+COLUMN($B203:$R203)/100,V$4),$B203:$R203+COLUMN($B203:$R203)/100,0))</f>
        <v>0</v>
      </c>
    </row>
    <row r="204" spans="1:22" x14ac:dyDescent="0.35">
      <c r="A204"/>
      <c r="T204" s="187">
        <f t="shared" si="3"/>
        <v>0</v>
      </c>
      <c r="U204" s="186">
        <f t="array" ref="U204">INDEX($B$4:$R$4,,MATCH(LARGE($B204:$R204+COLUMN($B204:$R204)/100,U$4),$B204:$R204+COLUMN($B204:$R204)/100,0))</f>
        <v>0</v>
      </c>
      <c r="V204" s="186">
        <f t="array" ref="V204">INDEX($B$4:$R$4,,MATCH(LARGE($B204:$R204+COLUMN($B204:$R204)/100,V$4),$B204:$R204+COLUMN($B204:$R204)/100,0))</f>
        <v>0</v>
      </c>
    </row>
    <row r="205" spans="1:22" x14ac:dyDescent="0.35">
      <c r="A205"/>
      <c r="T205" s="187">
        <f t="shared" si="3"/>
        <v>0</v>
      </c>
      <c r="U205" s="186">
        <f t="array" ref="U205">INDEX($B$4:$R$4,,MATCH(LARGE($B205:$R205+COLUMN($B205:$R205)/100,U$4),$B205:$R205+COLUMN($B205:$R205)/100,0))</f>
        <v>0</v>
      </c>
      <c r="V205" s="186">
        <f t="array" ref="V205">INDEX($B$4:$R$4,,MATCH(LARGE($B205:$R205+COLUMN($B205:$R205)/100,V$4),$B205:$R205+COLUMN($B205:$R205)/100,0))</f>
        <v>0</v>
      </c>
    </row>
    <row r="206" spans="1:22" x14ac:dyDescent="0.35">
      <c r="A206"/>
      <c r="T206" s="187">
        <f t="shared" si="3"/>
        <v>0</v>
      </c>
      <c r="U206" s="186">
        <f t="array" ref="U206">INDEX($B$4:$R$4,,MATCH(LARGE($B206:$R206+COLUMN($B206:$R206)/100,U$4),$B206:$R206+COLUMN($B206:$R206)/100,0))</f>
        <v>0</v>
      </c>
      <c r="V206" s="186">
        <f t="array" ref="V206">INDEX($B$4:$R$4,,MATCH(LARGE($B206:$R206+COLUMN($B206:$R206)/100,V$4),$B206:$R206+COLUMN($B206:$R206)/100,0))</f>
        <v>0</v>
      </c>
    </row>
    <row r="207" spans="1:22" x14ac:dyDescent="0.35">
      <c r="A207"/>
      <c r="T207" s="187">
        <f t="shared" si="3"/>
        <v>0</v>
      </c>
      <c r="U207" s="186">
        <f t="array" ref="U207">INDEX($B$4:$R$4,,MATCH(LARGE($B207:$R207+COLUMN($B207:$R207)/100,U$4),$B207:$R207+COLUMN($B207:$R207)/100,0))</f>
        <v>0</v>
      </c>
      <c r="V207" s="186">
        <f t="array" ref="V207">INDEX($B$4:$R$4,,MATCH(LARGE($B207:$R207+COLUMN($B207:$R207)/100,V$4),$B207:$R207+COLUMN($B207:$R207)/100,0))</f>
        <v>0</v>
      </c>
    </row>
    <row r="208" spans="1:22" x14ac:dyDescent="0.35">
      <c r="A208"/>
      <c r="T208" s="187">
        <f t="shared" si="3"/>
        <v>0</v>
      </c>
      <c r="U208" s="186">
        <f t="array" ref="U208">INDEX($B$4:$R$4,,MATCH(LARGE($B208:$R208+COLUMN($B208:$R208)/100,U$4),$B208:$R208+COLUMN($B208:$R208)/100,0))</f>
        <v>0</v>
      </c>
      <c r="V208" s="186">
        <f t="array" ref="V208">INDEX($B$4:$R$4,,MATCH(LARGE($B208:$R208+COLUMN($B208:$R208)/100,V$4),$B208:$R208+COLUMN($B208:$R208)/100,0))</f>
        <v>0</v>
      </c>
    </row>
    <row r="209" spans="1:22" x14ac:dyDescent="0.35">
      <c r="A209"/>
      <c r="T209" s="187">
        <f t="shared" si="3"/>
        <v>0</v>
      </c>
      <c r="U209" s="186">
        <f t="array" ref="U209">INDEX($B$4:$R$4,,MATCH(LARGE($B209:$R209+COLUMN($B209:$R209)/100,U$4),$B209:$R209+COLUMN($B209:$R209)/100,0))</f>
        <v>0</v>
      </c>
      <c r="V209" s="186">
        <f t="array" ref="V209">INDEX($B$4:$R$4,,MATCH(LARGE($B209:$R209+COLUMN($B209:$R209)/100,V$4),$B209:$R209+COLUMN($B209:$R209)/100,0))</f>
        <v>0</v>
      </c>
    </row>
    <row r="210" spans="1:22" x14ac:dyDescent="0.35">
      <c r="A210"/>
      <c r="T210" s="187">
        <f t="shared" si="3"/>
        <v>0</v>
      </c>
      <c r="U210" s="186">
        <f t="array" ref="U210">INDEX($B$4:$R$4,,MATCH(LARGE($B210:$R210+COLUMN($B210:$R210)/100,U$4),$B210:$R210+COLUMN($B210:$R210)/100,0))</f>
        <v>0</v>
      </c>
      <c r="V210" s="186">
        <f t="array" ref="V210">INDEX($B$4:$R$4,,MATCH(LARGE($B210:$R210+COLUMN($B210:$R210)/100,V$4),$B210:$R210+COLUMN($B210:$R210)/100,0))</f>
        <v>0</v>
      </c>
    </row>
    <row r="211" spans="1:22" x14ac:dyDescent="0.35">
      <c r="A211"/>
      <c r="T211" s="187">
        <f t="shared" si="3"/>
        <v>0</v>
      </c>
      <c r="U211" s="186">
        <f t="array" ref="U211">INDEX($B$4:$R$4,,MATCH(LARGE($B211:$R211+COLUMN($B211:$R211)/100,U$4),$B211:$R211+COLUMN($B211:$R211)/100,0))</f>
        <v>0</v>
      </c>
      <c r="V211" s="186">
        <f t="array" ref="V211">INDEX($B$4:$R$4,,MATCH(LARGE($B211:$R211+COLUMN($B211:$R211)/100,V$4),$B211:$R211+COLUMN($B211:$R211)/100,0))</f>
        <v>0</v>
      </c>
    </row>
    <row r="212" spans="1:22" x14ac:dyDescent="0.35">
      <c r="A212"/>
      <c r="T212" s="187">
        <f t="shared" si="3"/>
        <v>0</v>
      </c>
      <c r="U212" s="186">
        <f t="array" ref="U212">INDEX($B$4:$R$4,,MATCH(LARGE($B212:$R212+COLUMN($B212:$R212)/100,U$4),$B212:$R212+COLUMN($B212:$R212)/100,0))</f>
        <v>0</v>
      </c>
      <c r="V212" s="186">
        <f t="array" ref="V212">INDEX($B$4:$R$4,,MATCH(LARGE($B212:$R212+COLUMN($B212:$R212)/100,V$4),$B212:$R212+COLUMN($B212:$R212)/100,0))</f>
        <v>0</v>
      </c>
    </row>
    <row r="213" spans="1:22" x14ac:dyDescent="0.35">
      <c r="A213"/>
      <c r="T213" s="187">
        <f t="shared" si="3"/>
        <v>0</v>
      </c>
      <c r="U213" s="186">
        <f t="array" ref="U213">INDEX($B$4:$R$4,,MATCH(LARGE($B213:$R213+COLUMN($B213:$R213)/100,U$4),$B213:$R213+COLUMN($B213:$R213)/100,0))</f>
        <v>0</v>
      </c>
      <c r="V213" s="186">
        <f t="array" ref="V213">INDEX($B$4:$R$4,,MATCH(LARGE($B213:$R213+COLUMN($B213:$R213)/100,V$4),$B213:$R213+COLUMN($B213:$R213)/100,0))</f>
        <v>0</v>
      </c>
    </row>
    <row r="214" spans="1:22" x14ac:dyDescent="0.35">
      <c r="A214"/>
      <c r="T214" s="187">
        <f t="shared" si="3"/>
        <v>0</v>
      </c>
      <c r="U214" s="186">
        <f t="array" ref="U214">INDEX($B$4:$R$4,,MATCH(LARGE($B214:$R214+COLUMN($B214:$R214)/100,U$4),$B214:$R214+COLUMN($B214:$R214)/100,0))</f>
        <v>0</v>
      </c>
      <c r="V214" s="186">
        <f t="array" ref="V214">INDEX($B$4:$R$4,,MATCH(LARGE($B214:$R214+COLUMN($B214:$R214)/100,V$4),$B214:$R214+COLUMN($B214:$R214)/100,0))</f>
        <v>0</v>
      </c>
    </row>
    <row r="215" spans="1:22" x14ac:dyDescent="0.35">
      <c r="A215"/>
      <c r="T215" s="187">
        <f t="shared" si="3"/>
        <v>0</v>
      </c>
      <c r="U215" s="186">
        <f t="array" ref="U215">INDEX($B$4:$R$4,,MATCH(LARGE($B215:$R215+COLUMN($B215:$R215)/100,U$4),$B215:$R215+COLUMN($B215:$R215)/100,0))</f>
        <v>0</v>
      </c>
      <c r="V215" s="186">
        <f t="array" ref="V215">INDEX($B$4:$R$4,,MATCH(LARGE($B215:$R215+COLUMN($B215:$R215)/100,V$4),$B215:$R215+COLUMN($B215:$R215)/100,0))</f>
        <v>0</v>
      </c>
    </row>
    <row r="216" spans="1:22" x14ac:dyDescent="0.35">
      <c r="A216"/>
      <c r="T216" s="187">
        <f t="shared" si="3"/>
        <v>0</v>
      </c>
      <c r="U216" s="186">
        <f t="array" ref="U216">INDEX($B$4:$R$4,,MATCH(LARGE($B216:$R216+COLUMN($B216:$R216)/100,U$4),$B216:$R216+COLUMN($B216:$R216)/100,0))</f>
        <v>0</v>
      </c>
      <c r="V216" s="186">
        <f t="array" ref="V216">INDEX($B$4:$R$4,,MATCH(LARGE($B216:$R216+COLUMN($B216:$R216)/100,V$4),$B216:$R216+COLUMN($B216:$R216)/100,0))</f>
        <v>0</v>
      </c>
    </row>
    <row r="217" spans="1:22" x14ac:dyDescent="0.35">
      <c r="A217"/>
      <c r="T217" s="187">
        <f t="shared" si="3"/>
        <v>0</v>
      </c>
      <c r="U217" s="186">
        <f t="array" ref="U217">INDEX($B$4:$R$4,,MATCH(LARGE($B217:$R217+COLUMN($B217:$R217)/100,U$4),$B217:$R217+COLUMN($B217:$R217)/100,0))</f>
        <v>0</v>
      </c>
      <c r="V217" s="186">
        <f t="array" ref="V217">INDEX($B$4:$R$4,,MATCH(LARGE($B217:$R217+COLUMN($B217:$R217)/100,V$4),$B217:$R217+COLUMN($B217:$R217)/100,0))</f>
        <v>0</v>
      </c>
    </row>
    <row r="218" spans="1:22" x14ac:dyDescent="0.35">
      <c r="A218"/>
      <c r="T218" s="187">
        <f t="shared" si="3"/>
        <v>0</v>
      </c>
      <c r="U218" s="186">
        <f t="array" ref="U218">INDEX($B$4:$R$4,,MATCH(LARGE($B218:$R218+COLUMN($B218:$R218)/100,U$4),$B218:$R218+COLUMN($B218:$R218)/100,0))</f>
        <v>0</v>
      </c>
      <c r="V218" s="186">
        <f t="array" ref="V218">INDEX($B$4:$R$4,,MATCH(LARGE($B218:$R218+COLUMN($B218:$R218)/100,V$4),$B218:$R218+COLUMN($B218:$R218)/100,0))</f>
        <v>0</v>
      </c>
    </row>
    <row r="219" spans="1:22" x14ac:dyDescent="0.35">
      <c r="A219"/>
      <c r="T219" s="187">
        <f t="shared" si="3"/>
        <v>0</v>
      </c>
      <c r="U219" s="186">
        <f t="array" ref="U219">INDEX($B$4:$R$4,,MATCH(LARGE($B219:$R219+COLUMN($B219:$R219)/100,U$4),$B219:$R219+COLUMN($B219:$R219)/100,0))</f>
        <v>0</v>
      </c>
      <c r="V219" s="186">
        <f t="array" ref="V219">INDEX($B$4:$R$4,,MATCH(LARGE($B219:$R219+COLUMN($B219:$R219)/100,V$4),$B219:$R219+COLUMN($B219:$R219)/100,0))</f>
        <v>0</v>
      </c>
    </row>
    <row r="220" spans="1:22" x14ac:dyDescent="0.35">
      <c r="A220"/>
      <c r="T220" s="187">
        <f t="shared" si="3"/>
        <v>0</v>
      </c>
      <c r="U220" s="186">
        <f t="array" ref="U220">INDEX($B$4:$R$4,,MATCH(LARGE($B220:$R220+COLUMN($B220:$R220)/100,U$4),$B220:$R220+COLUMN($B220:$R220)/100,0))</f>
        <v>0</v>
      </c>
      <c r="V220" s="186">
        <f t="array" ref="V220">INDEX($B$4:$R$4,,MATCH(LARGE($B220:$R220+COLUMN($B220:$R220)/100,V$4),$B220:$R220+COLUMN($B220:$R220)/100,0))</f>
        <v>0</v>
      </c>
    </row>
    <row r="221" spans="1:22" x14ac:dyDescent="0.35">
      <c r="A221"/>
      <c r="T221" s="187">
        <f t="shared" si="3"/>
        <v>0</v>
      </c>
      <c r="U221" s="186">
        <f t="array" ref="U221">INDEX($B$4:$R$4,,MATCH(LARGE($B221:$R221+COLUMN($B221:$R221)/100,U$4),$B221:$R221+COLUMN($B221:$R221)/100,0))</f>
        <v>0</v>
      </c>
      <c r="V221" s="186">
        <f t="array" ref="V221">INDEX($B$4:$R$4,,MATCH(LARGE($B221:$R221+COLUMN($B221:$R221)/100,V$4),$B221:$R221+COLUMN($B221:$R221)/100,0))</f>
        <v>0</v>
      </c>
    </row>
    <row r="222" spans="1:22" x14ac:dyDescent="0.35">
      <c r="A222"/>
      <c r="T222" s="187">
        <f t="shared" si="3"/>
        <v>0</v>
      </c>
      <c r="U222" s="186">
        <f t="array" ref="U222">INDEX($B$4:$R$4,,MATCH(LARGE($B222:$R222+COLUMN($B222:$R222)/100,U$4),$B222:$R222+COLUMN($B222:$R222)/100,0))</f>
        <v>0</v>
      </c>
      <c r="V222" s="186">
        <f t="array" ref="V222">INDEX($B$4:$R$4,,MATCH(LARGE($B222:$R222+COLUMN($B222:$R222)/100,V$4),$B222:$R222+COLUMN($B222:$R222)/100,0))</f>
        <v>0</v>
      </c>
    </row>
    <row r="223" spans="1:22" x14ac:dyDescent="0.35">
      <c r="A223"/>
      <c r="T223" s="187">
        <f t="shared" si="3"/>
        <v>0</v>
      </c>
      <c r="U223" s="186">
        <f t="array" ref="U223">INDEX($B$4:$R$4,,MATCH(LARGE($B223:$R223+COLUMN($B223:$R223)/100,U$4),$B223:$R223+COLUMN($B223:$R223)/100,0))</f>
        <v>0</v>
      </c>
      <c r="V223" s="186">
        <f t="array" ref="V223">INDEX($B$4:$R$4,,MATCH(LARGE($B223:$R223+COLUMN($B223:$R223)/100,V$4),$B223:$R223+COLUMN($B223:$R223)/100,0))</f>
        <v>0</v>
      </c>
    </row>
    <row r="224" spans="1:22" x14ac:dyDescent="0.35">
      <c r="A224"/>
      <c r="T224" s="187">
        <f t="shared" si="3"/>
        <v>0</v>
      </c>
      <c r="U224" s="186">
        <f t="array" ref="U224">INDEX($B$4:$R$4,,MATCH(LARGE($B224:$R224+COLUMN($B224:$R224)/100,U$4),$B224:$R224+COLUMN($B224:$R224)/100,0))</f>
        <v>0</v>
      </c>
      <c r="V224" s="186">
        <f t="array" ref="V224">INDEX($B$4:$R$4,,MATCH(LARGE($B224:$R224+COLUMN($B224:$R224)/100,V$4),$B224:$R224+COLUMN($B224:$R224)/100,0))</f>
        <v>0</v>
      </c>
    </row>
    <row r="225" spans="1:22" x14ac:dyDescent="0.35">
      <c r="A225"/>
      <c r="T225" s="187">
        <f t="shared" si="3"/>
        <v>0</v>
      </c>
      <c r="U225" s="186">
        <f t="array" ref="U225">INDEX($B$4:$R$4,,MATCH(LARGE($B225:$R225+COLUMN($B225:$R225)/100,U$4),$B225:$R225+COLUMN($B225:$R225)/100,0))</f>
        <v>0</v>
      </c>
      <c r="V225" s="186">
        <f t="array" ref="V225">INDEX($B$4:$R$4,,MATCH(LARGE($B225:$R225+COLUMN($B225:$R225)/100,V$4),$B225:$R225+COLUMN($B225:$R225)/100,0))</f>
        <v>0</v>
      </c>
    </row>
    <row r="226" spans="1:22" x14ac:dyDescent="0.35">
      <c r="A226"/>
      <c r="T226" s="187">
        <f t="shared" si="3"/>
        <v>0</v>
      </c>
      <c r="U226" s="186">
        <f t="array" ref="U226">INDEX($B$4:$R$4,,MATCH(LARGE($B226:$R226+COLUMN($B226:$R226)/100,U$4),$B226:$R226+COLUMN($B226:$R226)/100,0))</f>
        <v>0</v>
      </c>
      <c r="V226" s="186">
        <f t="array" ref="V226">INDEX($B$4:$R$4,,MATCH(LARGE($B226:$R226+COLUMN($B226:$R226)/100,V$4),$B226:$R226+COLUMN($B226:$R226)/100,0))</f>
        <v>0</v>
      </c>
    </row>
    <row r="227" spans="1:22" x14ac:dyDescent="0.35">
      <c r="A227"/>
      <c r="T227" s="187">
        <f t="shared" si="3"/>
        <v>0</v>
      </c>
      <c r="U227" s="186">
        <f t="array" ref="U227">INDEX($B$4:$R$4,,MATCH(LARGE($B227:$R227+COLUMN($B227:$R227)/100,U$4),$B227:$R227+COLUMN($B227:$R227)/100,0))</f>
        <v>0</v>
      </c>
      <c r="V227" s="186">
        <f t="array" ref="V227">INDEX($B$4:$R$4,,MATCH(LARGE($B227:$R227+COLUMN($B227:$R227)/100,V$4),$B227:$R227+COLUMN($B227:$R227)/100,0))</f>
        <v>0</v>
      </c>
    </row>
    <row r="228" spans="1:22" x14ac:dyDescent="0.35">
      <c r="A228"/>
      <c r="T228" s="187">
        <f t="shared" si="3"/>
        <v>0</v>
      </c>
      <c r="U228" s="186">
        <f t="array" ref="U228">INDEX($B$4:$R$4,,MATCH(LARGE($B228:$R228+COLUMN($B228:$R228)/100,U$4),$B228:$R228+COLUMN($B228:$R228)/100,0))</f>
        <v>0</v>
      </c>
      <c r="V228" s="186">
        <f t="array" ref="V228">INDEX($B$4:$R$4,,MATCH(LARGE($B228:$R228+COLUMN($B228:$R228)/100,V$4),$B228:$R228+COLUMN($B228:$R228)/100,0))</f>
        <v>0</v>
      </c>
    </row>
    <row r="229" spans="1:22" x14ac:dyDescent="0.35">
      <c r="A229"/>
      <c r="T229" s="187">
        <f t="shared" si="3"/>
        <v>0</v>
      </c>
      <c r="U229" s="186">
        <f t="array" ref="U229">INDEX($B$4:$R$4,,MATCH(LARGE($B229:$R229+COLUMN($B229:$R229)/100,U$4),$B229:$R229+COLUMN($B229:$R229)/100,0))</f>
        <v>0</v>
      </c>
      <c r="V229" s="186">
        <f t="array" ref="V229">INDEX($B$4:$R$4,,MATCH(LARGE($B229:$R229+COLUMN($B229:$R229)/100,V$4),$B229:$R229+COLUMN($B229:$R229)/100,0))</f>
        <v>0</v>
      </c>
    </row>
    <row r="230" spans="1:22" x14ac:dyDescent="0.35">
      <c r="A230"/>
      <c r="T230" s="187">
        <f t="shared" si="3"/>
        <v>0</v>
      </c>
      <c r="U230" s="186">
        <f t="array" ref="U230">INDEX($B$4:$R$4,,MATCH(LARGE($B230:$R230+COLUMN($B230:$R230)/100,U$4),$B230:$R230+COLUMN($B230:$R230)/100,0))</f>
        <v>0</v>
      </c>
      <c r="V230" s="186">
        <f t="array" ref="V230">INDEX($B$4:$R$4,,MATCH(LARGE($B230:$R230+COLUMN($B230:$R230)/100,V$4),$B230:$R230+COLUMN($B230:$R230)/100,0))</f>
        <v>0</v>
      </c>
    </row>
    <row r="231" spans="1:22" x14ac:dyDescent="0.35">
      <c r="A231"/>
      <c r="T231" s="187">
        <f t="shared" si="3"/>
        <v>0</v>
      </c>
      <c r="U231" s="186">
        <f t="array" ref="U231">INDEX($B$4:$R$4,,MATCH(LARGE($B231:$R231+COLUMN($B231:$R231)/100,U$4),$B231:$R231+COLUMN($B231:$R231)/100,0))</f>
        <v>0</v>
      </c>
      <c r="V231" s="186">
        <f t="array" ref="V231">INDEX($B$4:$R$4,,MATCH(LARGE($B231:$R231+COLUMN($B231:$R231)/100,V$4),$B231:$R231+COLUMN($B231:$R231)/100,0))</f>
        <v>0</v>
      </c>
    </row>
    <row r="232" spans="1:22" x14ac:dyDescent="0.35">
      <c r="A232"/>
      <c r="T232" s="187">
        <f t="shared" si="3"/>
        <v>0</v>
      </c>
      <c r="U232" s="186">
        <f t="array" ref="U232">INDEX($B$4:$R$4,,MATCH(LARGE($B232:$R232+COLUMN($B232:$R232)/100,U$4),$B232:$R232+COLUMN($B232:$R232)/100,0))</f>
        <v>0</v>
      </c>
      <c r="V232" s="186">
        <f t="array" ref="V232">INDEX($B$4:$R$4,,MATCH(LARGE($B232:$R232+COLUMN($B232:$R232)/100,V$4),$B232:$R232+COLUMN($B232:$R232)/100,0))</f>
        <v>0</v>
      </c>
    </row>
    <row r="233" spans="1:22" x14ac:dyDescent="0.35">
      <c r="A233"/>
      <c r="T233" s="187">
        <f t="shared" si="3"/>
        <v>0</v>
      </c>
      <c r="U233" s="186">
        <f t="array" ref="U233">INDEX($B$4:$R$4,,MATCH(LARGE($B233:$R233+COLUMN($B233:$R233)/100,U$4),$B233:$R233+COLUMN($B233:$R233)/100,0))</f>
        <v>0</v>
      </c>
      <c r="V233" s="186">
        <f t="array" ref="V233">INDEX($B$4:$R$4,,MATCH(LARGE($B233:$R233+COLUMN($B233:$R233)/100,V$4),$B233:$R233+COLUMN($B233:$R233)/100,0))</f>
        <v>0</v>
      </c>
    </row>
    <row r="234" spans="1:22" x14ac:dyDescent="0.35">
      <c r="A234"/>
      <c r="T234" s="187">
        <f t="shared" si="3"/>
        <v>0</v>
      </c>
      <c r="U234" s="186">
        <f t="array" ref="U234">INDEX($B$4:$R$4,,MATCH(LARGE($B234:$R234+COLUMN($B234:$R234)/100,U$4),$B234:$R234+COLUMN($B234:$R234)/100,0))</f>
        <v>0</v>
      </c>
      <c r="V234" s="186">
        <f t="array" ref="V234">INDEX($B$4:$R$4,,MATCH(LARGE($B234:$R234+COLUMN($B234:$R234)/100,V$4),$B234:$R234+COLUMN($B234:$R234)/100,0))</f>
        <v>0</v>
      </c>
    </row>
    <row r="235" spans="1:22" x14ac:dyDescent="0.35">
      <c r="A235"/>
      <c r="T235" s="187">
        <f t="shared" si="3"/>
        <v>0</v>
      </c>
      <c r="U235" s="186">
        <f t="array" ref="U235">INDEX($B$4:$R$4,,MATCH(LARGE($B235:$R235+COLUMN($B235:$R235)/100,U$4),$B235:$R235+COLUMN($B235:$R235)/100,0))</f>
        <v>0</v>
      </c>
      <c r="V235" s="186">
        <f t="array" ref="V235">INDEX($B$4:$R$4,,MATCH(LARGE($B235:$R235+COLUMN($B235:$R235)/100,V$4),$B235:$R235+COLUMN($B235:$R235)/100,0))</f>
        <v>0</v>
      </c>
    </row>
    <row r="236" spans="1:22" x14ac:dyDescent="0.35">
      <c r="A236"/>
      <c r="T236" s="187">
        <f t="shared" si="3"/>
        <v>0</v>
      </c>
      <c r="U236" s="186">
        <f t="array" ref="U236">INDEX($B$4:$R$4,,MATCH(LARGE($B236:$R236+COLUMN($B236:$R236)/100,U$4),$B236:$R236+COLUMN($B236:$R236)/100,0))</f>
        <v>0</v>
      </c>
      <c r="V236" s="186">
        <f t="array" ref="V236">INDEX($B$4:$R$4,,MATCH(LARGE($B236:$R236+COLUMN($B236:$R236)/100,V$4),$B236:$R236+COLUMN($B236:$R236)/100,0))</f>
        <v>0</v>
      </c>
    </row>
    <row r="237" spans="1:22" x14ac:dyDescent="0.35">
      <c r="A237"/>
      <c r="T237" s="187">
        <f t="shared" si="3"/>
        <v>0</v>
      </c>
      <c r="U237" s="186">
        <f t="array" ref="U237">INDEX($B$4:$R$4,,MATCH(LARGE($B237:$R237+COLUMN($B237:$R237)/100,U$4),$B237:$R237+COLUMN($B237:$R237)/100,0))</f>
        <v>0</v>
      </c>
      <c r="V237" s="186">
        <f t="array" ref="V237">INDEX($B$4:$R$4,,MATCH(LARGE($B237:$R237+COLUMN($B237:$R237)/100,V$4),$B237:$R237+COLUMN($B237:$R237)/100,0))</f>
        <v>0</v>
      </c>
    </row>
    <row r="238" spans="1:22" x14ac:dyDescent="0.35">
      <c r="A238"/>
      <c r="T238" s="187">
        <f t="shared" si="3"/>
        <v>0</v>
      </c>
      <c r="U238" s="186">
        <f t="array" ref="U238">INDEX($B$4:$R$4,,MATCH(LARGE($B238:$R238+COLUMN($B238:$R238)/100,U$4),$B238:$R238+COLUMN($B238:$R238)/100,0))</f>
        <v>0</v>
      </c>
      <c r="V238" s="186">
        <f t="array" ref="V238">INDEX($B$4:$R$4,,MATCH(LARGE($B238:$R238+COLUMN($B238:$R238)/100,V$4),$B238:$R238+COLUMN($B238:$R238)/100,0))</f>
        <v>0</v>
      </c>
    </row>
    <row r="239" spans="1:22" x14ac:dyDescent="0.35">
      <c r="A239"/>
      <c r="T239" s="187">
        <f t="shared" si="3"/>
        <v>0</v>
      </c>
      <c r="U239" s="186">
        <f t="array" ref="U239">INDEX($B$4:$R$4,,MATCH(LARGE($B239:$R239+COLUMN($B239:$R239)/100,U$4),$B239:$R239+COLUMN($B239:$R239)/100,0))</f>
        <v>0</v>
      </c>
      <c r="V239" s="186">
        <f t="array" ref="V239">INDEX($B$4:$R$4,,MATCH(LARGE($B239:$R239+COLUMN($B239:$R239)/100,V$4),$B239:$R239+COLUMN($B239:$R239)/100,0))</f>
        <v>0</v>
      </c>
    </row>
    <row r="240" spans="1:22" x14ac:dyDescent="0.35">
      <c r="A240"/>
      <c r="T240" s="187">
        <f t="shared" si="3"/>
        <v>0</v>
      </c>
      <c r="U240" s="186">
        <f t="array" ref="U240">INDEX($B$4:$R$4,,MATCH(LARGE($B240:$R240+COLUMN($B240:$R240)/100,U$4),$B240:$R240+COLUMN($B240:$R240)/100,0))</f>
        <v>0</v>
      </c>
      <c r="V240" s="186">
        <f t="array" ref="V240">INDEX($B$4:$R$4,,MATCH(LARGE($B240:$R240+COLUMN($B240:$R240)/100,V$4),$B240:$R240+COLUMN($B240:$R240)/100,0))</f>
        <v>0</v>
      </c>
    </row>
    <row r="241" spans="1:22" x14ac:dyDescent="0.35">
      <c r="A241"/>
      <c r="T241" s="187">
        <f t="shared" si="3"/>
        <v>0</v>
      </c>
      <c r="U241" s="186">
        <f t="array" ref="U241">INDEX($B$4:$R$4,,MATCH(LARGE($B241:$R241+COLUMN($B241:$R241)/100,U$4),$B241:$R241+COLUMN($B241:$R241)/100,0))</f>
        <v>0</v>
      </c>
      <c r="V241" s="186">
        <f t="array" ref="V241">INDEX($B$4:$R$4,,MATCH(LARGE($B241:$R241+COLUMN($B241:$R241)/100,V$4),$B241:$R241+COLUMN($B241:$R241)/100,0))</f>
        <v>0</v>
      </c>
    </row>
    <row r="242" spans="1:22" x14ac:dyDescent="0.35">
      <c r="A242"/>
      <c r="T242" s="187">
        <f t="shared" si="3"/>
        <v>0</v>
      </c>
      <c r="U242" s="186">
        <f t="array" ref="U242">INDEX($B$4:$R$4,,MATCH(LARGE($B242:$R242+COLUMN($B242:$R242)/100,U$4),$B242:$R242+COLUMN($B242:$R242)/100,0))</f>
        <v>0</v>
      </c>
      <c r="V242" s="186">
        <f t="array" ref="V242">INDEX($B$4:$R$4,,MATCH(LARGE($B242:$R242+COLUMN($B242:$R242)/100,V$4),$B242:$R242+COLUMN($B242:$R242)/100,0))</f>
        <v>0</v>
      </c>
    </row>
    <row r="243" spans="1:22" x14ac:dyDescent="0.35">
      <c r="A243"/>
      <c r="T243" s="187">
        <f t="shared" si="3"/>
        <v>0</v>
      </c>
      <c r="U243" s="186">
        <f t="array" ref="U243">INDEX($B$4:$R$4,,MATCH(LARGE($B243:$R243+COLUMN($B243:$R243)/100,U$4),$B243:$R243+COLUMN($B243:$R243)/100,0))</f>
        <v>0</v>
      </c>
      <c r="V243" s="186">
        <f t="array" ref="V243">INDEX($B$4:$R$4,,MATCH(LARGE($B243:$R243+COLUMN($B243:$R243)/100,V$4),$B243:$R243+COLUMN($B243:$R243)/100,0))</f>
        <v>0</v>
      </c>
    </row>
    <row r="244" spans="1:22" x14ac:dyDescent="0.35">
      <c r="A244"/>
      <c r="T244" s="187">
        <f t="shared" si="3"/>
        <v>0</v>
      </c>
      <c r="U244" s="186">
        <f t="array" ref="U244">INDEX($B$4:$R$4,,MATCH(LARGE($B244:$R244+COLUMN($B244:$R244)/100,U$4),$B244:$R244+COLUMN($B244:$R244)/100,0))</f>
        <v>0</v>
      </c>
      <c r="V244" s="186">
        <f t="array" ref="V244">INDEX($B$4:$R$4,,MATCH(LARGE($B244:$R244+COLUMN($B244:$R244)/100,V$4),$B244:$R244+COLUMN($B244:$R244)/100,0))</f>
        <v>0</v>
      </c>
    </row>
    <row r="245" spans="1:22" x14ac:dyDescent="0.35">
      <c r="A245"/>
      <c r="T245" s="187">
        <f t="shared" si="3"/>
        <v>0</v>
      </c>
      <c r="U245" s="186">
        <f t="array" ref="U245">INDEX($B$4:$R$4,,MATCH(LARGE($B245:$R245+COLUMN($B245:$R245)/100,U$4),$B245:$R245+COLUMN($B245:$R245)/100,0))</f>
        <v>0</v>
      </c>
      <c r="V245" s="186">
        <f t="array" ref="V245">INDEX($B$4:$R$4,,MATCH(LARGE($B245:$R245+COLUMN($B245:$R245)/100,V$4),$B245:$R245+COLUMN($B245:$R245)/100,0))</f>
        <v>0</v>
      </c>
    </row>
    <row r="246" spans="1:22" x14ac:dyDescent="0.35">
      <c r="A246"/>
      <c r="T246" s="187">
        <f t="shared" si="3"/>
        <v>0</v>
      </c>
      <c r="U246" s="186">
        <f t="array" ref="U246">INDEX($B$4:$R$4,,MATCH(LARGE($B246:$R246+COLUMN($B246:$R246)/100,U$4),$B246:$R246+COLUMN($B246:$R246)/100,0))</f>
        <v>0</v>
      </c>
      <c r="V246" s="186">
        <f t="array" ref="V246">INDEX($B$4:$R$4,,MATCH(LARGE($B246:$R246+COLUMN($B246:$R246)/100,V$4),$B246:$R246+COLUMN($B246:$R246)/100,0))</f>
        <v>0</v>
      </c>
    </row>
    <row r="247" spans="1:22" x14ac:dyDescent="0.35">
      <c r="A247"/>
      <c r="T247" s="187">
        <f t="shared" si="3"/>
        <v>0</v>
      </c>
      <c r="U247" s="186">
        <f t="array" ref="U247">INDEX($B$4:$R$4,,MATCH(LARGE($B247:$R247+COLUMN($B247:$R247)/100,U$4),$B247:$R247+COLUMN($B247:$R247)/100,0))</f>
        <v>0</v>
      </c>
      <c r="V247" s="186">
        <f t="array" ref="V247">INDEX($B$4:$R$4,,MATCH(LARGE($B247:$R247+COLUMN($B247:$R247)/100,V$4),$B247:$R247+COLUMN($B247:$R247)/100,0))</f>
        <v>0</v>
      </c>
    </row>
    <row r="248" spans="1:22" x14ac:dyDescent="0.35">
      <c r="A248"/>
      <c r="T248" s="187">
        <f t="shared" si="3"/>
        <v>0</v>
      </c>
      <c r="U248" s="186">
        <f t="array" ref="U248">INDEX($B$4:$R$4,,MATCH(LARGE($B248:$R248+COLUMN($B248:$R248)/100,U$4),$B248:$R248+COLUMN($B248:$R248)/100,0))</f>
        <v>0</v>
      </c>
      <c r="V248" s="186">
        <f t="array" ref="V248">INDEX($B$4:$R$4,,MATCH(LARGE($B248:$R248+COLUMN($B248:$R248)/100,V$4),$B248:$R248+COLUMN($B248:$R248)/100,0))</f>
        <v>0</v>
      </c>
    </row>
    <row r="249" spans="1:22" x14ac:dyDescent="0.35">
      <c r="A249"/>
      <c r="T249" s="187">
        <f t="shared" si="3"/>
        <v>0</v>
      </c>
      <c r="U249" s="186">
        <f t="array" ref="U249">INDEX($B$4:$R$4,,MATCH(LARGE($B249:$R249+COLUMN($B249:$R249)/100,U$4),$B249:$R249+COLUMN($B249:$R249)/100,0))</f>
        <v>0</v>
      </c>
      <c r="V249" s="186">
        <f t="array" ref="V249">INDEX($B$4:$R$4,,MATCH(LARGE($B249:$R249+COLUMN($B249:$R249)/100,V$4),$B249:$R249+COLUMN($B249:$R249)/100,0))</f>
        <v>0</v>
      </c>
    </row>
    <row r="250" spans="1:22" x14ac:dyDescent="0.35">
      <c r="A250"/>
      <c r="T250" s="187">
        <f t="shared" si="3"/>
        <v>0</v>
      </c>
      <c r="U250" s="186">
        <f t="array" ref="U250">INDEX($B$4:$R$4,,MATCH(LARGE($B250:$R250+COLUMN($B250:$R250)/100,U$4),$B250:$R250+COLUMN($B250:$R250)/100,0))</f>
        <v>0</v>
      </c>
      <c r="V250" s="186">
        <f t="array" ref="V250">INDEX($B$4:$R$4,,MATCH(LARGE($B250:$R250+COLUMN($B250:$R250)/100,V$4),$B250:$R250+COLUMN($B250:$R250)/100,0))</f>
        <v>0</v>
      </c>
    </row>
    <row r="251" spans="1:22" x14ac:dyDescent="0.35">
      <c r="A251"/>
      <c r="T251" s="187">
        <f t="shared" si="3"/>
        <v>0</v>
      </c>
      <c r="U251" s="186">
        <f t="array" ref="U251">INDEX($B$4:$R$4,,MATCH(LARGE($B251:$R251+COLUMN($B251:$R251)/100,U$4),$B251:$R251+COLUMN($B251:$R251)/100,0))</f>
        <v>0</v>
      </c>
      <c r="V251" s="186">
        <f t="array" ref="V251">INDEX($B$4:$R$4,,MATCH(LARGE($B251:$R251+COLUMN($B251:$R251)/100,V$4),$B251:$R251+COLUMN($B251:$R251)/100,0))</f>
        <v>0</v>
      </c>
    </row>
    <row r="252" spans="1:22" x14ac:dyDescent="0.35">
      <c r="A252"/>
      <c r="T252" s="187">
        <f t="shared" si="3"/>
        <v>0</v>
      </c>
      <c r="U252" s="186">
        <f t="array" ref="U252">INDEX($B$4:$R$4,,MATCH(LARGE($B252:$R252+COLUMN($B252:$R252)/100,U$4),$B252:$R252+COLUMN($B252:$R252)/100,0))</f>
        <v>0</v>
      </c>
      <c r="V252" s="186">
        <f t="array" ref="V252">INDEX($B$4:$R$4,,MATCH(LARGE($B252:$R252+COLUMN($B252:$R252)/100,V$4),$B252:$R252+COLUMN($B252:$R252)/100,0))</f>
        <v>0</v>
      </c>
    </row>
    <row r="253" spans="1:22" x14ac:dyDescent="0.35">
      <c r="A253"/>
      <c r="T253" s="187">
        <f t="shared" si="3"/>
        <v>0</v>
      </c>
      <c r="U253" s="186">
        <f t="array" ref="U253">INDEX($B$4:$R$4,,MATCH(LARGE($B253:$R253+COLUMN($B253:$R253)/100,U$4),$B253:$R253+COLUMN($B253:$R253)/100,0))</f>
        <v>0</v>
      </c>
      <c r="V253" s="186">
        <f t="array" ref="V253">INDEX($B$4:$R$4,,MATCH(LARGE($B253:$R253+COLUMN($B253:$R253)/100,V$4),$B253:$R253+COLUMN($B253:$R253)/100,0))</f>
        <v>0</v>
      </c>
    </row>
    <row r="254" spans="1:22" x14ac:dyDescent="0.35">
      <c r="A254"/>
      <c r="T254" s="187">
        <f t="shared" si="3"/>
        <v>0</v>
      </c>
      <c r="U254" s="186">
        <f t="array" ref="U254">INDEX($B$4:$R$4,,MATCH(LARGE($B254:$R254+COLUMN($B254:$R254)/100,U$4),$B254:$R254+COLUMN($B254:$R254)/100,0))</f>
        <v>0</v>
      </c>
      <c r="V254" s="186">
        <f t="array" ref="V254">INDEX($B$4:$R$4,,MATCH(LARGE($B254:$R254+COLUMN($B254:$R254)/100,V$4),$B254:$R254+COLUMN($B254:$R254)/100,0))</f>
        <v>0</v>
      </c>
    </row>
    <row r="255" spans="1:22" x14ac:dyDescent="0.35">
      <c r="A255"/>
      <c r="T255" s="187">
        <f t="shared" si="3"/>
        <v>0</v>
      </c>
      <c r="U255" s="186">
        <f t="array" ref="U255">INDEX($B$4:$R$4,,MATCH(LARGE($B255:$R255+COLUMN($B255:$R255)/100,U$4),$B255:$R255+COLUMN($B255:$R255)/100,0))</f>
        <v>0</v>
      </c>
      <c r="V255" s="186">
        <f t="array" ref="V255">INDEX($B$4:$R$4,,MATCH(LARGE($B255:$R255+COLUMN($B255:$R255)/100,V$4),$B255:$R255+COLUMN($B255:$R255)/100,0))</f>
        <v>0</v>
      </c>
    </row>
    <row r="256" spans="1:22" x14ac:dyDescent="0.35">
      <c r="A256"/>
      <c r="T256" s="187">
        <f t="shared" si="3"/>
        <v>0</v>
      </c>
      <c r="U256" s="186">
        <f t="array" ref="U256">INDEX($B$4:$R$4,,MATCH(LARGE($B256:$R256+COLUMN($B256:$R256)/100,U$4),$B256:$R256+COLUMN($B256:$R256)/100,0))</f>
        <v>0</v>
      </c>
      <c r="V256" s="186">
        <f t="array" ref="V256">INDEX($B$4:$R$4,,MATCH(LARGE($B256:$R256+COLUMN($B256:$R256)/100,V$4),$B256:$R256+COLUMN($B256:$R256)/100,0))</f>
        <v>0</v>
      </c>
    </row>
    <row r="257" spans="1:22" x14ac:dyDescent="0.35">
      <c r="A257"/>
      <c r="T257" s="187">
        <f t="shared" si="3"/>
        <v>0</v>
      </c>
      <c r="U257" s="186">
        <f t="array" ref="U257">INDEX($B$4:$R$4,,MATCH(LARGE($B257:$R257+COLUMN($B257:$R257)/100,U$4),$B257:$R257+COLUMN($B257:$R257)/100,0))</f>
        <v>0</v>
      </c>
      <c r="V257" s="186">
        <f t="array" ref="V257">INDEX($B$4:$R$4,,MATCH(LARGE($B257:$R257+COLUMN($B257:$R257)/100,V$4),$B257:$R257+COLUMN($B257:$R257)/100,0))</f>
        <v>0</v>
      </c>
    </row>
    <row r="258" spans="1:22" x14ac:dyDescent="0.35">
      <c r="A258"/>
      <c r="T258" s="187">
        <f t="shared" si="3"/>
        <v>0</v>
      </c>
      <c r="U258" s="186">
        <f t="array" ref="U258">INDEX($B$4:$R$4,,MATCH(LARGE($B258:$R258+COLUMN($B258:$R258)/100,U$4),$B258:$R258+COLUMN($B258:$R258)/100,0))</f>
        <v>0</v>
      </c>
      <c r="V258" s="186">
        <f t="array" ref="V258">INDEX($B$4:$R$4,,MATCH(LARGE($B258:$R258+COLUMN($B258:$R258)/100,V$4),$B258:$R258+COLUMN($B258:$R258)/100,0))</f>
        <v>0</v>
      </c>
    </row>
    <row r="259" spans="1:22" x14ac:dyDescent="0.35">
      <c r="A259"/>
      <c r="T259" s="187">
        <f t="shared" si="3"/>
        <v>0</v>
      </c>
      <c r="U259" s="186">
        <f t="array" ref="U259">INDEX($B$4:$R$4,,MATCH(LARGE($B259:$R259+COLUMN($B259:$R259)/100,U$4),$B259:$R259+COLUMN($B259:$R259)/100,0))</f>
        <v>0</v>
      </c>
      <c r="V259" s="186">
        <f t="array" ref="V259">INDEX($B$4:$R$4,,MATCH(LARGE($B259:$R259+COLUMN($B259:$R259)/100,V$4),$B259:$R259+COLUMN($B259:$R259)/100,0))</f>
        <v>0</v>
      </c>
    </row>
    <row r="260" spans="1:22" x14ac:dyDescent="0.35">
      <c r="A260"/>
      <c r="T260" s="187">
        <f t="shared" si="3"/>
        <v>0</v>
      </c>
      <c r="U260" s="186">
        <f t="array" ref="U260">INDEX($B$4:$R$4,,MATCH(LARGE($B260:$R260+COLUMN($B260:$R260)/100,U$4),$B260:$R260+COLUMN($B260:$R260)/100,0))</f>
        <v>0</v>
      </c>
      <c r="V260" s="186">
        <f t="array" ref="V260">INDEX($B$4:$R$4,,MATCH(LARGE($B260:$R260+COLUMN($B260:$R260)/100,V$4),$B260:$R260+COLUMN($B260:$R260)/100,0))</f>
        <v>0</v>
      </c>
    </row>
    <row r="261" spans="1:22" x14ac:dyDescent="0.35">
      <c r="A261"/>
      <c r="T261" s="187">
        <f t="shared" si="3"/>
        <v>0</v>
      </c>
      <c r="U261" s="186">
        <f t="array" ref="U261">INDEX($B$4:$R$4,,MATCH(LARGE($B261:$R261+COLUMN($B261:$R261)/100,U$4),$B261:$R261+COLUMN($B261:$R261)/100,0))</f>
        <v>0</v>
      </c>
      <c r="V261" s="186">
        <f t="array" ref="V261">INDEX($B$4:$R$4,,MATCH(LARGE($B261:$R261+COLUMN($B261:$R261)/100,V$4),$B261:$R261+COLUMN($B261:$R261)/100,0))</f>
        <v>0</v>
      </c>
    </row>
    <row r="262" spans="1:22" x14ac:dyDescent="0.35">
      <c r="A262"/>
      <c r="T262" s="187">
        <f t="shared" ref="T262:T325" si="4">IF(U262="---",V262,U262)</f>
        <v>0</v>
      </c>
      <c r="U262" s="186">
        <f t="array" ref="U262">INDEX($B$4:$R$4,,MATCH(LARGE($B262:$R262+COLUMN($B262:$R262)/100,U$4),$B262:$R262+COLUMN($B262:$R262)/100,0))</f>
        <v>0</v>
      </c>
      <c r="V262" s="186">
        <f t="array" ref="V262">INDEX($B$4:$R$4,,MATCH(LARGE($B262:$R262+COLUMN($B262:$R262)/100,V$4),$B262:$R262+COLUMN($B262:$R262)/100,0))</f>
        <v>0</v>
      </c>
    </row>
    <row r="263" spans="1:22" x14ac:dyDescent="0.35">
      <c r="A263"/>
      <c r="T263" s="187">
        <f t="shared" si="4"/>
        <v>0</v>
      </c>
      <c r="U263" s="186">
        <f t="array" ref="U263">INDEX($B$4:$R$4,,MATCH(LARGE($B263:$R263+COLUMN($B263:$R263)/100,U$4),$B263:$R263+COLUMN($B263:$R263)/100,0))</f>
        <v>0</v>
      </c>
      <c r="V263" s="186">
        <f t="array" ref="V263">INDEX($B$4:$R$4,,MATCH(LARGE($B263:$R263+COLUMN($B263:$R263)/100,V$4),$B263:$R263+COLUMN($B263:$R263)/100,0))</f>
        <v>0</v>
      </c>
    </row>
    <row r="264" spans="1:22" x14ac:dyDescent="0.35">
      <c r="A264"/>
      <c r="T264" s="187">
        <f t="shared" si="4"/>
        <v>0</v>
      </c>
      <c r="U264" s="186">
        <f t="array" ref="U264">INDEX($B$4:$R$4,,MATCH(LARGE($B264:$R264+COLUMN($B264:$R264)/100,U$4),$B264:$R264+COLUMN($B264:$R264)/100,0))</f>
        <v>0</v>
      </c>
      <c r="V264" s="186">
        <f t="array" ref="V264">INDEX($B$4:$R$4,,MATCH(LARGE($B264:$R264+COLUMN($B264:$R264)/100,V$4),$B264:$R264+COLUMN($B264:$R264)/100,0))</f>
        <v>0</v>
      </c>
    </row>
    <row r="265" spans="1:22" x14ac:dyDescent="0.35">
      <c r="A265"/>
      <c r="T265" s="187">
        <f t="shared" si="4"/>
        <v>0</v>
      </c>
      <c r="U265" s="186">
        <f t="array" ref="U265">INDEX($B$4:$R$4,,MATCH(LARGE($B265:$R265+COLUMN($B265:$R265)/100,U$4),$B265:$R265+COLUMN($B265:$R265)/100,0))</f>
        <v>0</v>
      </c>
      <c r="V265" s="186">
        <f t="array" ref="V265">INDEX($B$4:$R$4,,MATCH(LARGE($B265:$R265+COLUMN($B265:$R265)/100,V$4),$B265:$R265+COLUMN($B265:$R265)/100,0))</f>
        <v>0</v>
      </c>
    </row>
    <row r="266" spans="1:22" x14ac:dyDescent="0.35">
      <c r="A266"/>
      <c r="T266" s="187">
        <f t="shared" si="4"/>
        <v>0</v>
      </c>
      <c r="U266" s="186">
        <f t="array" ref="U266">INDEX($B$4:$R$4,,MATCH(LARGE($B266:$R266+COLUMN($B266:$R266)/100,U$4),$B266:$R266+COLUMN($B266:$R266)/100,0))</f>
        <v>0</v>
      </c>
      <c r="V266" s="186">
        <f t="array" ref="V266">INDEX($B$4:$R$4,,MATCH(LARGE($B266:$R266+COLUMN($B266:$R266)/100,V$4),$B266:$R266+COLUMN($B266:$R266)/100,0))</f>
        <v>0</v>
      </c>
    </row>
    <row r="267" spans="1:22" x14ac:dyDescent="0.35">
      <c r="A267"/>
      <c r="T267" s="187">
        <f t="shared" si="4"/>
        <v>0</v>
      </c>
      <c r="U267" s="186">
        <f t="array" ref="U267">INDEX($B$4:$R$4,,MATCH(LARGE($B267:$R267+COLUMN($B267:$R267)/100,U$4),$B267:$R267+COLUMN($B267:$R267)/100,0))</f>
        <v>0</v>
      </c>
      <c r="V267" s="186">
        <f t="array" ref="V267">INDEX($B$4:$R$4,,MATCH(LARGE($B267:$R267+COLUMN($B267:$R267)/100,V$4),$B267:$R267+COLUMN($B267:$R267)/100,0))</f>
        <v>0</v>
      </c>
    </row>
    <row r="268" spans="1:22" x14ac:dyDescent="0.35">
      <c r="A268"/>
      <c r="T268" s="187">
        <f t="shared" si="4"/>
        <v>0</v>
      </c>
      <c r="U268" s="186">
        <f t="array" ref="U268">INDEX($B$4:$R$4,,MATCH(LARGE($B268:$R268+COLUMN($B268:$R268)/100,U$4),$B268:$R268+COLUMN($B268:$R268)/100,0))</f>
        <v>0</v>
      </c>
      <c r="V268" s="186">
        <f t="array" ref="V268">INDEX($B$4:$R$4,,MATCH(LARGE($B268:$R268+COLUMN($B268:$R268)/100,V$4),$B268:$R268+COLUMN($B268:$R268)/100,0))</f>
        <v>0</v>
      </c>
    </row>
    <row r="269" spans="1:22" x14ac:dyDescent="0.35">
      <c r="A269"/>
      <c r="T269" s="187">
        <f t="shared" si="4"/>
        <v>0</v>
      </c>
      <c r="U269" s="186">
        <f t="array" ref="U269">INDEX($B$4:$R$4,,MATCH(LARGE($B269:$R269+COLUMN($B269:$R269)/100,U$4),$B269:$R269+COLUMN($B269:$R269)/100,0))</f>
        <v>0</v>
      </c>
      <c r="V269" s="186">
        <f t="array" ref="V269">INDEX($B$4:$R$4,,MATCH(LARGE($B269:$R269+COLUMN($B269:$R269)/100,V$4),$B269:$R269+COLUMN($B269:$R269)/100,0))</f>
        <v>0</v>
      </c>
    </row>
    <row r="270" spans="1:22" x14ac:dyDescent="0.35">
      <c r="A270"/>
      <c r="T270" s="187">
        <f t="shared" si="4"/>
        <v>0</v>
      </c>
      <c r="U270" s="186">
        <f t="array" ref="U270">INDEX($B$4:$R$4,,MATCH(LARGE($B270:$R270+COLUMN($B270:$R270)/100,U$4),$B270:$R270+COLUMN($B270:$R270)/100,0))</f>
        <v>0</v>
      </c>
      <c r="V270" s="186">
        <f t="array" ref="V270">INDEX($B$4:$R$4,,MATCH(LARGE($B270:$R270+COLUMN($B270:$R270)/100,V$4),$B270:$R270+COLUMN($B270:$R270)/100,0))</f>
        <v>0</v>
      </c>
    </row>
    <row r="271" spans="1:22" x14ac:dyDescent="0.35">
      <c r="A271"/>
      <c r="T271" s="187">
        <f t="shared" si="4"/>
        <v>0</v>
      </c>
      <c r="U271" s="186">
        <f t="array" ref="U271">INDEX($B$4:$R$4,,MATCH(LARGE($B271:$R271+COLUMN($B271:$R271)/100,U$4),$B271:$R271+COLUMN($B271:$R271)/100,0))</f>
        <v>0</v>
      </c>
      <c r="V271" s="186">
        <f t="array" ref="V271">INDEX($B$4:$R$4,,MATCH(LARGE($B271:$R271+COLUMN($B271:$R271)/100,V$4),$B271:$R271+COLUMN($B271:$R271)/100,0))</f>
        <v>0</v>
      </c>
    </row>
    <row r="272" spans="1:22" x14ac:dyDescent="0.35">
      <c r="A272"/>
      <c r="T272" s="187">
        <f t="shared" si="4"/>
        <v>0</v>
      </c>
      <c r="U272" s="186">
        <f t="array" ref="U272">INDEX($B$4:$R$4,,MATCH(LARGE($B272:$R272+COLUMN($B272:$R272)/100,U$4),$B272:$R272+COLUMN($B272:$R272)/100,0))</f>
        <v>0</v>
      </c>
      <c r="V272" s="186">
        <f t="array" ref="V272">INDEX($B$4:$R$4,,MATCH(LARGE($B272:$R272+COLUMN($B272:$R272)/100,V$4),$B272:$R272+COLUMN($B272:$R272)/100,0))</f>
        <v>0</v>
      </c>
    </row>
    <row r="273" spans="1:22" x14ac:dyDescent="0.35">
      <c r="A273"/>
      <c r="T273" s="187">
        <f t="shared" si="4"/>
        <v>0</v>
      </c>
      <c r="U273" s="186">
        <f t="array" ref="U273">INDEX($B$4:$R$4,,MATCH(LARGE($B273:$R273+COLUMN($B273:$R273)/100,U$4),$B273:$R273+COLUMN($B273:$R273)/100,0))</f>
        <v>0</v>
      </c>
      <c r="V273" s="186">
        <f t="array" ref="V273">INDEX($B$4:$R$4,,MATCH(LARGE($B273:$R273+COLUMN($B273:$R273)/100,V$4),$B273:$R273+COLUMN($B273:$R273)/100,0))</f>
        <v>0</v>
      </c>
    </row>
    <row r="274" spans="1:22" x14ac:dyDescent="0.35">
      <c r="A274"/>
      <c r="T274" s="187">
        <f t="shared" si="4"/>
        <v>0</v>
      </c>
      <c r="U274" s="186">
        <f t="array" ref="U274">INDEX($B$4:$R$4,,MATCH(LARGE($B274:$R274+COLUMN($B274:$R274)/100,U$4),$B274:$R274+COLUMN($B274:$R274)/100,0))</f>
        <v>0</v>
      </c>
      <c r="V274" s="186">
        <f t="array" ref="V274">INDEX($B$4:$R$4,,MATCH(LARGE($B274:$R274+COLUMN($B274:$R274)/100,V$4),$B274:$R274+COLUMN($B274:$R274)/100,0))</f>
        <v>0</v>
      </c>
    </row>
    <row r="275" spans="1:22" x14ac:dyDescent="0.35">
      <c r="A275"/>
      <c r="T275" s="187">
        <f t="shared" si="4"/>
        <v>0</v>
      </c>
      <c r="U275" s="186">
        <f t="array" ref="U275">INDEX($B$4:$R$4,,MATCH(LARGE($B275:$R275+COLUMN($B275:$R275)/100,U$4),$B275:$R275+COLUMN($B275:$R275)/100,0))</f>
        <v>0</v>
      </c>
      <c r="V275" s="186">
        <f t="array" ref="V275">INDEX($B$4:$R$4,,MATCH(LARGE($B275:$R275+COLUMN($B275:$R275)/100,V$4),$B275:$R275+COLUMN($B275:$R275)/100,0))</f>
        <v>0</v>
      </c>
    </row>
    <row r="276" spans="1:22" x14ac:dyDescent="0.35">
      <c r="A276"/>
      <c r="T276" s="187">
        <f t="shared" si="4"/>
        <v>0</v>
      </c>
      <c r="U276" s="186">
        <f t="array" ref="U276">INDEX($B$4:$R$4,,MATCH(LARGE($B276:$R276+COLUMN($B276:$R276)/100,U$4),$B276:$R276+COLUMN($B276:$R276)/100,0))</f>
        <v>0</v>
      </c>
      <c r="V276" s="186">
        <f t="array" ref="V276">INDEX($B$4:$R$4,,MATCH(LARGE($B276:$R276+COLUMN($B276:$R276)/100,V$4),$B276:$R276+COLUMN($B276:$R276)/100,0))</f>
        <v>0</v>
      </c>
    </row>
    <row r="277" spans="1:22" x14ac:dyDescent="0.35">
      <c r="A277"/>
      <c r="T277" s="187">
        <f t="shared" si="4"/>
        <v>0</v>
      </c>
      <c r="U277" s="186">
        <f t="array" ref="U277">INDEX($B$4:$R$4,,MATCH(LARGE($B277:$R277+COLUMN($B277:$R277)/100,U$4),$B277:$R277+COLUMN($B277:$R277)/100,0))</f>
        <v>0</v>
      </c>
      <c r="V277" s="186">
        <f t="array" ref="V277">INDEX($B$4:$R$4,,MATCH(LARGE($B277:$R277+COLUMN($B277:$R277)/100,V$4),$B277:$R277+COLUMN($B277:$R277)/100,0))</f>
        <v>0</v>
      </c>
    </row>
    <row r="278" spans="1:22" x14ac:dyDescent="0.35">
      <c r="A278"/>
      <c r="T278" s="187">
        <f t="shared" si="4"/>
        <v>0</v>
      </c>
      <c r="U278" s="186">
        <f t="array" ref="U278">INDEX($B$4:$R$4,,MATCH(LARGE($B278:$R278+COLUMN($B278:$R278)/100,U$4),$B278:$R278+COLUMN($B278:$R278)/100,0))</f>
        <v>0</v>
      </c>
      <c r="V278" s="186">
        <f t="array" ref="V278">INDEX($B$4:$R$4,,MATCH(LARGE($B278:$R278+COLUMN($B278:$R278)/100,V$4),$B278:$R278+COLUMN($B278:$R278)/100,0))</f>
        <v>0</v>
      </c>
    </row>
    <row r="279" spans="1:22" x14ac:dyDescent="0.35">
      <c r="A279"/>
      <c r="T279" s="187">
        <f t="shared" si="4"/>
        <v>0</v>
      </c>
      <c r="U279" s="186">
        <f t="array" ref="U279">INDEX($B$4:$R$4,,MATCH(LARGE($B279:$R279+COLUMN($B279:$R279)/100,U$4),$B279:$R279+COLUMN($B279:$R279)/100,0))</f>
        <v>0</v>
      </c>
      <c r="V279" s="186">
        <f t="array" ref="V279">INDEX($B$4:$R$4,,MATCH(LARGE($B279:$R279+COLUMN($B279:$R279)/100,V$4),$B279:$R279+COLUMN($B279:$R279)/100,0))</f>
        <v>0</v>
      </c>
    </row>
    <row r="280" spans="1:22" x14ac:dyDescent="0.35">
      <c r="A280"/>
      <c r="T280" s="187">
        <f t="shared" si="4"/>
        <v>0</v>
      </c>
      <c r="U280" s="186">
        <f t="array" ref="U280">INDEX($B$4:$R$4,,MATCH(LARGE($B280:$R280+COLUMN($B280:$R280)/100,U$4),$B280:$R280+COLUMN($B280:$R280)/100,0))</f>
        <v>0</v>
      </c>
      <c r="V280" s="186">
        <f t="array" ref="V280">INDEX($B$4:$R$4,,MATCH(LARGE($B280:$R280+COLUMN($B280:$R280)/100,V$4),$B280:$R280+COLUMN($B280:$R280)/100,0))</f>
        <v>0</v>
      </c>
    </row>
    <row r="281" spans="1:22" x14ac:dyDescent="0.35">
      <c r="A281"/>
      <c r="T281" s="187">
        <f t="shared" si="4"/>
        <v>0</v>
      </c>
      <c r="U281" s="186">
        <f t="array" ref="U281">INDEX($B$4:$R$4,,MATCH(LARGE($B281:$R281+COLUMN($B281:$R281)/100,U$4),$B281:$R281+COLUMN($B281:$R281)/100,0))</f>
        <v>0</v>
      </c>
      <c r="V281" s="186">
        <f t="array" ref="V281">INDEX($B$4:$R$4,,MATCH(LARGE($B281:$R281+COLUMN($B281:$R281)/100,V$4),$B281:$R281+COLUMN($B281:$R281)/100,0))</f>
        <v>0</v>
      </c>
    </row>
    <row r="282" spans="1:22" x14ac:dyDescent="0.35">
      <c r="A282"/>
      <c r="T282" s="187">
        <f t="shared" si="4"/>
        <v>0</v>
      </c>
      <c r="U282" s="186">
        <f t="array" ref="U282">INDEX($B$4:$R$4,,MATCH(LARGE($B282:$R282+COLUMN($B282:$R282)/100,U$4),$B282:$R282+COLUMN($B282:$R282)/100,0))</f>
        <v>0</v>
      </c>
      <c r="V282" s="186">
        <f t="array" ref="V282">INDEX($B$4:$R$4,,MATCH(LARGE($B282:$R282+COLUMN($B282:$R282)/100,V$4),$B282:$R282+COLUMN($B282:$R282)/100,0))</f>
        <v>0</v>
      </c>
    </row>
    <row r="283" spans="1:22" x14ac:dyDescent="0.35">
      <c r="A283"/>
      <c r="T283" s="187">
        <f t="shared" si="4"/>
        <v>0</v>
      </c>
      <c r="U283" s="186">
        <f t="array" ref="U283">INDEX($B$4:$R$4,,MATCH(LARGE($B283:$R283+COLUMN($B283:$R283)/100,U$4),$B283:$R283+COLUMN($B283:$R283)/100,0))</f>
        <v>0</v>
      </c>
      <c r="V283" s="186">
        <f t="array" ref="V283">INDEX($B$4:$R$4,,MATCH(LARGE($B283:$R283+COLUMN($B283:$R283)/100,V$4),$B283:$R283+COLUMN($B283:$R283)/100,0))</f>
        <v>0</v>
      </c>
    </row>
    <row r="284" spans="1:22" x14ac:dyDescent="0.35">
      <c r="A284"/>
      <c r="T284" s="187">
        <f t="shared" si="4"/>
        <v>0</v>
      </c>
      <c r="U284" s="186">
        <f t="array" ref="U284">INDEX($B$4:$R$4,,MATCH(LARGE($B284:$R284+COLUMN($B284:$R284)/100,U$4),$B284:$R284+COLUMN($B284:$R284)/100,0))</f>
        <v>0</v>
      </c>
      <c r="V284" s="186">
        <f t="array" ref="V284">INDEX($B$4:$R$4,,MATCH(LARGE($B284:$R284+COLUMN($B284:$R284)/100,V$4),$B284:$R284+COLUMN($B284:$R284)/100,0))</f>
        <v>0</v>
      </c>
    </row>
    <row r="285" spans="1:22" x14ac:dyDescent="0.35">
      <c r="A285"/>
      <c r="T285" s="187">
        <f t="shared" si="4"/>
        <v>0</v>
      </c>
      <c r="U285" s="186">
        <f t="array" ref="U285">INDEX($B$4:$R$4,,MATCH(LARGE($B285:$R285+COLUMN($B285:$R285)/100,U$4),$B285:$R285+COLUMN($B285:$R285)/100,0))</f>
        <v>0</v>
      </c>
      <c r="V285" s="186">
        <f t="array" ref="V285">INDEX($B$4:$R$4,,MATCH(LARGE($B285:$R285+COLUMN($B285:$R285)/100,V$4),$B285:$R285+COLUMN($B285:$R285)/100,0))</f>
        <v>0</v>
      </c>
    </row>
    <row r="286" spans="1:22" x14ac:dyDescent="0.35">
      <c r="A286"/>
      <c r="T286" s="187">
        <f t="shared" si="4"/>
        <v>0</v>
      </c>
      <c r="U286" s="186">
        <f t="array" ref="U286">INDEX($B$4:$R$4,,MATCH(LARGE($B286:$R286+COLUMN($B286:$R286)/100,U$4),$B286:$R286+COLUMN($B286:$R286)/100,0))</f>
        <v>0</v>
      </c>
      <c r="V286" s="186">
        <f t="array" ref="V286">INDEX($B$4:$R$4,,MATCH(LARGE($B286:$R286+COLUMN($B286:$R286)/100,V$4),$B286:$R286+COLUMN($B286:$R286)/100,0))</f>
        <v>0</v>
      </c>
    </row>
    <row r="287" spans="1:22" x14ac:dyDescent="0.35">
      <c r="A287"/>
      <c r="T287" s="187">
        <f t="shared" si="4"/>
        <v>0</v>
      </c>
      <c r="U287" s="186">
        <f t="array" ref="U287">INDEX($B$4:$R$4,,MATCH(LARGE($B287:$R287+COLUMN($B287:$R287)/100,U$4),$B287:$R287+COLUMN($B287:$R287)/100,0))</f>
        <v>0</v>
      </c>
      <c r="V287" s="186">
        <f t="array" ref="V287">INDEX($B$4:$R$4,,MATCH(LARGE($B287:$R287+COLUMN($B287:$R287)/100,V$4),$B287:$R287+COLUMN($B287:$R287)/100,0))</f>
        <v>0</v>
      </c>
    </row>
    <row r="288" spans="1:22" x14ac:dyDescent="0.35">
      <c r="A288"/>
      <c r="T288" s="187">
        <f t="shared" si="4"/>
        <v>0</v>
      </c>
      <c r="U288" s="186">
        <f t="array" ref="U288">INDEX($B$4:$R$4,,MATCH(LARGE($B288:$R288+COLUMN($B288:$R288)/100,U$4),$B288:$R288+COLUMN($B288:$R288)/100,0))</f>
        <v>0</v>
      </c>
      <c r="V288" s="186">
        <f t="array" ref="V288">INDEX($B$4:$R$4,,MATCH(LARGE($B288:$R288+COLUMN($B288:$R288)/100,V$4),$B288:$R288+COLUMN($B288:$R288)/100,0))</f>
        <v>0</v>
      </c>
    </row>
    <row r="289" spans="1:22" x14ac:dyDescent="0.35">
      <c r="A289"/>
      <c r="T289" s="187">
        <f t="shared" si="4"/>
        <v>0</v>
      </c>
      <c r="U289" s="186">
        <f t="array" ref="U289">INDEX($B$4:$R$4,,MATCH(LARGE($B289:$R289+COLUMN($B289:$R289)/100,U$4),$B289:$R289+COLUMN($B289:$R289)/100,0))</f>
        <v>0</v>
      </c>
      <c r="V289" s="186">
        <f t="array" ref="V289">INDEX($B$4:$R$4,,MATCH(LARGE($B289:$R289+COLUMN($B289:$R289)/100,V$4),$B289:$R289+COLUMN($B289:$R289)/100,0))</f>
        <v>0</v>
      </c>
    </row>
    <row r="290" spans="1:22" x14ac:dyDescent="0.35">
      <c r="A290"/>
      <c r="T290" s="187">
        <f t="shared" si="4"/>
        <v>0</v>
      </c>
      <c r="U290" s="186">
        <f t="array" ref="U290">INDEX($B$4:$R$4,,MATCH(LARGE($B290:$R290+COLUMN($B290:$R290)/100,U$4),$B290:$R290+COLUMN($B290:$R290)/100,0))</f>
        <v>0</v>
      </c>
      <c r="V290" s="186">
        <f t="array" ref="V290">INDEX($B$4:$R$4,,MATCH(LARGE($B290:$R290+COLUMN($B290:$R290)/100,V$4),$B290:$R290+COLUMN($B290:$R290)/100,0))</f>
        <v>0</v>
      </c>
    </row>
    <row r="291" spans="1:22" x14ac:dyDescent="0.35">
      <c r="A291"/>
      <c r="T291" s="187">
        <f t="shared" si="4"/>
        <v>0</v>
      </c>
      <c r="U291" s="186">
        <f t="array" ref="U291">INDEX($B$4:$R$4,,MATCH(LARGE($B291:$R291+COLUMN($B291:$R291)/100,U$4),$B291:$R291+COLUMN($B291:$R291)/100,0))</f>
        <v>0</v>
      </c>
      <c r="V291" s="186">
        <f t="array" ref="V291">INDEX($B$4:$R$4,,MATCH(LARGE($B291:$R291+COLUMN($B291:$R291)/100,V$4),$B291:$R291+COLUMN($B291:$R291)/100,0))</f>
        <v>0</v>
      </c>
    </row>
    <row r="292" spans="1:22" x14ac:dyDescent="0.35">
      <c r="A292"/>
      <c r="T292" s="187">
        <f t="shared" si="4"/>
        <v>0</v>
      </c>
      <c r="U292" s="186">
        <f t="array" ref="U292">INDEX($B$4:$R$4,,MATCH(LARGE($B292:$R292+COLUMN($B292:$R292)/100,U$4),$B292:$R292+COLUMN($B292:$R292)/100,0))</f>
        <v>0</v>
      </c>
      <c r="V292" s="186">
        <f t="array" ref="V292">INDEX($B$4:$R$4,,MATCH(LARGE($B292:$R292+COLUMN($B292:$R292)/100,V$4),$B292:$R292+COLUMN($B292:$R292)/100,0))</f>
        <v>0</v>
      </c>
    </row>
    <row r="293" spans="1:22" x14ac:dyDescent="0.35">
      <c r="A293"/>
      <c r="T293" s="187">
        <f t="shared" si="4"/>
        <v>0</v>
      </c>
      <c r="U293" s="186">
        <f t="array" ref="U293">INDEX($B$4:$R$4,,MATCH(LARGE($B293:$R293+COLUMN($B293:$R293)/100,U$4),$B293:$R293+COLUMN($B293:$R293)/100,0))</f>
        <v>0</v>
      </c>
      <c r="V293" s="186">
        <f t="array" ref="V293">INDEX($B$4:$R$4,,MATCH(LARGE($B293:$R293+COLUMN($B293:$R293)/100,V$4),$B293:$R293+COLUMN($B293:$R293)/100,0))</f>
        <v>0</v>
      </c>
    </row>
    <row r="294" spans="1:22" x14ac:dyDescent="0.35">
      <c r="A294"/>
      <c r="T294" s="187">
        <f t="shared" si="4"/>
        <v>0</v>
      </c>
      <c r="U294" s="186">
        <f t="array" ref="U294">INDEX($B$4:$R$4,,MATCH(LARGE($B294:$R294+COLUMN($B294:$R294)/100,U$4),$B294:$R294+COLUMN($B294:$R294)/100,0))</f>
        <v>0</v>
      </c>
      <c r="V294" s="186">
        <f t="array" ref="V294">INDEX($B$4:$R$4,,MATCH(LARGE($B294:$R294+COLUMN($B294:$R294)/100,V$4),$B294:$R294+COLUMN($B294:$R294)/100,0))</f>
        <v>0</v>
      </c>
    </row>
    <row r="295" spans="1:22" x14ac:dyDescent="0.35">
      <c r="A295"/>
      <c r="T295" s="187">
        <f t="shared" si="4"/>
        <v>0</v>
      </c>
      <c r="U295" s="186">
        <f t="array" ref="U295">INDEX($B$4:$R$4,,MATCH(LARGE($B295:$R295+COLUMN($B295:$R295)/100,U$4),$B295:$R295+COLUMN($B295:$R295)/100,0))</f>
        <v>0</v>
      </c>
      <c r="V295" s="186">
        <f t="array" ref="V295">INDEX($B$4:$R$4,,MATCH(LARGE($B295:$R295+COLUMN($B295:$R295)/100,V$4),$B295:$R295+COLUMN($B295:$R295)/100,0))</f>
        <v>0</v>
      </c>
    </row>
    <row r="296" spans="1:22" x14ac:dyDescent="0.35">
      <c r="A296"/>
      <c r="T296" s="187">
        <f t="shared" si="4"/>
        <v>0</v>
      </c>
      <c r="U296" s="186">
        <f t="array" ref="U296">INDEX($B$4:$R$4,,MATCH(LARGE($B296:$R296+COLUMN($B296:$R296)/100,U$4),$B296:$R296+COLUMN($B296:$R296)/100,0))</f>
        <v>0</v>
      </c>
      <c r="V296" s="186">
        <f t="array" ref="V296">INDEX($B$4:$R$4,,MATCH(LARGE($B296:$R296+COLUMN($B296:$R296)/100,V$4),$B296:$R296+COLUMN($B296:$R296)/100,0))</f>
        <v>0</v>
      </c>
    </row>
    <row r="297" spans="1:22" x14ac:dyDescent="0.35">
      <c r="A297"/>
      <c r="T297" s="187">
        <f t="shared" si="4"/>
        <v>0</v>
      </c>
      <c r="U297" s="186">
        <f t="array" ref="U297">INDEX($B$4:$R$4,,MATCH(LARGE($B297:$R297+COLUMN($B297:$R297)/100,U$4),$B297:$R297+COLUMN($B297:$R297)/100,0))</f>
        <v>0</v>
      </c>
      <c r="V297" s="186">
        <f t="array" ref="V297">INDEX($B$4:$R$4,,MATCH(LARGE($B297:$R297+COLUMN($B297:$R297)/100,V$4),$B297:$R297+COLUMN($B297:$R297)/100,0))</f>
        <v>0</v>
      </c>
    </row>
    <row r="298" spans="1:22" x14ac:dyDescent="0.35">
      <c r="A298"/>
      <c r="T298" s="187">
        <f t="shared" si="4"/>
        <v>0</v>
      </c>
      <c r="U298" s="186">
        <f t="array" ref="U298">INDEX($B$4:$R$4,,MATCH(LARGE($B298:$R298+COLUMN($B298:$R298)/100,U$4),$B298:$R298+COLUMN($B298:$R298)/100,0))</f>
        <v>0</v>
      </c>
      <c r="V298" s="186">
        <f t="array" ref="V298">INDEX($B$4:$R$4,,MATCH(LARGE($B298:$R298+COLUMN($B298:$R298)/100,V$4),$B298:$R298+COLUMN($B298:$R298)/100,0))</f>
        <v>0</v>
      </c>
    </row>
    <row r="299" spans="1:22" x14ac:dyDescent="0.35">
      <c r="A299"/>
      <c r="T299" s="187">
        <f t="shared" si="4"/>
        <v>0</v>
      </c>
      <c r="U299" s="186">
        <f t="array" ref="U299">INDEX($B$4:$R$4,,MATCH(LARGE($B299:$R299+COLUMN($B299:$R299)/100,U$4),$B299:$R299+COLUMN($B299:$R299)/100,0))</f>
        <v>0</v>
      </c>
      <c r="V299" s="186">
        <f t="array" ref="V299">INDEX($B$4:$R$4,,MATCH(LARGE($B299:$R299+COLUMN($B299:$R299)/100,V$4),$B299:$R299+COLUMN($B299:$R299)/100,0))</f>
        <v>0</v>
      </c>
    </row>
    <row r="300" spans="1:22" x14ac:dyDescent="0.35">
      <c r="A300"/>
      <c r="T300" s="187">
        <f t="shared" si="4"/>
        <v>0</v>
      </c>
      <c r="U300" s="186">
        <f t="array" ref="U300">INDEX($B$4:$R$4,,MATCH(LARGE($B300:$R300+COLUMN($B300:$R300)/100,U$4),$B300:$R300+COLUMN($B300:$R300)/100,0))</f>
        <v>0</v>
      </c>
      <c r="V300" s="186">
        <f t="array" ref="V300">INDEX($B$4:$R$4,,MATCH(LARGE($B300:$R300+COLUMN($B300:$R300)/100,V$4),$B300:$R300+COLUMN($B300:$R300)/100,0))</f>
        <v>0</v>
      </c>
    </row>
    <row r="301" spans="1:22" x14ac:dyDescent="0.35">
      <c r="A301"/>
      <c r="T301" s="187">
        <f t="shared" si="4"/>
        <v>0</v>
      </c>
      <c r="U301" s="186">
        <f t="array" ref="U301">INDEX($B$4:$R$4,,MATCH(LARGE($B301:$R301+COLUMN($B301:$R301)/100,U$4),$B301:$R301+COLUMN($B301:$R301)/100,0))</f>
        <v>0</v>
      </c>
      <c r="V301" s="186">
        <f t="array" ref="V301">INDEX($B$4:$R$4,,MATCH(LARGE($B301:$R301+COLUMN($B301:$R301)/100,V$4),$B301:$R301+COLUMN($B301:$R301)/100,0))</f>
        <v>0</v>
      </c>
    </row>
    <row r="302" spans="1:22" x14ac:dyDescent="0.35">
      <c r="A302"/>
      <c r="T302" s="187">
        <f t="shared" si="4"/>
        <v>0</v>
      </c>
      <c r="U302" s="186">
        <f t="array" ref="U302">INDEX($B$4:$R$4,,MATCH(LARGE($B302:$R302+COLUMN($B302:$R302)/100,U$4),$B302:$R302+COLUMN($B302:$R302)/100,0))</f>
        <v>0</v>
      </c>
      <c r="V302" s="186">
        <f t="array" ref="V302">INDEX($B$4:$R$4,,MATCH(LARGE($B302:$R302+COLUMN($B302:$R302)/100,V$4),$B302:$R302+COLUMN($B302:$R302)/100,0))</f>
        <v>0</v>
      </c>
    </row>
    <row r="303" spans="1:22" x14ac:dyDescent="0.35">
      <c r="A303"/>
      <c r="T303" s="187">
        <f t="shared" si="4"/>
        <v>0</v>
      </c>
      <c r="U303" s="186">
        <f t="array" ref="U303">INDEX($B$4:$R$4,,MATCH(LARGE($B303:$R303+COLUMN($B303:$R303)/100,U$4),$B303:$R303+COLUMN($B303:$R303)/100,0))</f>
        <v>0</v>
      </c>
      <c r="V303" s="186">
        <f t="array" ref="V303">INDEX($B$4:$R$4,,MATCH(LARGE($B303:$R303+COLUMN($B303:$R303)/100,V$4),$B303:$R303+COLUMN($B303:$R303)/100,0))</f>
        <v>0</v>
      </c>
    </row>
    <row r="304" spans="1:22" x14ac:dyDescent="0.35">
      <c r="A304"/>
      <c r="T304" s="187">
        <f t="shared" si="4"/>
        <v>0</v>
      </c>
      <c r="U304" s="186">
        <f t="array" ref="U304">INDEX($B$4:$R$4,,MATCH(LARGE($B304:$R304+COLUMN($B304:$R304)/100,U$4),$B304:$R304+COLUMN($B304:$R304)/100,0))</f>
        <v>0</v>
      </c>
      <c r="V304" s="186">
        <f t="array" ref="V304">INDEX($B$4:$R$4,,MATCH(LARGE($B304:$R304+COLUMN($B304:$R304)/100,V$4),$B304:$R304+COLUMN($B304:$R304)/100,0))</f>
        <v>0</v>
      </c>
    </row>
    <row r="305" spans="1:22" x14ac:dyDescent="0.35">
      <c r="A305"/>
      <c r="T305" s="187">
        <f t="shared" si="4"/>
        <v>0</v>
      </c>
      <c r="U305" s="186">
        <f t="array" ref="U305">INDEX($B$4:$R$4,,MATCH(LARGE($B305:$R305+COLUMN($B305:$R305)/100,U$4),$B305:$R305+COLUMN($B305:$R305)/100,0))</f>
        <v>0</v>
      </c>
      <c r="V305" s="186">
        <f t="array" ref="V305">INDEX($B$4:$R$4,,MATCH(LARGE($B305:$R305+COLUMN($B305:$R305)/100,V$4),$B305:$R305+COLUMN($B305:$R305)/100,0))</f>
        <v>0</v>
      </c>
    </row>
    <row r="306" spans="1:22" x14ac:dyDescent="0.35">
      <c r="A306"/>
      <c r="T306" s="187">
        <f t="shared" si="4"/>
        <v>0</v>
      </c>
      <c r="U306" s="186">
        <f t="array" ref="U306">INDEX($B$4:$R$4,,MATCH(LARGE($B306:$R306+COLUMN($B306:$R306)/100,U$4),$B306:$R306+COLUMN($B306:$R306)/100,0))</f>
        <v>0</v>
      </c>
      <c r="V306" s="186">
        <f t="array" ref="V306">INDEX($B$4:$R$4,,MATCH(LARGE($B306:$R306+COLUMN($B306:$R306)/100,V$4),$B306:$R306+COLUMN($B306:$R306)/100,0))</f>
        <v>0</v>
      </c>
    </row>
    <row r="307" spans="1:22" x14ac:dyDescent="0.35">
      <c r="A307"/>
      <c r="T307" s="187">
        <f t="shared" si="4"/>
        <v>0</v>
      </c>
      <c r="U307" s="186">
        <f t="array" ref="U307">INDEX($B$4:$R$4,,MATCH(LARGE($B307:$R307+COLUMN($B307:$R307)/100,U$4),$B307:$R307+COLUMN($B307:$R307)/100,0))</f>
        <v>0</v>
      </c>
      <c r="V307" s="186">
        <f t="array" ref="V307">INDEX($B$4:$R$4,,MATCH(LARGE($B307:$R307+COLUMN($B307:$R307)/100,V$4),$B307:$R307+COLUMN($B307:$R307)/100,0))</f>
        <v>0</v>
      </c>
    </row>
    <row r="308" spans="1:22" x14ac:dyDescent="0.35">
      <c r="A308"/>
      <c r="T308" s="187">
        <f t="shared" si="4"/>
        <v>0</v>
      </c>
      <c r="U308" s="186">
        <f t="array" ref="U308">INDEX($B$4:$R$4,,MATCH(LARGE($B308:$R308+COLUMN($B308:$R308)/100,U$4),$B308:$R308+COLUMN($B308:$R308)/100,0))</f>
        <v>0</v>
      </c>
      <c r="V308" s="186">
        <f t="array" ref="V308">INDEX($B$4:$R$4,,MATCH(LARGE($B308:$R308+COLUMN($B308:$R308)/100,V$4),$B308:$R308+COLUMN($B308:$R308)/100,0))</f>
        <v>0</v>
      </c>
    </row>
    <row r="309" spans="1:22" x14ac:dyDescent="0.35">
      <c r="A309"/>
      <c r="T309" s="187">
        <f t="shared" si="4"/>
        <v>0</v>
      </c>
      <c r="U309" s="186">
        <f t="array" ref="U309">INDEX($B$4:$R$4,,MATCH(LARGE($B309:$R309+COLUMN($B309:$R309)/100,U$4),$B309:$R309+COLUMN($B309:$R309)/100,0))</f>
        <v>0</v>
      </c>
      <c r="V309" s="186">
        <f t="array" ref="V309">INDEX($B$4:$R$4,,MATCH(LARGE($B309:$R309+COLUMN($B309:$R309)/100,V$4),$B309:$R309+COLUMN($B309:$R309)/100,0))</f>
        <v>0</v>
      </c>
    </row>
    <row r="310" spans="1:22" x14ac:dyDescent="0.35">
      <c r="A310"/>
      <c r="T310" s="187">
        <f t="shared" si="4"/>
        <v>0</v>
      </c>
      <c r="U310" s="186">
        <f t="array" ref="U310">INDEX($B$4:$R$4,,MATCH(LARGE($B310:$R310+COLUMN($B310:$R310)/100,U$4),$B310:$R310+COLUMN($B310:$R310)/100,0))</f>
        <v>0</v>
      </c>
      <c r="V310" s="186">
        <f t="array" ref="V310">INDEX($B$4:$R$4,,MATCH(LARGE($B310:$R310+COLUMN($B310:$R310)/100,V$4),$B310:$R310+COLUMN($B310:$R310)/100,0))</f>
        <v>0</v>
      </c>
    </row>
    <row r="311" spans="1:22" x14ac:dyDescent="0.35">
      <c r="A311"/>
      <c r="T311" s="187">
        <f t="shared" si="4"/>
        <v>0</v>
      </c>
      <c r="U311" s="186">
        <f t="array" ref="U311">INDEX($B$4:$R$4,,MATCH(LARGE($B311:$R311+COLUMN($B311:$R311)/100,U$4),$B311:$R311+COLUMN($B311:$R311)/100,0))</f>
        <v>0</v>
      </c>
      <c r="V311" s="186">
        <f t="array" ref="V311">INDEX($B$4:$R$4,,MATCH(LARGE($B311:$R311+COLUMN($B311:$R311)/100,V$4),$B311:$R311+COLUMN($B311:$R311)/100,0))</f>
        <v>0</v>
      </c>
    </row>
    <row r="312" spans="1:22" x14ac:dyDescent="0.35">
      <c r="A312"/>
      <c r="T312" s="187">
        <f t="shared" si="4"/>
        <v>0</v>
      </c>
      <c r="U312" s="186">
        <f t="array" ref="U312">INDEX($B$4:$R$4,,MATCH(LARGE($B312:$R312+COLUMN($B312:$R312)/100,U$4),$B312:$R312+COLUMN($B312:$R312)/100,0))</f>
        <v>0</v>
      </c>
      <c r="V312" s="186">
        <f t="array" ref="V312">INDEX($B$4:$R$4,,MATCH(LARGE($B312:$R312+COLUMN($B312:$R312)/100,V$4),$B312:$R312+COLUMN($B312:$R312)/100,0))</f>
        <v>0</v>
      </c>
    </row>
    <row r="313" spans="1:22" x14ac:dyDescent="0.35">
      <c r="A313"/>
      <c r="T313" s="187">
        <f t="shared" si="4"/>
        <v>0</v>
      </c>
      <c r="U313" s="186">
        <f t="array" ref="U313">INDEX($B$4:$R$4,,MATCH(LARGE($B313:$R313+COLUMN($B313:$R313)/100,U$4),$B313:$R313+COLUMN($B313:$R313)/100,0))</f>
        <v>0</v>
      </c>
      <c r="V313" s="186">
        <f t="array" ref="V313">INDEX($B$4:$R$4,,MATCH(LARGE($B313:$R313+COLUMN($B313:$R313)/100,V$4),$B313:$R313+COLUMN($B313:$R313)/100,0))</f>
        <v>0</v>
      </c>
    </row>
    <row r="314" spans="1:22" x14ac:dyDescent="0.35">
      <c r="A314"/>
      <c r="T314" s="187">
        <f t="shared" si="4"/>
        <v>0</v>
      </c>
      <c r="U314" s="186">
        <f t="array" ref="U314">INDEX($B$4:$R$4,,MATCH(LARGE($B314:$R314+COLUMN($B314:$R314)/100,U$4),$B314:$R314+COLUMN($B314:$R314)/100,0))</f>
        <v>0</v>
      </c>
      <c r="V314" s="186">
        <f t="array" ref="V314">INDEX($B$4:$R$4,,MATCH(LARGE($B314:$R314+COLUMN($B314:$R314)/100,V$4),$B314:$R314+COLUMN($B314:$R314)/100,0))</f>
        <v>0</v>
      </c>
    </row>
    <row r="315" spans="1:22" x14ac:dyDescent="0.35">
      <c r="A315"/>
      <c r="T315" s="187">
        <f t="shared" si="4"/>
        <v>0</v>
      </c>
      <c r="U315" s="186">
        <f t="array" ref="U315">INDEX($B$4:$R$4,,MATCH(LARGE($B315:$R315+COLUMN($B315:$R315)/100,U$4),$B315:$R315+COLUMN($B315:$R315)/100,0))</f>
        <v>0</v>
      </c>
      <c r="V315" s="186">
        <f t="array" ref="V315">INDEX($B$4:$R$4,,MATCH(LARGE($B315:$R315+COLUMN($B315:$R315)/100,V$4),$B315:$R315+COLUMN($B315:$R315)/100,0))</f>
        <v>0</v>
      </c>
    </row>
    <row r="316" spans="1:22" x14ac:dyDescent="0.35">
      <c r="A316"/>
      <c r="T316" s="187">
        <f t="shared" si="4"/>
        <v>0</v>
      </c>
      <c r="U316" s="186">
        <f t="array" ref="U316">INDEX($B$4:$R$4,,MATCH(LARGE($B316:$R316+COLUMN($B316:$R316)/100,U$4),$B316:$R316+COLUMN($B316:$R316)/100,0))</f>
        <v>0</v>
      </c>
      <c r="V316" s="186">
        <f t="array" ref="V316">INDEX($B$4:$R$4,,MATCH(LARGE($B316:$R316+COLUMN($B316:$R316)/100,V$4),$B316:$R316+COLUMN($B316:$R316)/100,0))</f>
        <v>0</v>
      </c>
    </row>
    <row r="317" spans="1:22" x14ac:dyDescent="0.35">
      <c r="A317"/>
      <c r="T317" s="187">
        <f t="shared" si="4"/>
        <v>0</v>
      </c>
      <c r="U317" s="186">
        <f t="array" ref="U317">INDEX($B$4:$R$4,,MATCH(LARGE($B317:$R317+COLUMN($B317:$R317)/100,U$4),$B317:$R317+COLUMN($B317:$R317)/100,0))</f>
        <v>0</v>
      </c>
      <c r="V317" s="186">
        <f t="array" ref="V317">INDEX($B$4:$R$4,,MATCH(LARGE($B317:$R317+COLUMN($B317:$R317)/100,V$4),$B317:$R317+COLUMN($B317:$R317)/100,0))</f>
        <v>0</v>
      </c>
    </row>
    <row r="318" spans="1:22" x14ac:dyDescent="0.35">
      <c r="A318"/>
      <c r="T318" s="187">
        <f t="shared" si="4"/>
        <v>0</v>
      </c>
      <c r="U318" s="186">
        <f t="array" ref="U318">INDEX($B$4:$R$4,,MATCH(LARGE($B318:$R318+COLUMN($B318:$R318)/100,U$4),$B318:$R318+COLUMN($B318:$R318)/100,0))</f>
        <v>0</v>
      </c>
      <c r="V318" s="186">
        <f t="array" ref="V318">INDEX($B$4:$R$4,,MATCH(LARGE($B318:$R318+COLUMN($B318:$R318)/100,V$4),$B318:$R318+COLUMN($B318:$R318)/100,0))</f>
        <v>0</v>
      </c>
    </row>
    <row r="319" spans="1:22" x14ac:dyDescent="0.35">
      <c r="A319"/>
      <c r="T319" s="187">
        <f t="shared" si="4"/>
        <v>0</v>
      </c>
      <c r="U319" s="186">
        <f t="array" ref="U319">INDEX($B$4:$R$4,,MATCH(LARGE($B319:$R319+COLUMN($B319:$R319)/100,U$4),$B319:$R319+COLUMN($B319:$R319)/100,0))</f>
        <v>0</v>
      </c>
      <c r="V319" s="186">
        <f t="array" ref="V319">INDEX($B$4:$R$4,,MATCH(LARGE($B319:$R319+COLUMN($B319:$R319)/100,V$4),$B319:$R319+COLUMN($B319:$R319)/100,0))</f>
        <v>0</v>
      </c>
    </row>
    <row r="320" spans="1:22" x14ac:dyDescent="0.35">
      <c r="A320"/>
      <c r="T320" s="187">
        <f t="shared" si="4"/>
        <v>0</v>
      </c>
      <c r="U320" s="186">
        <f t="array" ref="U320">INDEX($B$4:$R$4,,MATCH(LARGE($B320:$R320+COLUMN($B320:$R320)/100,U$4),$B320:$R320+COLUMN($B320:$R320)/100,0))</f>
        <v>0</v>
      </c>
      <c r="V320" s="186">
        <f t="array" ref="V320">INDEX($B$4:$R$4,,MATCH(LARGE($B320:$R320+COLUMN($B320:$R320)/100,V$4),$B320:$R320+COLUMN($B320:$R320)/100,0))</f>
        <v>0</v>
      </c>
    </row>
    <row r="321" spans="1:22" x14ac:dyDescent="0.35">
      <c r="A321"/>
      <c r="T321" s="187">
        <f t="shared" si="4"/>
        <v>0</v>
      </c>
      <c r="U321" s="186">
        <f t="array" ref="U321">INDEX($B$4:$R$4,,MATCH(LARGE($B321:$R321+COLUMN($B321:$R321)/100,U$4),$B321:$R321+COLUMN($B321:$R321)/100,0))</f>
        <v>0</v>
      </c>
      <c r="V321" s="186">
        <f t="array" ref="V321">INDEX($B$4:$R$4,,MATCH(LARGE($B321:$R321+COLUMN($B321:$R321)/100,V$4),$B321:$R321+COLUMN($B321:$R321)/100,0))</f>
        <v>0</v>
      </c>
    </row>
    <row r="322" spans="1:22" x14ac:dyDescent="0.35">
      <c r="A322"/>
      <c r="T322" s="187">
        <f t="shared" si="4"/>
        <v>0</v>
      </c>
      <c r="U322" s="186">
        <f t="array" ref="U322">INDEX($B$4:$R$4,,MATCH(LARGE($B322:$R322+COLUMN($B322:$R322)/100,U$4),$B322:$R322+COLUMN($B322:$R322)/100,0))</f>
        <v>0</v>
      </c>
      <c r="V322" s="186">
        <f t="array" ref="V322">INDEX($B$4:$R$4,,MATCH(LARGE($B322:$R322+COLUMN($B322:$R322)/100,V$4),$B322:$R322+COLUMN($B322:$R322)/100,0))</f>
        <v>0</v>
      </c>
    </row>
    <row r="323" spans="1:22" x14ac:dyDescent="0.35">
      <c r="A323"/>
      <c r="T323" s="187">
        <f t="shared" si="4"/>
        <v>0</v>
      </c>
      <c r="U323" s="186">
        <f t="array" ref="U323">INDEX($B$4:$R$4,,MATCH(LARGE($B323:$R323+COLUMN($B323:$R323)/100,U$4),$B323:$R323+COLUMN($B323:$R323)/100,0))</f>
        <v>0</v>
      </c>
      <c r="V323" s="186">
        <f t="array" ref="V323">INDEX($B$4:$R$4,,MATCH(LARGE($B323:$R323+COLUMN($B323:$R323)/100,V$4),$B323:$R323+COLUMN($B323:$R323)/100,0))</f>
        <v>0</v>
      </c>
    </row>
    <row r="324" spans="1:22" x14ac:dyDescent="0.35">
      <c r="A324"/>
      <c r="T324" s="187">
        <f t="shared" si="4"/>
        <v>0</v>
      </c>
      <c r="U324" s="186">
        <f t="array" ref="U324">INDEX($B$4:$R$4,,MATCH(LARGE($B324:$R324+COLUMN($B324:$R324)/100,U$4),$B324:$R324+COLUMN($B324:$R324)/100,0))</f>
        <v>0</v>
      </c>
      <c r="V324" s="186">
        <f t="array" ref="V324">INDEX($B$4:$R$4,,MATCH(LARGE($B324:$R324+COLUMN($B324:$R324)/100,V$4),$B324:$R324+COLUMN($B324:$R324)/100,0))</f>
        <v>0</v>
      </c>
    </row>
    <row r="325" spans="1:22" x14ac:dyDescent="0.35">
      <c r="A325"/>
      <c r="T325" s="187">
        <f t="shared" si="4"/>
        <v>0</v>
      </c>
      <c r="U325" s="186">
        <f t="array" ref="U325">INDEX($B$4:$R$4,,MATCH(LARGE($B325:$R325+COLUMN($B325:$R325)/100,U$4),$B325:$R325+COLUMN($B325:$R325)/100,0))</f>
        <v>0</v>
      </c>
      <c r="V325" s="186">
        <f t="array" ref="V325">INDEX($B$4:$R$4,,MATCH(LARGE($B325:$R325+COLUMN($B325:$R325)/100,V$4),$B325:$R325+COLUMN($B325:$R325)/100,0))</f>
        <v>0</v>
      </c>
    </row>
    <row r="326" spans="1:22" x14ac:dyDescent="0.35">
      <c r="A326"/>
      <c r="T326" s="187">
        <f t="shared" ref="T326:T370" si="5">IF(U326="---",V326,U326)</f>
        <v>0</v>
      </c>
      <c r="U326" s="186">
        <f t="array" ref="U326">INDEX($B$4:$R$4,,MATCH(LARGE($B326:$R326+COLUMN($B326:$R326)/100,U$4),$B326:$R326+COLUMN($B326:$R326)/100,0))</f>
        <v>0</v>
      </c>
      <c r="V326" s="186">
        <f t="array" ref="V326">INDEX($B$4:$R$4,,MATCH(LARGE($B326:$R326+COLUMN($B326:$R326)/100,V$4),$B326:$R326+COLUMN($B326:$R326)/100,0))</f>
        <v>0</v>
      </c>
    </row>
    <row r="327" spans="1:22" x14ac:dyDescent="0.35">
      <c r="A327"/>
      <c r="T327" s="187">
        <f t="shared" si="5"/>
        <v>0</v>
      </c>
      <c r="U327" s="186">
        <f t="array" ref="U327">INDEX($B$4:$R$4,,MATCH(LARGE($B327:$R327+COLUMN($B327:$R327)/100,U$4),$B327:$R327+COLUMN($B327:$R327)/100,0))</f>
        <v>0</v>
      </c>
      <c r="V327" s="186">
        <f t="array" ref="V327">INDEX($B$4:$R$4,,MATCH(LARGE($B327:$R327+COLUMN($B327:$R327)/100,V$4),$B327:$R327+COLUMN($B327:$R327)/100,0))</f>
        <v>0</v>
      </c>
    </row>
    <row r="328" spans="1:22" x14ac:dyDescent="0.35">
      <c r="A328"/>
      <c r="T328" s="187">
        <f t="shared" si="5"/>
        <v>0</v>
      </c>
      <c r="U328" s="186">
        <f t="array" ref="U328">INDEX($B$4:$R$4,,MATCH(LARGE($B328:$R328+COLUMN($B328:$R328)/100,U$4),$B328:$R328+COLUMN($B328:$R328)/100,0))</f>
        <v>0</v>
      </c>
      <c r="V328" s="186">
        <f t="array" ref="V328">INDEX($B$4:$R$4,,MATCH(LARGE($B328:$R328+COLUMN($B328:$R328)/100,V$4),$B328:$R328+COLUMN($B328:$R328)/100,0))</f>
        <v>0</v>
      </c>
    </row>
    <row r="329" spans="1:22" x14ac:dyDescent="0.35">
      <c r="A329"/>
      <c r="T329" s="187">
        <f t="shared" si="5"/>
        <v>0</v>
      </c>
      <c r="U329" s="186">
        <f t="array" ref="U329">INDEX($B$4:$R$4,,MATCH(LARGE($B329:$R329+COLUMN($B329:$R329)/100,U$4),$B329:$R329+COLUMN($B329:$R329)/100,0))</f>
        <v>0</v>
      </c>
      <c r="V329" s="186">
        <f t="array" ref="V329">INDEX($B$4:$R$4,,MATCH(LARGE($B329:$R329+COLUMN($B329:$R329)/100,V$4),$B329:$R329+COLUMN($B329:$R329)/100,0))</f>
        <v>0</v>
      </c>
    </row>
    <row r="330" spans="1:22" x14ac:dyDescent="0.35">
      <c r="A330"/>
      <c r="T330" s="187">
        <f t="shared" si="5"/>
        <v>0</v>
      </c>
      <c r="U330" s="186">
        <f t="array" ref="U330">INDEX($B$4:$R$4,,MATCH(LARGE($B330:$R330+COLUMN($B330:$R330)/100,U$4),$B330:$R330+COLUMN($B330:$R330)/100,0))</f>
        <v>0</v>
      </c>
      <c r="V330" s="186">
        <f t="array" ref="V330">INDEX($B$4:$R$4,,MATCH(LARGE($B330:$R330+COLUMN($B330:$R330)/100,V$4),$B330:$R330+COLUMN($B330:$R330)/100,0))</f>
        <v>0</v>
      </c>
    </row>
    <row r="331" spans="1:22" x14ac:dyDescent="0.35">
      <c r="A331"/>
      <c r="T331" s="187">
        <f t="shared" si="5"/>
        <v>0</v>
      </c>
      <c r="U331" s="186">
        <f t="array" ref="U331">INDEX($B$4:$R$4,,MATCH(LARGE($B331:$R331+COLUMN($B331:$R331)/100,U$4),$B331:$R331+COLUMN($B331:$R331)/100,0))</f>
        <v>0</v>
      </c>
      <c r="V331" s="186">
        <f t="array" ref="V331">INDEX($B$4:$R$4,,MATCH(LARGE($B331:$R331+COLUMN($B331:$R331)/100,V$4),$B331:$R331+COLUMN($B331:$R331)/100,0))</f>
        <v>0</v>
      </c>
    </row>
    <row r="332" spans="1:22" x14ac:dyDescent="0.35">
      <c r="A332"/>
      <c r="T332" s="187">
        <f t="shared" si="5"/>
        <v>0</v>
      </c>
      <c r="U332" s="186">
        <f t="array" ref="U332">INDEX($B$4:$R$4,,MATCH(LARGE($B332:$R332+COLUMN($B332:$R332)/100,U$4),$B332:$R332+COLUMN($B332:$R332)/100,0))</f>
        <v>0</v>
      </c>
      <c r="V332" s="186">
        <f t="array" ref="V332">INDEX($B$4:$R$4,,MATCH(LARGE($B332:$R332+COLUMN($B332:$R332)/100,V$4),$B332:$R332+COLUMN($B332:$R332)/100,0))</f>
        <v>0</v>
      </c>
    </row>
    <row r="333" spans="1:22" x14ac:dyDescent="0.35">
      <c r="A333"/>
      <c r="T333" s="187">
        <f t="shared" si="5"/>
        <v>0</v>
      </c>
      <c r="U333" s="186">
        <f t="array" ref="U333">INDEX($B$4:$R$4,,MATCH(LARGE($B333:$R333+COLUMN($B333:$R333)/100,U$4),$B333:$R333+COLUMN($B333:$R333)/100,0))</f>
        <v>0</v>
      </c>
      <c r="V333" s="186">
        <f t="array" ref="V333">INDEX($B$4:$R$4,,MATCH(LARGE($B333:$R333+COLUMN($B333:$R333)/100,V$4),$B333:$R333+COLUMN($B333:$R333)/100,0))</f>
        <v>0</v>
      </c>
    </row>
    <row r="334" spans="1:22" x14ac:dyDescent="0.35">
      <c r="A334"/>
      <c r="T334" s="187">
        <f t="shared" si="5"/>
        <v>0</v>
      </c>
      <c r="U334" s="186">
        <f t="array" ref="U334">INDEX($B$4:$R$4,,MATCH(LARGE($B334:$R334+COLUMN($B334:$R334)/100,U$4),$B334:$R334+COLUMN($B334:$R334)/100,0))</f>
        <v>0</v>
      </c>
      <c r="V334" s="186">
        <f t="array" ref="V334">INDEX($B$4:$R$4,,MATCH(LARGE($B334:$R334+COLUMN($B334:$R334)/100,V$4),$B334:$R334+COLUMN($B334:$R334)/100,0))</f>
        <v>0</v>
      </c>
    </row>
    <row r="335" spans="1:22" x14ac:dyDescent="0.35">
      <c r="A335"/>
      <c r="T335" s="187">
        <f t="shared" si="5"/>
        <v>0</v>
      </c>
      <c r="U335" s="186">
        <f t="array" ref="U335">INDEX($B$4:$R$4,,MATCH(LARGE($B335:$R335+COLUMN($B335:$R335)/100,U$4),$B335:$R335+COLUMN($B335:$R335)/100,0))</f>
        <v>0</v>
      </c>
      <c r="V335" s="186">
        <f t="array" ref="V335">INDEX($B$4:$R$4,,MATCH(LARGE($B335:$R335+COLUMN($B335:$R335)/100,V$4),$B335:$R335+COLUMN($B335:$R335)/100,0))</f>
        <v>0</v>
      </c>
    </row>
    <row r="336" spans="1:22" x14ac:dyDescent="0.35">
      <c r="A336"/>
      <c r="T336" s="187">
        <f t="shared" si="5"/>
        <v>0</v>
      </c>
      <c r="U336" s="186">
        <f t="array" ref="U336">INDEX($B$4:$R$4,,MATCH(LARGE($B336:$R336+COLUMN($B336:$R336)/100,U$4),$B336:$R336+COLUMN($B336:$R336)/100,0))</f>
        <v>0</v>
      </c>
      <c r="V336" s="186">
        <f t="array" ref="V336">INDEX($B$4:$R$4,,MATCH(LARGE($B336:$R336+COLUMN($B336:$R336)/100,V$4),$B336:$R336+COLUMN($B336:$R336)/100,0))</f>
        <v>0</v>
      </c>
    </row>
    <row r="337" spans="1:22" x14ac:dyDescent="0.35">
      <c r="A337"/>
      <c r="T337" s="187">
        <f t="shared" si="5"/>
        <v>0</v>
      </c>
      <c r="U337" s="186">
        <f t="array" ref="U337">INDEX($B$4:$R$4,,MATCH(LARGE($B337:$R337+COLUMN($B337:$R337)/100,U$4),$B337:$R337+COLUMN($B337:$R337)/100,0))</f>
        <v>0</v>
      </c>
      <c r="V337" s="186">
        <f t="array" ref="V337">INDEX($B$4:$R$4,,MATCH(LARGE($B337:$R337+COLUMN($B337:$R337)/100,V$4),$B337:$R337+COLUMN($B337:$R337)/100,0))</f>
        <v>0</v>
      </c>
    </row>
    <row r="338" spans="1:22" x14ac:dyDescent="0.35">
      <c r="A338"/>
      <c r="T338" s="187">
        <f t="shared" si="5"/>
        <v>0</v>
      </c>
      <c r="U338" s="186">
        <f t="array" ref="U338">INDEX($B$4:$R$4,,MATCH(LARGE($B338:$R338+COLUMN($B338:$R338)/100,U$4),$B338:$R338+COLUMN($B338:$R338)/100,0))</f>
        <v>0</v>
      </c>
      <c r="V338" s="186">
        <f t="array" ref="V338">INDEX($B$4:$R$4,,MATCH(LARGE($B338:$R338+COLUMN($B338:$R338)/100,V$4),$B338:$R338+COLUMN($B338:$R338)/100,0))</f>
        <v>0</v>
      </c>
    </row>
    <row r="339" spans="1:22" x14ac:dyDescent="0.35">
      <c r="A339"/>
      <c r="T339" s="187">
        <f t="shared" si="5"/>
        <v>0</v>
      </c>
      <c r="U339" s="186">
        <f t="array" ref="U339">INDEX($B$4:$R$4,,MATCH(LARGE($B339:$R339+COLUMN($B339:$R339)/100,U$4),$B339:$R339+COLUMN($B339:$R339)/100,0))</f>
        <v>0</v>
      </c>
      <c r="V339" s="186">
        <f t="array" ref="V339">INDEX($B$4:$R$4,,MATCH(LARGE($B339:$R339+COLUMN($B339:$R339)/100,V$4),$B339:$R339+COLUMN($B339:$R339)/100,0))</f>
        <v>0</v>
      </c>
    </row>
    <row r="340" spans="1:22" x14ac:dyDescent="0.35">
      <c r="A340"/>
      <c r="T340" s="187">
        <f t="shared" si="5"/>
        <v>0</v>
      </c>
      <c r="U340" s="186">
        <f t="array" ref="U340">INDEX($B$4:$R$4,,MATCH(LARGE($B340:$R340+COLUMN($B340:$R340)/100,U$4),$B340:$R340+COLUMN($B340:$R340)/100,0))</f>
        <v>0</v>
      </c>
      <c r="V340" s="186">
        <f t="array" ref="V340">INDEX($B$4:$R$4,,MATCH(LARGE($B340:$R340+COLUMN($B340:$R340)/100,V$4),$B340:$R340+COLUMN($B340:$R340)/100,0))</f>
        <v>0</v>
      </c>
    </row>
    <row r="341" spans="1:22" x14ac:dyDescent="0.35">
      <c r="A341"/>
      <c r="T341" s="187">
        <f t="shared" si="5"/>
        <v>0</v>
      </c>
      <c r="U341" s="186">
        <f t="array" ref="U341">INDEX($B$4:$R$4,,MATCH(LARGE($B341:$R341+COLUMN($B341:$R341)/100,U$4),$B341:$R341+COLUMN($B341:$R341)/100,0))</f>
        <v>0</v>
      </c>
      <c r="V341" s="186">
        <f t="array" ref="V341">INDEX($B$4:$R$4,,MATCH(LARGE($B341:$R341+COLUMN($B341:$R341)/100,V$4),$B341:$R341+COLUMN($B341:$R341)/100,0))</f>
        <v>0</v>
      </c>
    </row>
    <row r="342" spans="1:22" x14ac:dyDescent="0.35">
      <c r="A342"/>
      <c r="T342" s="187">
        <f t="shared" si="5"/>
        <v>0</v>
      </c>
      <c r="U342" s="186">
        <f t="array" ref="U342">INDEX($B$4:$R$4,,MATCH(LARGE($B342:$R342+COLUMN($B342:$R342)/100,U$4),$B342:$R342+COLUMN($B342:$R342)/100,0))</f>
        <v>0</v>
      </c>
      <c r="V342" s="186">
        <f t="array" ref="V342">INDEX($B$4:$R$4,,MATCH(LARGE($B342:$R342+COLUMN($B342:$R342)/100,V$4),$B342:$R342+COLUMN($B342:$R342)/100,0))</f>
        <v>0</v>
      </c>
    </row>
    <row r="343" spans="1:22" x14ac:dyDescent="0.35">
      <c r="A343"/>
      <c r="T343" s="187">
        <f t="shared" si="5"/>
        <v>0</v>
      </c>
      <c r="U343" s="186">
        <f t="array" ref="U343">INDEX($B$4:$R$4,,MATCH(LARGE($B343:$R343+COLUMN($B343:$R343)/100,U$4),$B343:$R343+COLUMN($B343:$R343)/100,0))</f>
        <v>0</v>
      </c>
      <c r="V343" s="186">
        <f t="array" ref="V343">INDEX($B$4:$R$4,,MATCH(LARGE($B343:$R343+COLUMN($B343:$R343)/100,V$4),$B343:$R343+COLUMN($B343:$R343)/100,0))</f>
        <v>0</v>
      </c>
    </row>
    <row r="344" spans="1:22" x14ac:dyDescent="0.35">
      <c r="A344"/>
      <c r="T344" s="187">
        <f t="shared" si="5"/>
        <v>0</v>
      </c>
      <c r="U344" s="186">
        <f t="array" ref="U344">INDEX($B$4:$R$4,,MATCH(LARGE($B344:$R344+COLUMN($B344:$R344)/100,U$4),$B344:$R344+COLUMN($B344:$R344)/100,0))</f>
        <v>0</v>
      </c>
      <c r="V344" s="186">
        <f t="array" ref="V344">INDEX($B$4:$R$4,,MATCH(LARGE($B344:$R344+COLUMN($B344:$R344)/100,V$4),$B344:$R344+COLUMN($B344:$R344)/100,0))</f>
        <v>0</v>
      </c>
    </row>
    <row r="345" spans="1:22" x14ac:dyDescent="0.35">
      <c r="A345"/>
      <c r="T345" s="187">
        <f t="shared" si="5"/>
        <v>0</v>
      </c>
      <c r="U345" s="186">
        <f t="array" ref="U345">INDEX($B$4:$R$4,,MATCH(LARGE($B345:$R345+COLUMN($B345:$R345)/100,U$4),$B345:$R345+COLUMN($B345:$R345)/100,0))</f>
        <v>0</v>
      </c>
      <c r="V345" s="186">
        <f t="array" ref="V345">INDEX($B$4:$R$4,,MATCH(LARGE($B345:$R345+COLUMN($B345:$R345)/100,V$4),$B345:$R345+COLUMN($B345:$R345)/100,0))</f>
        <v>0</v>
      </c>
    </row>
    <row r="346" spans="1:22" x14ac:dyDescent="0.35">
      <c r="A346"/>
      <c r="T346" s="187">
        <f t="shared" si="5"/>
        <v>0</v>
      </c>
      <c r="U346" s="186">
        <f t="array" ref="U346">INDEX($B$4:$R$4,,MATCH(LARGE($B346:$R346+COLUMN($B346:$R346)/100,U$4),$B346:$R346+COLUMN($B346:$R346)/100,0))</f>
        <v>0</v>
      </c>
      <c r="V346" s="186">
        <f t="array" ref="V346">INDEX($B$4:$R$4,,MATCH(LARGE($B346:$R346+COLUMN($B346:$R346)/100,V$4),$B346:$R346+COLUMN($B346:$R346)/100,0))</f>
        <v>0</v>
      </c>
    </row>
    <row r="347" spans="1:22" x14ac:dyDescent="0.35">
      <c r="A347"/>
      <c r="T347" s="187">
        <f t="shared" si="5"/>
        <v>0</v>
      </c>
      <c r="U347" s="186">
        <f t="array" ref="U347">INDEX($B$4:$R$4,,MATCH(LARGE($B347:$R347+COLUMN($B347:$R347)/100,U$4),$B347:$R347+COLUMN($B347:$R347)/100,0))</f>
        <v>0</v>
      </c>
      <c r="V347" s="186">
        <f t="array" ref="V347">INDEX($B$4:$R$4,,MATCH(LARGE($B347:$R347+COLUMN($B347:$R347)/100,V$4),$B347:$R347+COLUMN($B347:$R347)/100,0))</f>
        <v>0</v>
      </c>
    </row>
    <row r="348" spans="1:22" x14ac:dyDescent="0.35">
      <c r="A348"/>
      <c r="T348" s="187">
        <f t="shared" si="5"/>
        <v>0</v>
      </c>
      <c r="U348" s="186">
        <f t="array" ref="U348">INDEX($B$4:$R$4,,MATCH(LARGE($B348:$R348+COLUMN($B348:$R348)/100,U$4),$B348:$R348+COLUMN($B348:$R348)/100,0))</f>
        <v>0</v>
      </c>
      <c r="V348" s="186">
        <f t="array" ref="V348">INDEX($B$4:$R$4,,MATCH(LARGE($B348:$R348+COLUMN($B348:$R348)/100,V$4),$B348:$R348+COLUMN($B348:$R348)/100,0))</f>
        <v>0</v>
      </c>
    </row>
    <row r="349" spans="1:22" x14ac:dyDescent="0.35">
      <c r="A349"/>
      <c r="T349" s="187">
        <f t="shared" si="5"/>
        <v>0</v>
      </c>
      <c r="U349" s="186">
        <f t="array" ref="U349">INDEX($B$4:$R$4,,MATCH(LARGE($B349:$R349+COLUMN($B349:$R349)/100,U$4),$B349:$R349+COLUMN($B349:$R349)/100,0))</f>
        <v>0</v>
      </c>
      <c r="V349" s="186">
        <f t="array" ref="V349">INDEX($B$4:$R$4,,MATCH(LARGE($B349:$R349+COLUMN($B349:$R349)/100,V$4),$B349:$R349+COLUMN($B349:$R349)/100,0))</f>
        <v>0</v>
      </c>
    </row>
    <row r="350" spans="1:22" x14ac:dyDescent="0.35">
      <c r="A350"/>
      <c r="T350" s="187">
        <f t="shared" si="5"/>
        <v>0</v>
      </c>
      <c r="U350" s="186">
        <f t="array" ref="U350">INDEX($B$4:$R$4,,MATCH(LARGE($B350:$R350+COLUMN($B350:$R350)/100,U$4),$B350:$R350+COLUMN($B350:$R350)/100,0))</f>
        <v>0</v>
      </c>
      <c r="V350" s="186">
        <f t="array" ref="V350">INDEX($B$4:$R$4,,MATCH(LARGE($B350:$R350+COLUMN($B350:$R350)/100,V$4),$B350:$R350+COLUMN($B350:$R350)/100,0))</f>
        <v>0</v>
      </c>
    </row>
    <row r="351" spans="1:22" x14ac:dyDescent="0.35">
      <c r="A351"/>
      <c r="T351" s="187">
        <f t="shared" si="5"/>
        <v>0</v>
      </c>
      <c r="U351" s="186">
        <f t="array" ref="U351">INDEX($B$4:$R$4,,MATCH(LARGE($B351:$R351+COLUMN($B351:$R351)/100,U$4),$B351:$R351+COLUMN($B351:$R351)/100,0))</f>
        <v>0</v>
      </c>
      <c r="V351" s="186">
        <f t="array" ref="V351">INDEX($B$4:$R$4,,MATCH(LARGE($B351:$R351+COLUMN($B351:$R351)/100,V$4),$B351:$R351+COLUMN($B351:$R351)/100,0))</f>
        <v>0</v>
      </c>
    </row>
    <row r="352" spans="1:22" x14ac:dyDescent="0.35">
      <c r="A352"/>
      <c r="T352" s="187">
        <f t="shared" si="5"/>
        <v>0</v>
      </c>
      <c r="U352" s="186">
        <f t="array" ref="U352">INDEX($B$4:$R$4,,MATCH(LARGE($B352:$R352+COLUMN($B352:$R352)/100,U$4),$B352:$R352+COLUMN($B352:$R352)/100,0))</f>
        <v>0</v>
      </c>
      <c r="V352" s="186">
        <f t="array" ref="V352">INDEX($B$4:$R$4,,MATCH(LARGE($B352:$R352+COLUMN($B352:$R352)/100,V$4),$B352:$R352+COLUMN($B352:$R352)/100,0))</f>
        <v>0</v>
      </c>
    </row>
    <row r="353" spans="1:22" x14ac:dyDescent="0.35">
      <c r="A353"/>
      <c r="T353" s="187">
        <f t="shared" si="5"/>
        <v>0</v>
      </c>
      <c r="U353" s="186">
        <f t="array" ref="U353">INDEX($B$4:$R$4,,MATCH(LARGE($B353:$R353+COLUMN($B353:$R353)/100,U$4),$B353:$R353+COLUMN($B353:$R353)/100,0))</f>
        <v>0</v>
      </c>
      <c r="V353" s="186">
        <f t="array" ref="V353">INDEX($B$4:$R$4,,MATCH(LARGE($B353:$R353+COLUMN($B353:$R353)/100,V$4),$B353:$R353+COLUMN($B353:$R353)/100,0))</f>
        <v>0</v>
      </c>
    </row>
    <row r="354" spans="1:22" x14ac:dyDescent="0.35">
      <c r="A354"/>
      <c r="T354" s="187">
        <f t="shared" si="5"/>
        <v>0</v>
      </c>
      <c r="U354" s="186">
        <f t="array" ref="U354">INDEX($B$4:$R$4,,MATCH(LARGE($B354:$R354+COLUMN($B354:$R354)/100,U$4),$B354:$R354+COLUMN($B354:$R354)/100,0))</f>
        <v>0</v>
      </c>
      <c r="V354" s="186">
        <f t="array" ref="V354">INDEX($B$4:$R$4,,MATCH(LARGE($B354:$R354+COLUMN($B354:$R354)/100,V$4),$B354:$R354+COLUMN($B354:$R354)/100,0))</f>
        <v>0</v>
      </c>
    </row>
    <row r="355" spans="1:22" x14ac:dyDescent="0.35">
      <c r="A355"/>
      <c r="T355" s="187">
        <f t="shared" si="5"/>
        <v>0</v>
      </c>
      <c r="U355" s="186">
        <f t="array" ref="U355">INDEX($B$4:$R$4,,MATCH(LARGE($B355:$R355+COLUMN($B355:$R355)/100,U$4),$B355:$R355+COLUMN($B355:$R355)/100,0))</f>
        <v>0</v>
      </c>
      <c r="V355" s="186">
        <f t="array" ref="V355">INDEX($B$4:$R$4,,MATCH(LARGE($B355:$R355+COLUMN($B355:$R355)/100,V$4),$B355:$R355+COLUMN($B355:$R355)/100,0))</f>
        <v>0</v>
      </c>
    </row>
    <row r="356" spans="1:22" x14ac:dyDescent="0.35">
      <c r="A356"/>
      <c r="T356" s="187">
        <f t="shared" si="5"/>
        <v>0</v>
      </c>
      <c r="U356" s="186">
        <f t="array" ref="U356">INDEX($B$4:$R$4,,MATCH(LARGE($B356:$R356+COLUMN($B356:$R356)/100,U$4),$B356:$R356+COLUMN($B356:$R356)/100,0))</f>
        <v>0</v>
      </c>
      <c r="V356" s="186">
        <f t="array" ref="V356">INDEX($B$4:$R$4,,MATCH(LARGE($B356:$R356+COLUMN($B356:$R356)/100,V$4),$B356:$R356+COLUMN($B356:$R356)/100,0))</f>
        <v>0</v>
      </c>
    </row>
    <row r="357" spans="1:22" x14ac:dyDescent="0.35">
      <c r="A357"/>
      <c r="T357" s="187">
        <f t="shared" si="5"/>
        <v>0</v>
      </c>
      <c r="U357" s="186">
        <f t="array" ref="U357">INDEX($B$4:$R$4,,MATCH(LARGE($B357:$R357+COLUMN($B357:$R357)/100,U$4),$B357:$R357+COLUMN($B357:$R357)/100,0))</f>
        <v>0</v>
      </c>
      <c r="V357" s="186">
        <f t="array" ref="V357">INDEX($B$4:$R$4,,MATCH(LARGE($B357:$R357+COLUMN($B357:$R357)/100,V$4),$B357:$R357+COLUMN($B357:$R357)/100,0))</f>
        <v>0</v>
      </c>
    </row>
    <row r="358" spans="1:22" x14ac:dyDescent="0.35">
      <c r="A358"/>
      <c r="T358" s="187">
        <f t="shared" si="5"/>
        <v>0</v>
      </c>
      <c r="U358" s="186">
        <f t="array" ref="U358">INDEX($B$4:$R$4,,MATCH(LARGE($B358:$R358+COLUMN($B358:$R358)/100,U$4),$B358:$R358+COLUMN($B358:$R358)/100,0))</f>
        <v>0</v>
      </c>
      <c r="V358" s="186">
        <f t="array" ref="V358">INDEX($B$4:$R$4,,MATCH(LARGE($B358:$R358+COLUMN($B358:$R358)/100,V$4),$B358:$R358+COLUMN($B358:$R358)/100,0))</f>
        <v>0</v>
      </c>
    </row>
    <row r="359" spans="1:22" x14ac:dyDescent="0.35">
      <c r="A359"/>
      <c r="T359" s="187">
        <f t="shared" si="5"/>
        <v>0</v>
      </c>
      <c r="U359" s="186">
        <f t="array" ref="U359">INDEX($B$4:$R$4,,MATCH(LARGE($B359:$R359+COLUMN($B359:$R359)/100,U$4),$B359:$R359+COLUMN($B359:$R359)/100,0))</f>
        <v>0</v>
      </c>
      <c r="V359" s="186">
        <f t="array" ref="V359">INDEX($B$4:$R$4,,MATCH(LARGE($B359:$R359+COLUMN($B359:$R359)/100,V$4),$B359:$R359+COLUMN($B359:$R359)/100,0))</f>
        <v>0</v>
      </c>
    </row>
    <row r="360" spans="1:22" x14ac:dyDescent="0.35">
      <c r="A360"/>
      <c r="T360" s="187">
        <f t="shared" si="5"/>
        <v>0</v>
      </c>
      <c r="U360" s="186">
        <f t="array" ref="U360">INDEX($B$4:$R$4,,MATCH(LARGE($B360:$R360+COLUMN($B360:$R360)/100,U$4),$B360:$R360+COLUMN($B360:$R360)/100,0))</f>
        <v>0</v>
      </c>
      <c r="V360" s="186">
        <f t="array" ref="V360">INDEX($B$4:$R$4,,MATCH(LARGE($B360:$R360+COLUMN($B360:$R360)/100,V$4),$B360:$R360+COLUMN($B360:$R360)/100,0))</f>
        <v>0</v>
      </c>
    </row>
    <row r="361" spans="1:22" x14ac:dyDescent="0.35">
      <c r="A361"/>
      <c r="T361" s="187">
        <f t="shared" si="5"/>
        <v>0</v>
      </c>
      <c r="U361" s="186">
        <f t="array" ref="U361">INDEX($B$4:$R$4,,MATCH(LARGE($B361:$R361+COLUMN($B361:$R361)/100,U$4),$B361:$R361+COLUMN($B361:$R361)/100,0))</f>
        <v>0</v>
      </c>
      <c r="V361" s="186">
        <f t="array" ref="V361">INDEX($B$4:$R$4,,MATCH(LARGE($B361:$R361+COLUMN($B361:$R361)/100,V$4),$B361:$R361+COLUMN($B361:$R361)/100,0))</f>
        <v>0</v>
      </c>
    </row>
    <row r="362" spans="1:22" x14ac:dyDescent="0.35">
      <c r="A362"/>
      <c r="T362" s="187">
        <f t="shared" si="5"/>
        <v>0</v>
      </c>
      <c r="U362" s="186">
        <f t="array" ref="U362">INDEX($B$4:$R$4,,MATCH(LARGE($B362:$R362+COLUMN($B362:$R362)/100,U$4),$B362:$R362+COLUMN($B362:$R362)/100,0))</f>
        <v>0</v>
      </c>
      <c r="V362" s="186">
        <f t="array" ref="V362">INDEX($B$4:$R$4,,MATCH(LARGE($B362:$R362+COLUMN($B362:$R362)/100,V$4),$B362:$R362+COLUMN($B362:$R362)/100,0))</f>
        <v>0</v>
      </c>
    </row>
    <row r="363" spans="1:22" x14ac:dyDescent="0.35">
      <c r="A363"/>
      <c r="T363" s="187">
        <f t="shared" si="5"/>
        <v>0</v>
      </c>
      <c r="U363" s="186">
        <f t="array" ref="U363">INDEX($B$4:$R$4,,MATCH(LARGE($B363:$R363+COLUMN($B363:$R363)/100,U$4),$B363:$R363+COLUMN($B363:$R363)/100,0))</f>
        <v>0</v>
      </c>
      <c r="V363" s="186">
        <f t="array" ref="V363">INDEX($B$4:$R$4,,MATCH(LARGE($B363:$R363+COLUMN($B363:$R363)/100,V$4),$B363:$R363+COLUMN($B363:$R363)/100,0))</f>
        <v>0</v>
      </c>
    </row>
    <row r="364" spans="1:22" x14ac:dyDescent="0.35">
      <c r="A364"/>
      <c r="T364" s="187">
        <f t="shared" si="5"/>
        <v>0</v>
      </c>
      <c r="U364" s="186">
        <f t="array" ref="U364">INDEX($B$4:$R$4,,MATCH(LARGE($B364:$R364+COLUMN($B364:$R364)/100,U$4),$B364:$R364+COLUMN($B364:$R364)/100,0))</f>
        <v>0</v>
      </c>
      <c r="V364" s="186">
        <f t="array" ref="V364">INDEX($B$4:$R$4,,MATCH(LARGE($B364:$R364+COLUMN($B364:$R364)/100,V$4),$B364:$R364+COLUMN($B364:$R364)/100,0))</f>
        <v>0</v>
      </c>
    </row>
    <row r="365" spans="1:22" x14ac:dyDescent="0.35">
      <c r="A365"/>
      <c r="T365" s="187">
        <f t="shared" si="5"/>
        <v>0</v>
      </c>
      <c r="U365" s="186">
        <f t="array" ref="U365">INDEX($B$4:$R$4,,MATCH(LARGE($B365:$R365+COLUMN($B365:$R365)/100,U$4),$B365:$R365+COLUMN($B365:$R365)/100,0))</f>
        <v>0</v>
      </c>
      <c r="V365" s="186">
        <f t="array" ref="V365">INDEX($B$4:$R$4,,MATCH(LARGE($B365:$R365+COLUMN($B365:$R365)/100,V$4),$B365:$R365+COLUMN($B365:$R365)/100,0))</f>
        <v>0</v>
      </c>
    </row>
    <row r="366" spans="1:22" x14ac:dyDescent="0.35">
      <c r="A366"/>
      <c r="T366" s="187">
        <f t="shared" si="5"/>
        <v>0</v>
      </c>
      <c r="U366" s="186">
        <f t="array" ref="U366">INDEX($B$4:$R$4,,MATCH(LARGE($B366:$R366+COLUMN($B366:$R366)/100,U$4),$B366:$R366+COLUMN($B366:$R366)/100,0))</f>
        <v>0</v>
      </c>
      <c r="V366" s="186">
        <f t="array" ref="V366">INDEX($B$4:$R$4,,MATCH(LARGE($B366:$R366+COLUMN($B366:$R366)/100,V$4),$B366:$R366+COLUMN($B366:$R366)/100,0))</f>
        <v>0</v>
      </c>
    </row>
    <row r="367" spans="1:22" x14ac:dyDescent="0.35">
      <c r="A367"/>
      <c r="T367" s="187">
        <f t="shared" si="5"/>
        <v>0</v>
      </c>
      <c r="U367" s="186">
        <f t="array" ref="U367">INDEX($B$4:$R$4,,MATCH(LARGE($B367:$R367+COLUMN($B367:$R367)/100,U$4),$B367:$R367+COLUMN($B367:$R367)/100,0))</f>
        <v>0</v>
      </c>
      <c r="V367" s="186">
        <f t="array" ref="V367">INDEX($B$4:$R$4,,MATCH(LARGE($B367:$R367+COLUMN($B367:$R367)/100,V$4),$B367:$R367+COLUMN($B367:$R367)/100,0))</f>
        <v>0</v>
      </c>
    </row>
    <row r="368" spans="1:22" x14ac:dyDescent="0.35">
      <c r="A368"/>
      <c r="T368" s="187">
        <f t="shared" si="5"/>
        <v>0</v>
      </c>
      <c r="U368" s="186">
        <f t="array" ref="U368">INDEX($B$4:$R$4,,MATCH(LARGE($B368:$R368+COLUMN($B368:$R368)/100,U$4),$B368:$R368+COLUMN($B368:$R368)/100,0))</f>
        <v>0</v>
      </c>
      <c r="V368" s="186">
        <f t="array" ref="V368">INDEX($B$4:$R$4,,MATCH(LARGE($B368:$R368+COLUMN($B368:$R368)/100,V$4),$B368:$R368+COLUMN($B368:$R368)/100,0))</f>
        <v>0</v>
      </c>
    </row>
    <row r="369" spans="1:22" x14ac:dyDescent="0.35">
      <c r="A369"/>
      <c r="T369" s="187">
        <f t="shared" si="5"/>
        <v>0</v>
      </c>
      <c r="U369" s="186">
        <f t="array" ref="U369">INDEX($B$4:$R$4,,MATCH(LARGE($B369:$R369+COLUMN($B369:$R369)/100,U$4),$B369:$R369+COLUMN($B369:$R369)/100,0))</f>
        <v>0</v>
      </c>
      <c r="V369" s="186">
        <f t="array" ref="V369">INDEX($B$4:$R$4,,MATCH(LARGE($B369:$R369+COLUMN($B369:$R369)/100,V$4),$B369:$R369+COLUMN($B369:$R369)/100,0))</f>
        <v>0</v>
      </c>
    </row>
    <row r="370" spans="1:22" x14ac:dyDescent="0.35">
      <c r="A370"/>
      <c r="T370" s="187">
        <f t="shared" si="5"/>
        <v>0</v>
      </c>
      <c r="U370" s="186">
        <f t="array" ref="U370">INDEX($B$4:$R$4,,MATCH(LARGE($B370:$R370+COLUMN($B370:$R370)/100,U$4),$B370:$R370+COLUMN($B370:$R370)/100,0))</f>
        <v>0</v>
      </c>
      <c r="V370" s="186">
        <f t="array" ref="V370">INDEX($B$4:$R$4,,MATCH(LARGE($B370:$R370+COLUMN($B370:$R370)/100,V$4),$B370:$R370+COLUMN($B370:$R370)/100,0))</f>
        <v>0</v>
      </c>
    </row>
    <row r="371" spans="1:22" x14ac:dyDescent="0.35">
      <c r="T371" s="187">
        <f t="shared" ref="T371:T405" si="6">IF(U371="---",V371,U371)</f>
        <v>0</v>
      </c>
      <c r="U371" s="186">
        <f t="array" ref="U371">INDEX($B$4:$R$4,,MATCH(LARGE($B371:$R371+COLUMN($B371:$R371)/100,U$4),$B371:$R371+COLUMN($B371:$R371)/100,0))</f>
        <v>0</v>
      </c>
      <c r="V371" s="186">
        <f t="array" ref="V371">INDEX($B$4:$R$4,,MATCH(LARGE($B371:$R371+COLUMN($B371:$R371)/100,V$4),$B371:$R371+COLUMN($B371:$R371)/100,0))</f>
        <v>0</v>
      </c>
    </row>
    <row r="372" spans="1:22" x14ac:dyDescent="0.35">
      <c r="T372" s="187">
        <f t="shared" si="6"/>
        <v>0</v>
      </c>
      <c r="U372" s="186">
        <f t="array" ref="U372">INDEX($B$4:$R$4,,MATCH(LARGE($B372:$R372+COLUMN($B372:$R372)/100,U$4),$B372:$R372+COLUMN($B372:$R372)/100,0))</f>
        <v>0</v>
      </c>
      <c r="V372" s="186">
        <f t="array" ref="V372">INDEX($B$4:$R$4,,MATCH(LARGE($B372:$R372+COLUMN($B372:$R372)/100,V$4),$B372:$R372+COLUMN($B372:$R372)/100,0))</f>
        <v>0</v>
      </c>
    </row>
    <row r="373" spans="1:22" x14ac:dyDescent="0.35">
      <c r="T373" s="187">
        <f t="shared" si="6"/>
        <v>0</v>
      </c>
      <c r="U373" s="186">
        <f t="array" ref="U373">INDEX($B$4:$R$4,,MATCH(LARGE($B373:$R373+COLUMN($B373:$R373)/100,U$4),$B373:$R373+COLUMN($B373:$R373)/100,0))</f>
        <v>0</v>
      </c>
      <c r="V373" s="186">
        <f t="array" ref="V373">INDEX($B$4:$R$4,,MATCH(LARGE($B373:$R373+COLUMN($B373:$R373)/100,V$4),$B373:$R373+COLUMN($B373:$R373)/100,0))</f>
        <v>0</v>
      </c>
    </row>
    <row r="374" spans="1:22" x14ac:dyDescent="0.35">
      <c r="T374" s="187">
        <f t="shared" si="6"/>
        <v>0</v>
      </c>
      <c r="U374" s="186">
        <f t="array" ref="U374">INDEX($B$4:$R$4,,MATCH(LARGE($B374:$R374+COLUMN($B374:$R374)/100,U$4),$B374:$R374+COLUMN($B374:$R374)/100,0))</f>
        <v>0</v>
      </c>
      <c r="V374" s="186">
        <f t="array" ref="V374">INDEX($B$4:$R$4,,MATCH(LARGE($B374:$R374+COLUMN($B374:$R374)/100,V$4),$B374:$R374+COLUMN($B374:$R374)/100,0))</f>
        <v>0</v>
      </c>
    </row>
    <row r="375" spans="1:22" x14ac:dyDescent="0.35">
      <c r="T375" s="187">
        <f t="shared" si="6"/>
        <v>0</v>
      </c>
      <c r="U375" s="186">
        <f t="array" ref="U375">INDEX($B$4:$R$4,,MATCH(LARGE($B375:$R375+COLUMN($B375:$R375)/100,U$4),$B375:$R375+COLUMN($B375:$R375)/100,0))</f>
        <v>0</v>
      </c>
      <c r="V375" s="186">
        <f t="array" ref="V375">INDEX($B$4:$R$4,,MATCH(LARGE($B375:$R375+COLUMN($B375:$R375)/100,V$4),$B375:$R375+COLUMN($B375:$R375)/100,0))</f>
        <v>0</v>
      </c>
    </row>
    <row r="376" spans="1:22" x14ac:dyDescent="0.35">
      <c r="T376" s="187">
        <f t="shared" si="6"/>
        <v>0</v>
      </c>
      <c r="U376" s="186">
        <f t="array" ref="U376">INDEX($B$4:$R$4,,MATCH(LARGE($B376:$R376+COLUMN($B376:$R376)/100,U$4),$B376:$R376+COLUMN($B376:$R376)/100,0))</f>
        <v>0</v>
      </c>
      <c r="V376" s="186">
        <f t="array" ref="V376">INDEX($B$4:$R$4,,MATCH(LARGE($B376:$R376+COLUMN($B376:$R376)/100,V$4),$B376:$R376+COLUMN($B376:$R376)/100,0))</f>
        <v>0</v>
      </c>
    </row>
    <row r="377" spans="1:22" x14ac:dyDescent="0.35">
      <c r="T377" s="187">
        <f t="shared" si="6"/>
        <v>0</v>
      </c>
      <c r="U377" s="186">
        <f t="array" ref="U377">INDEX($B$4:$R$4,,MATCH(LARGE($B377:$R377+COLUMN($B377:$R377)/100,U$4),$B377:$R377+COLUMN($B377:$R377)/100,0))</f>
        <v>0</v>
      </c>
      <c r="V377" s="186">
        <f t="array" ref="V377">INDEX($B$4:$R$4,,MATCH(LARGE($B377:$R377+COLUMN($B377:$R377)/100,V$4),$B377:$R377+COLUMN($B377:$R377)/100,0))</f>
        <v>0</v>
      </c>
    </row>
    <row r="378" spans="1:22" x14ac:dyDescent="0.35">
      <c r="T378" s="187">
        <f t="shared" si="6"/>
        <v>0</v>
      </c>
      <c r="U378" s="186">
        <f t="array" ref="U378">INDEX($B$4:$R$4,,MATCH(LARGE($B378:$R378+COLUMN($B378:$R378)/100,U$4),$B378:$R378+COLUMN($B378:$R378)/100,0))</f>
        <v>0</v>
      </c>
      <c r="V378" s="186">
        <f t="array" ref="V378">INDEX($B$4:$R$4,,MATCH(LARGE($B378:$R378+COLUMN($B378:$R378)/100,V$4),$B378:$R378+COLUMN($B378:$R378)/100,0))</f>
        <v>0</v>
      </c>
    </row>
    <row r="379" spans="1:22" x14ac:dyDescent="0.35">
      <c r="T379" s="187">
        <f t="shared" si="6"/>
        <v>0</v>
      </c>
      <c r="U379" s="186">
        <f t="array" ref="U379">INDEX($B$4:$R$4,,MATCH(LARGE($B379:$R379+COLUMN($B379:$R379)/100,U$4),$B379:$R379+COLUMN($B379:$R379)/100,0))</f>
        <v>0</v>
      </c>
      <c r="V379" s="186">
        <f t="array" ref="V379">INDEX($B$4:$R$4,,MATCH(LARGE($B379:$R379+COLUMN($B379:$R379)/100,V$4),$B379:$R379+COLUMN($B379:$R379)/100,0))</f>
        <v>0</v>
      </c>
    </row>
    <row r="380" spans="1:22" x14ac:dyDescent="0.35">
      <c r="T380" s="187">
        <f t="shared" si="6"/>
        <v>0</v>
      </c>
      <c r="U380" s="186">
        <f t="array" ref="U380">INDEX($B$4:$R$4,,MATCH(LARGE($B380:$R380+COLUMN($B380:$R380)/100,U$4),$B380:$R380+COLUMN($B380:$R380)/100,0))</f>
        <v>0</v>
      </c>
      <c r="V380" s="186">
        <f t="array" ref="V380">INDEX($B$4:$R$4,,MATCH(LARGE($B380:$R380+COLUMN($B380:$R380)/100,V$4),$B380:$R380+COLUMN($B380:$R380)/100,0))</f>
        <v>0</v>
      </c>
    </row>
    <row r="381" spans="1:22" x14ac:dyDescent="0.35">
      <c r="T381" s="187">
        <f t="shared" si="6"/>
        <v>0</v>
      </c>
      <c r="U381" s="186">
        <f t="array" ref="U381">INDEX($B$4:$R$4,,MATCH(LARGE($B381:$R381+COLUMN($B381:$R381)/100,U$4),$B381:$R381+COLUMN($B381:$R381)/100,0))</f>
        <v>0</v>
      </c>
      <c r="V381" s="186">
        <f t="array" ref="V381">INDEX($B$4:$R$4,,MATCH(LARGE($B381:$R381+COLUMN($B381:$R381)/100,V$4),$B381:$R381+COLUMN($B381:$R381)/100,0))</f>
        <v>0</v>
      </c>
    </row>
    <row r="382" spans="1:22" x14ac:dyDescent="0.35">
      <c r="T382" s="187">
        <f t="shared" si="6"/>
        <v>0</v>
      </c>
      <c r="U382" s="186">
        <f t="array" ref="U382">INDEX($B$4:$R$4,,MATCH(LARGE($B382:$R382+COLUMN($B382:$R382)/100,U$4),$B382:$R382+COLUMN($B382:$R382)/100,0))</f>
        <v>0</v>
      </c>
      <c r="V382" s="186">
        <f t="array" ref="V382">INDEX($B$4:$R$4,,MATCH(LARGE($B382:$R382+COLUMN($B382:$R382)/100,V$4),$B382:$R382+COLUMN($B382:$R382)/100,0))</f>
        <v>0</v>
      </c>
    </row>
    <row r="383" spans="1:22" x14ac:dyDescent="0.35">
      <c r="T383" s="187">
        <f t="shared" si="6"/>
        <v>0</v>
      </c>
      <c r="U383" s="186">
        <f t="array" ref="U383">INDEX($B$4:$R$4,,MATCH(LARGE($B383:$R383+COLUMN($B383:$R383)/100,U$4),$B383:$R383+COLUMN($B383:$R383)/100,0))</f>
        <v>0</v>
      </c>
      <c r="V383" s="186">
        <f t="array" ref="V383">INDEX($B$4:$R$4,,MATCH(LARGE($B383:$R383+COLUMN($B383:$R383)/100,V$4),$B383:$R383+COLUMN($B383:$R383)/100,0))</f>
        <v>0</v>
      </c>
    </row>
    <row r="384" spans="1:22" x14ac:dyDescent="0.35">
      <c r="T384" s="187">
        <f t="shared" si="6"/>
        <v>0</v>
      </c>
      <c r="U384" s="186">
        <f t="array" ref="U384">INDEX($B$4:$R$4,,MATCH(LARGE($B384:$R384+COLUMN($B384:$R384)/100,U$4),$B384:$R384+COLUMN($B384:$R384)/100,0))</f>
        <v>0</v>
      </c>
      <c r="V384" s="186">
        <f t="array" ref="V384">INDEX($B$4:$R$4,,MATCH(LARGE($B384:$R384+COLUMN($B384:$R384)/100,V$4),$B384:$R384+COLUMN($B384:$R384)/100,0))</f>
        <v>0</v>
      </c>
    </row>
    <row r="385" spans="20:22" x14ac:dyDescent="0.35">
      <c r="T385" s="187">
        <f t="shared" si="6"/>
        <v>0</v>
      </c>
      <c r="U385" s="186">
        <f t="array" ref="U385">INDEX($B$4:$R$4,,MATCH(LARGE($B385:$R385+COLUMN($B385:$R385)/100,U$4),$B385:$R385+COLUMN($B385:$R385)/100,0))</f>
        <v>0</v>
      </c>
      <c r="V385" s="186">
        <f t="array" ref="V385">INDEX($B$4:$R$4,,MATCH(LARGE($B385:$R385+COLUMN($B385:$R385)/100,V$4),$B385:$R385+COLUMN($B385:$R385)/100,0))</f>
        <v>0</v>
      </c>
    </row>
    <row r="386" spans="20:22" x14ac:dyDescent="0.35">
      <c r="T386" s="187">
        <f t="shared" si="6"/>
        <v>0</v>
      </c>
      <c r="U386" s="186">
        <f t="array" ref="U386">INDEX($B$4:$R$4,,MATCH(LARGE($B386:$R386+COLUMN($B386:$R386)/100,U$4),$B386:$R386+COLUMN($B386:$R386)/100,0))</f>
        <v>0</v>
      </c>
      <c r="V386" s="186">
        <f t="array" ref="V386">INDEX($B$4:$R$4,,MATCH(LARGE($B386:$R386+COLUMN($B386:$R386)/100,V$4),$B386:$R386+COLUMN($B386:$R386)/100,0))</f>
        <v>0</v>
      </c>
    </row>
    <row r="387" spans="20:22" x14ac:dyDescent="0.35">
      <c r="T387" s="187">
        <f t="shared" si="6"/>
        <v>0</v>
      </c>
      <c r="U387" s="186">
        <f t="array" ref="U387">INDEX($B$4:$R$4,,MATCH(LARGE($B387:$R387+COLUMN($B387:$R387)/100,U$4),$B387:$R387+COLUMN($B387:$R387)/100,0))</f>
        <v>0</v>
      </c>
      <c r="V387" s="186">
        <f t="array" ref="V387">INDEX($B$4:$R$4,,MATCH(LARGE($B387:$R387+COLUMN($B387:$R387)/100,V$4),$B387:$R387+COLUMN($B387:$R387)/100,0))</f>
        <v>0</v>
      </c>
    </row>
    <row r="388" spans="20:22" x14ac:dyDescent="0.35">
      <c r="T388" s="187">
        <f t="shared" si="6"/>
        <v>0</v>
      </c>
      <c r="U388" s="186">
        <f t="array" ref="U388">INDEX($B$4:$R$4,,MATCH(LARGE($B388:$R388+COLUMN($B388:$R388)/100,U$4),$B388:$R388+COLUMN($B388:$R388)/100,0))</f>
        <v>0</v>
      </c>
      <c r="V388" s="186">
        <f t="array" ref="V388">INDEX($B$4:$R$4,,MATCH(LARGE($B388:$R388+COLUMN($B388:$R388)/100,V$4),$B388:$R388+COLUMN($B388:$R388)/100,0))</f>
        <v>0</v>
      </c>
    </row>
    <row r="389" spans="20:22" x14ac:dyDescent="0.35">
      <c r="T389" s="187">
        <f t="shared" si="6"/>
        <v>0</v>
      </c>
      <c r="U389" s="186">
        <f t="array" ref="U389">INDEX($B$4:$R$4,,MATCH(LARGE($B389:$R389+COLUMN($B389:$R389)/100,U$4),$B389:$R389+COLUMN($B389:$R389)/100,0))</f>
        <v>0</v>
      </c>
      <c r="V389" s="186">
        <f t="array" ref="V389">INDEX($B$4:$R$4,,MATCH(LARGE($B389:$R389+COLUMN($B389:$R389)/100,V$4),$B389:$R389+COLUMN($B389:$R389)/100,0))</f>
        <v>0</v>
      </c>
    </row>
    <row r="390" spans="20:22" x14ac:dyDescent="0.35">
      <c r="T390" s="187">
        <f t="shared" si="6"/>
        <v>0</v>
      </c>
      <c r="U390" s="186">
        <f t="array" ref="U390">INDEX($B$4:$R$4,,MATCH(LARGE($B390:$R390+COLUMN($B390:$R390)/100,U$4),$B390:$R390+COLUMN($B390:$R390)/100,0))</f>
        <v>0</v>
      </c>
      <c r="V390" s="186">
        <f t="array" ref="V390">INDEX($B$4:$R$4,,MATCH(LARGE($B390:$R390+COLUMN($B390:$R390)/100,V$4),$B390:$R390+COLUMN($B390:$R390)/100,0))</f>
        <v>0</v>
      </c>
    </row>
    <row r="391" spans="20:22" x14ac:dyDescent="0.35">
      <c r="T391" s="187">
        <f t="shared" si="6"/>
        <v>0</v>
      </c>
      <c r="U391" s="186">
        <f t="array" ref="U391">INDEX($B$4:$R$4,,MATCH(LARGE($B391:$R391+COLUMN($B391:$R391)/100,U$4),$B391:$R391+COLUMN($B391:$R391)/100,0))</f>
        <v>0</v>
      </c>
      <c r="V391" s="186">
        <f t="array" ref="V391">INDEX($B$4:$R$4,,MATCH(LARGE($B391:$R391+COLUMN($B391:$R391)/100,V$4),$B391:$R391+COLUMN($B391:$R391)/100,0))</f>
        <v>0</v>
      </c>
    </row>
    <row r="392" spans="20:22" x14ac:dyDescent="0.35">
      <c r="T392" s="187">
        <f t="shared" si="6"/>
        <v>0</v>
      </c>
      <c r="U392" s="186">
        <f t="array" ref="U392">INDEX($B$4:$R$4,,MATCH(LARGE($B392:$R392+COLUMN($B392:$R392)/100,U$4),$B392:$R392+COLUMN($B392:$R392)/100,0))</f>
        <v>0</v>
      </c>
      <c r="V392" s="186">
        <f t="array" ref="V392">INDEX($B$4:$R$4,,MATCH(LARGE($B392:$R392+COLUMN($B392:$R392)/100,V$4),$B392:$R392+COLUMN($B392:$R392)/100,0))</f>
        <v>0</v>
      </c>
    </row>
    <row r="393" spans="20:22" x14ac:dyDescent="0.35">
      <c r="T393" s="187">
        <f t="shared" si="6"/>
        <v>0</v>
      </c>
      <c r="U393" s="186">
        <f t="array" ref="U393">INDEX($B$4:$R$4,,MATCH(LARGE($B393:$R393+COLUMN($B393:$R393)/100,U$4),$B393:$R393+COLUMN($B393:$R393)/100,0))</f>
        <v>0</v>
      </c>
      <c r="V393" s="186">
        <f t="array" ref="V393">INDEX($B$4:$R$4,,MATCH(LARGE($B393:$R393+COLUMN($B393:$R393)/100,V$4),$B393:$R393+COLUMN($B393:$R393)/100,0))</f>
        <v>0</v>
      </c>
    </row>
    <row r="394" spans="20:22" x14ac:dyDescent="0.35">
      <c r="T394" s="187">
        <f t="shared" si="6"/>
        <v>0</v>
      </c>
      <c r="U394" s="186">
        <f t="array" ref="U394">INDEX($B$4:$R$4,,MATCH(LARGE($B394:$R394+COLUMN($B394:$R394)/100,U$4),$B394:$R394+COLUMN($B394:$R394)/100,0))</f>
        <v>0</v>
      </c>
      <c r="V394" s="186">
        <f t="array" ref="V394">INDEX($B$4:$R$4,,MATCH(LARGE($B394:$R394+COLUMN($B394:$R394)/100,V$4),$B394:$R394+COLUMN($B394:$R394)/100,0))</f>
        <v>0</v>
      </c>
    </row>
    <row r="395" spans="20:22" x14ac:dyDescent="0.35">
      <c r="T395" s="187">
        <f t="shared" si="6"/>
        <v>0</v>
      </c>
      <c r="U395" s="186">
        <f t="array" ref="U395">INDEX($B$4:$R$4,,MATCH(LARGE($B395:$R395+COLUMN($B395:$R395)/100,U$4),$B395:$R395+COLUMN($B395:$R395)/100,0))</f>
        <v>0</v>
      </c>
      <c r="V395" s="186">
        <f t="array" ref="V395">INDEX($B$4:$R$4,,MATCH(LARGE($B395:$R395+COLUMN($B395:$R395)/100,V$4),$B395:$R395+COLUMN($B395:$R395)/100,0))</f>
        <v>0</v>
      </c>
    </row>
    <row r="396" spans="20:22" x14ac:dyDescent="0.35">
      <c r="T396" s="187">
        <f t="shared" si="6"/>
        <v>0</v>
      </c>
      <c r="U396" s="186">
        <f t="array" ref="U396">INDEX($B$4:$R$4,,MATCH(LARGE($B396:$R396+COLUMN($B396:$R396)/100,U$4),$B396:$R396+COLUMN($B396:$R396)/100,0))</f>
        <v>0</v>
      </c>
      <c r="V396" s="186">
        <f t="array" ref="V396">INDEX($B$4:$R$4,,MATCH(LARGE($B396:$R396+COLUMN($B396:$R396)/100,V$4),$B396:$R396+COLUMN($B396:$R396)/100,0))</f>
        <v>0</v>
      </c>
    </row>
    <row r="397" spans="20:22" x14ac:dyDescent="0.35">
      <c r="T397" s="187">
        <f t="shared" si="6"/>
        <v>0</v>
      </c>
      <c r="U397" s="186">
        <f t="array" ref="U397">INDEX($B$4:$R$4,,MATCH(LARGE($B397:$R397+COLUMN($B397:$R397)/100,U$4),$B397:$R397+COLUMN($B397:$R397)/100,0))</f>
        <v>0</v>
      </c>
      <c r="V397" s="186">
        <f t="array" ref="V397">INDEX($B$4:$R$4,,MATCH(LARGE($B397:$R397+COLUMN($B397:$R397)/100,V$4),$B397:$R397+COLUMN($B397:$R397)/100,0))</f>
        <v>0</v>
      </c>
    </row>
    <row r="398" spans="20:22" x14ac:dyDescent="0.35">
      <c r="T398" s="187">
        <f t="shared" si="6"/>
        <v>0</v>
      </c>
      <c r="U398" s="186">
        <f t="array" ref="U398">INDEX($B$4:$R$4,,MATCH(LARGE($B398:$R398+COLUMN($B398:$R398)/100,U$4),$B398:$R398+COLUMN($B398:$R398)/100,0))</f>
        <v>0</v>
      </c>
      <c r="V398" s="186">
        <f t="array" ref="V398">INDEX($B$4:$R$4,,MATCH(LARGE($B398:$R398+COLUMN($B398:$R398)/100,V$4),$B398:$R398+COLUMN($B398:$R398)/100,0))</f>
        <v>0</v>
      </c>
    </row>
    <row r="399" spans="20:22" x14ac:dyDescent="0.35">
      <c r="T399" s="187">
        <f t="shared" si="6"/>
        <v>0</v>
      </c>
      <c r="U399" s="186">
        <f t="array" ref="U399">INDEX($B$4:$R$4,,MATCH(LARGE($B399:$R399+COLUMN($B399:$R399)/100,U$4),$B399:$R399+COLUMN($B399:$R399)/100,0))</f>
        <v>0</v>
      </c>
      <c r="V399" s="186">
        <f t="array" ref="V399">INDEX($B$4:$R$4,,MATCH(LARGE($B399:$R399+COLUMN($B399:$R399)/100,V$4),$B399:$R399+COLUMN($B399:$R399)/100,0))</f>
        <v>0</v>
      </c>
    </row>
    <row r="400" spans="20:22" x14ac:dyDescent="0.35">
      <c r="T400" s="187">
        <f t="shared" si="6"/>
        <v>0</v>
      </c>
      <c r="U400" s="186">
        <f t="array" ref="U400">INDEX($B$4:$R$4,,MATCH(LARGE($B400:$R400+COLUMN($B400:$R400)/100,U$4),$B400:$R400+COLUMN($B400:$R400)/100,0))</f>
        <v>0</v>
      </c>
      <c r="V400" s="186">
        <f t="array" ref="V400">INDEX($B$4:$R$4,,MATCH(LARGE($B400:$R400+COLUMN($B400:$R400)/100,V$4),$B400:$R400+COLUMN($B400:$R400)/100,0))</f>
        <v>0</v>
      </c>
    </row>
    <row r="401" spans="20:22" x14ac:dyDescent="0.35">
      <c r="T401" s="187">
        <f t="shared" si="6"/>
        <v>0</v>
      </c>
      <c r="U401" s="186">
        <f t="array" ref="U401">INDEX($B$4:$R$4,,MATCH(LARGE($B401:$R401+COLUMN($B401:$R401)/100,U$4),$B401:$R401+COLUMN($B401:$R401)/100,0))</f>
        <v>0</v>
      </c>
      <c r="V401" s="186">
        <f t="array" ref="V401">INDEX($B$4:$R$4,,MATCH(LARGE($B401:$R401+COLUMN($B401:$R401)/100,V$4),$B401:$R401+COLUMN($B401:$R401)/100,0))</f>
        <v>0</v>
      </c>
    </row>
    <row r="402" spans="20:22" x14ac:dyDescent="0.35">
      <c r="T402" s="187">
        <f t="shared" si="6"/>
        <v>0</v>
      </c>
      <c r="U402" s="186">
        <f t="array" ref="U402">INDEX($B$4:$R$4,,MATCH(LARGE($B402:$R402+COLUMN($B402:$R402)/100,U$4),$B402:$R402+COLUMN($B402:$R402)/100,0))</f>
        <v>0</v>
      </c>
      <c r="V402" s="186">
        <f t="array" ref="V402">INDEX($B$4:$R$4,,MATCH(LARGE($B402:$R402+COLUMN($B402:$R402)/100,V$4),$B402:$R402+COLUMN($B402:$R402)/100,0))</f>
        <v>0</v>
      </c>
    </row>
    <row r="403" spans="20:22" x14ac:dyDescent="0.35">
      <c r="T403" s="187">
        <f t="shared" si="6"/>
        <v>0</v>
      </c>
      <c r="U403" s="186">
        <f t="array" ref="U403">INDEX($B$4:$R$4,,MATCH(LARGE($B403:$R403+COLUMN($B403:$R403)/100,U$4),$B403:$R403+COLUMN($B403:$R403)/100,0))</f>
        <v>0</v>
      </c>
      <c r="V403" s="186">
        <f t="array" ref="V403">INDEX($B$4:$R$4,,MATCH(LARGE($B403:$R403+COLUMN($B403:$R403)/100,V$4),$B403:$R403+COLUMN($B403:$R403)/100,0))</f>
        <v>0</v>
      </c>
    </row>
    <row r="404" spans="20:22" x14ac:dyDescent="0.35">
      <c r="T404" s="187">
        <f t="shared" si="6"/>
        <v>0</v>
      </c>
      <c r="U404" s="186">
        <f t="array" ref="U404">INDEX($B$4:$R$4,,MATCH(LARGE($B404:$R404+COLUMN($B404:$R404)/100,U$4),$B404:$R404+COLUMN($B404:$R404)/100,0))</f>
        <v>0</v>
      </c>
      <c r="V404" s="186">
        <f t="array" ref="V404">INDEX($B$4:$R$4,,MATCH(LARGE($B404:$R404+COLUMN($B404:$R404)/100,V$4),$B404:$R404+COLUMN($B404:$R404)/100,0))</f>
        <v>0</v>
      </c>
    </row>
    <row r="405" spans="20:22" x14ac:dyDescent="0.35">
      <c r="T405" s="187">
        <f t="shared" si="6"/>
        <v>0</v>
      </c>
      <c r="U405" s="186">
        <f t="array" ref="U405">INDEX($B$4:$R$4,,MATCH(LARGE($B405:$R405+COLUMN($B405:$R405)/100,U$4),$B405:$R405+COLUMN($B405:$R405)/100,0))</f>
        <v>0</v>
      </c>
      <c r="V405" s="186">
        <f t="array" ref="V405">INDEX($B$4:$R$4,,MATCH(LARGE($B405:$R405+COLUMN($B405:$R405)/100,V$4),$B405:$R405+COLUMN($B405:$R405)/100,0))</f>
        <v>0</v>
      </c>
    </row>
  </sheetData>
  <conditionalFormatting pivot="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70C0"/>
  </sheetPr>
  <dimension ref="B1:O370"/>
  <sheetViews>
    <sheetView workbookViewId="0">
      <selection activeCell="E2" sqref="E2:G2"/>
    </sheetView>
  </sheetViews>
  <sheetFormatPr baseColWidth="10" defaultRowHeight="14.5" x14ac:dyDescent="0.35"/>
  <cols>
    <col min="1" max="1" width="6.90625" style="54" customWidth="1"/>
    <col min="2" max="16384" width="10.90625" style="54"/>
  </cols>
  <sheetData>
    <row r="1" spans="2:15" ht="15" thickBot="1" x14ac:dyDescent="0.4"/>
    <row r="2" spans="2:15" x14ac:dyDescent="0.35">
      <c r="B2" s="54" t="s">
        <v>223</v>
      </c>
      <c r="C2" s="188">
        <f>YEAR(MAX(Tbdd[Date0]))</f>
        <v>1900</v>
      </c>
      <c r="E2" s="418">
        <f>MAX(Tbdd[Date0])</f>
        <v>0</v>
      </c>
      <c r="F2" s="418"/>
      <c r="G2" s="418"/>
    </row>
    <row r="3" spans="2:15" ht="15" thickBot="1" x14ac:dyDescent="0.4"/>
    <row r="4" spans="2:15" x14ac:dyDescent="0.35">
      <c r="B4" s="27" t="s">
        <v>94</v>
      </c>
      <c r="C4" s="28" t="s">
        <v>95</v>
      </c>
      <c r="D4" s="28" t="s">
        <v>96</v>
      </c>
      <c r="E4" s="183" t="s">
        <v>97</v>
      </c>
      <c r="F4" s="51" t="s">
        <v>133</v>
      </c>
      <c r="G4" s="51" t="s">
        <v>132</v>
      </c>
      <c r="H4" s="50" t="s">
        <v>131</v>
      </c>
      <c r="I4" s="63" t="s">
        <v>144</v>
      </c>
      <c r="J4" s="63" t="s">
        <v>143</v>
      </c>
      <c r="K4" s="184" t="s">
        <v>142</v>
      </c>
      <c r="L4" s="89" t="s">
        <v>179</v>
      </c>
      <c r="M4" s="89" t="s">
        <v>178</v>
      </c>
      <c r="N4" s="88" t="s">
        <v>177</v>
      </c>
      <c r="O4" s="89" t="s">
        <v>219</v>
      </c>
    </row>
    <row r="5" spans="2:15" x14ac:dyDescent="0.35">
      <c r="B5" s="31">
        <f>DATE(TabRecap!C2,1,1)</f>
        <v>1</v>
      </c>
      <c r="C5" s="32" t="str">
        <f>IFERROR(GETPIVOTDATA("Low Temp",'TCD 18h-18h'!$A$3,"Date18",B5),"")</f>
        <v/>
      </c>
      <c r="D5" s="32" t="str">
        <f>IFERROR(GETPIVOTDATA("Max de Hi Temp",'TCD 6h-6h'!$A$3,"Date6",B5),"")</f>
        <v/>
      </c>
      <c r="E5" s="33" t="str">
        <f>IFERROR(GETPIVOTDATA("Moyenne de Temp Out",'TCD 0h-0h'!$A$3,"Date0",B5),"")</f>
        <v/>
      </c>
      <c r="F5" s="45" t="str">
        <f>IFERROR(GETPIVOTDATA("Somme de Rain",'TCD 6h-6h'!$A$3,"Date6",B5),"")</f>
        <v/>
      </c>
      <c r="G5" s="45" t="str">
        <f>IFERROR(INDEX('TCD 6h-6h'!$AG:$AG,MATCH($B5,'TCD 6h-6h'!$G:$G,0)),"")</f>
        <v/>
      </c>
      <c r="H5" s="44" t="str">
        <f>IFERROR(GETPIVOTDATA("Max de Rain Rate",'TCD 6h-6h'!$A$3,"Date6",B5),"")</f>
        <v/>
      </c>
      <c r="I5" s="56" t="str">
        <f>IFERROR(GETPIVOTDATA("Min de Bar  ",'TCD 0h-0h'!$A$3,"Date0",$B5),"")</f>
        <v/>
      </c>
      <c r="J5" s="56" t="str">
        <f>IFERROR(GETPIVOTDATA("Max de Bar  ",'TCD 0h-0h'!$A$3,"Date0",$B5),"")</f>
        <v/>
      </c>
      <c r="K5" s="55" t="str">
        <f>IFERROR(GETPIVOTDATA("Moyenne de Bar  ",'TCD 0h-0h'!$A$3,"Date0",$B5),"")</f>
        <v/>
      </c>
      <c r="L5" s="78" t="str">
        <f>IFERROR(GETPIVOTDATA("Moyenne de Wind Speed",'TCD 0h-0h'!$A$3,"Date0",$B5),"")</f>
        <v/>
      </c>
      <c r="M5" s="78" t="str">
        <f>IFERROR(GETPIVOTDATA("Max de Wind Speed",'TCD 0h-0h'!$A$3,"Date0",$B5),"")</f>
        <v/>
      </c>
      <c r="N5" s="77" t="str">
        <f>IFERROR(GETPIVOTDATA("Max de Hi Speed",'TCD 0h-0h'!$A$3,"Date0",$B5),"")</f>
        <v/>
      </c>
      <c r="O5" s="78" t="str">
        <f>IFERROR(INDEX('TCD vent'!$T:$T,MATCH($B5,'TCD vent'!$A:$A,0)),"")</f>
        <v/>
      </c>
    </row>
    <row r="6" spans="2:15" x14ac:dyDescent="0.35">
      <c r="B6" s="31">
        <f t="shared" ref="B6:B69" si="0">B5+1</f>
        <v>2</v>
      </c>
      <c r="C6" s="32" t="str">
        <f>IFERROR(GETPIVOTDATA("Low Temp",'TCD 18h-18h'!$A$3,"Date18",B6),"")</f>
        <v/>
      </c>
      <c r="D6" s="32" t="str">
        <f>IFERROR(GETPIVOTDATA("Max de Hi Temp",'TCD 6h-6h'!$A$3,"Date6",B6),"")</f>
        <v/>
      </c>
      <c r="E6" s="33" t="str">
        <f>IFERROR(GETPIVOTDATA("Moyenne de Temp Out",'TCD 0h-0h'!$A$3,"Date0",B6),"")</f>
        <v/>
      </c>
      <c r="F6" s="45" t="str">
        <f>IFERROR(GETPIVOTDATA("Somme de Rain",'TCD 6h-6h'!$A$3,"Date6",B6),"")</f>
        <v/>
      </c>
      <c r="G6" s="45" t="str">
        <f>IFERROR(INDEX('TCD 6h-6h'!$AG:$AG,MATCH($B6,'TCD 6h-6h'!$G:$G,0)),"")</f>
        <v/>
      </c>
      <c r="H6" s="44" t="str">
        <f>IFERROR(GETPIVOTDATA("Max de Rain Rate",'TCD 6h-6h'!$A$3,"Date6",B6),"")</f>
        <v/>
      </c>
      <c r="I6" s="56" t="str">
        <f>IFERROR(GETPIVOTDATA("Min de Bar  ",'TCD 0h-0h'!$A$3,"Date0",$B6),"")</f>
        <v/>
      </c>
      <c r="J6" s="56" t="str">
        <f>IFERROR(GETPIVOTDATA("Max de Bar  ",'TCD 0h-0h'!$A$3,"Date0",$B6),"")</f>
        <v/>
      </c>
      <c r="K6" s="55" t="str">
        <f>IFERROR(GETPIVOTDATA("Moyenne de Bar  ",'TCD 0h-0h'!$A$3,"Date0",$B6),"")</f>
        <v/>
      </c>
      <c r="L6" s="78" t="str">
        <f>IFERROR(GETPIVOTDATA("Moyenne de Wind Speed",'TCD 0h-0h'!$A$3,"Date0",$B6),"")</f>
        <v/>
      </c>
      <c r="M6" s="78" t="str">
        <f>IFERROR(GETPIVOTDATA("Max de Wind Speed",'TCD 0h-0h'!$A$3,"Date0",$B6),"")</f>
        <v/>
      </c>
      <c r="N6" s="77" t="str">
        <f>IFERROR(GETPIVOTDATA("Max de Hi Speed",'TCD 0h-0h'!$A$3,"Date0",$B6),"")</f>
        <v/>
      </c>
      <c r="O6" s="78" t="str">
        <f>IFERROR(INDEX('TCD vent'!$T:$T,MATCH($B6,'TCD vent'!$A:$A,0)),"")</f>
        <v/>
      </c>
    </row>
    <row r="7" spans="2:15" x14ac:dyDescent="0.35">
      <c r="B7" s="31">
        <f t="shared" si="0"/>
        <v>3</v>
      </c>
      <c r="C7" s="32" t="str">
        <f>IFERROR(GETPIVOTDATA("Low Temp",'TCD 18h-18h'!$A$3,"Date18",B7),"")</f>
        <v/>
      </c>
      <c r="D7" s="32" t="str">
        <f>IFERROR(GETPIVOTDATA("Max de Hi Temp",'TCD 6h-6h'!$A$3,"Date6",B7),"")</f>
        <v/>
      </c>
      <c r="E7" s="33" t="str">
        <f>IFERROR(GETPIVOTDATA("Moyenne de Temp Out",'TCD 0h-0h'!$A$3,"Date0",B7),"")</f>
        <v/>
      </c>
      <c r="F7" s="45" t="str">
        <f>IFERROR(GETPIVOTDATA("Somme de Rain",'TCD 6h-6h'!$A$3,"Date6",B7),"")</f>
        <v/>
      </c>
      <c r="G7" s="45" t="str">
        <f>IFERROR(INDEX('TCD 6h-6h'!$AG:$AG,MATCH($B7,'TCD 6h-6h'!$G:$G,0)),"")</f>
        <v/>
      </c>
      <c r="H7" s="44" t="str">
        <f>IFERROR(GETPIVOTDATA("Max de Rain Rate",'TCD 6h-6h'!$A$3,"Date6",B7),"")</f>
        <v/>
      </c>
      <c r="I7" s="56" t="str">
        <f>IFERROR(GETPIVOTDATA("Min de Bar  ",'TCD 0h-0h'!$A$3,"Date0",$B7),"")</f>
        <v/>
      </c>
      <c r="J7" s="56" t="str">
        <f>IFERROR(GETPIVOTDATA("Max de Bar  ",'TCD 0h-0h'!$A$3,"Date0",$B7),"")</f>
        <v/>
      </c>
      <c r="K7" s="55" t="str">
        <f>IFERROR(GETPIVOTDATA("Moyenne de Bar  ",'TCD 0h-0h'!$A$3,"Date0",$B7),"")</f>
        <v/>
      </c>
      <c r="L7" s="78" t="str">
        <f>IFERROR(GETPIVOTDATA("Moyenne de Wind Speed",'TCD 0h-0h'!$A$3,"Date0",$B7),"")</f>
        <v/>
      </c>
      <c r="M7" s="78" t="str">
        <f>IFERROR(GETPIVOTDATA("Max de Wind Speed",'TCD 0h-0h'!$A$3,"Date0",$B7),"")</f>
        <v/>
      </c>
      <c r="N7" s="77" t="str">
        <f>IFERROR(GETPIVOTDATA("Max de Hi Speed",'TCD 0h-0h'!$A$3,"Date0",$B7),"")</f>
        <v/>
      </c>
      <c r="O7" s="78" t="str">
        <f>IFERROR(INDEX('TCD vent'!$T:$T,MATCH($B7,'TCD vent'!$A:$A,0)),"")</f>
        <v/>
      </c>
    </row>
    <row r="8" spans="2:15" x14ac:dyDescent="0.35">
      <c r="B8" s="31">
        <f t="shared" si="0"/>
        <v>4</v>
      </c>
      <c r="C8" s="32" t="str">
        <f>IFERROR(GETPIVOTDATA("Low Temp",'TCD 18h-18h'!$A$3,"Date18",B8),"")</f>
        <v/>
      </c>
      <c r="D8" s="32" t="str">
        <f>IFERROR(GETPIVOTDATA("Max de Hi Temp",'TCD 6h-6h'!$A$3,"Date6",B8),"")</f>
        <v/>
      </c>
      <c r="E8" s="33" t="str">
        <f>IFERROR(GETPIVOTDATA("Moyenne de Temp Out",'TCD 0h-0h'!$A$3,"Date0",B8),"")</f>
        <v/>
      </c>
      <c r="F8" s="45" t="str">
        <f>IFERROR(GETPIVOTDATA("Somme de Rain",'TCD 6h-6h'!$A$3,"Date6",B8),"")</f>
        <v/>
      </c>
      <c r="G8" s="45" t="str">
        <f>IFERROR(INDEX('TCD 6h-6h'!$AG:$AG,MATCH($B8,'TCD 6h-6h'!$G:$G,0)),"")</f>
        <v/>
      </c>
      <c r="H8" s="44" t="str">
        <f>IFERROR(GETPIVOTDATA("Max de Rain Rate",'TCD 6h-6h'!$A$3,"Date6",B8),"")</f>
        <v/>
      </c>
      <c r="I8" s="56" t="str">
        <f>IFERROR(GETPIVOTDATA("Min de Bar  ",'TCD 0h-0h'!$A$3,"Date0",$B8),"")</f>
        <v/>
      </c>
      <c r="J8" s="56" t="str">
        <f>IFERROR(GETPIVOTDATA("Max de Bar  ",'TCD 0h-0h'!$A$3,"Date0",$B8),"")</f>
        <v/>
      </c>
      <c r="K8" s="55" t="str">
        <f>IFERROR(GETPIVOTDATA("Moyenne de Bar  ",'TCD 0h-0h'!$A$3,"Date0",$B8),"")</f>
        <v/>
      </c>
      <c r="L8" s="78" t="str">
        <f>IFERROR(GETPIVOTDATA("Moyenne de Wind Speed",'TCD 0h-0h'!$A$3,"Date0",$B8),"")</f>
        <v/>
      </c>
      <c r="M8" s="78" t="str">
        <f>IFERROR(GETPIVOTDATA("Max de Wind Speed",'TCD 0h-0h'!$A$3,"Date0",$B8),"")</f>
        <v/>
      </c>
      <c r="N8" s="77" t="str">
        <f>IFERROR(GETPIVOTDATA("Max de Hi Speed",'TCD 0h-0h'!$A$3,"Date0",$B8),"")</f>
        <v/>
      </c>
      <c r="O8" s="78" t="str">
        <f>IFERROR(INDEX('TCD vent'!$T:$T,MATCH($B8,'TCD vent'!$A:$A,0)),"")</f>
        <v/>
      </c>
    </row>
    <row r="9" spans="2:15" x14ac:dyDescent="0.35">
      <c r="B9" s="31">
        <f t="shared" si="0"/>
        <v>5</v>
      </c>
      <c r="C9" s="32" t="str">
        <f>IFERROR(GETPIVOTDATA("Low Temp",'TCD 18h-18h'!$A$3,"Date18",B9),"")</f>
        <v/>
      </c>
      <c r="D9" s="32" t="str">
        <f>IFERROR(GETPIVOTDATA("Max de Hi Temp",'TCD 6h-6h'!$A$3,"Date6",B9),"")</f>
        <v/>
      </c>
      <c r="E9" s="33" t="str">
        <f>IFERROR(GETPIVOTDATA("Moyenne de Temp Out",'TCD 0h-0h'!$A$3,"Date0",B9),"")</f>
        <v/>
      </c>
      <c r="F9" s="45" t="str">
        <f>IFERROR(GETPIVOTDATA("Somme de Rain",'TCD 6h-6h'!$A$3,"Date6",B9),"")</f>
        <v/>
      </c>
      <c r="G9" s="45" t="str">
        <f>IFERROR(INDEX('TCD 6h-6h'!$AG:$AG,MATCH($B9,'TCD 6h-6h'!$G:$G,0)),"")</f>
        <v/>
      </c>
      <c r="H9" s="44" t="str">
        <f>IFERROR(GETPIVOTDATA("Max de Rain Rate",'TCD 6h-6h'!$A$3,"Date6",B9),"")</f>
        <v/>
      </c>
      <c r="I9" s="56" t="str">
        <f>IFERROR(GETPIVOTDATA("Min de Bar  ",'TCD 0h-0h'!$A$3,"Date0",$B9),"")</f>
        <v/>
      </c>
      <c r="J9" s="56" t="str">
        <f>IFERROR(GETPIVOTDATA("Max de Bar  ",'TCD 0h-0h'!$A$3,"Date0",$B9),"")</f>
        <v/>
      </c>
      <c r="K9" s="55" t="str">
        <f>IFERROR(GETPIVOTDATA("Moyenne de Bar  ",'TCD 0h-0h'!$A$3,"Date0",$B9),"")</f>
        <v/>
      </c>
      <c r="L9" s="78" t="str">
        <f>IFERROR(GETPIVOTDATA("Moyenne de Wind Speed",'TCD 0h-0h'!$A$3,"Date0",$B9),"")</f>
        <v/>
      </c>
      <c r="M9" s="78" t="str">
        <f>IFERROR(GETPIVOTDATA("Max de Wind Speed",'TCD 0h-0h'!$A$3,"Date0",$B9),"")</f>
        <v/>
      </c>
      <c r="N9" s="77" t="str">
        <f>IFERROR(GETPIVOTDATA("Max de Hi Speed",'TCD 0h-0h'!$A$3,"Date0",$B9),"")</f>
        <v/>
      </c>
      <c r="O9" s="78" t="str">
        <f>IFERROR(INDEX('TCD vent'!$T:$T,MATCH($B9,'TCD vent'!$A:$A,0)),"")</f>
        <v/>
      </c>
    </row>
    <row r="10" spans="2:15" x14ac:dyDescent="0.35">
      <c r="B10" s="31">
        <f t="shared" si="0"/>
        <v>6</v>
      </c>
      <c r="C10" s="32" t="str">
        <f>IFERROR(GETPIVOTDATA("Low Temp",'TCD 18h-18h'!$A$3,"Date18",B10),"")</f>
        <v/>
      </c>
      <c r="D10" s="32" t="str">
        <f>IFERROR(GETPIVOTDATA("Max de Hi Temp",'TCD 6h-6h'!$A$3,"Date6",B10),"")</f>
        <v/>
      </c>
      <c r="E10" s="33" t="str">
        <f>IFERROR(GETPIVOTDATA("Moyenne de Temp Out",'TCD 0h-0h'!$A$3,"Date0",B10),"")</f>
        <v/>
      </c>
      <c r="F10" s="45" t="str">
        <f>IFERROR(GETPIVOTDATA("Somme de Rain",'TCD 6h-6h'!$A$3,"Date6",B10),"")</f>
        <v/>
      </c>
      <c r="G10" s="45" t="str">
        <f>IFERROR(INDEX('TCD 6h-6h'!$AG:$AG,MATCH($B10,'TCD 6h-6h'!$G:$G,0)),"")</f>
        <v/>
      </c>
      <c r="H10" s="44" t="str">
        <f>IFERROR(GETPIVOTDATA("Max de Rain Rate",'TCD 6h-6h'!$A$3,"Date6",B10),"")</f>
        <v/>
      </c>
      <c r="I10" s="56" t="str">
        <f>IFERROR(GETPIVOTDATA("Min de Bar  ",'TCD 0h-0h'!$A$3,"Date0",$B10),"")</f>
        <v/>
      </c>
      <c r="J10" s="56" t="str">
        <f>IFERROR(GETPIVOTDATA("Max de Bar  ",'TCD 0h-0h'!$A$3,"Date0",$B10),"")</f>
        <v/>
      </c>
      <c r="K10" s="55" t="str">
        <f>IFERROR(GETPIVOTDATA("Moyenne de Bar  ",'TCD 0h-0h'!$A$3,"Date0",$B10),"")</f>
        <v/>
      </c>
      <c r="L10" s="78" t="str">
        <f>IFERROR(GETPIVOTDATA("Moyenne de Wind Speed",'TCD 0h-0h'!$A$3,"Date0",$B10),"")</f>
        <v/>
      </c>
      <c r="M10" s="78" t="str">
        <f>IFERROR(GETPIVOTDATA("Max de Wind Speed",'TCD 0h-0h'!$A$3,"Date0",$B10),"")</f>
        <v/>
      </c>
      <c r="N10" s="77" t="str">
        <f>IFERROR(GETPIVOTDATA("Max de Hi Speed",'TCD 0h-0h'!$A$3,"Date0",$B10),"")</f>
        <v/>
      </c>
      <c r="O10" s="78" t="str">
        <f>IFERROR(INDEX('TCD vent'!$T:$T,MATCH($B10,'TCD vent'!$A:$A,0)),"")</f>
        <v/>
      </c>
    </row>
    <row r="11" spans="2:15" x14ac:dyDescent="0.35">
      <c r="B11" s="31">
        <f t="shared" si="0"/>
        <v>7</v>
      </c>
      <c r="C11" s="32" t="str">
        <f>IFERROR(GETPIVOTDATA("Low Temp",'TCD 18h-18h'!$A$3,"Date18",B11),"")</f>
        <v/>
      </c>
      <c r="D11" s="32" t="str">
        <f>IFERROR(GETPIVOTDATA("Max de Hi Temp",'TCD 6h-6h'!$A$3,"Date6",B11),"")</f>
        <v/>
      </c>
      <c r="E11" s="33" t="str">
        <f>IFERROR(GETPIVOTDATA("Moyenne de Temp Out",'TCD 0h-0h'!$A$3,"Date0",B11),"")</f>
        <v/>
      </c>
      <c r="F11" s="45" t="str">
        <f>IFERROR(GETPIVOTDATA("Somme de Rain",'TCD 6h-6h'!$A$3,"Date6",B11),"")</f>
        <v/>
      </c>
      <c r="G11" s="45" t="str">
        <f>IFERROR(INDEX('TCD 6h-6h'!$AG:$AG,MATCH($B11,'TCD 6h-6h'!$G:$G,0)),"")</f>
        <v/>
      </c>
      <c r="H11" s="44" t="str">
        <f>IFERROR(GETPIVOTDATA("Max de Rain Rate",'TCD 6h-6h'!$A$3,"Date6",B11),"")</f>
        <v/>
      </c>
      <c r="I11" s="56" t="str">
        <f>IFERROR(GETPIVOTDATA("Min de Bar  ",'TCD 0h-0h'!$A$3,"Date0",$B11),"")</f>
        <v/>
      </c>
      <c r="J11" s="56" t="str">
        <f>IFERROR(GETPIVOTDATA("Max de Bar  ",'TCD 0h-0h'!$A$3,"Date0",$B11),"")</f>
        <v/>
      </c>
      <c r="K11" s="55" t="str">
        <f>IFERROR(GETPIVOTDATA("Moyenne de Bar  ",'TCD 0h-0h'!$A$3,"Date0",$B11),"")</f>
        <v/>
      </c>
      <c r="L11" s="78" t="str">
        <f>IFERROR(GETPIVOTDATA("Moyenne de Wind Speed",'TCD 0h-0h'!$A$3,"Date0",$B11),"")</f>
        <v/>
      </c>
      <c r="M11" s="78" t="str">
        <f>IFERROR(GETPIVOTDATA("Max de Wind Speed",'TCD 0h-0h'!$A$3,"Date0",$B11),"")</f>
        <v/>
      </c>
      <c r="N11" s="77" t="str">
        <f>IFERROR(GETPIVOTDATA("Max de Hi Speed",'TCD 0h-0h'!$A$3,"Date0",$B11),"")</f>
        <v/>
      </c>
      <c r="O11" s="78" t="str">
        <f>IFERROR(INDEX('TCD vent'!$T:$T,MATCH($B11,'TCD vent'!$A:$A,0)),"")</f>
        <v/>
      </c>
    </row>
    <row r="12" spans="2:15" x14ac:dyDescent="0.35">
      <c r="B12" s="31">
        <f t="shared" si="0"/>
        <v>8</v>
      </c>
      <c r="C12" s="32" t="str">
        <f>IFERROR(GETPIVOTDATA("Low Temp",'TCD 18h-18h'!$A$3,"Date18",B12),"")</f>
        <v/>
      </c>
      <c r="D12" s="32" t="str">
        <f>IFERROR(GETPIVOTDATA("Max de Hi Temp",'TCD 6h-6h'!$A$3,"Date6",B12),"")</f>
        <v/>
      </c>
      <c r="E12" s="33" t="str">
        <f>IFERROR(GETPIVOTDATA("Moyenne de Temp Out",'TCD 0h-0h'!$A$3,"Date0",B12),"")</f>
        <v/>
      </c>
      <c r="F12" s="45" t="str">
        <f>IFERROR(GETPIVOTDATA("Somme de Rain",'TCD 6h-6h'!$A$3,"Date6",B12),"")</f>
        <v/>
      </c>
      <c r="G12" s="45" t="str">
        <f>IFERROR(INDEX('TCD 6h-6h'!$AG:$AG,MATCH($B12,'TCD 6h-6h'!$G:$G,0)),"")</f>
        <v/>
      </c>
      <c r="H12" s="44" t="str">
        <f>IFERROR(GETPIVOTDATA("Max de Rain Rate",'TCD 6h-6h'!$A$3,"Date6",B12),"")</f>
        <v/>
      </c>
      <c r="I12" s="56" t="str">
        <f>IFERROR(GETPIVOTDATA("Min de Bar  ",'TCD 0h-0h'!$A$3,"Date0",$B12),"")</f>
        <v/>
      </c>
      <c r="J12" s="56" t="str">
        <f>IFERROR(GETPIVOTDATA("Max de Bar  ",'TCD 0h-0h'!$A$3,"Date0",$B12),"")</f>
        <v/>
      </c>
      <c r="K12" s="55" t="str">
        <f>IFERROR(GETPIVOTDATA("Moyenne de Bar  ",'TCD 0h-0h'!$A$3,"Date0",$B12),"")</f>
        <v/>
      </c>
      <c r="L12" s="78" t="str">
        <f>IFERROR(GETPIVOTDATA("Moyenne de Wind Speed",'TCD 0h-0h'!$A$3,"Date0",$B12),"")</f>
        <v/>
      </c>
      <c r="M12" s="78" t="str">
        <f>IFERROR(GETPIVOTDATA("Max de Wind Speed",'TCD 0h-0h'!$A$3,"Date0",$B12),"")</f>
        <v/>
      </c>
      <c r="N12" s="77" t="str">
        <f>IFERROR(GETPIVOTDATA("Max de Hi Speed",'TCD 0h-0h'!$A$3,"Date0",$B12),"")</f>
        <v/>
      </c>
      <c r="O12" s="78" t="str">
        <f>IFERROR(INDEX('TCD vent'!$T:$T,MATCH($B12,'TCD vent'!$A:$A,0)),"")</f>
        <v/>
      </c>
    </row>
    <row r="13" spans="2:15" x14ac:dyDescent="0.35">
      <c r="B13" s="31">
        <f t="shared" si="0"/>
        <v>9</v>
      </c>
      <c r="C13" s="32" t="str">
        <f>IFERROR(GETPIVOTDATA("Low Temp",'TCD 18h-18h'!$A$3,"Date18",B13),"")</f>
        <v/>
      </c>
      <c r="D13" s="32" t="str">
        <f>IFERROR(GETPIVOTDATA("Max de Hi Temp",'TCD 6h-6h'!$A$3,"Date6",B13),"")</f>
        <v/>
      </c>
      <c r="E13" s="33" t="str">
        <f>IFERROR(GETPIVOTDATA("Moyenne de Temp Out",'TCD 0h-0h'!$A$3,"Date0",B13),"")</f>
        <v/>
      </c>
      <c r="F13" s="45" t="str">
        <f>IFERROR(GETPIVOTDATA("Somme de Rain",'TCD 6h-6h'!$A$3,"Date6",B13),"")</f>
        <v/>
      </c>
      <c r="G13" s="45" t="str">
        <f>IFERROR(INDEX('TCD 6h-6h'!$AG:$AG,MATCH($B13,'TCD 6h-6h'!$G:$G,0)),"")</f>
        <v/>
      </c>
      <c r="H13" s="44" t="str">
        <f>IFERROR(GETPIVOTDATA("Max de Rain Rate",'TCD 6h-6h'!$A$3,"Date6",B13),"")</f>
        <v/>
      </c>
      <c r="I13" s="56" t="str">
        <f>IFERROR(GETPIVOTDATA("Min de Bar  ",'TCD 0h-0h'!$A$3,"Date0",$B13),"")</f>
        <v/>
      </c>
      <c r="J13" s="56" t="str">
        <f>IFERROR(GETPIVOTDATA("Max de Bar  ",'TCD 0h-0h'!$A$3,"Date0",$B13),"")</f>
        <v/>
      </c>
      <c r="K13" s="55" t="str">
        <f>IFERROR(GETPIVOTDATA("Moyenne de Bar  ",'TCD 0h-0h'!$A$3,"Date0",$B13),"")</f>
        <v/>
      </c>
      <c r="L13" s="78" t="str">
        <f>IFERROR(GETPIVOTDATA("Moyenne de Wind Speed",'TCD 0h-0h'!$A$3,"Date0",$B13),"")</f>
        <v/>
      </c>
      <c r="M13" s="78" t="str">
        <f>IFERROR(GETPIVOTDATA("Max de Wind Speed",'TCD 0h-0h'!$A$3,"Date0",$B13),"")</f>
        <v/>
      </c>
      <c r="N13" s="77" t="str">
        <f>IFERROR(GETPIVOTDATA("Max de Hi Speed",'TCD 0h-0h'!$A$3,"Date0",$B13),"")</f>
        <v/>
      </c>
      <c r="O13" s="78" t="str">
        <f>IFERROR(INDEX('TCD vent'!$T:$T,MATCH($B13,'TCD vent'!$A:$A,0)),"")</f>
        <v/>
      </c>
    </row>
    <row r="14" spans="2:15" x14ac:dyDescent="0.35">
      <c r="B14" s="31">
        <f t="shared" si="0"/>
        <v>10</v>
      </c>
      <c r="C14" s="32" t="str">
        <f>IFERROR(GETPIVOTDATA("Low Temp",'TCD 18h-18h'!$A$3,"Date18",B14),"")</f>
        <v/>
      </c>
      <c r="D14" s="32" t="str">
        <f>IFERROR(GETPIVOTDATA("Max de Hi Temp",'TCD 6h-6h'!$A$3,"Date6",B14),"")</f>
        <v/>
      </c>
      <c r="E14" s="33" t="str">
        <f>IFERROR(GETPIVOTDATA("Moyenne de Temp Out",'TCD 0h-0h'!$A$3,"Date0",B14),"")</f>
        <v/>
      </c>
      <c r="F14" s="45" t="str">
        <f>IFERROR(GETPIVOTDATA("Somme de Rain",'TCD 6h-6h'!$A$3,"Date6",B14),"")</f>
        <v/>
      </c>
      <c r="G14" s="45" t="str">
        <f>IFERROR(INDEX('TCD 6h-6h'!$AG:$AG,MATCH($B14,'TCD 6h-6h'!$G:$G,0)),"")</f>
        <v/>
      </c>
      <c r="H14" s="44" t="str">
        <f>IFERROR(GETPIVOTDATA("Max de Rain Rate",'TCD 6h-6h'!$A$3,"Date6",B14),"")</f>
        <v/>
      </c>
      <c r="I14" s="56" t="str">
        <f>IFERROR(GETPIVOTDATA("Min de Bar  ",'TCD 0h-0h'!$A$3,"Date0",$B14),"")</f>
        <v/>
      </c>
      <c r="J14" s="56" t="str">
        <f>IFERROR(GETPIVOTDATA("Max de Bar  ",'TCD 0h-0h'!$A$3,"Date0",$B14),"")</f>
        <v/>
      </c>
      <c r="K14" s="55" t="str">
        <f>IFERROR(GETPIVOTDATA("Moyenne de Bar  ",'TCD 0h-0h'!$A$3,"Date0",$B14),"")</f>
        <v/>
      </c>
      <c r="L14" s="78" t="str">
        <f>IFERROR(GETPIVOTDATA("Moyenne de Wind Speed",'TCD 0h-0h'!$A$3,"Date0",$B14),"")</f>
        <v/>
      </c>
      <c r="M14" s="78" t="str">
        <f>IFERROR(GETPIVOTDATA("Max de Wind Speed",'TCD 0h-0h'!$A$3,"Date0",$B14),"")</f>
        <v/>
      </c>
      <c r="N14" s="77" t="str">
        <f>IFERROR(GETPIVOTDATA("Max de Hi Speed",'TCD 0h-0h'!$A$3,"Date0",$B14),"")</f>
        <v/>
      </c>
      <c r="O14" s="78" t="str">
        <f>IFERROR(INDEX('TCD vent'!$T:$T,MATCH($B14,'TCD vent'!$A:$A,0)),"")</f>
        <v/>
      </c>
    </row>
    <row r="15" spans="2:15" x14ac:dyDescent="0.35">
      <c r="B15" s="31">
        <f t="shared" si="0"/>
        <v>11</v>
      </c>
      <c r="C15" s="32" t="str">
        <f>IFERROR(GETPIVOTDATA("Low Temp",'TCD 18h-18h'!$A$3,"Date18",B15),"")</f>
        <v/>
      </c>
      <c r="D15" s="32" t="str">
        <f>IFERROR(GETPIVOTDATA("Max de Hi Temp",'TCD 6h-6h'!$A$3,"Date6",B15),"")</f>
        <v/>
      </c>
      <c r="E15" s="33" t="str">
        <f>IFERROR(GETPIVOTDATA("Moyenne de Temp Out",'TCD 0h-0h'!$A$3,"Date0",B15),"")</f>
        <v/>
      </c>
      <c r="F15" s="45" t="str">
        <f>IFERROR(GETPIVOTDATA("Somme de Rain",'TCD 6h-6h'!$A$3,"Date6",B15),"")</f>
        <v/>
      </c>
      <c r="G15" s="45" t="str">
        <f>IFERROR(INDEX('TCD 6h-6h'!$AG:$AG,MATCH($B15,'TCD 6h-6h'!$G:$G,0)),"")</f>
        <v/>
      </c>
      <c r="H15" s="44" t="str">
        <f>IFERROR(GETPIVOTDATA("Max de Rain Rate",'TCD 6h-6h'!$A$3,"Date6",B15),"")</f>
        <v/>
      </c>
      <c r="I15" s="56" t="str">
        <f>IFERROR(GETPIVOTDATA("Min de Bar  ",'TCD 0h-0h'!$A$3,"Date0",$B15),"")</f>
        <v/>
      </c>
      <c r="J15" s="56" t="str">
        <f>IFERROR(GETPIVOTDATA("Max de Bar  ",'TCD 0h-0h'!$A$3,"Date0",$B15),"")</f>
        <v/>
      </c>
      <c r="K15" s="55" t="str">
        <f>IFERROR(GETPIVOTDATA("Moyenne de Bar  ",'TCD 0h-0h'!$A$3,"Date0",$B15),"")</f>
        <v/>
      </c>
      <c r="L15" s="78" t="str">
        <f>IFERROR(GETPIVOTDATA("Moyenne de Wind Speed",'TCD 0h-0h'!$A$3,"Date0",$B15),"")</f>
        <v/>
      </c>
      <c r="M15" s="78" t="str">
        <f>IFERROR(GETPIVOTDATA("Max de Wind Speed",'TCD 0h-0h'!$A$3,"Date0",$B15),"")</f>
        <v/>
      </c>
      <c r="N15" s="77" t="str">
        <f>IFERROR(GETPIVOTDATA("Max de Hi Speed",'TCD 0h-0h'!$A$3,"Date0",$B15),"")</f>
        <v/>
      </c>
      <c r="O15" s="78" t="str">
        <f>IFERROR(INDEX('TCD vent'!$T:$T,MATCH($B15,'TCD vent'!$A:$A,0)),"")</f>
        <v/>
      </c>
    </row>
    <row r="16" spans="2:15" x14ac:dyDescent="0.35">
      <c r="B16" s="31">
        <f t="shared" si="0"/>
        <v>12</v>
      </c>
      <c r="C16" s="32" t="str">
        <f>IFERROR(GETPIVOTDATA("Low Temp",'TCD 18h-18h'!$A$3,"Date18",B16),"")</f>
        <v/>
      </c>
      <c r="D16" s="32" t="str">
        <f>IFERROR(GETPIVOTDATA("Max de Hi Temp",'TCD 6h-6h'!$A$3,"Date6",B16),"")</f>
        <v/>
      </c>
      <c r="E16" s="33" t="str">
        <f>IFERROR(GETPIVOTDATA("Moyenne de Temp Out",'TCD 0h-0h'!$A$3,"Date0",B16),"")</f>
        <v/>
      </c>
      <c r="F16" s="45" t="str">
        <f>IFERROR(GETPIVOTDATA("Somme de Rain",'TCD 6h-6h'!$A$3,"Date6",B16),"")</f>
        <v/>
      </c>
      <c r="G16" s="45" t="str">
        <f>IFERROR(INDEX('TCD 6h-6h'!$AG:$AG,MATCH($B16,'TCD 6h-6h'!$G:$G,0)),"")</f>
        <v/>
      </c>
      <c r="H16" s="44" t="str">
        <f>IFERROR(GETPIVOTDATA("Max de Rain Rate",'TCD 6h-6h'!$A$3,"Date6",B16),"")</f>
        <v/>
      </c>
      <c r="I16" s="56" t="str">
        <f>IFERROR(GETPIVOTDATA("Min de Bar  ",'TCD 0h-0h'!$A$3,"Date0",$B16),"")</f>
        <v/>
      </c>
      <c r="J16" s="56" t="str">
        <f>IFERROR(GETPIVOTDATA("Max de Bar  ",'TCD 0h-0h'!$A$3,"Date0",$B16),"")</f>
        <v/>
      </c>
      <c r="K16" s="55" t="str">
        <f>IFERROR(GETPIVOTDATA("Moyenne de Bar  ",'TCD 0h-0h'!$A$3,"Date0",$B16),"")</f>
        <v/>
      </c>
      <c r="L16" s="78" t="str">
        <f>IFERROR(GETPIVOTDATA("Moyenne de Wind Speed",'TCD 0h-0h'!$A$3,"Date0",$B16),"")</f>
        <v/>
      </c>
      <c r="M16" s="78" t="str">
        <f>IFERROR(GETPIVOTDATA("Max de Wind Speed",'TCD 0h-0h'!$A$3,"Date0",$B16),"")</f>
        <v/>
      </c>
      <c r="N16" s="77" t="str">
        <f>IFERROR(GETPIVOTDATA("Max de Hi Speed",'TCD 0h-0h'!$A$3,"Date0",$B16),"")</f>
        <v/>
      </c>
      <c r="O16" s="78" t="str">
        <f>IFERROR(INDEX('TCD vent'!$T:$T,MATCH($B16,'TCD vent'!$A:$A,0)),"")</f>
        <v/>
      </c>
    </row>
    <row r="17" spans="2:15" x14ac:dyDescent="0.35">
      <c r="B17" s="31">
        <f t="shared" si="0"/>
        <v>13</v>
      </c>
      <c r="C17" s="32" t="str">
        <f>IFERROR(GETPIVOTDATA("Low Temp",'TCD 18h-18h'!$A$3,"Date18",B17),"")</f>
        <v/>
      </c>
      <c r="D17" s="32" t="str">
        <f>IFERROR(GETPIVOTDATA("Max de Hi Temp",'TCD 6h-6h'!$A$3,"Date6",B17),"")</f>
        <v/>
      </c>
      <c r="E17" s="33" t="str">
        <f>IFERROR(GETPIVOTDATA("Moyenne de Temp Out",'TCD 0h-0h'!$A$3,"Date0",B17),"")</f>
        <v/>
      </c>
      <c r="F17" s="45" t="str">
        <f>IFERROR(GETPIVOTDATA("Somme de Rain",'TCD 6h-6h'!$A$3,"Date6",B17),"")</f>
        <v/>
      </c>
      <c r="G17" s="45" t="str">
        <f>IFERROR(INDEX('TCD 6h-6h'!$AG:$AG,MATCH($B17,'TCD 6h-6h'!$G:$G,0)),"")</f>
        <v/>
      </c>
      <c r="H17" s="44" t="str">
        <f>IFERROR(GETPIVOTDATA("Max de Rain Rate",'TCD 6h-6h'!$A$3,"Date6",B17),"")</f>
        <v/>
      </c>
      <c r="I17" s="56" t="str">
        <f>IFERROR(GETPIVOTDATA("Min de Bar  ",'TCD 0h-0h'!$A$3,"Date0",$B17),"")</f>
        <v/>
      </c>
      <c r="J17" s="56" t="str">
        <f>IFERROR(GETPIVOTDATA("Max de Bar  ",'TCD 0h-0h'!$A$3,"Date0",$B17),"")</f>
        <v/>
      </c>
      <c r="K17" s="55" t="str">
        <f>IFERROR(GETPIVOTDATA("Moyenne de Bar  ",'TCD 0h-0h'!$A$3,"Date0",$B17),"")</f>
        <v/>
      </c>
      <c r="L17" s="78" t="str">
        <f>IFERROR(GETPIVOTDATA("Moyenne de Wind Speed",'TCD 0h-0h'!$A$3,"Date0",$B17),"")</f>
        <v/>
      </c>
      <c r="M17" s="78" t="str">
        <f>IFERROR(GETPIVOTDATA("Max de Wind Speed",'TCD 0h-0h'!$A$3,"Date0",$B17),"")</f>
        <v/>
      </c>
      <c r="N17" s="77" t="str">
        <f>IFERROR(GETPIVOTDATA("Max de Hi Speed",'TCD 0h-0h'!$A$3,"Date0",$B17),"")</f>
        <v/>
      </c>
      <c r="O17" s="78" t="str">
        <f>IFERROR(INDEX('TCD vent'!$T:$T,MATCH($B17,'TCD vent'!$A:$A,0)),"")</f>
        <v/>
      </c>
    </row>
    <row r="18" spans="2:15" x14ac:dyDescent="0.35">
      <c r="B18" s="31">
        <f t="shared" si="0"/>
        <v>14</v>
      </c>
      <c r="C18" s="32" t="str">
        <f>IFERROR(GETPIVOTDATA("Low Temp",'TCD 18h-18h'!$A$3,"Date18",B18),"")</f>
        <v/>
      </c>
      <c r="D18" s="32" t="str">
        <f>IFERROR(GETPIVOTDATA("Max de Hi Temp",'TCD 6h-6h'!$A$3,"Date6",B18),"")</f>
        <v/>
      </c>
      <c r="E18" s="33" t="str">
        <f>IFERROR(GETPIVOTDATA("Moyenne de Temp Out",'TCD 0h-0h'!$A$3,"Date0",B18),"")</f>
        <v/>
      </c>
      <c r="F18" s="45" t="str">
        <f>IFERROR(GETPIVOTDATA("Somme de Rain",'TCD 6h-6h'!$A$3,"Date6",B18),"")</f>
        <v/>
      </c>
      <c r="G18" s="45" t="str">
        <f>IFERROR(INDEX('TCD 6h-6h'!$AG:$AG,MATCH($B18,'TCD 6h-6h'!$G:$G,0)),"")</f>
        <v/>
      </c>
      <c r="H18" s="44" t="str">
        <f>IFERROR(GETPIVOTDATA("Max de Rain Rate",'TCD 6h-6h'!$A$3,"Date6",B18),"")</f>
        <v/>
      </c>
      <c r="I18" s="56" t="str">
        <f>IFERROR(GETPIVOTDATA("Min de Bar  ",'TCD 0h-0h'!$A$3,"Date0",$B18),"")</f>
        <v/>
      </c>
      <c r="J18" s="56" t="str">
        <f>IFERROR(GETPIVOTDATA("Max de Bar  ",'TCD 0h-0h'!$A$3,"Date0",$B18),"")</f>
        <v/>
      </c>
      <c r="K18" s="55" t="str">
        <f>IFERROR(GETPIVOTDATA("Moyenne de Bar  ",'TCD 0h-0h'!$A$3,"Date0",$B18),"")</f>
        <v/>
      </c>
      <c r="L18" s="78" t="str">
        <f>IFERROR(GETPIVOTDATA("Moyenne de Wind Speed",'TCD 0h-0h'!$A$3,"Date0",$B18),"")</f>
        <v/>
      </c>
      <c r="M18" s="78" t="str">
        <f>IFERROR(GETPIVOTDATA("Max de Wind Speed",'TCD 0h-0h'!$A$3,"Date0",$B18),"")</f>
        <v/>
      </c>
      <c r="N18" s="77" t="str">
        <f>IFERROR(GETPIVOTDATA("Max de Hi Speed",'TCD 0h-0h'!$A$3,"Date0",$B18),"")</f>
        <v/>
      </c>
      <c r="O18" s="78" t="str">
        <f>IFERROR(INDEX('TCD vent'!$T:$T,MATCH($B18,'TCD vent'!$A:$A,0)),"")</f>
        <v/>
      </c>
    </row>
    <row r="19" spans="2:15" x14ac:dyDescent="0.35">
      <c r="B19" s="31">
        <f t="shared" si="0"/>
        <v>15</v>
      </c>
      <c r="C19" s="32" t="str">
        <f>IFERROR(GETPIVOTDATA("Low Temp",'TCD 18h-18h'!$A$3,"Date18",B19),"")</f>
        <v/>
      </c>
      <c r="D19" s="32" t="str">
        <f>IFERROR(GETPIVOTDATA("Max de Hi Temp",'TCD 6h-6h'!$A$3,"Date6",B19),"")</f>
        <v/>
      </c>
      <c r="E19" s="33" t="str">
        <f>IFERROR(GETPIVOTDATA("Moyenne de Temp Out",'TCD 0h-0h'!$A$3,"Date0",B19),"")</f>
        <v/>
      </c>
      <c r="F19" s="45" t="str">
        <f>IFERROR(GETPIVOTDATA("Somme de Rain",'TCD 6h-6h'!$A$3,"Date6",B19),"")</f>
        <v/>
      </c>
      <c r="G19" s="45" t="str">
        <f>IFERROR(INDEX('TCD 6h-6h'!$AG:$AG,MATCH($B19,'TCD 6h-6h'!$G:$G,0)),"")</f>
        <v/>
      </c>
      <c r="H19" s="44" t="str">
        <f>IFERROR(GETPIVOTDATA("Max de Rain Rate",'TCD 6h-6h'!$A$3,"Date6",B19),"")</f>
        <v/>
      </c>
      <c r="I19" s="56" t="str">
        <f>IFERROR(GETPIVOTDATA("Min de Bar  ",'TCD 0h-0h'!$A$3,"Date0",$B19),"")</f>
        <v/>
      </c>
      <c r="J19" s="56" t="str">
        <f>IFERROR(GETPIVOTDATA("Max de Bar  ",'TCD 0h-0h'!$A$3,"Date0",$B19),"")</f>
        <v/>
      </c>
      <c r="K19" s="55" t="str">
        <f>IFERROR(GETPIVOTDATA("Moyenne de Bar  ",'TCD 0h-0h'!$A$3,"Date0",$B19),"")</f>
        <v/>
      </c>
      <c r="L19" s="78" t="str">
        <f>IFERROR(GETPIVOTDATA("Moyenne de Wind Speed",'TCD 0h-0h'!$A$3,"Date0",$B19),"")</f>
        <v/>
      </c>
      <c r="M19" s="78" t="str">
        <f>IFERROR(GETPIVOTDATA("Max de Wind Speed",'TCD 0h-0h'!$A$3,"Date0",$B19),"")</f>
        <v/>
      </c>
      <c r="N19" s="77" t="str">
        <f>IFERROR(GETPIVOTDATA("Max de Hi Speed",'TCD 0h-0h'!$A$3,"Date0",$B19),"")</f>
        <v/>
      </c>
      <c r="O19" s="78" t="str">
        <f>IFERROR(INDEX('TCD vent'!$T:$T,MATCH($B19,'TCD vent'!$A:$A,0)),"")</f>
        <v/>
      </c>
    </row>
    <row r="20" spans="2:15" x14ac:dyDescent="0.35">
      <c r="B20" s="31">
        <f t="shared" si="0"/>
        <v>16</v>
      </c>
      <c r="C20" s="32" t="str">
        <f>IFERROR(GETPIVOTDATA("Low Temp",'TCD 18h-18h'!$A$3,"Date18",B20),"")</f>
        <v/>
      </c>
      <c r="D20" s="32" t="str">
        <f>IFERROR(GETPIVOTDATA("Max de Hi Temp",'TCD 6h-6h'!$A$3,"Date6",B20),"")</f>
        <v/>
      </c>
      <c r="E20" s="33" t="str">
        <f>IFERROR(GETPIVOTDATA("Moyenne de Temp Out",'TCD 0h-0h'!$A$3,"Date0",B20),"")</f>
        <v/>
      </c>
      <c r="F20" s="45" t="str">
        <f>IFERROR(GETPIVOTDATA("Somme de Rain",'TCD 6h-6h'!$A$3,"Date6",B20),"")</f>
        <v/>
      </c>
      <c r="G20" s="45" t="str">
        <f>IFERROR(INDEX('TCD 6h-6h'!$AG:$AG,MATCH($B20,'TCD 6h-6h'!$G:$G,0)),"")</f>
        <v/>
      </c>
      <c r="H20" s="44" t="str">
        <f>IFERROR(GETPIVOTDATA("Max de Rain Rate",'TCD 6h-6h'!$A$3,"Date6",B20),"")</f>
        <v/>
      </c>
      <c r="I20" s="56" t="str">
        <f>IFERROR(GETPIVOTDATA("Min de Bar  ",'TCD 0h-0h'!$A$3,"Date0",$B20),"")</f>
        <v/>
      </c>
      <c r="J20" s="56" t="str">
        <f>IFERROR(GETPIVOTDATA("Max de Bar  ",'TCD 0h-0h'!$A$3,"Date0",$B20),"")</f>
        <v/>
      </c>
      <c r="K20" s="55" t="str">
        <f>IFERROR(GETPIVOTDATA("Moyenne de Bar  ",'TCD 0h-0h'!$A$3,"Date0",$B20),"")</f>
        <v/>
      </c>
      <c r="L20" s="78" t="str">
        <f>IFERROR(GETPIVOTDATA("Moyenne de Wind Speed",'TCD 0h-0h'!$A$3,"Date0",$B20),"")</f>
        <v/>
      </c>
      <c r="M20" s="78" t="str">
        <f>IFERROR(GETPIVOTDATA("Max de Wind Speed",'TCD 0h-0h'!$A$3,"Date0",$B20),"")</f>
        <v/>
      </c>
      <c r="N20" s="77" t="str">
        <f>IFERROR(GETPIVOTDATA("Max de Hi Speed",'TCD 0h-0h'!$A$3,"Date0",$B20),"")</f>
        <v/>
      </c>
      <c r="O20" s="78" t="str">
        <f>IFERROR(INDEX('TCD vent'!$T:$T,MATCH($B20,'TCD vent'!$A:$A,0)),"")</f>
        <v/>
      </c>
    </row>
    <row r="21" spans="2:15" x14ac:dyDescent="0.35">
      <c r="B21" s="31">
        <f t="shared" si="0"/>
        <v>17</v>
      </c>
      <c r="C21" s="32" t="str">
        <f>IFERROR(GETPIVOTDATA("Low Temp",'TCD 18h-18h'!$A$3,"Date18",B21),"")</f>
        <v/>
      </c>
      <c r="D21" s="32" t="str">
        <f>IFERROR(GETPIVOTDATA("Max de Hi Temp",'TCD 6h-6h'!$A$3,"Date6",B21),"")</f>
        <v/>
      </c>
      <c r="E21" s="33" t="str">
        <f>IFERROR(GETPIVOTDATA("Moyenne de Temp Out",'TCD 0h-0h'!$A$3,"Date0",B21),"")</f>
        <v/>
      </c>
      <c r="F21" s="45" t="str">
        <f>IFERROR(GETPIVOTDATA("Somme de Rain",'TCD 6h-6h'!$A$3,"Date6",B21),"")</f>
        <v/>
      </c>
      <c r="G21" s="45" t="str">
        <f>IFERROR(INDEX('TCD 6h-6h'!$AG:$AG,MATCH($B21,'TCD 6h-6h'!$G:$G,0)),"")</f>
        <v/>
      </c>
      <c r="H21" s="44" t="str">
        <f>IFERROR(GETPIVOTDATA("Max de Rain Rate",'TCD 6h-6h'!$A$3,"Date6",B21),"")</f>
        <v/>
      </c>
      <c r="I21" s="56" t="str">
        <f>IFERROR(GETPIVOTDATA("Min de Bar  ",'TCD 0h-0h'!$A$3,"Date0",$B21),"")</f>
        <v/>
      </c>
      <c r="J21" s="56" t="str">
        <f>IFERROR(GETPIVOTDATA("Max de Bar  ",'TCD 0h-0h'!$A$3,"Date0",$B21),"")</f>
        <v/>
      </c>
      <c r="K21" s="55" t="str">
        <f>IFERROR(GETPIVOTDATA("Moyenne de Bar  ",'TCD 0h-0h'!$A$3,"Date0",$B21),"")</f>
        <v/>
      </c>
      <c r="L21" s="78" t="str">
        <f>IFERROR(GETPIVOTDATA("Moyenne de Wind Speed",'TCD 0h-0h'!$A$3,"Date0",$B21),"")</f>
        <v/>
      </c>
      <c r="M21" s="78" t="str">
        <f>IFERROR(GETPIVOTDATA("Max de Wind Speed",'TCD 0h-0h'!$A$3,"Date0",$B21),"")</f>
        <v/>
      </c>
      <c r="N21" s="77" t="str">
        <f>IFERROR(GETPIVOTDATA("Max de Hi Speed",'TCD 0h-0h'!$A$3,"Date0",$B21),"")</f>
        <v/>
      </c>
      <c r="O21" s="78" t="str">
        <f>IFERROR(INDEX('TCD vent'!$T:$T,MATCH($B21,'TCD vent'!$A:$A,0)),"")</f>
        <v/>
      </c>
    </row>
    <row r="22" spans="2:15" x14ac:dyDescent="0.35">
      <c r="B22" s="31">
        <f t="shared" si="0"/>
        <v>18</v>
      </c>
      <c r="C22" s="32" t="str">
        <f>IFERROR(GETPIVOTDATA("Low Temp",'TCD 18h-18h'!$A$3,"Date18",B22),"")</f>
        <v/>
      </c>
      <c r="D22" s="32" t="str">
        <f>IFERROR(GETPIVOTDATA("Max de Hi Temp",'TCD 6h-6h'!$A$3,"Date6",B22),"")</f>
        <v/>
      </c>
      <c r="E22" s="33" t="str">
        <f>IFERROR(GETPIVOTDATA("Moyenne de Temp Out",'TCD 0h-0h'!$A$3,"Date0",B22),"")</f>
        <v/>
      </c>
      <c r="F22" s="45" t="str">
        <f>IFERROR(GETPIVOTDATA("Somme de Rain",'TCD 6h-6h'!$A$3,"Date6",B22),"")</f>
        <v/>
      </c>
      <c r="G22" s="45" t="str">
        <f>IFERROR(INDEX('TCD 6h-6h'!$AG:$AG,MATCH($B22,'TCD 6h-6h'!$G:$G,0)),"")</f>
        <v/>
      </c>
      <c r="H22" s="44" t="str">
        <f>IFERROR(GETPIVOTDATA("Max de Rain Rate",'TCD 6h-6h'!$A$3,"Date6",B22),"")</f>
        <v/>
      </c>
      <c r="I22" s="56" t="str">
        <f>IFERROR(GETPIVOTDATA("Min de Bar  ",'TCD 0h-0h'!$A$3,"Date0",$B22),"")</f>
        <v/>
      </c>
      <c r="J22" s="56" t="str">
        <f>IFERROR(GETPIVOTDATA("Max de Bar  ",'TCD 0h-0h'!$A$3,"Date0",$B22),"")</f>
        <v/>
      </c>
      <c r="K22" s="55" t="str">
        <f>IFERROR(GETPIVOTDATA("Moyenne de Bar  ",'TCD 0h-0h'!$A$3,"Date0",$B22),"")</f>
        <v/>
      </c>
      <c r="L22" s="78" t="str">
        <f>IFERROR(GETPIVOTDATA("Moyenne de Wind Speed",'TCD 0h-0h'!$A$3,"Date0",$B22),"")</f>
        <v/>
      </c>
      <c r="M22" s="78" t="str">
        <f>IFERROR(GETPIVOTDATA("Max de Wind Speed",'TCD 0h-0h'!$A$3,"Date0",$B22),"")</f>
        <v/>
      </c>
      <c r="N22" s="77" t="str">
        <f>IFERROR(GETPIVOTDATA("Max de Hi Speed",'TCD 0h-0h'!$A$3,"Date0",$B22),"")</f>
        <v/>
      </c>
      <c r="O22" s="78" t="str">
        <f>IFERROR(INDEX('TCD vent'!$T:$T,MATCH($B22,'TCD vent'!$A:$A,0)),"")</f>
        <v/>
      </c>
    </row>
    <row r="23" spans="2:15" x14ac:dyDescent="0.35">
      <c r="B23" s="31">
        <f t="shared" si="0"/>
        <v>19</v>
      </c>
      <c r="C23" s="32" t="str">
        <f>IFERROR(GETPIVOTDATA("Low Temp",'TCD 18h-18h'!$A$3,"Date18",B23),"")</f>
        <v/>
      </c>
      <c r="D23" s="32" t="str">
        <f>IFERROR(GETPIVOTDATA("Max de Hi Temp",'TCD 6h-6h'!$A$3,"Date6",B23),"")</f>
        <v/>
      </c>
      <c r="E23" s="33" t="str">
        <f>IFERROR(GETPIVOTDATA("Moyenne de Temp Out",'TCD 0h-0h'!$A$3,"Date0",B23),"")</f>
        <v/>
      </c>
      <c r="F23" s="45" t="str">
        <f>IFERROR(GETPIVOTDATA("Somme de Rain",'TCD 6h-6h'!$A$3,"Date6",B23),"")</f>
        <v/>
      </c>
      <c r="G23" s="45" t="str">
        <f>IFERROR(INDEX('TCD 6h-6h'!$AG:$AG,MATCH($B23,'TCD 6h-6h'!$G:$G,0)),"")</f>
        <v/>
      </c>
      <c r="H23" s="44" t="str">
        <f>IFERROR(GETPIVOTDATA("Max de Rain Rate",'TCD 6h-6h'!$A$3,"Date6",B23),"")</f>
        <v/>
      </c>
      <c r="I23" s="56" t="str">
        <f>IFERROR(GETPIVOTDATA("Min de Bar  ",'TCD 0h-0h'!$A$3,"Date0",$B23),"")</f>
        <v/>
      </c>
      <c r="J23" s="56" t="str">
        <f>IFERROR(GETPIVOTDATA("Max de Bar  ",'TCD 0h-0h'!$A$3,"Date0",$B23),"")</f>
        <v/>
      </c>
      <c r="K23" s="55" t="str">
        <f>IFERROR(GETPIVOTDATA("Moyenne de Bar  ",'TCD 0h-0h'!$A$3,"Date0",$B23),"")</f>
        <v/>
      </c>
      <c r="L23" s="78" t="str">
        <f>IFERROR(GETPIVOTDATA("Moyenne de Wind Speed",'TCD 0h-0h'!$A$3,"Date0",$B23),"")</f>
        <v/>
      </c>
      <c r="M23" s="78" t="str">
        <f>IFERROR(GETPIVOTDATA("Max de Wind Speed",'TCD 0h-0h'!$A$3,"Date0",$B23),"")</f>
        <v/>
      </c>
      <c r="N23" s="77" t="str">
        <f>IFERROR(GETPIVOTDATA("Max de Hi Speed",'TCD 0h-0h'!$A$3,"Date0",$B23),"")</f>
        <v/>
      </c>
      <c r="O23" s="78" t="str">
        <f>IFERROR(INDEX('TCD vent'!$T:$T,MATCH($B23,'TCD vent'!$A:$A,0)),"")</f>
        <v/>
      </c>
    </row>
    <row r="24" spans="2:15" x14ac:dyDescent="0.35">
      <c r="B24" s="31">
        <f t="shared" si="0"/>
        <v>20</v>
      </c>
      <c r="C24" s="32" t="str">
        <f>IFERROR(GETPIVOTDATA("Low Temp",'TCD 18h-18h'!$A$3,"Date18",B24),"")</f>
        <v/>
      </c>
      <c r="D24" s="32" t="str">
        <f>IFERROR(GETPIVOTDATA("Max de Hi Temp",'TCD 6h-6h'!$A$3,"Date6",B24),"")</f>
        <v/>
      </c>
      <c r="E24" s="33" t="str">
        <f>IFERROR(GETPIVOTDATA("Moyenne de Temp Out",'TCD 0h-0h'!$A$3,"Date0",B24),"")</f>
        <v/>
      </c>
      <c r="F24" s="45" t="str">
        <f>IFERROR(GETPIVOTDATA("Somme de Rain",'TCD 6h-6h'!$A$3,"Date6",B24),"")</f>
        <v/>
      </c>
      <c r="G24" s="45" t="str">
        <f>IFERROR(INDEX('TCD 6h-6h'!$AG:$AG,MATCH($B24,'TCD 6h-6h'!$G:$G,0)),"")</f>
        <v/>
      </c>
      <c r="H24" s="44" t="str">
        <f>IFERROR(GETPIVOTDATA("Max de Rain Rate",'TCD 6h-6h'!$A$3,"Date6",B24),"")</f>
        <v/>
      </c>
      <c r="I24" s="56" t="str">
        <f>IFERROR(GETPIVOTDATA("Min de Bar  ",'TCD 0h-0h'!$A$3,"Date0",$B24),"")</f>
        <v/>
      </c>
      <c r="J24" s="56" t="str">
        <f>IFERROR(GETPIVOTDATA("Max de Bar  ",'TCD 0h-0h'!$A$3,"Date0",$B24),"")</f>
        <v/>
      </c>
      <c r="K24" s="55" t="str">
        <f>IFERROR(GETPIVOTDATA("Moyenne de Bar  ",'TCD 0h-0h'!$A$3,"Date0",$B24),"")</f>
        <v/>
      </c>
      <c r="L24" s="78" t="str">
        <f>IFERROR(GETPIVOTDATA("Moyenne de Wind Speed",'TCD 0h-0h'!$A$3,"Date0",$B24),"")</f>
        <v/>
      </c>
      <c r="M24" s="78" t="str">
        <f>IFERROR(GETPIVOTDATA("Max de Wind Speed",'TCD 0h-0h'!$A$3,"Date0",$B24),"")</f>
        <v/>
      </c>
      <c r="N24" s="77" t="str">
        <f>IFERROR(GETPIVOTDATA("Max de Hi Speed",'TCD 0h-0h'!$A$3,"Date0",$B24),"")</f>
        <v/>
      </c>
      <c r="O24" s="78" t="str">
        <f>IFERROR(INDEX('TCD vent'!$T:$T,MATCH($B24,'TCD vent'!$A:$A,0)),"")</f>
        <v/>
      </c>
    </row>
    <row r="25" spans="2:15" x14ac:dyDescent="0.35">
      <c r="B25" s="31">
        <f t="shared" si="0"/>
        <v>21</v>
      </c>
      <c r="C25" s="32" t="str">
        <f>IFERROR(GETPIVOTDATA("Low Temp",'TCD 18h-18h'!$A$3,"Date18",B25),"")</f>
        <v/>
      </c>
      <c r="D25" s="32" t="str">
        <f>IFERROR(GETPIVOTDATA("Max de Hi Temp",'TCD 6h-6h'!$A$3,"Date6",B25),"")</f>
        <v/>
      </c>
      <c r="E25" s="33" t="str">
        <f>IFERROR(GETPIVOTDATA("Moyenne de Temp Out",'TCD 0h-0h'!$A$3,"Date0",B25),"")</f>
        <v/>
      </c>
      <c r="F25" s="45" t="str">
        <f>IFERROR(GETPIVOTDATA("Somme de Rain",'TCD 6h-6h'!$A$3,"Date6",B25),"")</f>
        <v/>
      </c>
      <c r="G25" s="45" t="str">
        <f>IFERROR(INDEX('TCD 6h-6h'!$AG:$AG,MATCH($B25,'TCD 6h-6h'!$G:$G,0)),"")</f>
        <v/>
      </c>
      <c r="H25" s="44" t="str">
        <f>IFERROR(GETPIVOTDATA("Max de Rain Rate",'TCD 6h-6h'!$A$3,"Date6",B25),"")</f>
        <v/>
      </c>
      <c r="I25" s="56" t="str">
        <f>IFERROR(GETPIVOTDATA("Min de Bar  ",'TCD 0h-0h'!$A$3,"Date0",$B25),"")</f>
        <v/>
      </c>
      <c r="J25" s="56" t="str">
        <f>IFERROR(GETPIVOTDATA("Max de Bar  ",'TCD 0h-0h'!$A$3,"Date0",$B25),"")</f>
        <v/>
      </c>
      <c r="K25" s="55" t="str">
        <f>IFERROR(GETPIVOTDATA("Moyenne de Bar  ",'TCD 0h-0h'!$A$3,"Date0",$B25),"")</f>
        <v/>
      </c>
      <c r="L25" s="78" t="str">
        <f>IFERROR(GETPIVOTDATA("Moyenne de Wind Speed",'TCD 0h-0h'!$A$3,"Date0",$B25),"")</f>
        <v/>
      </c>
      <c r="M25" s="78" t="str">
        <f>IFERROR(GETPIVOTDATA("Max de Wind Speed",'TCD 0h-0h'!$A$3,"Date0",$B25),"")</f>
        <v/>
      </c>
      <c r="N25" s="77" t="str">
        <f>IFERROR(GETPIVOTDATA("Max de Hi Speed",'TCD 0h-0h'!$A$3,"Date0",$B25),"")</f>
        <v/>
      </c>
      <c r="O25" s="78" t="str">
        <f>IFERROR(INDEX('TCD vent'!$T:$T,MATCH($B25,'TCD vent'!$A:$A,0)),"")</f>
        <v/>
      </c>
    </row>
    <row r="26" spans="2:15" x14ac:dyDescent="0.35">
      <c r="B26" s="31">
        <f t="shared" si="0"/>
        <v>22</v>
      </c>
      <c r="C26" s="32" t="str">
        <f>IFERROR(GETPIVOTDATA("Low Temp",'TCD 18h-18h'!$A$3,"Date18",B26),"")</f>
        <v/>
      </c>
      <c r="D26" s="32" t="str">
        <f>IFERROR(GETPIVOTDATA("Max de Hi Temp",'TCD 6h-6h'!$A$3,"Date6",B26),"")</f>
        <v/>
      </c>
      <c r="E26" s="33" t="str">
        <f>IFERROR(GETPIVOTDATA("Moyenne de Temp Out",'TCD 0h-0h'!$A$3,"Date0",B26),"")</f>
        <v/>
      </c>
      <c r="F26" s="45" t="str">
        <f>IFERROR(GETPIVOTDATA("Somme de Rain",'TCD 6h-6h'!$A$3,"Date6",B26),"")</f>
        <v/>
      </c>
      <c r="G26" s="45" t="str">
        <f>IFERROR(INDEX('TCD 6h-6h'!$AG:$AG,MATCH($B26,'TCD 6h-6h'!$G:$G,0)),"")</f>
        <v/>
      </c>
      <c r="H26" s="44" t="str">
        <f>IFERROR(GETPIVOTDATA("Max de Rain Rate",'TCD 6h-6h'!$A$3,"Date6",B26),"")</f>
        <v/>
      </c>
      <c r="I26" s="56" t="str">
        <f>IFERROR(GETPIVOTDATA("Min de Bar  ",'TCD 0h-0h'!$A$3,"Date0",$B26),"")</f>
        <v/>
      </c>
      <c r="J26" s="56" t="str">
        <f>IFERROR(GETPIVOTDATA("Max de Bar  ",'TCD 0h-0h'!$A$3,"Date0",$B26),"")</f>
        <v/>
      </c>
      <c r="K26" s="55" t="str">
        <f>IFERROR(GETPIVOTDATA("Moyenne de Bar  ",'TCD 0h-0h'!$A$3,"Date0",$B26),"")</f>
        <v/>
      </c>
      <c r="L26" s="78" t="str">
        <f>IFERROR(GETPIVOTDATA("Moyenne de Wind Speed",'TCD 0h-0h'!$A$3,"Date0",$B26),"")</f>
        <v/>
      </c>
      <c r="M26" s="78" t="str">
        <f>IFERROR(GETPIVOTDATA("Max de Wind Speed",'TCD 0h-0h'!$A$3,"Date0",$B26),"")</f>
        <v/>
      </c>
      <c r="N26" s="77" t="str">
        <f>IFERROR(GETPIVOTDATA("Max de Hi Speed",'TCD 0h-0h'!$A$3,"Date0",$B26),"")</f>
        <v/>
      </c>
      <c r="O26" s="78" t="str">
        <f>IFERROR(INDEX('TCD vent'!$T:$T,MATCH($B26,'TCD vent'!$A:$A,0)),"")</f>
        <v/>
      </c>
    </row>
    <row r="27" spans="2:15" x14ac:dyDescent="0.35">
      <c r="B27" s="31">
        <f t="shared" si="0"/>
        <v>23</v>
      </c>
      <c r="C27" s="32" t="str">
        <f>IFERROR(GETPIVOTDATA("Low Temp",'TCD 18h-18h'!$A$3,"Date18",B27),"")</f>
        <v/>
      </c>
      <c r="D27" s="32" t="str">
        <f>IFERROR(GETPIVOTDATA("Max de Hi Temp",'TCD 6h-6h'!$A$3,"Date6",B27),"")</f>
        <v/>
      </c>
      <c r="E27" s="33" t="str">
        <f>IFERROR(GETPIVOTDATA("Moyenne de Temp Out",'TCD 0h-0h'!$A$3,"Date0",B27),"")</f>
        <v/>
      </c>
      <c r="F27" s="45" t="str">
        <f>IFERROR(GETPIVOTDATA("Somme de Rain",'TCD 6h-6h'!$A$3,"Date6",B27),"")</f>
        <v/>
      </c>
      <c r="G27" s="45" t="str">
        <f>IFERROR(INDEX('TCD 6h-6h'!$AG:$AG,MATCH($B27,'TCD 6h-6h'!$G:$G,0)),"")</f>
        <v/>
      </c>
      <c r="H27" s="44" t="str">
        <f>IFERROR(GETPIVOTDATA("Max de Rain Rate",'TCD 6h-6h'!$A$3,"Date6",B27),"")</f>
        <v/>
      </c>
      <c r="I27" s="56" t="str">
        <f>IFERROR(GETPIVOTDATA("Min de Bar  ",'TCD 0h-0h'!$A$3,"Date0",$B27),"")</f>
        <v/>
      </c>
      <c r="J27" s="56" t="str">
        <f>IFERROR(GETPIVOTDATA("Max de Bar  ",'TCD 0h-0h'!$A$3,"Date0",$B27),"")</f>
        <v/>
      </c>
      <c r="K27" s="55" t="str">
        <f>IFERROR(GETPIVOTDATA("Moyenne de Bar  ",'TCD 0h-0h'!$A$3,"Date0",$B27),"")</f>
        <v/>
      </c>
      <c r="L27" s="78" t="str">
        <f>IFERROR(GETPIVOTDATA("Moyenne de Wind Speed",'TCD 0h-0h'!$A$3,"Date0",$B27),"")</f>
        <v/>
      </c>
      <c r="M27" s="78" t="str">
        <f>IFERROR(GETPIVOTDATA("Max de Wind Speed",'TCD 0h-0h'!$A$3,"Date0",$B27),"")</f>
        <v/>
      </c>
      <c r="N27" s="77" t="str">
        <f>IFERROR(GETPIVOTDATA("Max de Hi Speed",'TCD 0h-0h'!$A$3,"Date0",$B27),"")</f>
        <v/>
      </c>
      <c r="O27" s="78" t="str">
        <f>IFERROR(INDEX('TCD vent'!$T:$T,MATCH($B27,'TCD vent'!$A:$A,0)),"")</f>
        <v/>
      </c>
    </row>
    <row r="28" spans="2:15" x14ac:dyDescent="0.35">
      <c r="B28" s="31">
        <f t="shared" si="0"/>
        <v>24</v>
      </c>
      <c r="C28" s="32" t="str">
        <f>IFERROR(GETPIVOTDATA("Low Temp",'TCD 18h-18h'!$A$3,"Date18",B28),"")</f>
        <v/>
      </c>
      <c r="D28" s="32" t="str">
        <f>IFERROR(GETPIVOTDATA("Max de Hi Temp",'TCD 6h-6h'!$A$3,"Date6",B28),"")</f>
        <v/>
      </c>
      <c r="E28" s="33" t="str">
        <f>IFERROR(GETPIVOTDATA("Moyenne de Temp Out",'TCD 0h-0h'!$A$3,"Date0",B28),"")</f>
        <v/>
      </c>
      <c r="F28" s="45" t="str">
        <f>IFERROR(GETPIVOTDATA("Somme de Rain",'TCD 6h-6h'!$A$3,"Date6",B28),"")</f>
        <v/>
      </c>
      <c r="G28" s="45" t="str">
        <f>IFERROR(INDEX('TCD 6h-6h'!$AG:$AG,MATCH($B28,'TCD 6h-6h'!$G:$G,0)),"")</f>
        <v/>
      </c>
      <c r="H28" s="44" t="str">
        <f>IFERROR(GETPIVOTDATA("Max de Rain Rate",'TCD 6h-6h'!$A$3,"Date6",B28),"")</f>
        <v/>
      </c>
      <c r="I28" s="56" t="str">
        <f>IFERROR(GETPIVOTDATA("Min de Bar  ",'TCD 0h-0h'!$A$3,"Date0",$B28),"")</f>
        <v/>
      </c>
      <c r="J28" s="56" t="str">
        <f>IFERROR(GETPIVOTDATA("Max de Bar  ",'TCD 0h-0h'!$A$3,"Date0",$B28),"")</f>
        <v/>
      </c>
      <c r="K28" s="55" t="str">
        <f>IFERROR(GETPIVOTDATA("Moyenne de Bar  ",'TCD 0h-0h'!$A$3,"Date0",$B28),"")</f>
        <v/>
      </c>
      <c r="L28" s="78" t="str">
        <f>IFERROR(GETPIVOTDATA("Moyenne de Wind Speed",'TCD 0h-0h'!$A$3,"Date0",$B28),"")</f>
        <v/>
      </c>
      <c r="M28" s="78" t="str">
        <f>IFERROR(GETPIVOTDATA("Max de Wind Speed",'TCD 0h-0h'!$A$3,"Date0",$B28),"")</f>
        <v/>
      </c>
      <c r="N28" s="77" t="str">
        <f>IFERROR(GETPIVOTDATA("Max de Hi Speed",'TCD 0h-0h'!$A$3,"Date0",$B28),"")</f>
        <v/>
      </c>
      <c r="O28" s="78" t="str">
        <f>IFERROR(INDEX('TCD vent'!$T:$T,MATCH($B28,'TCD vent'!$A:$A,0)),"")</f>
        <v/>
      </c>
    </row>
    <row r="29" spans="2:15" x14ac:dyDescent="0.35">
      <c r="B29" s="31">
        <f t="shared" si="0"/>
        <v>25</v>
      </c>
      <c r="C29" s="32" t="str">
        <f>IFERROR(GETPIVOTDATA("Low Temp",'TCD 18h-18h'!$A$3,"Date18",B29),"")</f>
        <v/>
      </c>
      <c r="D29" s="32" t="str">
        <f>IFERROR(GETPIVOTDATA("Max de Hi Temp",'TCD 6h-6h'!$A$3,"Date6",B29),"")</f>
        <v/>
      </c>
      <c r="E29" s="33" t="str">
        <f>IFERROR(GETPIVOTDATA("Moyenne de Temp Out",'TCD 0h-0h'!$A$3,"Date0",B29),"")</f>
        <v/>
      </c>
      <c r="F29" s="45" t="str">
        <f>IFERROR(GETPIVOTDATA("Somme de Rain",'TCD 6h-6h'!$A$3,"Date6",B29),"")</f>
        <v/>
      </c>
      <c r="G29" s="45" t="str">
        <f>IFERROR(INDEX('TCD 6h-6h'!$AG:$AG,MATCH($B29,'TCD 6h-6h'!$G:$G,0)),"")</f>
        <v/>
      </c>
      <c r="H29" s="44" t="str">
        <f>IFERROR(GETPIVOTDATA("Max de Rain Rate",'TCD 6h-6h'!$A$3,"Date6",B29),"")</f>
        <v/>
      </c>
      <c r="I29" s="56" t="str">
        <f>IFERROR(GETPIVOTDATA("Min de Bar  ",'TCD 0h-0h'!$A$3,"Date0",$B29),"")</f>
        <v/>
      </c>
      <c r="J29" s="56" t="str">
        <f>IFERROR(GETPIVOTDATA("Max de Bar  ",'TCD 0h-0h'!$A$3,"Date0",$B29),"")</f>
        <v/>
      </c>
      <c r="K29" s="55" t="str">
        <f>IFERROR(GETPIVOTDATA("Moyenne de Bar  ",'TCD 0h-0h'!$A$3,"Date0",$B29),"")</f>
        <v/>
      </c>
      <c r="L29" s="78" t="str">
        <f>IFERROR(GETPIVOTDATA("Moyenne de Wind Speed",'TCD 0h-0h'!$A$3,"Date0",$B29),"")</f>
        <v/>
      </c>
      <c r="M29" s="78" t="str">
        <f>IFERROR(GETPIVOTDATA("Max de Wind Speed",'TCD 0h-0h'!$A$3,"Date0",$B29),"")</f>
        <v/>
      </c>
      <c r="N29" s="77" t="str">
        <f>IFERROR(GETPIVOTDATA("Max de Hi Speed",'TCD 0h-0h'!$A$3,"Date0",$B29),"")</f>
        <v/>
      </c>
      <c r="O29" s="78" t="str">
        <f>IFERROR(INDEX('TCD vent'!$T:$T,MATCH($B29,'TCD vent'!$A:$A,0)),"")</f>
        <v/>
      </c>
    </row>
    <row r="30" spans="2:15" x14ac:dyDescent="0.35">
      <c r="B30" s="31">
        <f t="shared" si="0"/>
        <v>26</v>
      </c>
      <c r="C30" s="32" t="str">
        <f>IFERROR(GETPIVOTDATA("Low Temp",'TCD 18h-18h'!$A$3,"Date18",B30),"")</f>
        <v/>
      </c>
      <c r="D30" s="32" t="str">
        <f>IFERROR(GETPIVOTDATA("Max de Hi Temp",'TCD 6h-6h'!$A$3,"Date6",B30),"")</f>
        <v/>
      </c>
      <c r="E30" s="33" t="str">
        <f>IFERROR(GETPIVOTDATA("Moyenne de Temp Out",'TCD 0h-0h'!$A$3,"Date0",B30),"")</f>
        <v/>
      </c>
      <c r="F30" s="45" t="str">
        <f>IFERROR(GETPIVOTDATA("Somme de Rain",'TCD 6h-6h'!$A$3,"Date6",B30),"")</f>
        <v/>
      </c>
      <c r="G30" s="45" t="str">
        <f>IFERROR(INDEX('TCD 6h-6h'!$AG:$AG,MATCH($B30,'TCD 6h-6h'!$G:$G,0)),"")</f>
        <v/>
      </c>
      <c r="H30" s="44" t="str">
        <f>IFERROR(GETPIVOTDATA("Max de Rain Rate",'TCD 6h-6h'!$A$3,"Date6",B30),"")</f>
        <v/>
      </c>
      <c r="I30" s="56" t="str">
        <f>IFERROR(GETPIVOTDATA("Min de Bar  ",'TCD 0h-0h'!$A$3,"Date0",$B30),"")</f>
        <v/>
      </c>
      <c r="J30" s="56" t="str">
        <f>IFERROR(GETPIVOTDATA("Max de Bar  ",'TCD 0h-0h'!$A$3,"Date0",$B30),"")</f>
        <v/>
      </c>
      <c r="K30" s="55" t="str">
        <f>IFERROR(GETPIVOTDATA("Moyenne de Bar  ",'TCD 0h-0h'!$A$3,"Date0",$B30),"")</f>
        <v/>
      </c>
      <c r="L30" s="78" t="str">
        <f>IFERROR(GETPIVOTDATA("Moyenne de Wind Speed",'TCD 0h-0h'!$A$3,"Date0",$B30),"")</f>
        <v/>
      </c>
      <c r="M30" s="78" t="str">
        <f>IFERROR(GETPIVOTDATA("Max de Wind Speed",'TCD 0h-0h'!$A$3,"Date0",$B30),"")</f>
        <v/>
      </c>
      <c r="N30" s="77" t="str">
        <f>IFERROR(GETPIVOTDATA("Max de Hi Speed",'TCD 0h-0h'!$A$3,"Date0",$B30),"")</f>
        <v/>
      </c>
      <c r="O30" s="78" t="str">
        <f>IFERROR(INDEX('TCD vent'!$T:$T,MATCH($B30,'TCD vent'!$A:$A,0)),"")</f>
        <v/>
      </c>
    </row>
    <row r="31" spans="2:15" x14ac:dyDescent="0.35">
      <c r="B31" s="31">
        <f t="shared" si="0"/>
        <v>27</v>
      </c>
      <c r="C31" s="32" t="str">
        <f>IFERROR(GETPIVOTDATA("Low Temp",'TCD 18h-18h'!$A$3,"Date18",B31),"")</f>
        <v/>
      </c>
      <c r="D31" s="32" t="str">
        <f>IFERROR(GETPIVOTDATA("Max de Hi Temp",'TCD 6h-6h'!$A$3,"Date6",B31),"")</f>
        <v/>
      </c>
      <c r="E31" s="33" t="str">
        <f>IFERROR(GETPIVOTDATA("Moyenne de Temp Out",'TCD 0h-0h'!$A$3,"Date0",B31),"")</f>
        <v/>
      </c>
      <c r="F31" s="45" t="str">
        <f>IFERROR(GETPIVOTDATA("Somme de Rain",'TCD 6h-6h'!$A$3,"Date6",B31),"")</f>
        <v/>
      </c>
      <c r="G31" s="45" t="str">
        <f>IFERROR(INDEX('TCD 6h-6h'!$AG:$AG,MATCH($B31,'TCD 6h-6h'!$G:$G,0)),"")</f>
        <v/>
      </c>
      <c r="H31" s="44" t="str">
        <f>IFERROR(GETPIVOTDATA("Max de Rain Rate",'TCD 6h-6h'!$A$3,"Date6",B31),"")</f>
        <v/>
      </c>
      <c r="I31" s="56" t="str">
        <f>IFERROR(GETPIVOTDATA("Min de Bar  ",'TCD 0h-0h'!$A$3,"Date0",$B31),"")</f>
        <v/>
      </c>
      <c r="J31" s="56" t="str">
        <f>IFERROR(GETPIVOTDATA("Max de Bar  ",'TCD 0h-0h'!$A$3,"Date0",$B31),"")</f>
        <v/>
      </c>
      <c r="K31" s="55" t="str">
        <f>IFERROR(GETPIVOTDATA("Moyenne de Bar  ",'TCD 0h-0h'!$A$3,"Date0",$B31),"")</f>
        <v/>
      </c>
      <c r="L31" s="78" t="str">
        <f>IFERROR(GETPIVOTDATA("Moyenne de Wind Speed",'TCD 0h-0h'!$A$3,"Date0",$B31),"")</f>
        <v/>
      </c>
      <c r="M31" s="78" t="str">
        <f>IFERROR(GETPIVOTDATA("Max de Wind Speed",'TCD 0h-0h'!$A$3,"Date0",$B31),"")</f>
        <v/>
      </c>
      <c r="N31" s="77" t="str">
        <f>IFERROR(GETPIVOTDATA("Max de Hi Speed",'TCD 0h-0h'!$A$3,"Date0",$B31),"")</f>
        <v/>
      </c>
      <c r="O31" s="78" t="str">
        <f>IFERROR(INDEX('TCD vent'!$T:$T,MATCH($B31,'TCD vent'!$A:$A,0)),"")</f>
        <v/>
      </c>
    </row>
    <row r="32" spans="2:15" x14ac:dyDescent="0.35">
      <c r="B32" s="31">
        <f t="shared" si="0"/>
        <v>28</v>
      </c>
      <c r="C32" s="32" t="str">
        <f>IFERROR(GETPIVOTDATA("Low Temp",'TCD 18h-18h'!$A$3,"Date18",B32),"")</f>
        <v/>
      </c>
      <c r="D32" s="32" t="str">
        <f>IFERROR(GETPIVOTDATA("Max de Hi Temp",'TCD 6h-6h'!$A$3,"Date6",B32),"")</f>
        <v/>
      </c>
      <c r="E32" s="33" t="str">
        <f>IFERROR(GETPIVOTDATA("Moyenne de Temp Out",'TCD 0h-0h'!$A$3,"Date0",B32),"")</f>
        <v/>
      </c>
      <c r="F32" s="45" t="str">
        <f>IFERROR(GETPIVOTDATA("Somme de Rain",'TCD 6h-6h'!$A$3,"Date6",B32),"")</f>
        <v/>
      </c>
      <c r="G32" s="45" t="str">
        <f>IFERROR(INDEX('TCD 6h-6h'!$AG:$AG,MATCH($B32,'TCD 6h-6h'!$G:$G,0)),"")</f>
        <v/>
      </c>
      <c r="H32" s="44" t="str">
        <f>IFERROR(GETPIVOTDATA("Max de Rain Rate",'TCD 6h-6h'!$A$3,"Date6",B32),"")</f>
        <v/>
      </c>
      <c r="I32" s="56" t="str">
        <f>IFERROR(GETPIVOTDATA("Min de Bar  ",'TCD 0h-0h'!$A$3,"Date0",$B32),"")</f>
        <v/>
      </c>
      <c r="J32" s="56" t="str">
        <f>IFERROR(GETPIVOTDATA("Max de Bar  ",'TCD 0h-0h'!$A$3,"Date0",$B32),"")</f>
        <v/>
      </c>
      <c r="K32" s="55" t="str">
        <f>IFERROR(GETPIVOTDATA("Moyenne de Bar  ",'TCD 0h-0h'!$A$3,"Date0",$B32),"")</f>
        <v/>
      </c>
      <c r="L32" s="78" t="str">
        <f>IFERROR(GETPIVOTDATA("Moyenne de Wind Speed",'TCD 0h-0h'!$A$3,"Date0",$B32),"")</f>
        <v/>
      </c>
      <c r="M32" s="78" t="str">
        <f>IFERROR(GETPIVOTDATA("Max de Wind Speed",'TCD 0h-0h'!$A$3,"Date0",$B32),"")</f>
        <v/>
      </c>
      <c r="N32" s="77" t="str">
        <f>IFERROR(GETPIVOTDATA("Max de Hi Speed",'TCD 0h-0h'!$A$3,"Date0",$B32),"")</f>
        <v/>
      </c>
      <c r="O32" s="78" t="str">
        <f>IFERROR(INDEX('TCD vent'!$T:$T,MATCH($B32,'TCD vent'!$A:$A,0)),"")</f>
        <v/>
      </c>
    </row>
    <row r="33" spans="2:15" x14ac:dyDescent="0.35">
      <c r="B33" s="31">
        <f t="shared" si="0"/>
        <v>29</v>
      </c>
      <c r="C33" s="32" t="str">
        <f>IFERROR(GETPIVOTDATA("Low Temp",'TCD 18h-18h'!$A$3,"Date18",B33),"")</f>
        <v/>
      </c>
      <c r="D33" s="32" t="str">
        <f>IFERROR(GETPIVOTDATA("Max de Hi Temp",'TCD 6h-6h'!$A$3,"Date6",B33),"")</f>
        <v/>
      </c>
      <c r="E33" s="33" t="str">
        <f>IFERROR(GETPIVOTDATA("Moyenne de Temp Out",'TCD 0h-0h'!$A$3,"Date0",B33),"")</f>
        <v/>
      </c>
      <c r="F33" s="45" t="str">
        <f>IFERROR(GETPIVOTDATA("Somme de Rain",'TCD 6h-6h'!$A$3,"Date6",B33),"")</f>
        <v/>
      </c>
      <c r="G33" s="45" t="str">
        <f>IFERROR(INDEX('TCD 6h-6h'!$AG:$AG,MATCH($B33,'TCD 6h-6h'!$G:$G,0)),"")</f>
        <v/>
      </c>
      <c r="H33" s="44" t="str">
        <f>IFERROR(GETPIVOTDATA("Max de Rain Rate",'TCD 6h-6h'!$A$3,"Date6",B33),"")</f>
        <v/>
      </c>
      <c r="I33" s="56" t="str">
        <f>IFERROR(GETPIVOTDATA("Min de Bar  ",'TCD 0h-0h'!$A$3,"Date0",$B33),"")</f>
        <v/>
      </c>
      <c r="J33" s="56" t="str">
        <f>IFERROR(GETPIVOTDATA("Max de Bar  ",'TCD 0h-0h'!$A$3,"Date0",$B33),"")</f>
        <v/>
      </c>
      <c r="K33" s="55" t="str">
        <f>IFERROR(GETPIVOTDATA("Moyenne de Bar  ",'TCD 0h-0h'!$A$3,"Date0",$B33),"")</f>
        <v/>
      </c>
      <c r="L33" s="78" t="str">
        <f>IFERROR(GETPIVOTDATA("Moyenne de Wind Speed",'TCD 0h-0h'!$A$3,"Date0",$B33),"")</f>
        <v/>
      </c>
      <c r="M33" s="78" t="str">
        <f>IFERROR(GETPIVOTDATA("Max de Wind Speed",'TCD 0h-0h'!$A$3,"Date0",$B33),"")</f>
        <v/>
      </c>
      <c r="N33" s="77" t="str">
        <f>IFERROR(GETPIVOTDATA("Max de Hi Speed",'TCD 0h-0h'!$A$3,"Date0",$B33),"")</f>
        <v/>
      </c>
      <c r="O33" s="78" t="str">
        <f>IFERROR(INDEX('TCD vent'!$T:$T,MATCH($B33,'TCD vent'!$A:$A,0)),"")</f>
        <v/>
      </c>
    </row>
    <row r="34" spans="2:15" x14ac:dyDescent="0.35">
      <c r="B34" s="31">
        <f t="shared" si="0"/>
        <v>30</v>
      </c>
      <c r="C34" s="32" t="str">
        <f>IFERROR(GETPIVOTDATA("Low Temp",'TCD 18h-18h'!$A$3,"Date18",B34),"")</f>
        <v/>
      </c>
      <c r="D34" s="32" t="str">
        <f>IFERROR(GETPIVOTDATA("Max de Hi Temp",'TCD 6h-6h'!$A$3,"Date6",B34),"")</f>
        <v/>
      </c>
      <c r="E34" s="33" t="str">
        <f>IFERROR(GETPIVOTDATA("Moyenne de Temp Out",'TCD 0h-0h'!$A$3,"Date0",B34),"")</f>
        <v/>
      </c>
      <c r="F34" s="45" t="str">
        <f>IFERROR(GETPIVOTDATA("Somme de Rain",'TCD 6h-6h'!$A$3,"Date6",B34),"")</f>
        <v/>
      </c>
      <c r="G34" s="45" t="str">
        <f>IFERROR(INDEX('TCD 6h-6h'!$AG:$AG,MATCH($B34,'TCD 6h-6h'!$G:$G,0)),"")</f>
        <v/>
      </c>
      <c r="H34" s="44" t="str">
        <f>IFERROR(GETPIVOTDATA("Max de Rain Rate",'TCD 6h-6h'!$A$3,"Date6",B34),"")</f>
        <v/>
      </c>
      <c r="I34" s="56" t="str">
        <f>IFERROR(GETPIVOTDATA("Min de Bar  ",'TCD 0h-0h'!$A$3,"Date0",$B34),"")</f>
        <v/>
      </c>
      <c r="J34" s="56" t="str">
        <f>IFERROR(GETPIVOTDATA("Max de Bar  ",'TCD 0h-0h'!$A$3,"Date0",$B34),"")</f>
        <v/>
      </c>
      <c r="K34" s="55" t="str">
        <f>IFERROR(GETPIVOTDATA("Moyenne de Bar  ",'TCD 0h-0h'!$A$3,"Date0",$B34),"")</f>
        <v/>
      </c>
      <c r="L34" s="78" t="str">
        <f>IFERROR(GETPIVOTDATA("Moyenne de Wind Speed",'TCD 0h-0h'!$A$3,"Date0",$B34),"")</f>
        <v/>
      </c>
      <c r="M34" s="78" t="str">
        <f>IFERROR(GETPIVOTDATA("Max de Wind Speed",'TCD 0h-0h'!$A$3,"Date0",$B34),"")</f>
        <v/>
      </c>
      <c r="N34" s="77" t="str">
        <f>IFERROR(GETPIVOTDATA("Max de Hi Speed",'TCD 0h-0h'!$A$3,"Date0",$B34),"")</f>
        <v/>
      </c>
      <c r="O34" s="78" t="str">
        <f>IFERROR(INDEX('TCD vent'!$T:$T,MATCH($B34,'TCD vent'!$A:$A,0)),"")</f>
        <v/>
      </c>
    </row>
    <row r="35" spans="2:15" x14ac:dyDescent="0.35">
      <c r="B35" s="31">
        <f t="shared" si="0"/>
        <v>31</v>
      </c>
      <c r="C35" s="32" t="str">
        <f>IFERROR(GETPIVOTDATA("Low Temp",'TCD 18h-18h'!$A$3,"Date18",B35),"")</f>
        <v/>
      </c>
      <c r="D35" s="32" t="str">
        <f>IFERROR(GETPIVOTDATA("Max de Hi Temp",'TCD 6h-6h'!$A$3,"Date6",B35),"")</f>
        <v/>
      </c>
      <c r="E35" s="33" t="str">
        <f>IFERROR(GETPIVOTDATA("Moyenne de Temp Out",'TCD 0h-0h'!$A$3,"Date0",B35),"")</f>
        <v/>
      </c>
      <c r="F35" s="45" t="str">
        <f>IFERROR(GETPIVOTDATA("Somme de Rain",'TCD 6h-6h'!$A$3,"Date6",B35),"")</f>
        <v/>
      </c>
      <c r="G35" s="45" t="str">
        <f>IFERROR(INDEX('TCD 6h-6h'!$AG:$AG,MATCH($B35,'TCD 6h-6h'!$G:$G,0)),"")</f>
        <v/>
      </c>
      <c r="H35" s="44" t="str">
        <f>IFERROR(GETPIVOTDATA("Max de Rain Rate",'TCD 6h-6h'!$A$3,"Date6",B35),"")</f>
        <v/>
      </c>
      <c r="I35" s="56" t="str">
        <f>IFERROR(GETPIVOTDATA("Min de Bar  ",'TCD 0h-0h'!$A$3,"Date0",$B35),"")</f>
        <v/>
      </c>
      <c r="J35" s="56" t="str">
        <f>IFERROR(GETPIVOTDATA("Max de Bar  ",'TCD 0h-0h'!$A$3,"Date0",$B35),"")</f>
        <v/>
      </c>
      <c r="K35" s="55" t="str">
        <f>IFERROR(GETPIVOTDATA("Moyenne de Bar  ",'TCD 0h-0h'!$A$3,"Date0",$B35),"")</f>
        <v/>
      </c>
      <c r="L35" s="78" t="str">
        <f>IFERROR(GETPIVOTDATA("Moyenne de Wind Speed",'TCD 0h-0h'!$A$3,"Date0",$B35),"")</f>
        <v/>
      </c>
      <c r="M35" s="78" t="str">
        <f>IFERROR(GETPIVOTDATA("Max de Wind Speed",'TCD 0h-0h'!$A$3,"Date0",$B35),"")</f>
        <v/>
      </c>
      <c r="N35" s="77" t="str">
        <f>IFERROR(GETPIVOTDATA("Max de Hi Speed",'TCD 0h-0h'!$A$3,"Date0",$B35),"")</f>
        <v/>
      </c>
      <c r="O35" s="78" t="str">
        <f>IFERROR(INDEX('TCD vent'!$T:$T,MATCH($B35,'TCD vent'!$A:$A,0)),"")</f>
        <v/>
      </c>
    </row>
    <row r="36" spans="2:15" x14ac:dyDescent="0.35">
      <c r="B36" s="31">
        <f t="shared" si="0"/>
        <v>32</v>
      </c>
      <c r="C36" s="32" t="str">
        <f>IFERROR(GETPIVOTDATA("Low Temp",'TCD 18h-18h'!$A$3,"Date18",B36),"")</f>
        <v/>
      </c>
      <c r="D36" s="32" t="str">
        <f>IFERROR(GETPIVOTDATA("Max de Hi Temp",'TCD 6h-6h'!$A$3,"Date6",B36),"")</f>
        <v/>
      </c>
      <c r="E36" s="33" t="str">
        <f>IFERROR(GETPIVOTDATA("Moyenne de Temp Out",'TCD 0h-0h'!$A$3,"Date0",B36),"")</f>
        <v/>
      </c>
      <c r="F36" s="45" t="str">
        <f>IFERROR(GETPIVOTDATA("Somme de Rain",'TCD 6h-6h'!$A$3,"Date6",B36),"")</f>
        <v/>
      </c>
      <c r="G36" s="45" t="str">
        <f>IFERROR(INDEX('TCD 6h-6h'!$AG:$AG,MATCH($B36,'TCD 6h-6h'!$G:$G,0)),"")</f>
        <v/>
      </c>
      <c r="H36" s="44" t="str">
        <f>IFERROR(GETPIVOTDATA("Max de Rain Rate",'TCD 6h-6h'!$A$3,"Date6",B36),"")</f>
        <v/>
      </c>
      <c r="I36" s="56" t="str">
        <f>IFERROR(GETPIVOTDATA("Min de Bar  ",'TCD 0h-0h'!$A$3,"Date0",$B36),"")</f>
        <v/>
      </c>
      <c r="J36" s="56" t="str">
        <f>IFERROR(GETPIVOTDATA("Max de Bar  ",'TCD 0h-0h'!$A$3,"Date0",$B36),"")</f>
        <v/>
      </c>
      <c r="K36" s="55" t="str">
        <f>IFERROR(GETPIVOTDATA("Moyenne de Bar  ",'TCD 0h-0h'!$A$3,"Date0",$B36),"")</f>
        <v/>
      </c>
      <c r="L36" s="78" t="str">
        <f>IFERROR(GETPIVOTDATA("Moyenne de Wind Speed",'TCD 0h-0h'!$A$3,"Date0",$B36),"")</f>
        <v/>
      </c>
      <c r="M36" s="78" t="str">
        <f>IFERROR(GETPIVOTDATA("Max de Wind Speed",'TCD 0h-0h'!$A$3,"Date0",$B36),"")</f>
        <v/>
      </c>
      <c r="N36" s="77" t="str">
        <f>IFERROR(GETPIVOTDATA("Max de Hi Speed",'TCD 0h-0h'!$A$3,"Date0",$B36),"")</f>
        <v/>
      </c>
      <c r="O36" s="78" t="str">
        <f>IFERROR(INDEX('TCD vent'!$T:$T,MATCH($B36,'TCD vent'!$A:$A,0)),"")</f>
        <v/>
      </c>
    </row>
    <row r="37" spans="2:15" x14ac:dyDescent="0.35">
      <c r="B37" s="31">
        <f t="shared" si="0"/>
        <v>33</v>
      </c>
      <c r="C37" s="32" t="str">
        <f>IFERROR(GETPIVOTDATA("Low Temp",'TCD 18h-18h'!$A$3,"Date18",B37),"")</f>
        <v/>
      </c>
      <c r="D37" s="32" t="str">
        <f>IFERROR(GETPIVOTDATA("Max de Hi Temp",'TCD 6h-6h'!$A$3,"Date6",B37),"")</f>
        <v/>
      </c>
      <c r="E37" s="33" t="str">
        <f>IFERROR(GETPIVOTDATA("Moyenne de Temp Out",'TCD 0h-0h'!$A$3,"Date0",B37),"")</f>
        <v/>
      </c>
      <c r="F37" s="45" t="str">
        <f>IFERROR(GETPIVOTDATA("Somme de Rain",'TCD 6h-6h'!$A$3,"Date6",B37),"")</f>
        <v/>
      </c>
      <c r="G37" s="45" t="str">
        <f>IFERROR(INDEX('TCD 6h-6h'!$AG:$AG,MATCH($B37,'TCD 6h-6h'!$G:$G,0)),"")</f>
        <v/>
      </c>
      <c r="H37" s="44" t="str">
        <f>IFERROR(GETPIVOTDATA("Max de Rain Rate",'TCD 6h-6h'!$A$3,"Date6",B37),"")</f>
        <v/>
      </c>
      <c r="I37" s="56" t="str">
        <f>IFERROR(GETPIVOTDATA("Min de Bar  ",'TCD 0h-0h'!$A$3,"Date0",$B37),"")</f>
        <v/>
      </c>
      <c r="J37" s="56" t="str">
        <f>IFERROR(GETPIVOTDATA("Max de Bar  ",'TCD 0h-0h'!$A$3,"Date0",$B37),"")</f>
        <v/>
      </c>
      <c r="K37" s="55" t="str">
        <f>IFERROR(GETPIVOTDATA("Moyenne de Bar  ",'TCD 0h-0h'!$A$3,"Date0",$B37),"")</f>
        <v/>
      </c>
      <c r="L37" s="78" t="str">
        <f>IFERROR(GETPIVOTDATA("Moyenne de Wind Speed",'TCD 0h-0h'!$A$3,"Date0",$B37),"")</f>
        <v/>
      </c>
      <c r="M37" s="78" t="str">
        <f>IFERROR(GETPIVOTDATA("Max de Wind Speed",'TCD 0h-0h'!$A$3,"Date0",$B37),"")</f>
        <v/>
      </c>
      <c r="N37" s="77" t="str">
        <f>IFERROR(GETPIVOTDATA("Max de Hi Speed",'TCD 0h-0h'!$A$3,"Date0",$B37),"")</f>
        <v/>
      </c>
      <c r="O37" s="78" t="str">
        <f>IFERROR(INDEX('TCD vent'!$T:$T,MATCH($B37,'TCD vent'!$A:$A,0)),"")</f>
        <v/>
      </c>
    </row>
    <row r="38" spans="2:15" x14ac:dyDescent="0.35">
      <c r="B38" s="31">
        <f t="shared" si="0"/>
        <v>34</v>
      </c>
      <c r="C38" s="32" t="str">
        <f>IFERROR(GETPIVOTDATA("Low Temp",'TCD 18h-18h'!$A$3,"Date18",B38),"")</f>
        <v/>
      </c>
      <c r="D38" s="32" t="str">
        <f>IFERROR(GETPIVOTDATA("Max de Hi Temp",'TCD 6h-6h'!$A$3,"Date6",B38),"")</f>
        <v/>
      </c>
      <c r="E38" s="33" t="str">
        <f>IFERROR(GETPIVOTDATA("Moyenne de Temp Out",'TCD 0h-0h'!$A$3,"Date0",B38),"")</f>
        <v/>
      </c>
      <c r="F38" s="45" t="str">
        <f>IFERROR(GETPIVOTDATA("Somme de Rain",'TCD 6h-6h'!$A$3,"Date6",B38),"")</f>
        <v/>
      </c>
      <c r="G38" s="45" t="str">
        <f>IFERROR(INDEX('TCD 6h-6h'!$AG:$AG,MATCH($B38,'TCD 6h-6h'!$G:$G,0)),"")</f>
        <v/>
      </c>
      <c r="H38" s="44" t="str">
        <f>IFERROR(GETPIVOTDATA("Max de Rain Rate",'TCD 6h-6h'!$A$3,"Date6",B38),"")</f>
        <v/>
      </c>
      <c r="I38" s="56" t="str">
        <f>IFERROR(GETPIVOTDATA("Min de Bar  ",'TCD 0h-0h'!$A$3,"Date0",$B38),"")</f>
        <v/>
      </c>
      <c r="J38" s="56" t="str">
        <f>IFERROR(GETPIVOTDATA("Max de Bar  ",'TCD 0h-0h'!$A$3,"Date0",$B38),"")</f>
        <v/>
      </c>
      <c r="K38" s="55" t="str">
        <f>IFERROR(GETPIVOTDATA("Moyenne de Bar  ",'TCD 0h-0h'!$A$3,"Date0",$B38),"")</f>
        <v/>
      </c>
      <c r="L38" s="78" t="str">
        <f>IFERROR(GETPIVOTDATA("Moyenne de Wind Speed",'TCD 0h-0h'!$A$3,"Date0",$B38),"")</f>
        <v/>
      </c>
      <c r="M38" s="78" t="str">
        <f>IFERROR(GETPIVOTDATA("Max de Wind Speed",'TCD 0h-0h'!$A$3,"Date0",$B38),"")</f>
        <v/>
      </c>
      <c r="N38" s="77" t="str">
        <f>IFERROR(GETPIVOTDATA("Max de Hi Speed",'TCD 0h-0h'!$A$3,"Date0",$B38),"")</f>
        <v/>
      </c>
      <c r="O38" s="78" t="str">
        <f>IFERROR(INDEX('TCD vent'!$T:$T,MATCH($B38,'TCD vent'!$A:$A,0)),"")</f>
        <v/>
      </c>
    </row>
    <row r="39" spans="2:15" x14ac:dyDescent="0.35">
      <c r="B39" s="31">
        <f t="shared" si="0"/>
        <v>35</v>
      </c>
      <c r="C39" s="32" t="str">
        <f>IFERROR(GETPIVOTDATA("Low Temp",'TCD 18h-18h'!$A$3,"Date18",B39),"")</f>
        <v/>
      </c>
      <c r="D39" s="32" t="str">
        <f>IFERROR(GETPIVOTDATA("Max de Hi Temp",'TCD 6h-6h'!$A$3,"Date6",B39),"")</f>
        <v/>
      </c>
      <c r="E39" s="33" t="str">
        <f>IFERROR(GETPIVOTDATA("Moyenne de Temp Out",'TCD 0h-0h'!$A$3,"Date0",B39),"")</f>
        <v/>
      </c>
      <c r="F39" s="45" t="str">
        <f>IFERROR(GETPIVOTDATA("Somme de Rain",'TCD 6h-6h'!$A$3,"Date6",B39),"")</f>
        <v/>
      </c>
      <c r="G39" s="45" t="str">
        <f>IFERROR(INDEX('TCD 6h-6h'!$AG:$AG,MATCH($B39,'TCD 6h-6h'!$G:$G,0)),"")</f>
        <v/>
      </c>
      <c r="H39" s="44" t="str">
        <f>IFERROR(GETPIVOTDATA("Max de Rain Rate",'TCD 6h-6h'!$A$3,"Date6",B39),"")</f>
        <v/>
      </c>
      <c r="I39" s="56" t="str">
        <f>IFERROR(GETPIVOTDATA("Min de Bar  ",'TCD 0h-0h'!$A$3,"Date0",$B39),"")</f>
        <v/>
      </c>
      <c r="J39" s="56" t="str">
        <f>IFERROR(GETPIVOTDATA("Max de Bar  ",'TCD 0h-0h'!$A$3,"Date0",$B39),"")</f>
        <v/>
      </c>
      <c r="K39" s="55" t="str">
        <f>IFERROR(GETPIVOTDATA("Moyenne de Bar  ",'TCD 0h-0h'!$A$3,"Date0",$B39),"")</f>
        <v/>
      </c>
      <c r="L39" s="78" t="str">
        <f>IFERROR(GETPIVOTDATA("Moyenne de Wind Speed",'TCD 0h-0h'!$A$3,"Date0",$B39),"")</f>
        <v/>
      </c>
      <c r="M39" s="78" t="str">
        <f>IFERROR(GETPIVOTDATA("Max de Wind Speed",'TCD 0h-0h'!$A$3,"Date0",$B39),"")</f>
        <v/>
      </c>
      <c r="N39" s="77" t="str">
        <f>IFERROR(GETPIVOTDATA("Max de Hi Speed",'TCD 0h-0h'!$A$3,"Date0",$B39),"")</f>
        <v/>
      </c>
      <c r="O39" s="78" t="str">
        <f>IFERROR(INDEX('TCD vent'!$T:$T,MATCH($B39,'TCD vent'!$A:$A,0)),"")</f>
        <v/>
      </c>
    </row>
    <row r="40" spans="2:15" x14ac:dyDescent="0.35">
      <c r="B40" s="31">
        <f t="shared" si="0"/>
        <v>36</v>
      </c>
      <c r="C40" s="32" t="str">
        <f>IFERROR(GETPIVOTDATA("Low Temp",'TCD 18h-18h'!$A$3,"Date18",B40),"")</f>
        <v/>
      </c>
      <c r="D40" s="32" t="str">
        <f>IFERROR(GETPIVOTDATA("Max de Hi Temp",'TCD 6h-6h'!$A$3,"Date6",B40),"")</f>
        <v/>
      </c>
      <c r="E40" s="33" t="str">
        <f>IFERROR(GETPIVOTDATA("Moyenne de Temp Out",'TCD 0h-0h'!$A$3,"Date0",B40),"")</f>
        <v/>
      </c>
      <c r="F40" s="45" t="str">
        <f>IFERROR(GETPIVOTDATA("Somme de Rain",'TCD 6h-6h'!$A$3,"Date6",B40),"")</f>
        <v/>
      </c>
      <c r="G40" s="45" t="str">
        <f>IFERROR(INDEX('TCD 6h-6h'!$AG:$AG,MATCH($B40,'TCD 6h-6h'!$G:$G,0)),"")</f>
        <v/>
      </c>
      <c r="H40" s="44" t="str">
        <f>IFERROR(GETPIVOTDATA("Max de Rain Rate",'TCD 6h-6h'!$A$3,"Date6",B40),"")</f>
        <v/>
      </c>
      <c r="I40" s="56" t="str">
        <f>IFERROR(GETPIVOTDATA("Min de Bar  ",'TCD 0h-0h'!$A$3,"Date0",$B40),"")</f>
        <v/>
      </c>
      <c r="J40" s="56" t="str">
        <f>IFERROR(GETPIVOTDATA("Max de Bar  ",'TCD 0h-0h'!$A$3,"Date0",$B40),"")</f>
        <v/>
      </c>
      <c r="K40" s="55" t="str">
        <f>IFERROR(GETPIVOTDATA("Moyenne de Bar  ",'TCD 0h-0h'!$A$3,"Date0",$B40),"")</f>
        <v/>
      </c>
      <c r="L40" s="78" t="str">
        <f>IFERROR(GETPIVOTDATA("Moyenne de Wind Speed",'TCD 0h-0h'!$A$3,"Date0",$B40),"")</f>
        <v/>
      </c>
      <c r="M40" s="78" t="str">
        <f>IFERROR(GETPIVOTDATA("Max de Wind Speed",'TCD 0h-0h'!$A$3,"Date0",$B40),"")</f>
        <v/>
      </c>
      <c r="N40" s="77" t="str">
        <f>IFERROR(GETPIVOTDATA("Max de Hi Speed",'TCD 0h-0h'!$A$3,"Date0",$B40),"")</f>
        <v/>
      </c>
      <c r="O40" s="78" t="str">
        <f>IFERROR(INDEX('TCD vent'!$T:$T,MATCH($B40,'TCD vent'!$A:$A,0)),"")</f>
        <v/>
      </c>
    </row>
    <row r="41" spans="2:15" x14ac:dyDescent="0.35">
      <c r="B41" s="31">
        <f t="shared" si="0"/>
        <v>37</v>
      </c>
      <c r="C41" s="32" t="str">
        <f>IFERROR(GETPIVOTDATA("Low Temp",'TCD 18h-18h'!$A$3,"Date18",B41),"")</f>
        <v/>
      </c>
      <c r="D41" s="32" t="str">
        <f>IFERROR(GETPIVOTDATA("Max de Hi Temp",'TCD 6h-6h'!$A$3,"Date6",B41),"")</f>
        <v/>
      </c>
      <c r="E41" s="33" t="str">
        <f>IFERROR(GETPIVOTDATA("Moyenne de Temp Out",'TCD 0h-0h'!$A$3,"Date0",B41),"")</f>
        <v/>
      </c>
      <c r="F41" s="45" t="str">
        <f>IFERROR(GETPIVOTDATA("Somme de Rain",'TCD 6h-6h'!$A$3,"Date6",B41),"")</f>
        <v/>
      </c>
      <c r="G41" s="45" t="str">
        <f>IFERROR(INDEX('TCD 6h-6h'!$AG:$AG,MATCH($B41,'TCD 6h-6h'!$G:$G,0)),"")</f>
        <v/>
      </c>
      <c r="H41" s="44" t="str">
        <f>IFERROR(GETPIVOTDATA("Max de Rain Rate",'TCD 6h-6h'!$A$3,"Date6",B41),"")</f>
        <v/>
      </c>
      <c r="I41" s="56" t="str">
        <f>IFERROR(GETPIVOTDATA("Min de Bar  ",'TCD 0h-0h'!$A$3,"Date0",$B41),"")</f>
        <v/>
      </c>
      <c r="J41" s="56" t="str">
        <f>IFERROR(GETPIVOTDATA("Max de Bar  ",'TCD 0h-0h'!$A$3,"Date0",$B41),"")</f>
        <v/>
      </c>
      <c r="K41" s="55" t="str">
        <f>IFERROR(GETPIVOTDATA("Moyenne de Bar  ",'TCD 0h-0h'!$A$3,"Date0",$B41),"")</f>
        <v/>
      </c>
      <c r="L41" s="78" t="str">
        <f>IFERROR(GETPIVOTDATA("Moyenne de Wind Speed",'TCD 0h-0h'!$A$3,"Date0",$B41),"")</f>
        <v/>
      </c>
      <c r="M41" s="78" t="str">
        <f>IFERROR(GETPIVOTDATA("Max de Wind Speed",'TCD 0h-0h'!$A$3,"Date0",$B41),"")</f>
        <v/>
      </c>
      <c r="N41" s="77" t="str">
        <f>IFERROR(GETPIVOTDATA("Max de Hi Speed",'TCD 0h-0h'!$A$3,"Date0",$B41),"")</f>
        <v/>
      </c>
      <c r="O41" s="78" t="str">
        <f>IFERROR(INDEX('TCD vent'!$T:$T,MATCH($B41,'TCD vent'!$A:$A,0)),"")</f>
        <v/>
      </c>
    </row>
    <row r="42" spans="2:15" x14ac:dyDescent="0.35">
      <c r="B42" s="31">
        <f t="shared" si="0"/>
        <v>38</v>
      </c>
      <c r="C42" s="32" t="str">
        <f>IFERROR(GETPIVOTDATA("Low Temp",'TCD 18h-18h'!$A$3,"Date18",B42),"")</f>
        <v/>
      </c>
      <c r="D42" s="32" t="str">
        <f>IFERROR(GETPIVOTDATA("Max de Hi Temp",'TCD 6h-6h'!$A$3,"Date6",B42),"")</f>
        <v/>
      </c>
      <c r="E42" s="33" t="str">
        <f>IFERROR(GETPIVOTDATA("Moyenne de Temp Out",'TCD 0h-0h'!$A$3,"Date0",B42),"")</f>
        <v/>
      </c>
      <c r="F42" s="45" t="str">
        <f>IFERROR(GETPIVOTDATA("Somme de Rain",'TCD 6h-6h'!$A$3,"Date6",B42),"")</f>
        <v/>
      </c>
      <c r="G42" s="45" t="str">
        <f>IFERROR(INDEX('TCD 6h-6h'!$AG:$AG,MATCH($B42,'TCD 6h-6h'!$G:$G,0)),"")</f>
        <v/>
      </c>
      <c r="H42" s="44" t="str">
        <f>IFERROR(GETPIVOTDATA("Max de Rain Rate",'TCD 6h-6h'!$A$3,"Date6",B42),"")</f>
        <v/>
      </c>
      <c r="I42" s="56" t="str">
        <f>IFERROR(GETPIVOTDATA("Min de Bar  ",'TCD 0h-0h'!$A$3,"Date0",$B42),"")</f>
        <v/>
      </c>
      <c r="J42" s="56" t="str">
        <f>IFERROR(GETPIVOTDATA("Max de Bar  ",'TCD 0h-0h'!$A$3,"Date0",$B42),"")</f>
        <v/>
      </c>
      <c r="K42" s="55" t="str">
        <f>IFERROR(GETPIVOTDATA("Moyenne de Bar  ",'TCD 0h-0h'!$A$3,"Date0",$B42),"")</f>
        <v/>
      </c>
      <c r="L42" s="78" t="str">
        <f>IFERROR(GETPIVOTDATA("Moyenne de Wind Speed",'TCD 0h-0h'!$A$3,"Date0",$B42),"")</f>
        <v/>
      </c>
      <c r="M42" s="78" t="str">
        <f>IFERROR(GETPIVOTDATA("Max de Wind Speed",'TCD 0h-0h'!$A$3,"Date0",$B42),"")</f>
        <v/>
      </c>
      <c r="N42" s="77" t="str">
        <f>IFERROR(GETPIVOTDATA("Max de Hi Speed",'TCD 0h-0h'!$A$3,"Date0",$B42),"")</f>
        <v/>
      </c>
      <c r="O42" s="78" t="str">
        <f>IFERROR(INDEX('TCD vent'!$T:$T,MATCH($B42,'TCD vent'!$A:$A,0)),"")</f>
        <v/>
      </c>
    </row>
    <row r="43" spans="2:15" x14ac:dyDescent="0.35">
      <c r="B43" s="31">
        <f t="shared" si="0"/>
        <v>39</v>
      </c>
      <c r="C43" s="32" t="str">
        <f>IFERROR(GETPIVOTDATA("Low Temp",'TCD 18h-18h'!$A$3,"Date18",B43),"")</f>
        <v/>
      </c>
      <c r="D43" s="32" t="str">
        <f>IFERROR(GETPIVOTDATA("Max de Hi Temp",'TCD 6h-6h'!$A$3,"Date6",B43),"")</f>
        <v/>
      </c>
      <c r="E43" s="33" t="str">
        <f>IFERROR(GETPIVOTDATA("Moyenne de Temp Out",'TCD 0h-0h'!$A$3,"Date0",B43),"")</f>
        <v/>
      </c>
      <c r="F43" s="45" t="str">
        <f>IFERROR(GETPIVOTDATA("Somme de Rain",'TCD 6h-6h'!$A$3,"Date6",B43),"")</f>
        <v/>
      </c>
      <c r="G43" s="45" t="str">
        <f>IFERROR(INDEX('TCD 6h-6h'!$AG:$AG,MATCH($B43,'TCD 6h-6h'!$G:$G,0)),"")</f>
        <v/>
      </c>
      <c r="H43" s="44" t="str">
        <f>IFERROR(GETPIVOTDATA("Max de Rain Rate",'TCD 6h-6h'!$A$3,"Date6",B43),"")</f>
        <v/>
      </c>
      <c r="I43" s="56" t="str">
        <f>IFERROR(GETPIVOTDATA("Min de Bar  ",'TCD 0h-0h'!$A$3,"Date0",$B43),"")</f>
        <v/>
      </c>
      <c r="J43" s="56" t="str">
        <f>IFERROR(GETPIVOTDATA("Max de Bar  ",'TCD 0h-0h'!$A$3,"Date0",$B43),"")</f>
        <v/>
      </c>
      <c r="K43" s="55" t="str">
        <f>IFERROR(GETPIVOTDATA("Moyenne de Bar  ",'TCD 0h-0h'!$A$3,"Date0",$B43),"")</f>
        <v/>
      </c>
      <c r="L43" s="78" t="str">
        <f>IFERROR(GETPIVOTDATA("Moyenne de Wind Speed",'TCD 0h-0h'!$A$3,"Date0",$B43),"")</f>
        <v/>
      </c>
      <c r="M43" s="78" t="str">
        <f>IFERROR(GETPIVOTDATA("Max de Wind Speed",'TCD 0h-0h'!$A$3,"Date0",$B43),"")</f>
        <v/>
      </c>
      <c r="N43" s="77" t="str">
        <f>IFERROR(GETPIVOTDATA("Max de Hi Speed",'TCD 0h-0h'!$A$3,"Date0",$B43),"")</f>
        <v/>
      </c>
      <c r="O43" s="78" t="str">
        <f>IFERROR(INDEX('TCD vent'!$T:$T,MATCH($B43,'TCD vent'!$A:$A,0)),"")</f>
        <v/>
      </c>
    </row>
    <row r="44" spans="2:15" x14ac:dyDescent="0.35">
      <c r="B44" s="31">
        <f t="shared" si="0"/>
        <v>40</v>
      </c>
      <c r="C44" s="32" t="str">
        <f>IFERROR(GETPIVOTDATA("Low Temp",'TCD 18h-18h'!$A$3,"Date18",B44),"")</f>
        <v/>
      </c>
      <c r="D44" s="32" t="str">
        <f>IFERROR(GETPIVOTDATA("Max de Hi Temp",'TCD 6h-6h'!$A$3,"Date6",B44),"")</f>
        <v/>
      </c>
      <c r="E44" s="33" t="str">
        <f>IFERROR(GETPIVOTDATA("Moyenne de Temp Out",'TCD 0h-0h'!$A$3,"Date0",B44),"")</f>
        <v/>
      </c>
      <c r="F44" s="45" t="str">
        <f>IFERROR(GETPIVOTDATA("Somme de Rain",'TCD 6h-6h'!$A$3,"Date6",B44),"")</f>
        <v/>
      </c>
      <c r="G44" s="45" t="str">
        <f>IFERROR(INDEX('TCD 6h-6h'!$AG:$AG,MATCH($B44,'TCD 6h-6h'!$G:$G,0)),"")</f>
        <v/>
      </c>
      <c r="H44" s="44" t="str">
        <f>IFERROR(GETPIVOTDATA("Max de Rain Rate",'TCD 6h-6h'!$A$3,"Date6",B44),"")</f>
        <v/>
      </c>
      <c r="I44" s="56" t="str">
        <f>IFERROR(GETPIVOTDATA("Min de Bar  ",'TCD 0h-0h'!$A$3,"Date0",$B44),"")</f>
        <v/>
      </c>
      <c r="J44" s="56" t="str">
        <f>IFERROR(GETPIVOTDATA("Max de Bar  ",'TCD 0h-0h'!$A$3,"Date0",$B44),"")</f>
        <v/>
      </c>
      <c r="K44" s="55" t="str">
        <f>IFERROR(GETPIVOTDATA("Moyenne de Bar  ",'TCD 0h-0h'!$A$3,"Date0",$B44),"")</f>
        <v/>
      </c>
      <c r="L44" s="78" t="str">
        <f>IFERROR(GETPIVOTDATA("Moyenne de Wind Speed",'TCD 0h-0h'!$A$3,"Date0",$B44),"")</f>
        <v/>
      </c>
      <c r="M44" s="78" t="str">
        <f>IFERROR(GETPIVOTDATA("Max de Wind Speed",'TCD 0h-0h'!$A$3,"Date0",$B44),"")</f>
        <v/>
      </c>
      <c r="N44" s="77" t="str">
        <f>IFERROR(GETPIVOTDATA("Max de Hi Speed",'TCD 0h-0h'!$A$3,"Date0",$B44),"")</f>
        <v/>
      </c>
      <c r="O44" s="78" t="str">
        <f>IFERROR(INDEX('TCD vent'!$T:$T,MATCH($B44,'TCD vent'!$A:$A,0)),"")</f>
        <v/>
      </c>
    </row>
    <row r="45" spans="2:15" x14ac:dyDescent="0.35">
      <c r="B45" s="31">
        <f t="shared" si="0"/>
        <v>41</v>
      </c>
      <c r="C45" s="32" t="str">
        <f>IFERROR(GETPIVOTDATA("Low Temp",'TCD 18h-18h'!$A$3,"Date18",B45),"")</f>
        <v/>
      </c>
      <c r="D45" s="32" t="str">
        <f>IFERROR(GETPIVOTDATA("Max de Hi Temp",'TCD 6h-6h'!$A$3,"Date6",B45),"")</f>
        <v/>
      </c>
      <c r="E45" s="33" t="str">
        <f>IFERROR(GETPIVOTDATA("Moyenne de Temp Out",'TCD 0h-0h'!$A$3,"Date0",B45),"")</f>
        <v/>
      </c>
      <c r="F45" s="45" t="str">
        <f>IFERROR(GETPIVOTDATA("Somme de Rain",'TCD 6h-6h'!$A$3,"Date6",B45),"")</f>
        <v/>
      </c>
      <c r="G45" s="45" t="str">
        <f>IFERROR(INDEX('TCD 6h-6h'!$AG:$AG,MATCH($B45,'TCD 6h-6h'!$G:$G,0)),"")</f>
        <v/>
      </c>
      <c r="H45" s="44" t="str">
        <f>IFERROR(GETPIVOTDATA("Max de Rain Rate",'TCD 6h-6h'!$A$3,"Date6",B45),"")</f>
        <v/>
      </c>
      <c r="I45" s="56" t="str">
        <f>IFERROR(GETPIVOTDATA("Min de Bar  ",'TCD 0h-0h'!$A$3,"Date0",$B45),"")</f>
        <v/>
      </c>
      <c r="J45" s="56" t="str">
        <f>IFERROR(GETPIVOTDATA("Max de Bar  ",'TCD 0h-0h'!$A$3,"Date0",$B45),"")</f>
        <v/>
      </c>
      <c r="K45" s="55" t="str">
        <f>IFERROR(GETPIVOTDATA("Moyenne de Bar  ",'TCD 0h-0h'!$A$3,"Date0",$B45),"")</f>
        <v/>
      </c>
      <c r="L45" s="78" t="str">
        <f>IFERROR(GETPIVOTDATA("Moyenne de Wind Speed",'TCD 0h-0h'!$A$3,"Date0",$B45),"")</f>
        <v/>
      </c>
      <c r="M45" s="78" t="str">
        <f>IFERROR(GETPIVOTDATA("Max de Wind Speed",'TCD 0h-0h'!$A$3,"Date0",$B45),"")</f>
        <v/>
      </c>
      <c r="N45" s="77" t="str">
        <f>IFERROR(GETPIVOTDATA("Max de Hi Speed",'TCD 0h-0h'!$A$3,"Date0",$B45),"")</f>
        <v/>
      </c>
      <c r="O45" s="78" t="str">
        <f>IFERROR(INDEX('TCD vent'!$T:$T,MATCH($B45,'TCD vent'!$A:$A,0)),"")</f>
        <v/>
      </c>
    </row>
    <row r="46" spans="2:15" x14ac:dyDescent="0.35">
      <c r="B46" s="31">
        <f t="shared" si="0"/>
        <v>42</v>
      </c>
      <c r="C46" s="32" t="str">
        <f>IFERROR(GETPIVOTDATA("Low Temp",'TCD 18h-18h'!$A$3,"Date18",B46),"")</f>
        <v/>
      </c>
      <c r="D46" s="32" t="str">
        <f>IFERROR(GETPIVOTDATA("Max de Hi Temp",'TCD 6h-6h'!$A$3,"Date6",B46),"")</f>
        <v/>
      </c>
      <c r="E46" s="33" t="str">
        <f>IFERROR(GETPIVOTDATA("Moyenne de Temp Out",'TCD 0h-0h'!$A$3,"Date0",B46),"")</f>
        <v/>
      </c>
      <c r="F46" s="45" t="str">
        <f>IFERROR(GETPIVOTDATA("Somme de Rain",'TCD 6h-6h'!$A$3,"Date6",B46),"")</f>
        <v/>
      </c>
      <c r="G46" s="45" t="str">
        <f>IFERROR(INDEX('TCD 6h-6h'!$AG:$AG,MATCH($B46,'TCD 6h-6h'!$G:$G,0)),"")</f>
        <v/>
      </c>
      <c r="H46" s="44" t="str">
        <f>IFERROR(GETPIVOTDATA("Max de Rain Rate",'TCD 6h-6h'!$A$3,"Date6",B46),"")</f>
        <v/>
      </c>
      <c r="I46" s="56" t="str">
        <f>IFERROR(GETPIVOTDATA("Min de Bar  ",'TCD 0h-0h'!$A$3,"Date0",$B46),"")</f>
        <v/>
      </c>
      <c r="J46" s="56" t="str">
        <f>IFERROR(GETPIVOTDATA("Max de Bar  ",'TCD 0h-0h'!$A$3,"Date0",$B46),"")</f>
        <v/>
      </c>
      <c r="K46" s="55" t="str">
        <f>IFERROR(GETPIVOTDATA("Moyenne de Bar  ",'TCD 0h-0h'!$A$3,"Date0",$B46),"")</f>
        <v/>
      </c>
      <c r="L46" s="78" t="str">
        <f>IFERROR(GETPIVOTDATA("Moyenne de Wind Speed",'TCD 0h-0h'!$A$3,"Date0",$B46),"")</f>
        <v/>
      </c>
      <c r="M46" s="78" t="str">
        <f>IFERROR(GETPIVOTDATA("Max de Wind Speed",'TCD 0h-0h'!$A$3,"Date0",$B46),"")</f>
        <v/>
      </c>
      <c r="N46" s="77" t="str">
        <f>IFERROR(GETPIVOTDATA("Max de Hi Speed",'TCD 0h-0h'!$A$3,"Date0",$B46),"")</f>
        <v/>
      </c>
      <c r="O46" s="78" t="str">
        <f>IFERROR(INDEX('TCD vent'!$T:$T,MATCH($B46,'TCD vent'!$A:$A,0)),"")</f>
        <v/>
      </c>
    </row>
    <row r="47" spans="2:15" x14ac:dyDescent="0.35">
      <c r="B47" s="31">
        <f t="shared" si="0"/>
        <v>43</v>
      </c>
      <c r="C47" s="32" t="str">
        <f>IFERROR(GETPIVOTDATA("Low Temp",'TCD 18h-18h'!$A$3,"Date18",B47),"")</f>
        <v/>
      </c>
      <c r="D47" s="32" t="str">
        <f>IFERROR(GETPIVOTDATA("Max de Hi Temp",'TCD 6h-6h'!$A$3,"Date6",B47),"")</f>
        <v/>
      </c>
      <c r="E47" s="33" t="str">
        <f>IFERROR(GETPIVOTDATA("Moyenne de Temp Out",'TCD 0h-0h'!$A$3,"Date0",B47),"")</f>
        <v/>
      </c>
      <c r="F47" s="45" t="str">
        <f>IFERROR(GETPIVOTDATA("Somme de Rain",'TCD 6h-6h'!$A$3,"Date6",B47),"")</f>
        <v/>
      </c>
      <c r="G47" s="45" t="str">
        <f>IFERROR(INDEX('TCD 6h-6h'!$AG:$AG,MATCH($B47,'TCD 6h-6h'!$G:$G,0)),"")</f>
        <v/>
      </c>
      <c r="H47" s="44" t="str">
        <f>IFERROR(GETPIVOTDATA("Max de Rain Rate",'TCD 6h-6h'!$A$3,"Date6",B47),"")</f>
        <v/>
      </c>
      <c r="I47" s="56" t="str">
        <f>IFERROR(GETPIVOTDATA("Min de Bar  ",'TCD 0h-0h'!$A$3,"Date0",$B47),"")</f>
        <v/>
      </c>
      <c r="J47" s="56" t="str">
        <f>IFERROR(GETPIVOTDATA("Max de Bar  ",'TCD 0h-0h'!$A$3,"Date0",$B47),"")</f>
        <v/>
      </c>
      <c r="K47" s="55" t="str">
        <f>IFERROR(GETPIVOTDATA("Moyenne de Bar  ",'TCD 0h-0h'!$A$3,"Date0",$B47),"")</f>
        <v/>
      </c>
      <c r="L47" s="78" t="str">
        <f>IFERROR(GETPIVOTDATA("Moyenne de Wind Speed",'TCD 0h-0h'!$A$3,"Date0",$B47),"")</f>
        <v/>
      </c>
      <c r="M47" s="78" t="str">
        <f>IFERROR(GETPIVOTDATA("Max de Wind Speed",'TCD 0h-0h'!$A$3,"Date0",$B47),"")</f>
        <v/>
      </c>
      <c r="N47" s="77" t="str">
        <f>IFERROR(GETPIVOTDATA("Max de Hi Speed",'TCD 0h-0h'!$A$3,"Date0",$B47),"")</f>
        <v/>
      </c>
      <c r="O47" s="78" t="str">
        <f>IFERROR(INDEX('TCD vent'!$T:$T,MATCH($B47,'TCD vent'!$A:$A,0)),"")</f>
        <v/>
      </c>
    </row>
    <row r="48" spans="2:15" x14ac:dyDescent="0.35">
      <c r="B48" s="31">
        <f t="shared" si="0"/>
        <v>44</v>
      </c>
      <c r="C48" s="32" t="str">
        <f>IFERROR(GETPIVOTDATA("Low Temp",'TCD 18h-18h'!$A$3,"Date18",B48),"")</f>
        <v/>
      </c>
      <c r="D48" s="32" t="str">
        <f>IFERROR(GETPIVOTDATA("Max de Hi Temp",'TCD 6h-6h'!$A$3,"Date6",B48),"")</f>
        <v/>
      </c>
      <c r="E48" s="33" t="str">
        <f>IFERROR(GETPIVOTDATA("Moyenne de Temp Out",'TCD 0h-0h'!$A$3,"Date0",B48),"")</f>
        <v/>
      </c>
      <c r="F48" s="45" t="str">
        <f>IFERROR(GETPIVOTDATA("Somme de Rain",'TCD 6h-6h'!$A$3,"Date6",B48),"")</f>
        <v/>
      </c>
      <c r="G48" s="45" t="str">
        <f>IFERROR(INDEX('TCD 6h-6h'!$AG:$AG,MATCH($B48,'TCD 6h-6h'!$G:$G,0)),"")</f>
        <v/>
      </c>
      <c r="H48" s="44" t="str">
        <f>IFERROR(GETPIVOTDATA("Max de Rain Rate",'TCD 6h-6h'!$A$3,"Date6",B48),"")</f>
        <v/>
      </c>
      <c r="I48" s="56" t="str">
        <f>IFERROR(GETPIVOTDATA("Min de Bar  ",'TCD 0h-0h'!$A$3,"Date0",$B48),"")</f>
        <v/>
      </c>
      <c r="J48" s="56" t="str">
        <f>IFERROR(GETPIVOTDATA("Max de Bar  ",'TCD 0h-0h'!$A$3,"Date0",$B48),"")</f>
        <v/>
      </c>
      <c r="K48" s="55" t="str">
        <f>IFERROR(GETPIVOTDATA("Moyenne de Bar  ",'TCD 0h-0h'!$A$3,"Date0",$B48),"")</f>
        <v/>
      </c>
      <c r="L48" s="78" t="str">
        <f>IFERROR(GETPIVOTDATA("Moyenne de Wind Speed",'TCD 0h-0h'!$A$3,"Date0",$B48),"")</f>
        <v/>
      </c>
      <c r="M48" s="78" t="str">
        <f>IFERROR(GETPIVOTDATA("Max de Wind Speed",'TCD 0h-0h'!$A$3,"Date0",$B48),"")</f>
        <v/>
      </c>
      <c r="N48" s="77" t="str">
        <f>IFERROR(GETPIVOTDATA("Max de Hi Speed",'TCD 0h-0h'!$A$3,"Date0",$B48),"")</f>
        <v/>
      </c>
      <c r="O48" s="78" t="str">
        <f>IFERROR(INDEX('TCD vent'!$T:$T,MATCH($B48,'TCD vent'!$A:$A,0)),"")</f>
        <v/>
      </c>
    </row>
    <row r="49" spans="2:15" x14ac:dyDescent="0.35">
      <c r="B49" s="31">
        <f t="shared" si="0"/>
        <v>45</v>
      </c>
      <c r="C49" s="32" t="str">
        <f>IFERROR(GETPIVOTDATA("Low Temp",'TCD 18h-18h'!$A$3,"Date18",B49),"")</f>
        <v/>
      </c>
      <c r="D49" s="32" t="str">
        <f>IFERROR(GETPIVOTDATA("Max de Hi Temp",'TCD 6h-6h'!$A$3,"Date6",B49),"")</f>
        <v/>
      </c>
      <c r="E49" s="33" t="str">
        <f>IFERROR(GETPIVOTDATA("Moyenne de Temp Out",'TCD 0h-0h'!$A$3,"Date0",B49),"")</f>
        <v/>
      </c>
      <c r="F49" s="45" t="str">
        <f>IFERROR(GETPIVOTDATA("Somme de Rain",'TCD 6h-6h'!$A$3,"Date6",B49),"")</f>
        <v/>
      </c>
      <c r="G49" s="45" t="str">
        <f>IFERROR(INDEX('TCD 6h-6h'!$AG:$AG,MATCH($B49,'TCD 6h-6h'!$G:$G,0)),"")</f>
        <v/>
      </c>
      <c r="H49" s="44" t="str">
        <f>IFERROR(GETPIVOTDATA("Max de Rain Rate",'TCD 6h-6h'!$A$3,"Date6",B49),"")</f>
        <v/>
      </c>
      <c r="I49" s="56" t="str">
        <f>IFERROR(GETPIVOTDATA("Min de Bar  ",'TCD 0h-0h'!$A$3,"Date0",$B49),"")</f>
        <v/>
      </c>
      <c r="J49" s="56" t="str">
        <f>IFERROR(GETPIVOTDATA("Max de Bar  ",'TCD 0h-0h'!$A$3,"Date0",$B49),"")</f>
        <v/>
      </c>
      <c r="K49" s="55" t="str">
        <f>IFERROR(GETPIVOTDATA("Moyenne de Bar  ",'TCD 0h-0h'!$A$3,"Date0",$B49),"")</f>
        <v/>
      </c>
      <c r="L49" s="78" t="str">
        <f>IFERROR(GETPIVOTDATA("Moyenne de Wind Speed",'TCD 0h-0h'!$A$3,"Date0",$B49),"")</f>
        <v/>
      </c>
      <c r="M49" s="78" t="str">
        <f>IFERROR(GETPIVOTDATA("Max de Wind Speed",'TCD 0h-0h'!$A$3,"Date0",$B49),"")</f>
        <v/>
      </c>
      <c r="N49" s="77" t="str">
        <f>IFERROR(GETPIVOTDATA("Max de Hi Speed",'TCD 0h-0h'!$A$3,"Date0",$B49),"")</f>
        <v/>
      </c>
      <c r="O49" s="78" t="str">
        <f>IFERROR(INDEX('TCD vent'!$T:$T,MATCH($B49,'TCD vent'!$A:$A,0)),"")</f>
        <v/>
      </c>
    </row>
    <row r="50" spans="2:15" x14ac:dyDescent="0.35">
      <c r="B50" s="31">
        <f t="shared" si="0"/>
        <v>46</v>
      </c>
      <c r="C50" s="32" t="str">
        <f>IFERROR(GETPIVOTDATA("Low Temp",'TCD 18h-18h'!$A$3,"Date18",B50),"")</f>
        <v/>
      </c>
      <c r="D50" s="32" t="str">
        <f>IFERROR(GETPIVOTDATA("Max de Hi Temp",'TCD 6h-6h'!$A$3,"Date6",B50),"")</f>
        <v/>
      </c>
      <c r="E50" s="33" t="str">
        <f>IFERROR(GETPIVOTDATA("Moyenne de Temp Out",'TCD 0h-0h'!$A$3,"Date0",B50),"")</f>
        <v/>
      </c>
      <c r="F50" s="45" t="str">
        <f>IFERROR(GETPIVOTDATA("Somme de Rain",'TCD 6h-6h'!$A$3,"Date6",B50),"")</f>
        <v/>
      </c>
      <c r="G50" s="45" t="str">
        <f>IFERROR(INDEX('TCD 6h-6h'!$AG:$AG,MATCH($B50,'TCD 6h-6h'!$G:$G,0)),"")</f>
        <v/>
      </c>
      <c r="H50" s="44" t="str">
        <f>IFERROR(GETPIVOTDATA("Max de Rain Rate",'TCD 6h-6h'!$A$3,"Date6",B50),"")</f>
        <v/>
      </c>
      <c r="I50" s="56" t="str">
        <f>IFERROR(GETPIVOTDATA("Min de Bar  ",'TCD 0h-0h'!$A$3,"Date0",$B50),"")</f>
        <v/>
      </c>
      <c r="J50" s="56" t="str">
        <f>IFERROR(GETPIVOTDATA("Max de Bar  ",'TCD 0h-0h'!$A$3,"Date0",$B50),"")</f>
        <v/>
      </c>
      <c r="K50" s="55" t="str">
        <f>IFERROR(GETPIVOTDATA("Moyenne de Bar  ",'TCD 0h-0h'!$A$3,"Date0",$B50),"")</f>
        <v/>
      </c>
      <c r="L50" s="78" t="str">
        <f>IFERROR(GETPIVOTDATA("Moyenne de Wind Speed",'TCD 0h-0h'!$A$3,"Date0",$B50),"")</f>
        <v/>
      </c>
      <c r="M50" s="78" t="str">
        <f>IFERROR(GETPIVOTDATA("Max de Wind Speed",'TCD 0h-0h'!$A$3,"Date0",$B50),"")</f>
        <v/>
      </c>
      <c r="N50" s="77" t="str">
        <f>IFERROR(GETPIVOTDATA("Max de Hi Speed",'TCD 0h-0h'!$A$3,"Date0",$B50),"")</f>
        <v/>
      </c>
      <c r="O50" s="78" t="str">
        <f>IFERROR(INDEX('TCD vent'!$T:$T,MATCH($B50,'TCD vent'!$A:$A,0)),"")</f>
        <v/>
      </c>
    </row>
    <row r="51" spans="2:15" x14ac:dyDescent="0.35">
      <c r="B51" s="31">
        <f t="shared" si="0"/>
        <v>47</v>
      </c>
      <c r="C51" s="32" t="str">
        <f>IFERROR(GETPIVOTDATA("Low Temp",'TCD 18h-18h'!$A$3,"Date18",B51),"")</f>
        <v/>
      </c>
      <c r="D51" s="32" t="str">
        <f>IFERROR(GETPIVOTDATA("Max de Hi Temp",'TCD 6h-6h'!$A$3,"Date6",B51),"")</f>
        <v/>
      </c>
      <c r="E51" s="33" t="str">
        <f>IFERROR(GETPIVOTDATA("Moyenne de Temp Out",'TCD 0h-0h'!$A$3,"Date0",B51),"")</f>
        <v/>
      </c>
      <c r="F51" s="45" t="str">
        <f>IFERROR(GETPIVOTDATA("Somme de Rain",'TCD 6h-6h'!$A$3,"Date6",B51),"")</f>
        <v/>
      </c>
      <c r="G51" s="45" t="str">
        <f>IFERROR(INDEX('TCD 6h-6h'!$AG:$AG,MATCH($B51,'TCD 6h-6h'!$G:$G,0)),"")</f>
        <v/>
      </c>
      <c r="H51" s="44" t="str">
        <f>IFERROR(GETPIVOTDATA("Max de Rain Rate",'TCD 6h-6h'!$A$3,"Date6",B51),"")</f>
        <v/>
      </c>
      <c r="I51" s="56" t="str">
        <f>IFERROR(GETPIVOTDATA("Min de Bar  ",'TCD 0h-0h'!$A$3,"Date0",$B51),"")</f>
        <v/>
      </c>
      <c r="J51" s="56" t="str">
        <f>IFERROR(GETPIVOTDATA("Max de Bar  ",'TCD 0h-0h'!$A$3,"Date0",$B51),"")</f>
        <v/>
      </c>
      <c r="K51" s="55" t="str">
        <f>IFERROR(GETPIVOTDATA("Moyenne de Bar  ",'TCD 0h-0h'!$A$3,"Date0",$B51),"")</f>
        <v/>
      </c>
      <c r="L51" s="78" t="str">
        <f>IFERROR(GETPIVOTDATA("Moyenne de Wind Speed",'TCD 0h-0h'!$A$3,"Date0",$B51),"")</f>
        <v/>
      </c>
      <c r="M51" s="78" t="str">
        <f>IFERROR(GETPIVOTDATA("Max de Wind Speed",'TCD 0h-0h'!$A$3,"Date0",$B51),"")</f>
        <v/>
      </c>
      <c r="N51" s="77" t="str">
        <f>IFERROR(GETPIVOTDATA("Max de Hi Speed",'TCD 0h-0h'!$A$3,"Date0",$B51),"")</f>
        <v/>
      </c>
      <c r="O51" s="78" t="str">
        <f>IFERROR(INDEX('TCD vent'!$T:$T,MATCH($B51,'TCD vent'!$A:$A,0)),"")</f>
        <v/>
      </c>
    </row>
    <row r="52" spans="2:15" x14ac:dyDescent="0.35">
      <c r="B52" s="31">
        <f t="shared" si="0"/>
        <v>48</v>
      </c>
      <c r="C52" s="32" t="str">
        <f>IFERROR(GETPIVOTDATA("Low Temp",'TCD 18h-18h'!$A$3,"Date18",B52),"")</f>
        <v/>
      </c>
      <c r="D52" s="32" t="str">
        <f>IFERROR(GETPIVOTDATA("Max de Hi Temp",'TCD 6h-6h'!$A$3,"Date6",B52),"")</f>
        <v/>
      </c>
      <c r="E52" s="33" t="str">
        <f>IFERROR(GETPIVOTDATA("Moyenne de Temp Out",'TCD 0h-0h'!$A$3,"Date0",B52),"")</f>
        <v/>
      </c>
      <c r="F52" s="45" t="str">
        <f>IFERROR(GETPIVOTDATA("Somme de Rain",'TCD 6h-6h'!$A$3,"Date6",B52),"")</f>
        <v/>
      </c>
      <c r="G52" s="45" t="str">
        <f>IFERROR(INDEX('TCD 6h-6h'!$AG:$AG,MATCH($B52,'TCD 6h-6h'!$G:$G,0)),"")</f>
        <v/>
      </c>
      <c r="H52" s="44" t="str">
        <f>IFERROR(GETPIVOTDATA("Max de Rain Rate",'TCD 6h-6h'!$A$3,"Date6",B52),"")</f>
        <v/>
      </c>
      <c r="I52" s="56" t="str">
        <f>IFERROR(GETPIVOTDATA("Min de Bar  ",'TCD 0h-0h'!$A$3,"Date0",$B52),"")</f>
        <v/>
      </c>
      <c r="J52" s="56" t="str">
        <f>IFERROR(GETPIVOTDATA("Max de Bar  ",'TCD 0h-0h'!$A$3,"Date0",$B52),"")</f>
        <v/>
      </c>
      <c r="K52" s="55" t="str">
        <f>IFERROR(GETPIVOTDATA("Moyenne de Bar  ",'TCD 0h-0h'!$A$3,"Date0",$B52),"")</f>
        <v/>
      </c>
      <c r="L52" s="78" t="str">
        <f>IFERROR(GETPIVOTDATA("Moyenne de Wind Speed",'TCD 0h-0h'!$A$3,"Date0",$B52),"")</f>
        <v/>
      </c>
      <c r="M52" s="78" t="str">
        <f>IFERROR(GETPIVOTDATA("Max de Wind Speed",'TCD 0h-0h'!$A$3,"Date0",$B52),"")</f>
        <v/>
      </c>
      <c r="N52" s="77" t="str">
        <f>IFERROR(GETPIVOTDATA("Max de Hi Speed",'TCD 0h-0h'!$A$3,"Date0",$B52),"")</f>
        <v/>
      </c>
      <c r="O52" s="78" t="str">
        <f>IFERROR(INDEX('TCD vent'!$T:$T,MATCH($B52,'TCD vent'!$A:$A,0)),"")</f>
        <v/>
      </c>
    </row>
    <row r="53" spans="2:15" x14ac:dyDescent="0.35">
      <c r="B53" s="31">
        <f t="shared" si="0"/>
        <v>49</v>
      </c>
      <c r="C53" s="32" t="str">
        <f>IFERROR(GETPIVOTDATA("Low Temp",'TCD 18h-18h'!$A$3,"Date18",B53),"")</f>
        <v/>
      </c>
      <c r="D53" s="32" t="str">
        <f>IFERROR(GETPIVOTDATA("Max de Hi Temp",'TCD 6h-6h'!$A$3,"Date6",B53),"")</f>
        <v/>
      </c>
      <c r="E53" s="33" t="str">
        <f>IFERROR(GETPIVOTDATA("Moyenne de Temp Out",'TCD 0h-0h'!$A$3,"Date0",B53),"")</f>
        <v/>
      </c>
      <c r="F53" s="45" t="str">
        <f>IFERROR(GETPIVOTDATA("Somme de Rain",'TCD 6h-6h'!$A$3,"Date6",B53),"")</f>
        <v/>
      </c>
      <c r="G53" s="45" t="str">
        <f>IFERROR(INDEX('TCD 6h-6h'!$AG:$AG,MATCH($B53,'TCD 6h-6h'!$G:$G,0)),"")</f>
        <v/>
      </c>
      <c r="H53" s="44" t="str">
        <f>IFERROR(GETPIVOTDATA("Max de Rain Rate",'TCD 6h-6h'!$A$3,"Date6",B53),"")</f>
        <v/>
      </c>
      <c r="I53" s="56" t="str">
        <f>IFERROR(GETPIVOTDATA("Min de Bar  ",'TCD 0h-0h'!$A$3,"Date0",$B53),"")</f>
        <v/>
      </c>
      <c r="J53" s="56" t="str">
        <f>IFERROR(GETPIVOTDATA("Max de Bar  ",'TCD 0h-0h'!$A$3,"Date0",$B53),"")</f>
        <v/>
      </c>
      <c r="K53" s="55" t="str">
        <f>IFERROR(GETPIVOTDATA("Moyenne de Bar  ",'TCD 0h-0h'!$A$3,"Date0",$B53),"")</f>
        <v/>
      </c>
      <c r="L53" s="78" t="str">
        <f>IFERROR(GETPIVOTDATA("Moyenne de Wind Speed",'TCD 0h-0h'!$A$3,"Date0",$B53),"")</f>
        <v/>
      </c>
      <c r="M53" s="78" t="str">
        <f>IFERROR(GETPIVOTDATA("Max de Wind Speed",'TCD 0h-0h'!$A$3,"Date0",$B53),"")</f>
        <v/>
      </c>
      <c r="N53" s="77" t="str">
        <f>IFERROR(GETPIVOTDATA("Max de Hi Speed",'TCD 0h-0h'!$A$3,"Date0",$B53),"")</f>
        <v/>
      </c>
      <c r="O53" s="78" t="str">
        <f>IFERROR(INDEX('TCD vent'!$T:$T,MATCH($B53,'TCD vent'!$A:$A,0)),"")</f>
        <v/>
      </c>
    </row>
    <row r="54" spans="2:15" x14ac:dyDescent="0.35">
      <c r="B54" s="31">
        <f t="shared" si="0"/>
        <v>50</v>
      </c>
      <c r="C54" s="32" t="str">
        <f>IFERROR(GETPIVOTDATA("Low Temp",'TCD 18h-18h'!$A$3,"Date18",B54),"")</f>
        <v/>
      </c>
      <c r="D54" s="32" t="str">
        <f>IFERROR(GETPIVOTDATA("Max de Hi Temp",'TCD 6h-6h'!$A$3,"Date6",B54),"")</f>
        <v/>
      </c>
      <c r="E54" s="33" t="str">
        <f>IFERROR(GETPIVOTDATA("Moyenne de Temp Out",'TCD 0h-0h'!$A$3,"Date0",B54),"")</f>
        <v/>
      </c>
      <c r="F54" s="45" t="str">
        <f>IFERROR(GETPIVOTDATA("Somme de Rain",'TCD 6h-6h'!$A$3,"Date6",B54),"")</f>
        <v/>
      </c>
      <c r="G54" s="45" t="str">
        <f>IFERROR(INDEX('TCD 6h-6h'!$AG:$AG,MATCH($B54,'TCD 6h-6h'!$G:$G,0)),"")</f>
        <v/>
      </c>
      <c r="H54" s="44" t="str">
        <f>IFERROR(GETPIVOTDATA("Max de Rain Rate",'TCD 6h-6h'!$A$3,"Date6",B54),"")</f>
        <v/>
      </c>
      <c r="I54" s="56" t="str">
        <f>IFERROR(GETPIVOTDATA("Min de Bar  ",'TCD 0h-0h'!$A$3,"Date0",$B54),"")</f>
        <v/>
      </c>
      <c r="J54" s="56" t="str">
        <f>IFERROR(GETPIVOTDATA("Max de Bar  ",'TCD 0h-0h'!$A$3,"Date0",$B54),"")</f>
        <v/>
      </c>
      <c r="K54" s="55" t="str">
        <f>IFERROR(GETPIVOTDATA("Moyenne de Bar  ",'TCD 0h-0h'!$A$3,"Date0",$B54),"")</f>
        <v/>
      </c>
      <c r="L54" s="78" t="str">
        <f>IFERROR(GETPIVOTDATA("Moyenne de Wind Speed",'TCD 0h-0h'!$A$3,"Date0",$B54),"")</f>
        <v/>
      </c>
      <c r="M54" s="78" t="str">
        <f>IFERROR(GETPIVOTDATA("Max de Wind Speed",'TCD 0h-0h'!$A$3,"Date0",$B54),"")</f>
        <v/>
      </c>
      <c r="N54" s="77" t="str">
        <f>IFERROR(GETPIVOTDATA("Max de Hi Speed",'TCD 0h-0h'!$A$3,"Date0",$B54),"")</f>
        <v/>
      </c>
      <c r="O54" s="78" t="str">
        <f>IFERROR(INDEX('TCD vent'!$T:$T,MATCH($B54,'TCD vent'!$A:$A,0)),"")</f>
        <v/>
      </c>
    </row>
    <row r="55" spans="2:15" x14ac:dyDescent="0.35">
      <c r="B55" s="31">
        <f t="shared" si="0"/>
        <v>51</v>
      </c>
      <c r="C55" s="32" t="str">
        <f>IFERROR(GETPIVOTDATA("Low Temp",'TCD 18h-18h'!$A$3,"Date18",B55),"")</f>
        <v/>
      </c>
      <c r="D55" s="32" t="str">
        <f>IFERROR(GETPIVOTDATA("Max de Hi Temp",'TCD 6h-6h'!$A$3,"Date6",B55),"")</f>
        <v/>
      </c>
      <c r="E55" s="33" t="str">
        <f>IFERROR(GETPIVOTDATA("Moyenne de Temp Out",'TCD 0h-0h'!$A$3,"Date0",B55),"")</f>
        <v/>
      </c>
      <c r="F55" s="45" t="str">
        <f>IFERROR(GETPIVOTDATA("Somme de Rain",'TCD 6h-6h'!$A$3,"Date6",B55),"")</f>
        <v/>
      </c>
      <c r="G55" s="45" t="str">
        <f>IFERROR(INDEX('TCD 6h-6h'!$AG:$AG,MATCH($B55,'TCD 6h-6h'!$G:$G,0)),"")</f>
        <v/>
      </c>
      <c r="H55" s="44" t="str">
        <f>IFERROR(GETPIVOTDATA("Max de Rain Rate",'TCD 6h-6h'!$A$3,"Date6",B55),"")</f>
        <v/>
      </c>
      <c r="I55" s="56" t="str">
        <f>IFERROR(GETPIVOTDATA("Min de Bar  ",'TCD 0h-0h'!$A$3,"Date0",$B55),"")</f>
        <v/>
      </c>
      <c r="J55" s="56" t="str">
        <f>IFERROR(GETPIVOTDATA("Max de Bar  ",'TCD 0h-0h'!$A$3,"Date0",$B55),"")</f>
        <v/>
      </c>
      <c r="K55" s="55" t="str">
        <f>IFERROR(GETPIVOTDATA("Moyenne de Bar  ",'TCD 0h-0h'!$A$3,"Date0",$B55),"")</f>
        <v/>
      </c>
      <c r="L55" s="78" t="str">
        <f>IFERROR(GETPIVOTDATA("Moyenne de Wind Speed",'TCD 0h-0h'!$A$3,"Date0",$B55),"")</f>
        <v/>
      </c>
      <c r="M55" s="78" t="str">
        <f>IFERROR(GETPIVOTDATA("Max de Wind Speed",'TCD 0h-0h'!$A$3,"Date0",$B55),"")</f>
        <v/>
      </c>
      <c r="N55" s="77" t="str">
        <f>IFERROR(GETPIVOTDATA("Max de Hi Speed",'TCD 0h-0h'!$A$3,"Date0",$B55),"")</f>
        <v/>
      </c>
      <c r="O55" s="78" t="str">
        <f>IFERROR(INDEX('TCD vent'!$T:$T,MATCH($B55,'TCD vent'!$A:$A,0)),"")</f>
        <v/>
      </c>
    </row>
    <row r="56" spans="2:15" x14ac:dyDescent="0.35">
      <c r="B56" s="31">
        <f t="shared" si="0"/>
        <v>52</v>
      </c>
      <c r="C56" s="32" t="str">
        <f>IFERROR(GETPIVOTDATA("Low Temp",'TCD 18h-18h'!$A$3,"Date18",B56),"")</f>
        <v/>
      </c>
      <c r="D56" s="32" t="str">
        <f>IFERROR(GETPIVOTDATA("Max de Hi Temp",'TCD 6h-6h'!$A$3,"Date6",B56),"")</f>
        <v/>
      </c>
      <c r="E56" s="33" t="str">
        <f>IFERROR(GETPIVOTDATA("Moyenne de Temp Out",'TCD 0h-0h'!$A$3,"Date0",B56),"")</f>
        <v/>
      </c>
      <c r="F56" s="45" t="str">
        <f>IFERROR(GETPIVOTDATA("Somme de Rain",'TCD 6h-6h'!$A$3,"Date6",B56),"")</f>
        <v/>
      </c>
      <c r="G56" s="45" t="str">
        <f>IFERROR(INDEX('TCD 6h-6h'!$AG:$AG,MATCH($B56,'TCD 6h-6h'!$G:$G,0)),"")</f>
        <v/>
      </c>
      <c r="H56" s="44" t="str">
        <f>IFERROR(GETPIVOTDATA("Max de Rain Rate",'TCD 6h-6h'!$A$3,"Date6",B56),"")</f>
        <v/>
      </c>
      <c r="I56" s="56" t="str">
        <f>IFERROR(GETPIVOTDATA("Min de Bar  ",'TCD 0h-0h'!$A$3,"Date0",$B56),"")</f>
        <v/>
      </c>
      <c r="J56" s="56" t="str">
        <f>IFERROR(GETPIVOTDATA("Max de Bar  ",'TCD 0h-0h'!$A$3,"Date0",$B56),"")</f>
        <v/>
      </c>
      <c r="K56" s="55" t="str">
        <f>IFERROR(GETPIVOTDATA("Moyenne de Bar  ",'TCD 0h-0h'!$A$3,"Date0",$B56),"")</f>
        <v/>
      </c>
      <c r="L56" s="78" t="str">
        <f>IFERROR(GETPIVOTDATA("Moyenne de Wind Speed",'TCD 0h-0h'!$A$3,"Date0",$B56),"")</f>
        <v/>
      </c>
      <c r="M56" s="78" t="str">
        <f>IFERROR(GETPIVOTDATA("Max de Wind Speed",'TCD 0h-0h'!$A$3,"Date0",$B56),"")</f>
        <v/>
      </c>
      <c r="N56" s="77" t="str">
        <f>IFERROR(GETPIVOTDATA("Max de Hi Speed",'TCD 0h-0h'!$A$3,"Date0",$B56),"")</f>
        <v/>
      </c>
      <c r="O56" s="78" t="str">
        <f>IFERROR(INDEX('TCD vent'!$T:$T,MATCH($B56,'TCD vent'!$A:$A,0)),"")</f>
        <v/>
      </c>
    </row>
    <row r="57" spans="2:15" x14ac:dyDescent="0.35">
      <c r="B57" s="31">
        <f t="shared" si="0"/>
        <v>53</v>
      </c>
      <c r="C57" s="32" t="str">
        <f>IFERROR(GETPIVOTDATA("Low Temp",'TCD 18h-18h'!$A$3,"Date18",B57),"")</f>
        <v/>
      </c>
      <c r="D57" s="32" t="str">
        <f>IFERROR(GETPIVOTDATA("Max de Hi Temp",'TCD 6h-6h'!$A$3,"Date6",B57),"")</f>
        <v/>
      </c>
      <c r="E57" s="33" t="str">
        <f>IFERROR(GETPIVOTDATA("Moyenne de Temp Out",'TCD 0h-0h'!$A$3,"Date0",B57),"")</f>
        <v/>
      </c>
      <c r="F57" s="45" t="str">
        <f>IFERROR(GETPIVOTDATA("Somme de Rain",'TCD 6h-6h'!$A$3,"Date6",B57),"")</f>
        <v/>
      </c>
      <c r="G57" s="45" t="str">
        <f>IFERROR(INDEX('TCD 6h-6h'!$AG:$AG,MATCH($B57,'TCD 6h-6h'!$G:$G,0)),"")</f>
        <v/>
      </c>
      <c r="H57" s="44" t="str">
        <f>IFERROR(GETPIVOTDATA("Max de Rain Rate",'TCD 6h-6h'!$A$3,"Date6",B57),"")</f>
        <v/>
      </c>
      <c r="I57" s="56" t="str">
        <f>IFERROR(GETPIVOTDATA("Min de Bar  ",'TCD 0h-0h'!$A$3,"Date0",$B57),"")</f>
        <v/>
      </c>
      <c r="J57" s="56" t="str">
        <f>IFERROR(GETPIVOTDATA("Max de Bar  ",'TCD 0h-0h'!$A$3,"Date0",$B57),"")</f>
        <v/>
      </c>
      <c r="K57" s="55" t="str">
        <f>IFERROR(GETPIVOTDATA("Moyenne de Bar  ",'TCD 0h-0h'!$A$3,"Date0",$B57),"")</f>
        <v/>
      </c>
      <c r="L57" s="78" t="str">
        <f>IFERROR(GETPIVOTDATA("Moyenne de Wind Speed",'TCD 0h-0h'!$A$3,"Date0",$B57),"")</f>
        <v/>
      </c>
      <c r="M57" s="78" t="str">
        <f>IFERROR(GETPIVOTDATA("Max de Wind Speed",'TCD 0h-0h'!$A$3,"Date0",$B57),"")</f>
        <v/>
      </c>
      <c r="N57" s="77" t="str">
        <f>IFERROR(GETPIVOTDATA("Max de Hi Speed",'TCD 0h-0h'!$A$3,"Date0",$B57),"")</f>
        <v/>
      </c>
      <c r="O57" s="78" t="str">
        <f>IFERROR(INDEX('TCD vent'!$T:$T,MATCH($B57,'TCD vent'!$A:$A,0)),"")</f>
        <v/>
      </c>
    </row>
    <row r="58" spans="2:15" x14ac:dyDescent="0.35">
      <c r="B58" s="31">
        <f t="shared" si="0"/>
        <v>54</v>
      </c>
      <c r="C58" s="32" t="str">
        <f>IFERROR(GETPIVOTDATA("Low Temp",'TCD 18h-18h'!$A$3,"Date18",B58),"")</f>
        <v/>
      </c>
      <c r="D58" s="32" t="str">
        <f>IFERROR(GETPIVOTDATA("Max de Hi Temp",'TCD 6h-6h'!$A$3,"Date6",B58),"")</f>
        <v/>
      </c>
      <c r="E58" s="33" t="str">
        <f>IFERROR(GETPIVOTDATA("Moyenne de Temp Out",'TCD 0h-0h'!$A$3,"Date0",B58),"")</f>
        <v/>
      </c>
      <c r="F58" s="45" t="str">
        <f>IFERROR(GETPIVOTDATA("Somme de Rain",'TCD 6h-6h'!$A$3,"Date6",B58),"")</f>
        <v/>
      </c>
      <c r="G58" s="45" t="str">
        <f>IFERROR(INDEX('TCD 6h-6h'!$AG:$AG,MATCH($B58,'TCD 6h-6h'!$G:$G,0)),"")</f>
        <v/>
      </c>
      <c r="H58" s="44" t="str">
        <f>IFERROR(GETPIVOTDATA("Max de Rain Rate",'TCD 6h-6h'!$A$3,"Date6",B58),"")</f>
        <v/>
      </c>
      <c r="I58" s="56" t="str">
        <f>IFERROR(GETPIVOTDATA("Min de Bar  ",'TCD 0h-0h'!$A$3,"Date0",$B58),"")</f>
        <v/>
      </c>
      <c r="J58" s="56" t="str">
        <f>IFERROR(GETPIVOTDATA("Max de Bar  ",'TCD 0h-0h'!$A$3,"Date0",$B58),"")</f>
        <v/>
      </c>
      <c r="K58" s="55" t="str">
        <f>IFERROR(GETPIVOTDATA("Moyenne de Bar  ",'TCD 0h-0h'!$A$3,"Date0",$B58),"")</f>
        <v/>
      </c>
      <c r="L58" s="78" t="str">
        <f>IFERROR(GETPIVOTDATA("Moyenne de Wind Speed",'TCD 0h-0h'!$A$3,"Date0",$B58),"")</f>
        <v/>
      </c>
      <c r="M58" s="78" t="str">
        <f>IFERROR(GETPIVOTDATA("Max de Wind Speed",'TCD 0h-0h'!$A$3,"Date0",$B58),"")</f>
        <v/>
      </c>
      <c r="N58" s="77" t="str">
        <f>IFERROR(GETPIVOTDATA("Max de Hi Speed",'TCD 0h-0h'!$A$3,"Date0",$B58),"")</f>
        <v/>
      </c>
      <c r="O58" s="78" t="str">
        <f>IFERROR(INDEX('TCD vent'!$T:$T,MATCH($B58,'TCD vent'!$A:$A,0)),"")</f>
        <v/>
      </c>
    </row>
    <row r="59" spans="2:15" x14ac:dyDescent="0.35">
      <c r="B59" s="31">
        <f t="shared" si="0"/>
        <v>55</v>
      </c>
      <c r="C59" s="32" t="str">
        <f>IFERROR(GETPIVOTDATA("Low Temp",'TCD 18h-18h'!$A$3,"Date18",B59),"")</f>
        <v/>
      </c>
      <c r="D59" s="32" t="str">
        <f>IFERROR(GETPIVOTDATA("Max de Hi Temp",'TCD 6h-6h'!$A$3,"Date6",B59),"")</f>
        <v/>
      </c>
      <c r="E59" s="33" t="str">
        <f>IFERROR(GETPIVOTDATA("Moyenne de Temp Out",'TCD 0h-0h'!$A$3,"Date0",B59),"")</f>
        <v/>
      </c>
      <c r="F59" s="45" t="str">
        <f>IFERROR(GETPIVOTDATA("Somme de Rain",'TCD 6h-6h'!$A$3,"Date6",B59),"")</f>
        <v/>
      </c>
      <c r="G59" s="45" t="str">
        <f>IFERROR(INDEX('TCD 6h-6h'!$AG:$AG,MATCH($B59,'TCD 6h-6h'!$G:$G,0)),"")</f>
        <v/>
      </c>
      <c r="H59" s="44" t="str">
        <f>IFERROR(GETPIVOTDATA("Max de Rain Rate",'TCD 6h-6h'!$A$3,"Date6",B59),"")</f>
        <v/>
      </c>
      <c r="I59" s="56" t="str">
        <f>IFERROR(GETPIVOTDATA("Min de Bar  ",'TCD 0h-0h'!$A$3,"Date0",$B59),"")</f>
        <v/>
      </c>
      <c r="J59" s="56" t="str">
        <f>IFERROR(GETPIVOTDATA("Max de Bar  ",'TCD 0h-0h'!$A$3,"Date0",$B59),"")</f>
        <v/>
      </c>
      <c r="K59" s="55" t="str">
        <f>IFERROR(GETPIVOTDATA("Moyenne de Bar  ",'TCD 0h-0h'!$A$3,"Date0",$B59),"")</f>
        <v/>
      </c>
      <c r="L59" s="78" t="str">
        <f>IFERROR(GETPIVOTDATA("Moyenne de Wind Speed",'TCD 0h-0h'!$A$3,"Date0",$B59),"")</f>
        <v/>
      </c>
      <c r="M59" s="78" t="str">
        <f>IFERROR(GETPIVOTDATA("Max de Wind Speed",'TCD 0h-0h'!$A$3,"Date0",$B59),"")</f>
        <v/>
      </c>
      <c r="N59" s="77" t="str">
        <f>IFERROR(GETPIVOTDATA("Max de Hi Speed",'TCD 0h-0h'!$A$3,"Date0",$B59),"")</f>
        <v/>
      </c>
      <c r="O59" s="78" t="str">
        <f>IFERROR(INDEX('TCD vent'!$T:$T,MATCH($B59,'TCD vent'!$A:$A,0)),"")</f>
        <v/>
      </c>
    </row>
    <row r="60" spans="2:15" x14ac:dyDescent="0.35">
      <c r="B60" s="31">
        <f t="shared" si="0"/>
        <v>56</v>
      </c>
      <c r="C60" s="32" t="str">
        <f>IFERROR(GETPIVOTDATA("Low Temp",'TCD 18h-18h'!$A$3,"Date18",B60),"")</f>
        <v/>
      </c>
      <c r="D60" s="32" t="str">
        <f>IFERROR(GETPIVOTDATA("Max de Hi Temp",'TCD 6h-6h'!$A$3,"Date6",B60),"")</f>
        <v/>
      </c>
      <c r="E60" s="33" t="str">
        <f>IFERROR(GETPIVOTDATA("Moyenne de Temp Out",'TCD 0h-0h'!$A$3,"Date0",B60),"")</f>
        <v/>
      </c>
      <c r="F60" s="45" t="str">
        <f>IFERROR(GETPIVOTDATA("Somme de Rain",'TCD 6h-6h'!$A$3,"Date6",B60),"")</f>
        <v/>
      </c>
      <c r="G60" s="45" t="str">
        <f>IFERROR(INDEX('TCD 6h-6h'!$AG:$AG,MATCH($B60,'TCD 6h-6h'!$G:$G,0)),"")</f>
        <v/>
      </c>
      <c r="H60" s="44" t="str">
        <f>IFERROR(GETPIVOTDATA("Max de Rain Rate",'TCD 6h-6h'!$A$3,"Date6",B60),"")</f>
        <v/>
      </c>
      <c r="I60" s="56" t="str">
        <f>IFERROR(GETPIVOTDATA("Min de Bar  ",'TCD 0h-0h'!$A$3,"Date0",$B60),"")</f>
        <v/>
      </c>
      <c r="J60" s="56" t="str">
        <f>IFERROR(GETPIVOTDATA("Max de Bar  ",'TCD 0h-0h'!$A$3,"Date0",$B60),"")</f>
        <v/>
      </c>
      <c r="K60" s="55" t="str">
        <f>IFERROR(GETPIVOTDATA("Moyenne de Bar  ",'TCD 0h-0h'!$A$3,"Date0",$B60),"")</f>
        <v/>
      </c>
      <c r="L60" s="78" t="str">
        <f>IFERROR(GETPIVOTDATA("Moyenne de Wind Speed",'TCD 0h-0h'!$A$3,"Date0",$B60),"")</f>
        <v/>
      </c>
      <c r="M60" s="78" t="str">
        <f>IFERROR(GETPIVOTDATA("Max de Wind Speed",'TCD 0h-0h'!$A$3,"Date0",$B60),"")</f>
        <v/>
      </c>
      <c r="N60" s="77" t="str">
        <f>IFERROR(GETPIVOTDATA("Max de Hi Speed",'TCD 0h-0h'!$A$3,"Date0",$B60),"")</f>
        <v/>
      </c>
      <c r="O60" s="78" t="str">
        <f>IFERROR(INDEX('TCD vent'!$T:$T,MATCH($B60,'TCD vent'!$A:$A,0)),"")</f>
        <v/>
      </c>
    </row>
    <row r="61" spans="2:15" x14ac:dyDescent="0.35">
      <c r="B61" s="31">
        <f t="shared" si="0"/>
        <v>57</v>
      </c>
      <c r="C61" s="32" t="str">
        <f>IFERROR(GETPIVOTDATA("Low Temp",'TCD 18h-18h'!$A$3,"Date18",B61),"")</f>
        <v/>
      </c>
      <c r="D61" s="32" t="str">
        <f>IFERROR(GETPIVOTDATA("Max de Hi Temp",'TCD 6h-6h'!$A$3,"Date6",B61),"")</f>
        <v/>
      </c>
      <c r="E61" s="33" t="str">
        <f>IFERROR(GETPIVOTDATA("Moyenne de Temp Out",'TCD 0h-0h'!$A$3,"Date0",B61),"")</f>
        <v/>
      </c>
      <c r="F61" s="45" t="str">
        <f>IFERROR(GETPIVOTDATA("Somme de Rain",'TCD 6h-6h'!$A$3,"Date6",B61),"")</f>
        <v/>
      </c>
      <c r="G61" s="45" t="str">
        <f>IFERROR(INDEX('TCD 6h-6h'!$AG:$AG,MATCH($B61,'TCD 6h-6h'!$G:$G,0)),"")</f>
        <v/>
      </c>
      <c r="H61" s="44" t="str">
        <f>IFERROR(GETPIVOTDATA("Max de Rain Rate",'TCD 6h-6h'!$A$3,"Date6",B61),"")</f>
        <v/>
      </c>
      <c r="I61" s="56" t="str">
        <f>IFERROR(GETPIVOTDATA("Min de Bar  ",'TCD 0h-0h'!$A$3,"Date0",$B61),"")</f>
        <v/>
      </c>
      <c r="J61" s="56" t="str">
        <f>IFERROR(GETPIVOTDATA("Max de Bar  ",'TCD 0h-0h'!$A$3,"Date0",$B61),"")</f>
        <v/>
      </c>
      <c r="K61" s="55" t="str">
        <f>IFERROR(GETPIVOTDATA("Moyenne de Bar  ",'TCD 0h-0h'!$A$3,"Date0",$B61),"")</f>
        <v/>
      </c>
      <c r="L61" s="78" t="str">
        <f>IFERROR(GETPIVOTDATA("Moyenne de Wind Speed",'TCD 0h-0h'!$A$3,"Date0",$B61),"")</f>
        <v/>
      </c>
      <c r="M61" s="78" t="str">
        <f>IFERROR(GETPIVOTDATA("Max de Wind Speed",'TCD 0h-0h'!$A$3,"Date0",$B61),"")</f>
        <v/>
      </c>
      <c r="N61" s="77" t="str">
        <f>IFERROR(GETPIVOTDATA("Max de Hi Speed",'TCD 0h-0h'!$A$3,"Date0",$B61),"")</f>
        <v/>
      </c>
      <c r="O61" s="78" t="str">
        <f>IFERROR(INDEX('TCD vent'!$T:$T,MATCH($B61,'TCD vent'!$A:$A,0)),"")</f>
        <v/>
      </c>
    </row>
    <row r="62" spans="2:15" x14ac:dyDescent="0.35">
      <c r="B62" s="31">
        <f t="shared" si="0"/>
        <v>58</v>
      </c>
      <c r="C62" s="32" t="str">
        <f>IFERROR(GETPIVOTDATA("Low Temp",'TCD 18h-18h'!$A$3,"Date18",B62),"")</f>
        <v/>
      </c>
      <c r="D62" s="32" t="str">
        <f>IFERROR(GETPIVOTDATA("Max de Hi Temp",'TCD 6h-6h'!$A$3,"Date6",B62),"")</f>
        <v/>
      </c>
      <c r="E62" s="33" t="str">
        <f>IFERROR(GETPIVOTDATA("Moyenne de Temp Out",'TCD 0h-0h'!$A$3,"Date0",B62),"")</f>
        <v/>
      </c>
      <c r="F62" s="45" t="str">
        <f>IFERROR(GETPIVOTDATA("Somme de Rain",'TCD 6h-6h'!$A$3,"Date6",B62),"")</f>
        <v/>
      </c>
      <c r="G62" s="45" t="str">
        <f>IFERROR(INDEX('TCD 6h-6h'!$AG:$AG,MATCH($B62,'TCD 6h-6h'!$G:$G,0)),"")</f>
        <v/>
      </c>
      <c r="H62" s="44" t="str">
        <f>IFERROR(GETPIVOTDATA("Max de Rain Rate",'TCD 6h-6h'!$A$3,"Date6",B62),"")</f>
        <v/>
      </c>
      <c r="I62" s="56" t="str">
        <f>IFERROR(GETPIVOTDATA("Min de Bar  ",'TCD 0h-0h'!$A$3,"Date0",$B62),"")</f>
        <v/>
      </c>
      <c r="J62" s="56" t="str">
        <f>IFERROR(GETPIVOTDATA("Max de Bar  ",'TCD 0h-0h'!$A$3,"Date0",$B62),"")</f>
        <v/>
      </c>
      <c r="K62" s="55" t="str">
        <f>IFERROR(GETPIVOTDATA("Moyenne de Bar  ",'TCD 0h-0h'!$A$3,"Date0",$B62),"")</f>
        <v/>
      </c>
      <c r="L62" s="78" t="str">
        <f>IFERROR(GETPIVOTDATA("Moyenne de Wind Speed",'TCD 0h-0h'!$A$3,"Date0",$B62),"")</f>
        <v/>
      </c>
      <c r="M62" s="78" t="str">
        <f>IFERROR(GETPIVOTDATA("Max de Wind Speed",'TCD 0h-0h'!$A$3,"Date0",$B62),"")</f>
        <v/>
      </c>
      <c r="N62" s="77" t="str">
        <f>IFERROR(GETPIVOTDATA("Max de Hi Speed",'TCD 0h-0h'!$A$3,"Date0",$B62),"")</f>
        <v/>
      </c>
      <c r="O62" s="78" t="str">
        <f>IFERROR(INDEX('TCD vent'!$T:$T,MATCH($B62,'TCD vent'!$A:$A,0)),"")</f>
        <v/>
      </c>
    </row>
    <row r="63" spans="2:15" x14ac:dyDescent="0.35">
      <c r="B63" s="31">
        <f t="shared" si="0"/>
        <v>59</v>
      </c>
      <c r="C63" s="32" t="str">
        <f>IFERROR(GETPIVOTDATA("Low Temp",'TCD 18h-18h'!$A$3,"Date18",B63),"")</f>
        <v/>
      </c>
      <c r="D63" s="32" t="str">
        <f>IFERROR(GETPIVOTDATA("Max de Hi Temp",'TCD 6h-6h'!$A$3,"Date6",B63),"")</f>
        <v/>
      </c>
      <c r="E63" s="33" t="str">
        <f>IFERROR(GETPIVOTDATA("Moyenne de Temp Out",'TCD 0h-0h'!$A$3,"Date0",B63),"")</f>
        <v/>
      </c>
      <c r="F63" s="45" t="str">
        <f>IFERROR(GETPIVOTDATA("Somme de Rain",'TCD 6h-6h'!$A$3,"Date6",B63),"")</f>
        <v/>
      </c>
      <c r="G63" s="45" t="str">
        <f>IFERROR(INDEX('TCD 6h-6h'!$AG:$AG,MATCH($B63,'TCD 6h-6h'!$G:$G,0)),"")</f>
        <v/>
      </c>
      <c r="H63" s="44" t="str">
        <f>IFERROR(GETPIVOTDATA("Max de Rain Rate",'TCD 6h-6h'!$A$3,"Date6",B63),"")</f>
        <v/>
      </c>
      <c r="I63" s="56" t="str">
        <f>IFERROR(GETPIVOTDATA("Min de Bar  ",'TCD 0h-0h'!$A$3,"Date0",$B63),"")</f>
        <v/>
      </c>
      <c r="J63" s="56" t="str">
        <f>IFERROR(GETPIVOTDATA("Max de Bar  ",'TCD 0h-0h'!$A$3,"Date0",$B63),"")</f>
        <v/>
      </c>
      <c r="K63" s="55" t="str">
        <f>IFERROR(GETPIVOTDATA("Moyenne de Bar  ",'TCD 0h-0h'!$A$3,"Date0",$B63),"")</f>
        <v/>
      </c>
      <c r="L63" s="78" t="str">
        <f>IFERROR(GETPIVOTDATA("Moyenne de Wind Speed",'TCD 0h-0h'!$A$3,"Date0",$B63),"")</f>
        <v/>
      </c>
      <c r="M63" s="78" t="str">
        <f>IFERROR(GETPIVOTDATA("Max de Wind Speed",'TCD 0h-0h'!$A$3,"Date0",$B63),"")</f>
        <v/>
      </c>
      <c r="N63" s="77" t="str">
        <f>IFERROR(GETPIVOTDATA("Max de Hi Speed",'TCD 0h-0h'!$A$3,"Date0",$B63),"")</f>
        <v/>
      </c>
      <c r="O63" s="78" t="str">
        <f>IFERROR(INDEX('TCD vent'!$T:$T,MATCH($B63,'TCD vent'!$A:$A,0)),"")</f>
        <v/>
      </c>
    </row>
    <row r="64" spans="2:15" x14ac:dyDescent="0.35">
      <c r="B64" s="31">
        <f t="shared" si="0"/>
        <v>60</v>
      </c>
      <c r="C64" s="32" t="str">
        <f>IFERROR(GETPIVOTDATA("Low Temp",'TCD 18h-18h'!$A$3,"Date18",B64),"")</f>
        <v/>
      </c>
      <c r="D64" s="32" t="str">
        <f>IFERROR(GETPIVOTDATA("Max de Hi Temp",'TCD 6h-6h'!$A$3,"Date6",B64),"")</f>
        <v/>
      </c>
      <c r="E64" s="33" t="str">
        <f>IFERROR(GETPIVOTDATA("Moyenne de Temp Out",'TCD 0h-0h'!$A$3,"Date0",B64),"")</f>
        <v/>
      </c>
      <c r="F64" s="45" t="str">
        <f>IFERROR(GETPIVOTDATA("Somme de Rain",'TCD 6h-6h'!$A$3,"Date6",B64),"")</f>
        <v/>
      </c>
      <c r="G64" s="45" t="str">
        <f>IFERROR(INDEX('TCD 6h-6h'!$AG:$AG,MATCH($B64,'TCD 6h-6h'!$G:$G,0)),"")</f>
        <v/>
      </c>
      <c r="H64" s="44" t="str">
        <f>IFERROR(GETPIVOTDATA("Max de Rain Rate",'TCD 6h-6h'!$A$3,"Date6",B64),"")</f>
        <v/>
      </c>
      <c r="I64" s="56" t="str">
        <f>IFERROR(GETPIVOTDATA("Min de Bar  ",'TCD 0h-0h'!$A$3,"Date0",$B64),"")</f>
        <v/>
      </c>
      <c r="J64" s="56" t="str">
        <f>IFERROR(GETPIVOTDATA("Max de Bar  ",'TCD 0h-0h'!$A$3,"Date0",$B64),"")</f>
        <v/>
      </c>
      <c r="K64" s="55" t="str">
        <f>IFERROR(GETPIVOTDATA("Moyenne de Bar  ",'TCD 0h-0h'!$A$3,"Date0",$B64),"")</f>
        <v/>
      </c>
      <c r="L64" s="78" t="str">
        <f>IFERROR(GETPIVOTDATA("Moyenne de Wind Speed",'TCD 0h-0h'!$A$3,"Date0",$B64),"")</f>
        <v/>
      </c>
      <c r="M64" s="78" t="str">
        <f>IFERROR(GETPIVOTDATA("Max de Wind Speed",'TCD 0h-0h'!$A$3,"Date0",$B64),"")</f>
        <v/>
      </c>
      <c r="N64" s="77" t="str">
        <f>IFERROR(GETPIVOTDATA("Max de Hi Speed",'TCD 0h-0h'!$A$3,"Date0",$B64),"")</f>
        <v/>
      </c>
      <c r="O64" s="78" t="str">
        <f>IFERROR(INDEX('TCD vent'!$T:$T,MATCH($B64,'TCD vent'!$A:$A,0)),"")</f>
        <v/>
      </c>
    </row>
    <row r="65" spans="2:15" x14ac:dyDescent="0.35">
      <c r="B65" s="31">
        <f t="shared" si="0"/>
        <v>61</v>
      </c>
      <c r="C65" s="32" t="str">
        <f>IFERROR(GETPIVOTDATA("Low Temp",'TCD 18h-18h'!$A$3,"Date18",B65),"")</f>
        <v/>
      </c>
      <c r="D65" s="32" t="str">
        <f>IFERROR(GETPIVOTDATA("Max de Hi Temp",'TCD 6h-6h'!$A$3,"Date6",B65),"")</f>
        <v/>
      </c>
      <c r="E65" s="33" t="str">
        <f>IFERROR(GETPIVOTDATA("Moyenne de Temp Out",'TCD 0h-0h'!$A$3,"Date0",B65),"")</f>
        <v/>
      </c>
      <c r="F65" s="45" t="str">
        <f>IFERROR(GETPIVOTDATA("Somme de Rain",'TCD 6h-6h'!$A$3,"Date6",B65),"")</f>
        <v/>
      </c>
      <c r="G65" s="45" t="str">
        <f>IFERROR(INDEX('TCD 6h-6h'!$AG:$AG,MATCH($B65,'TCD 6h-6h'!$G:$G,0)),"")</f>
        <v/>
      </c>
      <c r="H65" s="44" t="str">
        <f>IFERROR(GETPIVOTDATA("Max de Rain Rate",'TCD 6h-6h'!$A$3,"Date6",B65),"")</f>
        <v/>
      </c>
      <c r="I65" s="56" t="str">
        <f>IFERROR(GETPIVOTDATA("Min de Bar  ",'TCD 0h-0h'!$A$3,"Date0",$B65),"")</f>
        <v/>
      </c>
      <c r="J65" s="56" t="str">
        <f>IFERROR(GETPIVOTDATA("Max de Bar  ",'TCD 0h-0h'!$A$3,"Date0",$B65),"")</f>
        <v/>
      </c>
      <c r="K65" s="55" t="str">
        <f>IFERROR(GETPIVOTDATA("Moyenne de Bar  ",'TCD 0h-0h'!$A$3,"Date0",$B65),"")</f>
        <v/>
      </c>
      <c r="L65" s="78" t="str">
        <f>IFERROR(GETPIVOTDATA("Moyenne de Wind Speed",'TCD 0h-0h'!$A$3,"Date0",$B65),"")</f>
        <v/>
      </c>
      <c r="M65" s="78" t="str">
        <f>IFERROR(GETPIVOTDATA("Max de Wind Speed",'TCD 0h-0h'!$A$3,"Date0",$B65),"")</f>
        <v/>
      </c>
      <c r="N65" s="77" t="str">
        <f>IFERROR(GETPIVOTDATA("Max de Hi Speed",'TCD 0h-0h'!$A$3,"Date0",$B65),"")</f>
        <v/>
      </c>
      <c r="O65" s="78" t="str">
        <f>IFERROR(INDEX('TCD vent'!$T:$T,MATCH($B65,'TCD vent'!$A:$A,0)),"")</f>
        <v/>
      </c>
    </row>
    <row r="66" spans="2:15" x14ac:dyDescent="0.35">
      <c r="B66" s="31">
        <f t="shared" si="0"/>
        <v>62</v>
      </c>
      <c r="C66" s="32" t="str">
        <f>IFERROR(GETPIVOTDATA("Low Temp",'TCD 18h-18h'!$A$3,"Date18",B66),"")</f>
        <v/>
      </c>
      <c r="D66" s="32" t="str">
        <f>IFERROR(GETPIVOTDATA("Max de Hi Temp",'TCD 6h-6h'!$A$3,"Date6",B66),"")</f>
        <v/>
      </c>
      <c r="E66" s="33" t="str">
        <f>IFERROR(GETPIVOTDATA("Moyenne de Temp Out",'TCD 0h-0h'!$A$3,"Date0",B66),"")</f>
        <v/>
      </c>
      <c r="F66" s="45" t="str">
        <f>IFERROR(GETPIVOTDATA("Somme de Rain",'TCD 6h-6h'!$A$3,"Date6",B66),"")</f>
        <v/>
      </c>
      <c r="G66" s="45" t="str">
        <f>IFERROR(INDEX('TCD 6h-6h'!$AG:$AG,MATCH($B66,'TCD 6h-6h'!$G:$G,0)),"")</f>
        <v/>
      </c>
      <c r="H66" s="44" t="str">
        <f>IFERROR(GETPIVOTDATA("Max de Rain Rate",'TCD 6h-6h'!$A$3,"Date6",B66),"")</f>
        <v/>
      </c>
      <c r="I66" s="56" t="str">
        <f>IFERROR(GETPIVOTDATA("Min de Bar  ",'TCD 0h-0h'!$A$3,"Date0",$B66),"")</f>
        <v/>
      </c>
      <c r="J66" s="56" t="str">
        <f>IFERROR(GETPIVOTDATA("Max de Bar  ",'TCD 0h-0h'!$A$3,"Date0",$B66),"")</f>
        <v/>
      </c>
      <c r="K66" s="55" t="str">
        <f>IFERROR(GETPIVOTDATA("Moyenne de Bar  ",'TCD 0h-0h'!$A$3,"Date0",$B66),"")</f>
        <v/>
      </c>
      <c r="L66" s="78" t="str">
        <f>IFERROR(GETPIVOTDATA("Moyenne de Wind Speed",'TCD 0h-0h'!$A$3,"Date0",$B66),"")</f>
        <v/>
      </c>
      <c r="M66" s="78" t="str">
        <f>IFERROR(GETPIVOTDATA("Max de Wind Speed",'TCD 0h-0h'!$A$3,"Date0",$B66),"")</f>
        <v/>
      </c>
      <c r="N66" s="77" t="str">
        <f>IFERROR(GETPIVOTDATA("Max de Hi Speed",'TCD 0h-0h'!$A$3,"Date0",$B66),"")</f>
        <v/>
      </c>
      <c r="O66" s="78" t="str">
        <f>IFERROR(INDEX('TCD vent'!$T:$T,MATCH($B66,'TCD vent'!$A:$A,0)),"")</f>
        <v/>
      </c>
    </row>
    <row r="67" spans="2:15" x14ac:dyDescent="0.35">
      <c r="B67" s="31">
        <f t="shared" si="0"/>
        <v>63</v>
      </c>
      <c r="C67" s="32" t="str">
        <f>IFERROR(GETPIVOTDATA("Low Temp",'TCD 18h-18h'!$A$3,"Date18",B67),"")</f>
        <v/>
      </c>
      <c r="D67" s="32" t="str">
        <f>IFERROR(GETPIVOTDATA("Max de Hi Temp",'TCD 6h-6h'!$A$3,"Date6",B67),"")</f>
        <v/>
      </c>
      <c r="E67" s="33" t="str">
        <f>IFERROR(GETPIVOTDATA("Moyenne de Temp Out",'TCD 0h-0h'!$A$3,"Date0",B67),"")</f>
        <v/>
      </c>
      <c r="F67" s="45" t="str">
        <f>IFERROR(GETPIVOTDATA("Somme de Rain",'TCD 6h-6h'!$A$3,"Date6",B67),"")</f>
        <v/>
      </c>
      <c r="G67" s="45" t="str">
        <f>IFERROR(INDEX('TCD 6h-6h'!$AG:$AG,MATCH($B67,'TCD 6h-6h'!$G:$G,0)),"")</f>
        <v/>
      </c>
      <c r="H67" s="44" t="str">
        <f>IFERROR(GETPIVOTDATA("Max de Rain Rate",'TCD 6h-6h'!$A$3,"Date6",B67),"")</f>
        <v/>
      </c>
      <c r="I67" s="56" t="str">
        <f>IFERROR(GETPIVOTDATA("Min de Bar  ",'TCD 0h-0h'!$A$3,"Date0",$B67),"")</f>
        <v/>
      </c>
      <c r="J67" s="56" t="str">
        <f>IFERROR(GETPIVOTDATA("Max de Bar  ",'TCD 0h-0h'!$A$3,"Date0",$B67),"")</f>
        <v/>
      </c>
      <c r="K67" s="55" t="str">
        <f>IFERROR(GETPIVOTDATA("Moyenne de Bar  ",'TCD 0h-0h'!$A$3,"Date0",$B67),"")</f>
        <v/>
      </c>
      <c r="L67" s="78" t="str">
        <f>IFERROR(GETPIVOTDATA("Moyenne de Wind Speed",'TCD 0h-0h'!$A$3,"Date0",$B67),"")</f>
        <v/>
      </c>
      <c r="M67" s="78" t="str">
        <f>IFERROR(GETPIVOTDATA("Max de Wind Speed",'TCD 0h-0h'!$A$3,"Date0",$B67),"")</f>
        <v/>
      </c>
      <c r="N67" s="77" t="str">
        <f>IFERROR(GETPIVOTDATA("Max de Hi Speed",'TCD 0h-0h'!$A$3,"Date0",$B67),"")</f>
        <v/>
      </c>
      <c r="O67" s="78" t="str">
        <f>IFERROR(INDEX('TCD vent'!$T:$T,MATCH($B67,'TCD vent'!$A:$A,0)),"")</f>
        <v/>
      </c>
    </row>
    <row r="68" spans="2:15" x14ac:dyDescent="0.35">
      <c r="B68" s="31">
        <f t="shared" si="0"/>
        <v>64</v>
      </c>
      <c r="C68" s="32" t="str">
        <f>IFERROR(GETPIVOTDATA("Low Temp",'TCD 18h-18h'!$A$3,"Date18",B68),"")</f>
        <v/>
      </c>
      <c r="D68" s="32" t="str">
        <f>IFERROR(GETPIVOTDATA("Max de Hi Temp",'TCD 6h-6h'!$A$3,"Date6",B68),"")</f>
        <v/>
      </c>
      <c r="E68" s="33" t="str">
        <f>IFERROR(GETPIVOTDATA("Moyenne de Temp Out",'TCD 0h-0h'!$A$3,"Date0",B68),"")</f>
        <v/>
      </c>
      <c r="F68" s="45" t="str">
        <f>IFERROR(GETPIVOTDATA("Somme de Rain",'TCD 6h-6h'!$A$3,"Date6",B68),"")</f>
        <v/>
      </c>
      <c r="G68" s="45" t="str">
        <f>IFERROR(INDEX('TCD 6h-6h'!$AG:$AG,MATCH($B68,'TCD 6h-6h'!$G:$G,0)),"")</f>
        <v/>
      </c>
      <c r="H68" s="44" t="str">
        <f>IFERROR(GETPIVOTDATA("Max de Rain Rate",'TCD 6h-6h'!$A$3,"Date6",B68),"")</f>
        <v/>
      </c>
      <c r="I68" s="56" t="str">
        <f>IFERROR(GETPIVOTDATA("Min de Bar  ",'TCD 0h-0h'!$A$3,"Date0",$B68),"")</f>
        <v/>
      </c>
      <c r="J68" s="56" t="str">
        <f>IFERROR(GETPIVOTDATA("Max de Bar  ",'TCD 0h-0h'!$A$3,"Date0",$B68),"")</f>
        <v/>
      </c>
      <c r="K68" s="55" t="str">
        <f>IFERROR(GETPIVOTDATA("Moyenne de Bar  ",'TCD 0h-0h'!$A$3,"Date0",$B68),"")</f>
        <v/>
      </c>
      <c r="L68" s="78" t="str">
        <f>IFERROR(GETPIVOTDATA("Moyenne de Wind Speed",'TCD 0h-0h'!$A$3,"Date0",$B68),"")</f>
        <v/>
      </c>
      <c r="M68" s="78" t="str">
        <f>IFERROR(GETPIVOTDATA("Max de Wind Speed",'TCD 0h-0h'!$A$3,"Date0",$B68),"")</f>
        <v/>
      </c>
      <c r="N68" s="77" t="str">
        <f>IFERROR(GETPIVOTDATA("Max de Hi Speed",'TCD 0h-0h'!$A$3,"Date0",$B68),"")</f>
        <v/>
      </c>
      <c r="O68" s="78" t="str">
        <f>IFERROR(INDEX('TCD vent'!$T:$T,MATCH($B68,'TCD vent'!$A:$A,0)),"")</f>
        <v/>
      </c>
    </row>
    <row r="69" spans="2:15" x14ac:dyDescent="0.35">
      <c r="B69" s="31">
        <f t="shared" si="0"/>
        <v>65</v>
      </c>
      <c r="C69" s="32" t="str">
        <f>IFERROR(GETPIVOTDATA("Low Temp",'TCD 18h-18h'!$A$3,"Date18",B69),"")</f>
        <v/>
      </c>
      <c r="D69" s="32" t="str">
        <f>IFERROR(GETPIVOTDATA("Max de Hi Temp",'TCD 6h-6h'!$A$3,"Date6",B69),"")</f>
        <v/>
      </c>
      <c r="E69" s="33" t="str">
        <f>IFERROR(GETPIVOTDATA("Moyenne de Temp Out",'TCD 0h-0h'!$A$3,"Date0",B69),"")</f>
        <v/>
      </c>
      <c r="F69" s="45" t="str">
        <f>IFERROR(GETPIVOTDATA("Somme de Rain",'TCD 6h-6h'!$A$3,"Date6",B69),"")</f>
        <v/>
      </c>
      <c r="G69" s="45" t="str">
        <f>IFERROR(INDEX('TCD 6h-6h'!$AG:$AG,MATCH($B69,'TCD 6h-6h'!$G:$G,0)),"")</f>
        <v/>
      </c>
      <c r="H69" s="44" t="str">
        <f>IFERROR(GETPIVOTDATA("Max de Rain Rate",'TCD 6h-6h'!$A$3,"Date6",B69),"")</f>
        <v/>
      </c>
      <c r="I69" s="56" t="str">
        <f>IFERROR(GETPIVOTDATA("Min de Bar  ",'TCD 0h-0h'!$A$3,"Date0",$B69),"")</f>
        <v/>
      </c>
      <c r="J69" s="56" t="str">
        <f>IFERROR(GETPIVOTDATA("Max de Bar  ",'TCD 0h-0h'!$A$3,"Date0",$B69),"")</f>
        <v/>
      </c>
      <c r="K69" s="55" t="str">
        <f>IFERROR(GETPIVOTDATA("Moyenne de Bar  ",'TCD 0h-0h'!$A$3,"Date0",$B69),"")</f>
        <v/>
      </c>
      <c r="L69" s="78" t="str">
        <f>IFERROR(GETPIVOTDATA("Moyenne de Wind Speed",'TCD 0h-0h'!$A$3,"Date0",$B69),"")</f>
        <v/>
      </c>
      <c r="M69" s="78" t="str">
        <f>IFERROR(GETPIVOTDATA("Max de Wind Speed",'TCD 0h-0h'!$A$3,"Date0",$B69),"")</f>
        <v/>
      </c>
      <c r="N69" s="77" t="str">
        <f>IFERROR(GETPIVOTDATA("Max de Hi Speed",'TCD 0h-0h'!$A$3,"Date0",$B69),"")</f>
        <v/>
      </c>
      <c r="O69" s="78" t="str">
        <f>IFERROR(INDEX('TCD vent'!$T:$T,MATCH($B69,'TCD vent'!$A:$A,0)),"")</f>
        <v/>
      </c>
    </row>
    <row r="70" spans="2:15" x14ac:dyDescent="0.35">
      <c r="B70" s="31">
        <f t="shared" ref="B70:B133" si="1">B69+1</f>
        <v>66</v>
      </c>
      <c r="C70" s="32" t="str">
        <f>IFERROR(GETPIVOTDATA("Low Temp",'TCD 18h-18h'!$A$3,"Date18",B70),"")</f>
        <v/>
      </c>
      <c r="D70" s="32" t="str">
        <f>IFERROR(GETPIVOTDATA("Max de Hi Temp",'TCD 6h-6h'!$A$3,"Date6",B70),"")</f>
        <v/>
      </c>
      <c r="E70" s="33" t="str">
        <f>IFERROR(GETPIVOTDATA("Moyenne de Temp Out",'TCD 0h-0h'!$A$3,"Date0",B70),"")</f>
        <v/>
      </c>
      <c r="F70" s="45" t="str">
        <f>IFERROR(GETPIVOTDATA("Somme de Rain",'TCD 6h-6h'!$A$3,"Date6",B70),"")</f>
        <v/>
      </c>
      <c r="G70" s="45" t="str">
        <f>IFERROR(INDEX('TCD 6h-6h'!$AG:$AG,MATCH($B70,'TCD 6h-6h'!$G:$G,0)),"")</f>
        <v/>
      </c>
      <c r="H70" s="44" t="str">
        <f>IFERROR(GETPIVOTDATA("Max de Rain Rate",'TCD 6h-6h'!$A$3,"Date6",B70),"")</f>
        <v/>
      </c>
      <c r="I70" s="56" t="str">
        <f>IFERROR(GETPIVOTDATA("Min de Bar  ",'TCD 0h-0h'!$A$3,"Date0",$B70),"")</f>
        <v/>
      </c>
      <c r="J70" s="56" t="str">
        <f>IFERROR(GETPIVOTDATA("Max de Bar  ",'TCD 0h-0h'!$A$3,"Date0",$B70),"")</f>
        <v/>
      </c>
      <c r="K70" s="55" t="str">
        <f>IFERROR(GETPIVOTDATA("Moyenne de Bar  ",'TCD 0h-0h'!$A$3,"Date0",$B70),"")</f>
        <v/>
      </c>
      <c r="L70" s="78" t="str">
        <f>IFERROR(GETPIVOTDATA("Moyenne de Wind Speed",'TCD 0h-0h'!$A$3,"Date0",$B70),"")</f>
        <v/>
      </c>
      <c r="M70" s="78" t="str">
        <f>IFERROR(GETPIVOTDATA("Max de Wind Speed",'TCD 0h-0h'!$A$3,"Date0",$B70),"")</f>
        <v/>
      </c>
      <c r="N70" s="77" t="str">
        <f>IFERROR(GETPIVOTDATA("Max de Hi Speed",'TCD 0h-0h'!$A$3,"Date0",$B70),"")</f>
        <v/>
      </c>
      <c r="O70" s="78" t="str">
        <f>IFERROR(INDEX('TCD vent'!$T:$T,MATCH($B70,'TCD vent'!$A:$A,0)),"")</f>
        <v/>
      </c>
    </row>
    <row r="71" spans="2:15" x14ac:dyDescent="0.35">
      <c r="B71" s="31">
        <f t="shared" si="1"/>
        <v>67</v>
      </c>
      <c r="C71" s="32" t="str">
        <f>IFERROR(GETPIVOTDATA("Low Temp",'TCD 18h-18h'!$A$3,"Date18",B71),"")</f>
        <v/>
      </c>
      <c r="D71" s="32" t="str">
        <f>IFERROR(GETPIVOTDATA("Max de Hi Temp",'TCD 6h-6h'!$A$3,"Date6",B71),"")</f>
        <v/>
      </c>
      <c r="E71" s="33" t="str">
        <f>IFERROR(GETPIVOTDATA("Moyenne de Temp Out",'TCD 0h-0h'!$A$3,"Date0",B71),"")</f>
        <v/>
      </c>
      <c r="F71" s="45" t="str">
        <f>IFERROR(GETPIVOTDATA("Somme de Rain",'TCD 6h-6h'!$A$3,"Date6",B71),"")</f>
        <v/>
      </c>
      <c r="G71" s="45" t="str">
        <f>IFERROR(INDEX('TCD 6h-6h'!$AG:$AG,MATCH($B71,'TCD 6h-6h'!$G:$G,0)),"")</f>
        <v/>
      </c>
      <c r="H71" s="44" t="str">
        <f>IFERROR(GETPIVOTDATA("Max de Rain Rate",'TCD 6h-6h'!$A$3,"Date6",B71),"")</f>
        <v/>
      </c>
      <c r="I71" s="56" t="str">
        <f>IFERROR(GETPIVOTDATA("Min de Bar  ",'TCD 0h-0h'!$A$3,"Date0",$B71),"")</f>
        <v/>
      </c>
      <c r="J71" s="56" t="str">
        <f>IFERROR(GETPIVOTDATA("Max de Bar  ",'TCD 0h-0h'!$A$3,"Date0",$B71),"")</f>
        <v/>
      </c>
      <c r="K71" s="55" t="str">
        <f>IFERROR(GETPIVOTDATA("Moyenne de Bar  ",'TCD 0h-0h'!$A$3,"Date0",$B71),"")</f>
        <v/>
      </c>
      <c r="L71" s="78" t="str">
        <f>IFERROR(GETPIVOTDATA("Moyenne de Wind Speed",'TCD 0h-0h'!$A$3,"Date0",$B71),"")</f>
        <v/>
      </c>
      <c r="M71" s="78" t="str">
        <f>IFERROR(GETPIVOTDATA("Max de Wind Speed",'TCD 0h-0h'!$A$3,"Date0",$B71),"")</f>
        <v/>
      </c>
      <c r="N71" s="77" t="str">
        <f>IFERROR(GETPIVOTDATA("Max de Hi Speed",'TCD 0h-0h'!$A$3,"Date0",$B71),"")</f>
        <v/>
      </c>
      <c r="O71" s="78" t="str">
        <f>IFERROR(INDEX('TCD vent'!$T:$T,MATCH($B71,'TCD vent'!$A:$A,0)),"")</f>
        <v/>
      </c>
    </row>
    <row r="72" spans="2:15" x14ac:dyDescent="0.35">
      <c r="B72" s="31">
        <f t="shared" si="1"/>
        <v>68</v>
      </c>
      <c r="C72" s="32" t="str">
        <f>IFERROR(GETPIVOTDATA("Low Temp",'TCD 18h-18h'!$A$3,"Date18",B72),"")</f>
        <v/>
      </c>
      <c r="D72" s="32" t="str">
        <f>IFERROR(GETPIVOTDATA("Max de Hi Temp",'TCD 6h-6h'!$A$3,"Date6",B72),"")</f>
        <v/>
      </c>
      <c r="E72" s="33" t="str">
        <f>IFERROR(GETPIVOTDATA("Moyenne de Temp Out",'TCD 0h-0h'!$A$3,"Date0",B72),"")</f>
        <v/>
      </c>
      <c r="F72" s="45" t="str">
        <f>IFERROR(GETPIVOTDATA("Somme de Rain",'TCD 6h-6h'!$A$3,"Date6",B72),"")</f>
        <v/>
      </c>
      <c r="G72" s="45" t="str">
        <f>IFERROR(INDEX('TCD 6h-6h'!$AG:$AG,MATCH($B72,'TCD 6h-6h'!$G:$G,0)),"")</f>
        <v/>
      </c>
      <c r="H72" s="44" t="str">
        <f>IFERROR(GETPIVOTDATA("Max de Rain Rate",'TCD 6h-6h'!$A$3,"Date6",B72),"")</f>
        <v/>
      </c>
      <c r="I72" s="56" t="str">
        <f>IFERROR(GETPIVOTDATA("Min de Bar  ",'TCD 0h-0h'!$A$3,"Date0",$B72),"")</f>
        <v/>
      </c>
      <c r="J72" s="56" t="str">
        <f>IFERROR(GETPIVOTDATA("Max de Bar  ",'TCD 0h-0h'!$A$3,"Date0",$B72),"")</f>
        <v/>
      </c>
      <c r="K72" s="55" t="str">
        <f>IFERROR(GETPIVOTDATA("Moyenne de Bar  ",'TCD 0h-0h'!$A$3,"Date0",$B72),"")</f>
        <v/>
      </c>
      <c r="L72" s="78" t="str">
        <f>IFERROR(GETPIVOTDATA("Moyenne de Wind Speed",'TCD 0h-0h'!$A$3,"Date0",$B72),"")</f>
        <v/>
      </c>
      <c r="M72" s="78" t="str">
        <f>IFERROR(GETPIVOTDATA("Max de Wind Speed",'TCD 0h-0h'!$A$3,"Date0",$B72),"")</f>
        <v/>
      </c>
      <c r="N72" s="77" t="str">
        <f>IFERROR(GETPIVOTDATA("Max de Hi Speed",'TCD 0h-0h'!$A$3,"Date0",$B72),"")</f>
        <v/>
      </c>
      <c r="O72" s="78" t="str">
        <f>IFERROR(INDEX('TCD vent'!$T:$T,MATCH($B72,'TCD vent'!$A:$A,0)),"")</f>
        <v/>
      </c>
    </row>
    <row r="73" spans="2:15" x14ac:dyDescent="0.35">
      <c r="B73" s="31">
        <f t="shared" si="1"/>
        <v>69</v>
      </c>
      <c r="C73" s="32" t="str">
        <f>IFERROR(GETPIVOTDATA("Low Temp",'TCD 18h-18h'!$A$3,"Date18",B73),"")</f>
        <v/>
      </c>
      <c r="D73" s="32" t="str">
        <f>IFERROR(GETPIVOTDATA("Max de Hi Temp",'TCD 6h-6h'!$A$3,"Date6",B73),"")</f>
        <v/>
      </c>
      <c r="E73" s="33" t="str">
        <f>IFERROR(GETPIVOTDATA("Moyenne de Temp Out",'TCD 0h-0h'!$A$3,"Date0",B73),"")</f>
        <v/>
      </c>
      <c r="F73" s="45" t="str">
        <f>IFERROR(GETPIVOTDATA("Somme de Rain",'TCD 6h-6h'!$A$3,"Date6",B73),"")</f>
        <v/>
      </c>
      <c r="G73" s="45" t="str">
        <f>IFERROR(INDEX('TCD 6h-6h'!$AG:$AG,MATCH($B73,'TCD 6h-6h'!$G:$G,0)),"")</f>
        <v/>
      </c>
      <c r="H73" s="44" t="str">
        <f>IFERROR(GETPIVOTDATA("Max de Rain Rate",'TCD 6h-6h'!$A$3,"Date6",B73),"")</f>
        <v/>
      </c>
      <c r="I73" s="56" t="str">
        <f>IFERROR(GETPIVOTDATA("Min de Bar  ",'TCD 0h-0h'!$A$3,"Date0",$B73),"")</f>
        <v/>
      </c>
      <c r="J73" s="56" t="str">
        <f>IFERROR(GETPIVOTDATA("Max de Bar  ",'TCD 0h-0h'!$A$3,"Date0",$B73),"")</f>
        <v/>
      </c>
      <c r="K73" s="55" t="str">
        <f>IFERROR(GETPIVOTDATA("Moyenne de Bar  ",'TCD 0h-0h'!$A$3,"Date0",$B73),"")</f>
        <v/>
      </c>
      <c r="L73" s="78" t="str">
        <f>IFERROR(GETPIVOTDATA("Moyenne de Wind Speed",'TCD 0h-0h'!$A$3,"Date0",$B73),"")</f>
        <v/>
      </c>
      <c r="M73" s="78" t="str">
        <f>IFERROR(GETPIVOTDATA("Max de Wind Speed",'TCD 0h-0h'!$A$3,"Date0",$B73),"")</f>
        <v/>
      </c>
      <c r="N73" s="77" t="str">
        <f>IFERROR(GETPIVOTDATA("Max de Hi Speed",'TCD 0h-0h'!$A$3,"Date0",$B73),"")</f>
        <v/>
      </c>
      <c r="O73" s="78" t="str">
        <f>IFERROR(INDEX('TCD vent'!$T:$T,MATCH($B73,'TCD vent'!$A:$A,0)),"")</f>
        <v/>
      </c>
    </row>
    <row r="74" spans="2:15" x14ac:dyDescent="0.35">
      <c r="B74" s="31">
        <f t="shared" si="1"/>
        <v>70</v>
      </c>
      <c r="C74" s="32" t="str">
        <f>IFERROR(GETPIVOTDATA("Low Temp",'TCD 18h-18h'!$A$3,"Date18",B74),"")</f>
        <v/>
      </c>
      <c r="D74" s="32" t="str">
        <f>IFERROR(GETPIVOTDATA("Max de Hi Temp",'TCD 6h-6h'!$A$3,"Date6",B74),"")</f>
        <v/>
      </c>
      <c r="E74" s="33" t="str">
        <f>IFERROR(GETPIVOTDATA("Moyenne de Temp Out",'TCD 0h-0h'!$A$3,"Date0",B74),"")</f>
        <v/>
      </c>
      <c r="F74" s="45" t="str">
        <f>IFERROR(GETPIVOTDATA("Somme de Rain",'TCD 6h-6h'!$A$3,"Date6",B74),"")</f>
        <v/>
      </c>
      <c r="G74" s="45" t="str">
        <f>IFERROR(INDEX('TCD 6h-6h'!$AG:$AG,MATCH($B74,'TCD 6h-6h'!$G:$G,0)),"")</f>
        <v/>
      </c>
      <c r="H74" s="44" t="str">
        <f>IFERROR(GETPIVOTDATA("Max de Rain Rate",'TCD 6h-6h'!$A$3,"Date6",B74),"")</f>
        <v/>
      </c>
      <c r="I74" s="56" t="str">
        <f>IFERROR(GETPIVOTDATA("Min de Bar  ",'TCD 0h-0h'!$A$3,"Date0",$B74),"")</f>
        <v/>
      </c>
      <c r="J74" s="56" t="str">
        <f>IFERROR(GETPIVOTDATA("Max de Bar  ",'TCD 0h-0h'!$A$3,"Date0",$B74),"")</f>
        <v/>
      </c>
      <c r="K74" s="55" t="str">
        <f>IFERROR(GETPIVOTDATA("Moyenne de Bar  ",'TCD 0h-0h'!$A$3,"Date0",$B74),"")</f>
        <v/>
      </c>
      <c r="L74" s="78" t="str">
        <f>IFERROR(GETPIVOTDATA("Moyenne de Wind Speed",'TCD 0h-0h'!$A$3,"Date0",$B74),"")</f>
        <v/>
      </c>
      <c r="M74" s="78" t="str">
        <f>IFERROR(GETPIVOTDATA("Max de Wind Speed",'TCD 0h-0h'!$A$3,"Date0",$B74),"")</f>
        <v/>
      </c>
      <c r="N74" s="77" t="str">
        <f>IFERROR(GETPIVOTDATA("Max de Hi Speed",'TCD 0h-0h'!$A$3,"Date0",$B74),"")</f>
        <v/>
      </c>
      <c r="O74" s="78" t="str">
        <f>IFERROR(INDEX('TCD vent'!$T:$T,MATCH($B74,'TCD vent'!$A:$A,0)),"")</f>
        <v/>
      </c>
    </row>
    <row r="75" spans="2:15" x14ac:dyDescent="0.35">
      <c r="B75" s="31">
        <f t="shared" si="1"/>
        <v>71</v>
      </c>
      <c r="C75" s="32" t="str">
        <f>IFERROR(GETPIVOTDATA("Low Temp",'TCD 18h-18h'!$A$3,"Date18",B75),"")</f>
        <v/>
      </c>
      <c r="D75" s="32" t="str">
        <f>IFERROR(GETPIVOTDATA("Max de Hi Temp",'TCD 6h-6h'!$A$3,"Date6",B75),"")</f>
        <v/>
      </c>
      <c r="E75" s="33" t="str">
        <f>IFERROR(GETPIVOTDATA("Moyenne de Temp Out",'TCD 0h-0h'!$A$3,"Date0",B75),"")</f>
        <v/>
      </c>
      <c r="F75" s="45" t="str">
        <f>IFERROR(GETPIVOTDATA("Somme de Rain",'TCD 6h-6h'!$A$3,"Date6",B75),"")</f>
        <v/>
      </c>
      <c r="G75" s="45" t="str">
        <f>IFERROR(INDEX('TCD 6h-6h'!$AG:$AG,MATCH($B75,'TCD 6h-6h'!$G:$G,0)),"")</f>
        <v/>
      </c>
      <c r="H75" s="44" t="str">
        <f>IFERROR(GETPIVOTDATA("Max de Rain Rate",'TCD 6h-6h'!$A$3,"Date6",B75),"")</f>
        <v/>
      </c>
      <c r="I75" s="56" t="str">
        <f>IFERROR(GETPIVOTDATA("Min de Bar  ",'TCD 0h-0h'!$A$3,"Date0",$B75),"")</f>
        <v/>
      </c>
      <c r="J75" s="56" t="str">
        <f>IFERROR(GETPIVOTDATA("Max de Bar  ",'TCD 0h-0h'!$A$3,"Date0",$B75),"")</f>
        <v/>
      </c>
      <c r="K75" s="55" t="str">
        <f>IFERROR(GETPIVOTDATA("Moyenne de Bar  ",'TCD 0h-0h'!$A$3,"Date0",$B75),"")</f>
        <v/>
      </c>
      <c r="L75" s="78" t="str">
        <f>IFERROR(GETPIVOTDATA("Moyenne de Wind Speed",'TCD 0h-0h'!$A$3,"Date0",$B75),"")</f>
        <v/>
      </c>
      <c r="M75" s="78" t="str">
        <f>IFERROR(GETPIVOTDATA("Max de Wind Speed",'TCD 0h-0h'!$A$3,"Date0",$B75),"")</f>
        <v/>
      </c>
      <c r="N75" s="77" t="str">
        <f>IFERROR(GETPIVOTDATA("Max de Hi Speed",'TCD 0h-0h'!$A$3,"Date0",$B75),"")</f>
        <v/>
      </c>
      <c r="O75" s="78" t="str">
        <f>IFERROR(INDEX('TCD vent'!$T:$T,MATCH($B75,'TCD vent'!$A:$A,0)),"")</f>
        <v/>
      </c>
    </row>
    <row r="76" spans="2:15" x14ac:dyDescent="0.35">
      <c r="B76" s="31">
        <f t="shared" si="1"/>
        <v>72</v>
      </c>
      <c r="C76" s="32" t="str">
        <f>IFERROR(GETPIVOTDATA("Low Temp",'TCD 18h-18h'!$A$3,"Date18",B76),"")</f>
        <v/>
      </c>
      <c r="D76" s="32" t="str">
        <f>IFERROR(GETPIVOTDATA("Max de Hi Temp",'TCD 6h-6h'!$A$3,"Date6",B76),"")</f>
        <v/>
      </c>
      <c r="E76" s="33" t="str">
        <f>IFERROR(GETPIVOTDATA("Moyenne de Temp Out",'TCD 0h-0h'!$A$3,"Date0",B76),"")</f>
        <v/>
      </c>
      <c r="F76" s="45" t="str">
        <f>IFERROR(GETPIVOTDATA("Somme de Rain",'TCD 6h-6h'!$A$3,"Date6",B76),"")</f>
        <v/>
      </c>
      <c r="G76" s="45" t="str">
        <f>IFERROR(INDEX('TCD 6h-6h'!$AG:$AG,MATCH($B76,'TCD 6h-6h'!$G:$G,0)),"")</f>
        <v/>
      </c>
      <c r="H76" s="44" t="str">
        <f>IFERROR(GETPIVOTDATA("Max de Rain Rate",'TCD 6h-6h'!$A$3,"Date6",B76),"")</f>
        <v/>
      </c>
      <c r="I76" s="56" t="str">
        <f>IFERROR(GETPIVOTDATA("Min de Bar  ",'TCD 0h-0h'!$A$3,"Date0",$B76),"")</f>
        <v/>
      </c>
      <c r="J76" s="56" t="str">
        <f>IFERROR(GETPIVOTDATA("Max de Bar  ",'TCD 0h-0h'!$A$3,"Date0",$B76),"")</f>
        <v/>
      </c>
      <c r="K76" s="55" t="str">
        <f>IFERROR(GETPIVOTDATA("Moyenne de Bar  ",'TCD 0h-0h'!$A$3,"Date0",$B76),"")</f>
        <v/>
      </c>
      <c r="L76" s="78" t="str">
        <f>IFERROR(GETPIVOTDATA("Moyenne de Wind Speed",'TCD 0h-0h'!$A$3,"Date0",$B76),"")</f>
        <v/>
      </c>
      <c r="M76" s="78" t="str">
        <f>IFERROR(GETPIVOTDATA("Max de Wind Speed",'TCD 0h-0h'!$A$3,"Date0",$B76),"")</f>
        <v/>
      </c>
      <c r="N76" s="77" t="str">
        <f>IFERROR(GETPIVOTDATA("Max de Hi Speed",'TCD 0h-0h'!$A$3,"Date0",$B76),"")</f>
        <v/>
      </c>
      <c r="O76" s="78" t="str">
        <f>IFERROR(INDEX('TCD vent'!$T:$T,MATCH($B76,'TCD vent'!$A:$A,0)),"")</f>
        <v/>
      </c>
    </row>
    <row r="77" spans="2:15" x14ac:dyDescent="0.35">
      <c r="B77" s="31">
        <f t="shared" si="1"/>
        <v>73</v>
      </c>
      <c r="C77" s="32" t="str">
        <f>IFERROR(GETPIVOTDATA("Low Temp",'TCD 18h-18h'!$A$3,"Date18",B77),"")</f>
        <v/>
      </c>
      <c r="D77" s="32" t="str">
        <f>IFERROR(GETPIVOTDATA("Max de Hi Temp",'TCD 6h-6h'!$A$3,"Date6",B77),"")</f>
        <v/>
      </c>
      <c r="E77" s="33" t="str">
        <f>IFERROR(GETPIVOTDATA("Moyenne de Temp Out",'TCD 0h-0h'!$A$3,"Date0",B77),"")</f>
        <v/>
      </c>
      <c r="F77" s="45" t="str">
        <f>IFERROR(GETPIVOTDATA("Somme de Rain",'TCD 6h-6h'!$A$3,"Date6",B77),"")</f>
        <v/>
      </c>
      <c r="G77" s="45" t="str">
        <f>IFERROR(INDEX('TCD 6h-6h'!$AG:$AG,MATCH($B77,'TCD 6h-6h'!$G:$G,0)),"")</f>
        <v/>
      </c>
      <c r="H77" s="44" t="str">
        <f>IFERROR(GETPIVOTDATA("Max de Rain Rate",'TCD 6h-6h'!$A$3,"Date6",B77),"")</f>
        <v/>
      </c>
      <c r="I77" s="56" t="str">
        <f>IFERROR(GETPIVOTDATA("Min de Bar  ",'TCD 0h-0h'!$A$3,"Date0",$B77),"")</f>
        <v/>
      </c>
      <c r="J77" s="56" t="str">
        <f>IFERROR(GETPIVOTDATA("Max de Bar  ",'TCD 0h-0h'!$A$3,"Date0",$B77),"")</f>
        <v/>
      </c>
      <c r="K77" s="55" t="str">
        <f>IFERROR(GETPIVOTDATA("Moyenne de Bar  ",'TCD 0h-0h'!$A$3,"Date0",$B77),"")</f>
        <v/>
      </c>
      <c r="L77" s="78" t="str">
        <f>IFERROR(GETPIVOTDATA("Moyenne de Wind Speed",'TCD 0h-0h'!$A$3,"Date0",$B77),"")</f>
        <v/>
      </c>
      <c r="M77" s="78" t="str">
        <f>IFERROR(GETPIVOTDATA("Max de Wind Speed",'TCD 0h-0h'!$A$3,"Date0",$B77),"")</f>
        <v/>
      </c>
      <c r="N77" s="77" t="str">
        <f>IFERROR(GETPIVOTDATA("Max de Hi Speed",'TCD 0h-0h'!$A$3,"Date0",$B77),"")</f>
        <v/>
      </c>
      <c r="O77" s="78" t="str">
        <f>IFERROR(INDEX('TCD vent'!$T:$T,MATCH($B77,'TCD vent'!$A:$A,0)),"")</f>
        <v/>
      </c>
    </row>
    <row r="78" spans="2:15" x14ac:dyDescent="0.35">
      <c r="B78" s="31">
        <f t="shared" si="1"/>
        <v>74</v>
      </c>
      <c r="C78" s="32" t="str">
        <f>IFERROR(GETPIVOTDATA("Low Temp",'TCD 18h-18h'!$A$3,"Date18",B78),"")</f>
        <v/>
      </c>
      <c r="D78" s="32" t="str">
        <f>IFERROR(GETPIVOTDATA("Max de Hi Temp",'TCD 6h-6h'!$A$3,"Date6",B78),"")</f>
        <v/>
      </c>
      <c r="E78" s="33" t="str">
        <f>IFERROR(GETPIVOTDATA("Moyenne de Temp Out",'TCD 0h-0h'!$A$3,"Date0",B78),"")</f>
        <v/>
      </c>
      <c r="F78" s="45" t="str">
        <f>IFERROR(GETPIVOTDATA("Somme de Rain",'TCD 6h-6h'!$A$3,"Date6",B78),"")</f>
        <v/>
      </c>
      <c r="G78" s="45" t="str">
        <f>IFERROR(INDEX('TCD 6h-6h'!$AG:$AG,MATCH($B78,'TCD 6h-6h'!$G:$G,0)),"")</f>
        <v/>
      </c>
      <c r="H78" s="44" t="str">
        <f>IFERROR(GETPIVOTDATA("Max de Rain Rate",'TCD 6h-6h'!$A$3,"Date6",B78),"")</f>
        <v/>
      </c>
      <c r="I78" s="56" t="str">
        <f>IFERROR(GETPIVOTDATA("Min de Bar  ",'TCD 0h-0h'!$A$3,"Date0",$B78),"")</f>
        <v/>
      </c>
      <c r="J78" s="56" t="str">
        <f>IFERROR(GETPIVOTDATA("Max de Bar  ",'TCD 0h-0h'!$A$3,"Date0",$B78),"")</f>
        <v/>
      </c>
      <c r="K78" s="55" t="str">
        <f>IFERROR(GETPIVOTDATA("Moyenne de Bar  ",'TCD 0h-0h'!$A$3,"Date0",$B78),"")</f>
        <v/>
      </c>
      <c r="L78" s="78" t="str">
        <f>IFERROR(GETPIVOTDATA("Moyenne de Wind Speed",'TCD 0h-0h'!$A$3,"Date0",$B78),"")</f>
        <v/>
      </c>
      <c r="M78" s="78" t="str">
        <f>IFERROR(GETPIVOTDATA("Max de Wind Speed",'TCD 0h-0h'!$A$3,"Date0",$B78),"")</f>
        <v/>
      </c>
      <c r="N78" s="77" t="str">
        <f>IFERROR(GETPIVOTDATA("Max de Hi Speed",'TCD 0h-0h'!$A$3,"Date0",$B78),"")</f>
        <v/>
      </c>
      <c r="O78" s="78" t="str">
        <f>IFERROR(INDEX('TCD vent'!$T:$T,MATCH($B78,'TCD vent'!$A:$A,0)),"")</f>
        <v/>
      </c>
    </row>
    <row r="79" spans="2:15" x14ac:dyDescent="0.35">
      <c r="B79" s="31">
        <f t="shared" si="1"/>
        <v>75</v>
      </c>
      <c r="C79" s="32" t="str">
        <f>IFERROR(GETPIVOTDATA("Low Temp",'TCD 18h-18h'!$A$3,"Date18",B79),"")</f>
        <v/>
      </c>
      <c r="D79" s="32" t="str">
        <f>IFERROR(GETPIVOTDATA("Max de Hi Temp",'TCD 6h-6h'!$A$3,"Date6",B79),"")</f>
        <v/>
      </c>
      <c r="E79" s="33" t="str">
        <f>IFERROR(GETPIVOTDATA("Moyenne de Temp Out",'TCD 0h-0h'!$A$3,"Date0",B79),"")</f>
        <v/>
      </c>
      <c r="F79" s="45" t="str">
        <f>IFERROR(GETPIVOTDATA("Somme de Rain",'TCD 6h-6h'!$A$3,"Date6",B79),"")</f>
        <v/>
      </c>
      <c r="G79" s="45" t="str">
        <f>IFERROR(INDEX('TCD 6h-6h'!$AG:$AG,MATCH($B79,'TCD 6h-6h'!$G:$G,0)),"")</f>
        <v/>
      </c>
      <c r="H79" s="44" t="str">
        <f>IFERROR(GETPIVOTDATA("Max de Rain Rate",'TCD 6h-6h'!$A$3,"Date6",B79),"")</f>
        <v/>
      </c>
      <c r="I79" s="56" t="str">
        <f>IFERROR(GETPIVOTDATA("Min de Bar  ",'TCD 0h-0h'!$A$3,"Date0",$B79),"")</f>
        <v/>
      </c>
      <c r="J79" s="56" t="str">
        <f>IFERROR(GETPIVOTDATA("Max de Bar  ",'TCD 0h-0h'!$A$3,"Date0",$B79),"")</f>
        <v/>
      </c>
      <c r="K79" s="55" t="str">
        <f>IFERROR(GETPIVOTDATA("Moyenne de Bar  ",'TCD 0h-0h'!$A$3,"Date0",$B79),"")</f>
        <v/>
      </c>
      <c r="L79" s="78" t="str">
        <f>IFERROR(GETPIVOTDATA("Moyenne de Wind Speed",'TCD 0h-0h'!$A$3,"Date0",$B79),"")</f>
        <v/>
      </c>
      <c r="M79" s="78" t="str">
        <f>IFERROR(GETPIVOTDATA("Max de Wind Speed",'TCD 0h-0h'!$A$3,"Date0",$B79),"")</f>
        <v/>
      </c>
      <c r="N79" s="77" t="str">
        <f>IFERROR(GETPIVOTDATA("Max de Hi Speed",'TCD 0h-0h'!$A$3,"Date0",$B79),"")</f>
        <v/>
      </c>
      <c r="O79" s="78" t="str">
        <f>IFERROR(INDEX('TCD vent'!$T:$T,MATCH($B79,'TCD vent'!$A:$A,0)),"")</f>
        <v/>
      </c>
    </row>
    <row r="80" spans="2:15" x14ac:dyDescent="0.35">
      <c r="B80" s="31">
        <f t="shared" si="1"/>
        <v>76</v>
      </c>
      <c r="C80" s="32" t="str">
        <f>IFERROR(GETPIVOTDATA("Low Temp",'TCD 18h-18h'!$A$3,"Date18",B80),"")</f>
        <v/>
      </c>
      <c r="D80" s="32" t="str">
        <f>IFERROR(GETPIVOTDATA("Max de Hi Temp",'TCD 6h-6h'!$A$3,"Date6",B80),"")</f>
        <v/>
      </c>
      <c r="E80" s="33" t="str">
        <f>IFERROR(GETPIVOTDATA("Moyenne de Temp Out",'TCD 0h-0h'!$A$3,"Date0",B80),"")</f>
        <v/>
      </c>
      <c r="F80" s="45" t="str">
        <f>IFERROR(GETPIVOTDATA("Somme de Rain",'TCD 6h-6h'!$A$3,"Date6",B80),"")</f>
        <v/>
      </c>
      <c r="G80" s="45" t="str">
        <f>IFERROR(INDEX('TCD 6h-6h'!$AG:$AG,MATCH($B80,'TCD 6h-6h'!$G:$G,0)),"")</f>
        <v/>
      </c>
      <c r="H80" s="44" t="str">
        <f>IFERROR(GETPIVOTDATA("Max de Rain Rate",'TCD 6h-6h'!$A$3,"Date6",B80),"")</f>
        <v/>
      </c>
      <c r="I80" s="56" t="str">
        <f>IFERROR(GETPIVOTDATA("Min de Bar  ",'TCD 0h-0h'!$A$3,"Date0",$B80),"")</f>
        <v/>
      </c>
      <c r="J80" s="56" t="str">
        <f>IFERROR(GETPIVOTDATA("Max de Bar  ",'TCD 0h-0h'!$A$3,"Date0",$B80),"")</f>
        <v/>
      </c>
      <c r="K80" s="55" t="str">
        <f>IFERROR(GETPIVOTDATA("Moyenne de Bar  ",'TCD 0h-0h'!$A$3,"Date0",$B80),"")</f>
        <v/>
      </c>
      <c r="L80" s="78" t="str">
        <f>IFERROR(GETPIVOTDATA("Moyenne de Wind Speed",'TCD 0h-0h'!$A$3,"Date0",$B80),"")</f>
        <v/>
      </c>
      <c r="M80" s="78" t="str">
        <f>IFERROR(GETPIVOTDATA("Max de Wind Speed",'TCD 0h-0h'!$A$3,"Date0",$B80),"")</f>
        <v/>
      </c>
      <c r="N80" s="77" t="str">
        <f>IFERROR(GETPIVOTDATA("Max de Hi Speed",'TCD 0h-0h'!$A$3,"Date0",$B80),"")</f>
        <v/>
      </c>
      <c r="O80" s="78" t="str">
        <f>IFERROR(INDEX('TCD vent'!$T:$T,MATCH($B80,'TCD vent'!$A:$A,0)),"")</f>
        <v/>
      </c>
    </row>
    <row r="81" spans="2:15" x14ac:dyDescent="0.35">
      <c r="B81" s="31">
        <f t="shared" si="1"/>
        <v>77</v>
      </c>
      <c r="C81" s="32" t="str">
        <f>IFERROR(GETPIVOTDATA("Low Temp",'TCD 18h-18h'!$A$3,"Date18",B81),"")</f>
        <v/>
      </c>
      <c r="D81" s="32" t="str">
        <f>IFERROR(GETPIVOTDATA("Max de Hi Temp",'TCD 6h-6h'!$A$3,"Date6",B81),"")</f>
        <v/>
      </c>
      <c r="E81" s="33" t="str">
        <f>IFERROR(GETPIVOTDATA("Moyenne de Temp Out",'TCD 0h-0h'!$A$3,"Date0",B81),"")</f>
        <v/>
      </c>
      <c r="F81" s="45" t="str">
        <f>IFERROR(GETPIVOTDATA("Somme de Rain",'TCD 6h-6h'!$A$3,"Date6",B81),"")</f>
        <v/>
      </c>
      <c r="G81" s="45" t="str">
        <f>IFERROR(INDEX('TCD 6h-6h'!$AG:$AG,MATCH($B81,'TCD 6h-6h'!$G:$G,0)),"")</f>
        <v/>
      </c>
      <c r="H81" s="44" t="str">
        <f>IFERROR(GETPIVOTDATA("Max de Rain Rate",'TCD 6h-6h'!$A$3,"Date6",B81),"")</f>
        <v/>
      </c>
      <c r="I81" s="56" t="str">
        <f>IFERROR(GETPIVOTDATA("Min de Bar  ",'TCD 0h-0h'!$A$3,"Date0",$B81),"")</f>
        <v/>
      </c>
      <c r="J81" s="56" t="str">
        <f>IFERROR(GETPIVOTDATA("Max de Bar  ",'TCD 0h-0h'!$A$3,"Date0",$B81),"")</f>
        <v/>
      </c>
      <c r="K81" s="55" t="str">
        <f>IFERROR(GETPIVOTDATA("Moyenne de Bar  ",'TCD 0h-0h'!$A$3,"Date0",$B81),"")</f>
        <v/>
      </c>
      <c r="L81" s="78" t="str">
        <f>IFERROR(GETPIVOTDATA("Moyenne de Wind Speed",'TCD 0h-0h'!$A$3,"Date0",$B81),"")</f>
        <v/>
      </c>
      <c r="M81" s="78" t="str">
        <f>IFERROR(GETPIVOTDATA("Max de Wind Speed",'TCD 0h-0h'!$A$3,"Date0",$B81),"")</f>
        <v/>
      </c>
      <c r="N81" s="77" t="str">
        <f>IFERROR(GETPIVOTDATA("Max de Hi Speed",'TCD 0h-0h'!$A$3,"Date0",$B81),"")</f>
        <v/>
      </c>
      <c r="O81" s="78" t="str">
        <f>IFERROR(INDEX('TCD vent'!$T:$T,MATCH($B81,'TCD vent'!$A:$A,0)),"")</f>
        <v/>
      </c>
    </row>
    <row r="82" spans="2:15" x14ac:dyDescent="0.35">
      <c r="B82" s="31">
        <f t="shared" si="1"/>
        <v>78</v>
      </c>
      <c r="C82" s="32" t="str">
        <f>IFERROR(GETPIVOTDATA("Low Temp",'TCD 18h-18h'!$A$3,"Date18",B82),"")</f>
        <v/>
      </c>
      <c r="D82" s="32" t="str">
        <f>IFERROR(GETPIVOTDATA("Max de Hi Temp",'TCD 6h-6h'!$A$3,"Date6",B82),"")</f>
        <v/>
      </c>
      <c r="E82" s="33" t="str">
        <f>IFERROR(GETPIVOTDATA("Moyenne de Temp Out",'TCD 0h-0h'!$A$3,"Date0",B82),"")</f>
        <v/>
      </c>
      <c r="F82" s="45" t="str">
        <f>IFERROR(GETPIVOTDATA("Somme de Rain",'TCD 6h-6h'!$A$3,"Date6",B82),"")</f>
        <v/>
      </c>
      <c r="G82" s="45" t="str">
        <f>IFERROR(INDEX('TCD 6h-6h'!$AG:$AG,MATCH($B82,'TCD 6h-6h'!$G:$G,0)),"")</f>
        <v/>
      </c>
      <c r="H82" s="44" t="str">
        <f>IFERROR(GETPIVOTDATA("Max de Rain Rate",'TCD 6h-6h'!$A$3,"Date6",B82),"")</f>
        <v/>
      </c>
      <c r="I82" s="56" t="str">
        <f>IFERROR(GETPIVOTDATA("Min de Bar  ",'TCD 0h-0h'!$A$3,"Date0",$B82),"")</f>
        <v/>
      </c>
      <c r="J82" s="56" t="str">
        <f>IFERROR(GETPIVOTDATA("Max de Bar  ",'TCD 0h-0h'!$A$3,"Date0",$B82),"")</f>
        <v/>
      </c>
      <c r="K82" s="55" t="str">
        <f>IFERROR(GETPIVOTDATA("Moyenne de Bar  ",'TCD 0h-0h'!$A$3,"Date0",$B82),"")</f>
        <v/>
      </c>
      <c r="L82" s="78" t="str">
        <f>IFERROR(GETPIVOTDATA("Moyenne de Wind Speed",'TCD 0h-0h'!$A$3,"Date0",$B82),"")</f>
        <v/>
      </c>
      <c r="M82" s="78" t="str">
        <f>IFERROR(GETPIVOTDATA("Max de Wind Speed",'TCD 0h-0h'!$A$3,"Date0",$B82),"")</f>
        <v/>
      </c>
      <c r="N82" s="77" t="str">
        <f>IFERROR(GETPIVOTDATA("Max de Hi Speed",'TCD 0h-0h'!$A$3,"Date0",$B82),"")</f>
        <v/>
      </c>
      <c r="O82" s="78" t="str">
        <f>IFERROR(INDEX('TCD vent'!$T:$T,MATCH($B82,'TCD vent'!$A:$A,0)),"")</f>
        <v/>
      </c>
    </row>
    <row r="83" spans="2:15" x14ac:dyDescent="0.35">
      <c r="B83" s="31">
        <f t="shared" si="1"/>
        <v>79</v>
      </c>
      <c r="C83" s="32" t="str">
        <f>IFERROR(GETPIVOTDATA("Low Temp",'TCD 18h-18h'!$A$3,"Date18",B83),"")</f>
        <v/>
      </c>
      <c r="D83" s="32" t="str">
        <f>IFERROR(GETPIVOTDATA("Max de Hi Temp",'TCD 6h-6h'!$A$3,"Date6",B83),"")</f>
        <v/>
      </c>
      <c r="E83" s="33" t="str">
        <f>IFERROR(GETPIVOTDATA("Moyenne de Temp Out",'TCD 0h-0h'!$A$3,"Date0",B83),"")</f>
        <v/>
      </c>
      <c r="F83" s="45" t="str">
        <f>IFERROR(GETPIVOTDATA("Somme de Rain",'TCD 6h-6h'!$A$3,"Date6",B83),"")</f>
        <v/>
      </c>
      <c r="G83" s="45" t="str">
        <f>IFERROR(INDEX('TCD 6h-6h'!$AG:$AG,MATCH($B83,'TCD 6h-6h'!$G:$G,0)),"")</f>
        <v/>
      </c>
      <c r="H83" s="44" t="str">
        <f>IFERROR(GETPIVOTDATA("Max de Rain Rate",'TCD 6h-6h'!$A$3,"Date6",B83),"")</f>
        <v/>
      </c>
      <c r="I83" s="56" t="str">
        <f>IFERROR(GETPIVOTDATA("Min de Bar  ",'TCD 0h-0h'!$A$3,"Date0",$B83),"")</f>
        <v/>
      </c>
      <c r="J83" s="56" t="str">
        <f>IFERROR(GETPIVOTDATA("Max de Bar  ",'TCD 0h-0h'!$A$3,"Date0",$B83),"")</f>
        <v/>
      </c>
      <c r="K83" s="55" t="str">
        <f>IFERROR(GETPIVOTDATA("Moyenne de Bar  ",'TCD 0h-0h'!$A$3,"Date0",$B83),"")</f>
        <v/>
      </c>
      <c r="L83" s="78" t="str">
        <f>IFERROR(GETPIVOTDATA("Moyenne de Wind Speed",'TCD 0h-0h'!$A$3,"Date0",$B83),"")</f>
        <v/>
      </c>
      <c r="M83" s="78" t="str">
        <f>IFERROR(GETPIVOTDATA("Max de Wind Speed",'TCD 0h-0h'!$A$3,"Date0",$B83),"")</f>
        <v/>
      </c>
      <c r="N83" s="77" t="str">
        <f>IFERROR(GETPIVOTDATA("Max de Hi Speed",'TCD 0h-0h'!$A$3,"Date0",$B83),"")</f>
        <v/>
      </c>
      <c r="O83" s="78" t="str">
        <f>IFERROR(INDEX('TCD vent'!$T:$T,MATCH($B83,'TCD vent'!$A:$A,0)),"")</f>
        <v/>
      </c>
    </row>
    <row r="84" spans="2:15" x14ac:dyDescent="0.35">
      <c r="B84" s="31">
        <f t="shared" si="1"/>
        <v>80</v>
      </c>
      <c r="C84" s="32" t="str">
        <f>IFERROR(GETPIVOTDATA("Low Temp",'TCD 18h-18h'!$A$3,"Date18",B84),"")</f>
        <v/>
      </c>
      <c r="D84" s="32" t="str">
        <f>IFERROR(GETPIVOTDATA("Max de Hi Temp",'TCD 6h-6h'!$A$3,"Date6",B84),"")</f>
        <v/>
      </c>
      <c r="E84" s="33" t="str">
        <f>IFERROR(GETPIVOTDATA("Moyenne de Temp Out",'TCD 0h-0h'!$A$3,"Date0",B84),"")</f>
        <v/>
      </c>
      <c r="F84" s="45" t="str">
        <f>IFERROR(GETPIVOTDATA("Somme de Rain",'TCD 6h-6h'!$A$3,"Date6",B84),"")</f>
        <v/>
      </c>
      <c r="G84" s="45" t="str">
        <f>IFERROR(INDEX('TCD 6h-6h'!$AG:$AG,MATCH($B84,'TCD 6h-6h'!$G:$G,0)),"")</f>
        <v/>
      </c>
      <c r="H84" s="44" t="str">
        <f>IFERROR(GETPIVOTDATA("Max de Rain Rate",'TCD 6h-6h'!$A$3,"Date6",B84),"")</f>
        <v/>
      </c>
      <c r="I84" s="56" t="str">
        <f>IFERROR(GETPIVOTDATA("Min de Bar  ",'TCD 0h-0h'!$A$3,"Date0",$B84),"")</f>
        <v/>
      </c>
      <c r="J84" s="56" t="str">
        <f>IFERROR(GETPIVOTDATA("Max de Bar  ",'TCD 0h-0h'!$A$3,"Date0",$B84),"")</f>
        <v/>
      </c>
      <c r="K84" s="55" t="str">
        <f>IFERROR(GETPIVOTDATA("Moyenne de Bar  ",'TCD 0h-0h'!$A$3,"Date0",$B84),"")</f>
        <v/>
      </c>
      <c r="L84" s="78" t="str">
        <f>IFERROR(GETPIVOTDATA("Moyenne de Wind Speed",'TCD 0h-0h'!$A$3,"Date0",$B84),"")</f>
        <v/>
      </c>
      <c r="M84" s="78" t="str">
        <f>IFERROR(GETPIVOTDATA("Max de Wind Speed",'TCD 0h-0h'!$A$3,"Date0",$B84),"")</f>
        <v/>
      </c>
      <c r="N84" s="77" t="str">
        <f>IFERROR(GETPIVOTDATA("Max de Hi Speed",'TCD 0h-0h'!$A$3,"Date0",$B84),"")</f>
        <v/>
      </c>
      <c r="O84" s="78" t="str">
        <f>IFERROR(INDEX('TCD vent'!$T:$T,MATCH($B84,'TCD vent'!$A:$A,0)),"")</f>
        <v/>
      </c>
    </row>
    <row r="85" spans="2:15" x14ac:dyDescent="0.35">
      <c r="B85" s="31">
        <f t="shared" si="1"/>
        <v>81</v>
      </c>
      <c r="C85" s="32" t="str">
        <f>IFERROR(GETPIVOTDATA("Low Temp",'TCD 18h-18h'!$A$3,"Date18",B85),"")</f>
        <v/>
      </c>
      <c r="D85" s="32" t="str">
        <f>IFERROR(GETPIVOTDATA("Max de Hi Temp",'TCD 6h-6h'!$A$3,"Date6",B85),"")</f>
        <v/>
      </c>
      <c r="E85" s="33" t="str">
        <f>IFERROR(GETPIVOTDATA("Moyenne de Temp Out",'TCD 0h-0h'!$A$3,"Date0",B85),"")</f>
        <v/>
      </c>
      <c r="F85" s="45" t="str">
        <f>IFERROR(GETPIVOTDATA("Somme de Rain",'TCD 6h-6h'!$A$3,"Date6",B85),"")</f>
        <v/>
      </c>
      <c r="G85" s="45" t="str">
        <f>IFERROR(INDEX('TCD 6h-6h'!$AG:$AG,MATCH($B85,'TCD 6h-6h'!$G:$G,0)),"")</f>
        <v/>
      </c>
      <c r="H85" s="44" t="str">
        <f>IFERROR(GETPIVOTDATA("Max de Rain Rate",'TCD 6h-6h'!$A$3,"Date6",B85),"")</f>
        <v/>
      </c>
      <c r="I85" s="56" t="str">
        <f>IFERROR(GETPIVOTDATA("Min de Bar  ",'TCD 0h-0h'!$A$3,"Date0",$B85),"")</f>
        <v/>
      </c>
      <c r="J85" s="56" t="str">
        <f>IFERROR(GETPIVOTDATA("Max de Bar  ",'TCD 0h-0h'!$A$3,"Date0",$B85),"")</f>
        <v/>
      </c>
      <c r="K85" s="55" t="str">
        <f>IFERROR(GETPIVOTDATA("Moyenne de Bar  ",'TCD 0h-0h'!$A$3,"Date0",$B85),"")</f>
        <v/>
      </c>
      <c r="L85" s="78" t="str">
        <f>IFERROR(GETPIVOTDATA("Moyenne de Wind Speed",'TCD 0h-0h'!$A$3,"Date0",$B85),"")</f>
        <v/>
      </c>
      <c r="M85" s="78" t="str">
        <f>IFERROR(GETPIVOTDATA("Max de Wind Speed",'TCD 0h-0h'!$A$3,"Date0",$B85),"")</f>
        <v/>
      </c>
      <c r="N85" s="77" t="str">
        <f>IFERROR(GETPIVOTDATA("Max de Hi Speed",'TCD 0h-0h'!$A$3,"Date0",$B85),"")</f>
        <v/>
      </c>
      <c r="O85" s="78" t="str">
        <f>IFERROR(INDEX('TCD vent'!$T:$T,MATCH($B85,'TCD vent'!$A:$A,0)),"")</f>
        <v/>
      </c>
    </row>
    <row r="86" spans="2:15" x14ac:dyDescent="0.35">
      <c r="B86" s="31">
        <f t="shared" si="1"/>
        <v>82</v>
      </c>
      <c r="C86" s="32" t="str">
        <f>IFERROR(GETPIVOTDATA("Low Temp",'TCD 18h-18h'!$A$3,"Date18",B86),"")</f>
        <v/>
      </c>
      <c r="D86" s="32" t="str">
        <f>IFERROR(GETPIVOTDATA("Max de Hi Temp",'TCD 6h-6h'!$A$3,"Date6",B86),"")</f>
        <v/>
      </c>
      <c r="E86" s="33" t="str">
        <f>IFERROR(GETPIVOTDATA("Moyenne de Temp Out",'TCD 0h-0h'!$A$3,"Date0",B86),"")</f>
        <v/>
      </c>
      <c r="F86" s="45" t="str">
        <f>IFERROR(GETPIVOTDATA("Somme de Rain",'TCD 6h-6h'!$A$3,"Date6",B86),"")</f>
        <v/>
      </c>
      <c r="G86" s="45" t="str">
        <f>IFERROR(INDEX('TCD 6h-6h'!$AG:$AG,MATCH($B86,'TCD 6h-6h'!$G:$G,0)),"")</f>
        <v/>
      </c>
      <c r="H86" s="44" t="str">
        <f>IFERROR(GETPIVOTDATA("Max de Rain Rate",'TCD 6h-6h'!$A$3,"Date6",B86),"")</f>
        <v/>
      </c>
      <c r="I86" s="56" t="str">
        <f>IFERROR(GETPIVOTDATA("Min de Bar  ",'TCD 0h-0h'!$A$3,"Date0",$B86),"")</f>
        <v/>
      </c>
      <c r="J86" s="56" t="str">
        <f>IFERROR(GETPIVOTDATA("Max de Bar  ",'TCD 0h-0h'!$A$3,"Date0",$B86),"")</f>
        <v/>
      </c>
      <c r="K86" s="55" t="str">
        <f>IFERROR(GETPIVOTDATA("Moyenne de Bar  ",'TCD 0h-0h'!$A$3,"Date0",$B86),"")</f>
        <v/>
      </c>
      <c r="L86" s="78" t="str">
        <f>IFERROR(GETPIVOTDATA("Moyenne de Wind Speed",'TCD 0h-0h'!$A$3,"Date0",$B86),"")</f>
        <v/>
      </c>
      <c r="M86" s="78" t="str">
        <f>IFERROR(GETPIVOTDATA("Max de Wind Speed",'TCD 0h-0h'!$A$3,"Date0",$B86),"")</f>
        <v/>
      </c>
      <c r="N86" s="77" t="str">
        <f>IFERROR(GETPIVOTDATA("Max de Hi Speed",'TCD 0h-0h'!$A$3,"Date0",$B86),"")</f>
        <v/>
      </c>
      <c r="O86" s="78" t="str">
        <f>IFERROR(INDEX('TCD vent'!$T:$T,MATCH($B86,'TCD vent'!$A:$A,0)),"")</f>
        <v/>
      </c>
    </row>
    <row r="87" spans="2:15" x14ac:dyDescent="0.35">
      <c r="B87" s="31">
        <f t="shared" si="1"/>
        <v>83</v>
      </c>
      <c r="C87" s="32" t="str">
        <f>IFERROR(GETPIVOTDATA("Low Temp",'TCD 18h-18h'!$A$3,"Date18",B87),"")</f>
        <v/>
      </c>
      <c r="D87" s="32" t="str">
        <f>IFERROR(GETPIVOTDATA("Max de Hi Temp",'TCD 6h-6h'!$A$3,"Date6",B87),"")</f>
        <v/>
      </c>
      <c r="E87" s="33" t="str">
        <f>IFERROR(GETPIVOTDATA("Moyenne de Temp Out",'TCD 0h-0h'!$A$3,"Date0",B87),"")</f>
        <v/>
      </c>
      <c r="F87" s="45" t="str">
        <f>IFERROR(GETPIVOTDATA("Somme de Rain",'TCD 6h-6h'!$A$3,"Date6",B87),"")</f>
        <v/>
      </c>
      <c r="G87" s="45" t="str">
        <f>IFERROR(INDEX('TCD 6h-6h'!$AG:$AG,MATCH($B87,'TCD 6h-6h'!$G:$G,0)),"")</f>
        <v/>
      </c>
      <c r="H87" s="44" t="str">
        <f>IFERROR(GETPIVOTDATA("Max de Rain Rate",'TCD 6h-6h'!$A$3,"Date6",B87),"")</f>
        <v/>
      </c>
      <c r="I87" s="56" t="str">
        <f>IFERROR(GETPIVOTDATA("Min de Bar  ",'TCD 0h-0h'!$A$3,"Date0",$B87),"")</f>
        <v/>
      </c>
      <c r="J87" s="56" t="str">
        <f>IFERROR(GETPIVOTDATA("Max de Bar  ",'TCD 0h-0h'!$A$3,"Date0",$B87),"")</f>
        <v/>
      </c>
      <c r="K87" s="55" t="str">
        <f>IFERROR(GETPIVOTDATA("Moyenne de Bar  ",'TCD 0h-0h'!$A$3,"Date0",$B87),"")</f>
        <v/>
      </c>
      <c r="L87" s="78" t="str">
        <f>IFERROR(GETPIVOTDATA("Moyenne de Wind Speed",'TCD 0h-0h'!$A$3,"Date0",$B87),"")</f>
        <v/>
      </c>
      <c r="M87" s="78" t="str">
        <f>IFERROR(GETPIVOTDATA("Max de Wind Speed",'TCD 0h-0h'!$A$3,"Date0",$B87),"")</f>
        <v/>
      </c>
      <c r="N87" s="77" t="str">
        <f>IFERROR(GETPIVOTDATA("Max de Hi Speed",'TCD 0h-0h'!$A$3,"Date0",$B87),"")</f>
        <v/>
      </c>
      <c r="O87" s="78" t="str">
        <f>IFERROR(INDEX('TCD vent'!$T:$T,MATCH($B87,'TCD vent'!$A:$A,0)),"")</f>
        <v/>
      </c>
    </row>
    <row r="88" spans="2:15" x14ac:dyDescent="0.35">
      <c r="B88" s="31">
        <f t="shared" si="1"/>
        <v>84</v>
      </c>
      <c r="C88" s="32" t="str">
        <f>IFERROR(GETPIVOTDATA("Low Temp",'TCD 18h-18h'!$A$3,"Date18",B88),"")</f>
        <v/>
      </c>
      <c r="D88" s="32" t="str">
        <f>IFERROR(GETPIVOTDATA("Max de Hi Temp",'TCD 6h-6h'!$A$3,"Date6",B88),"")</f>
        <v/>
      </c>
      <c r="E88" s="33" t="str">
        <f>IFERROR(GETPIVOTDATA("Moyenne de Temp Out",'TCD 0h-0h'!$A$3,"Date0",B88),"")</f>
        <v/>
      </c>
      <c r="F88" s="45" t="str">
        <f>IFERROR(GETPIVOTDATA("Somme de Rain",'TCD 6h-6h'!$A$3,"Date6",B88),"")</f>
        <v/>
      </c>
      <c r="G88" s="45" t="str">
        <f>IFERROR(INDEX('TCD 6h-6h'!$AG:$AG,MATCH($B88,'TCD 6h-6h'!$G:$G,0)),"")</f>
        <v/>
      </c>
      <c r="H88" s="44" t="str">
        <f>IFERROR(GETPIVOTDATA("Max de Rain Rate",'TCD 6h-6h'!$A$3,"Date6",B88),"")</f>
        <v/>
      </c>
      <c r="I88" s="56" t="str">
        <f>IFERROR(GETPIVOTDATA("Min de Bar  ",'TCD 0h-0h'!$A$3,"Date0",$B88),"")</f>
        <v/>
      </c>
      <c r="J88" s="56" t="str">
        <f>IFERROR(GETPIVOTDATA("Max de Bar  ",'TCD 0h-0h'!$A$3,"Date0",$B88),"")</f>
        <v/>
      </c>
      <c r="K88" s="55" t="str">
        <f>IFERROR(GETPIVOTDATA("Moyenne de Bar  ",'TCD 0h-0h'!$A$3,"Date0",$B88),"")</f>
        <v/>
      </c>
      <c r="L88" s="78" t="str">
        <f>IFERROR(GETPIVOTDATA("Moyenne de Wind Speed",'TCD 0h-0h'!$A$3,"Date0",$B88),"")</f>
        <v/>
      </c>
      <c r="M88" s="78" t="str">
        <f>IFERROR(GETPIVOTDATA("Max de Wind Speed",'TCD 0h-0h'!$A$3,"Date0",$B88),"")</f>
        <v/>
      </c>
      <c r="N88" s="77" t="str">
        <f>IFERROR(GETPIVOTDATA("Max de Hi Speed",'TCD 0h-0h'!$A$3,"Date0",$B88),"")</f>
        <v/>
      </c>
      <c r="O88" s="78" t="str">
        <f>IFERROR(INDEX('TCD vent'!$T:$T,MATCH($B88,'TCD vent'!$A:$A,0)),"")</f>
        <v/>
      </c>
    </row>
    <row r="89" spans="2:15" x14ac:dyDescent="0.35">
      <c r="B89" s="31">
        <f t="shared" si="1"/>
        <v>85</v>
      </c>
      <c r="C89" s="32" t="str">
        <f>IFERROR(GETPIVOTDATA("Low Temp",'TCD 18h-18h'!$A$3,"Date18",B89),"")</f>
        <v/>
      </c>
      <c r="D89" s="32" t="str">
        <f>IFERROR(GETPIVOTDATA("Max de Hi Temp",'TCD 6h-6h'!$A$3,"Date6",B89),"")</f>
        <v/>
      </c>
      <c r="E89" s="33" t="str">
        <f>IFERROR(GETPIVOTDATA("Moyenne de Temp Out",'TCD 0h-0h'!$A$3,"Date0",B89),"")</f>
        <v/>
      </c>
      <c r="F89" s="45" t="str">
        <f>IFERROR(GETPIVOTDATA("Somme de Rain",'TCD 6h-6h'!$A$3,"Date6",B89),"")</f>
        <v/>
      </c>
      <c r="G89" s="45" t="str">
        <f>IFERROR(INDEX('TCD 6h-6h'!$AG:$AG,MATCH($B89,'TCD 6h-6h'!$G:$G,0)),"")</f>
        <v/>
      </c>
      <c r="H89" s="44" t="str">
        <f>IFERROR(GETPIVOTDATA("Max de Rain Rate",'TCD 6h-6h'!$A$3,"Date6",B89),"")</f>
        <v/>
      </c>
      <c r="I89" s="56" t="str">
        <f>IFERROR(GETPIVOTDATA("Min de Bar  ",'TCD 0h-0h'!$A$3,"Date0",$B89),"")</f>
        <v/>
      </c>
      <c r="J89" s="56" t="str">
        <f>IFERROR(GETPIVOTDATA("Max de Bar  ",'TCD 0h-0h'!$A$3,"Date0",$B89),"")</f>
        <v/>
      </c>
      <c r="K89" s="55" t="str">
        <f>IFERROR(GETPIVOTDATA("Moyenne de Bar  ",'TCD 0h-0h'!$A$3,"Date0",$B89),"")</f>
        <v/>
      </c>
      <c r="L89" s="78" t="str">
        <f>IFERROR(GETPIVOTDATA("Moyenne de Wind Speed",'TCD 0h-0h'!$A$3,"Date0",$B89),"")</f>
        <v/>
      </c>
      <c r="M89" s="78" t="str">
        <f>IFERROR(GETPIVOTDATA("Max de Wind Speed",'TCD 0h-0h'!$A$3,"Date0",$B89),"")</f>
        <v/>
      </c>
      <c r="N89" s="77" t="str">
        <f>IFERROR(GETPIVOTDATA("Max de Hi Speed",'TCD 0h-0h'!$A$3,"Date0",$B89),"")</f>
        <v/>
      </c>
      <c r="O89" s="78" t="str">
        <f>IFERROR(INDEX('TCD vent'!$T:$T,MATCH($B89,'TCD vent'!$A:$A,0)),"")</f>
        <v/>
      </c>
    </row>
    <row r="90" spans="2:15" x14ac:dyDescent="0.35">
      <c r="B90" s="31">
        <f t="shared" si="1"/>
        <v>86</v>
      </c>
      <c r="C90" s="32" t="str">
        <f>IFERROR(GETPIVOTDATA("Low Temp",'TCD 18h-18h'!$A$3,"Date18",B90),"")</f>
        <v/>
      </c>
      <c r="D90" s="32" t="str">
        <f>IFERROR(GETPIVOTDATA("Max de Hi Temp",'TCD 6h-6h'!$A$3,"Date6",B90),"")</f>
        <v/>
      </c>
      <c r="E90" s="33" t="str">
        <f>IFERROR(GETPIVOTDATA("Moyenne de Temp Out",'TCD 0h-0h'!$A$3,"Date0",B90),"")</f>
        <v/>
      </c>
      <c r="F90" s="45" t="str">
        <f>IFERROR(GETPIVOTDATA("Somme de Rain",'TCD 6h-6h'!$A$3,"Date6",B90),"")</f>
        <v/>
      </c>
      <c r="G90" s="45" t="str">
        <f>IFERROR(INDEX('TCD 6h-6h'!$AG:$AG,MATCH($B90,'TCD 6h-6h'!$G:$G,0)),"")</f>
        <v/>
      </c>
      <c r="H90" s="44" t="str">
        <f>IFERROR(GETPIVOTDATA("Max de Rain Rate",'TCD 6h-6h'!$A$3,"Date6",B90),"")</f>
        <v/>
      </c>
      <c r="I90" s="56" t="str">
        <f>IFERROR(GETPIVOTDATA("Min de Bar  ",'TCD 0h-0h'!$A$3,"Date0",$B90),"")</f>
        <v/>
      </c>
      <c r="J90" s="56" t="str">
        <f>IFERROR(GETPIVOTDATA("Max de Bar  ",'TCD 0h-0h'!$A$3,"Date0",$B90),"")</f>
        <v/>
      </c>
      <c r="K90" s="55" t="str">
        <f>IFERROR(GETPIVOTDATA("Moyenne de Bar  ",'TCD 0h-0h'!$A$3,"Date0",$B90),"")</f>
        <v/>
      </c>
      <c r="L90" s="78" t="str">
        <f>IFERROR(GETPIVOTDATA("Moyenne de Wind Speed",'TCD 0h-0h'!$A$3,"Date0",$B90),"")</f>
        <v/>
      </c>
      <c r="M90" s="78" t="str">
        <f>IFERROR(GETPIVOTDATA("Max de Wind Speed",'TCD 0h-0h'!$A$3,"Date0",$B90),"")</f>
        <v/>
      </c>
      <c r="N90" s="77" t="str">
        <f>IFERROR(GETPIVOTDATA("Max de Hi Speed",'TCD 0h-0h'!$A$3,"Date0",$B90),"")</f>
        <v/>
      </c>
      <c r="O90" s="78" t="str">
        <f>IFERROR(INDEX('TCD vent'!$T:$T,MATCH($B90,'TCD vent'!$A:$A,0)),"")</f>
        <v/>
      </c>
    </row>
    <row r="91" spans="2:15" x14ac:dyDescent="0.35">
      <c r="B91" s="31">
        <f t="shared" si="1"/>
        <v>87</v>
      </c>
      <c r="C91" s="32" t="str">
        <f>IFERROR(GETPIVOTDATA("Low Temp",'TCD 18h-18h'!$A$3,"Date18",B91),"")</f>
        <v/>
      </c>
      <c r="D91" s="32" t="str">
        <f>IFERROR(GETPIVOTDATA("Max de Hi Temp",'TCD 6h-6h'!$A$3,"Date6",B91),"")</f>
        <v/>
      </c>
      <c r="E91" s="33" t="str">
        <f>IFERROR(GETPIVOTDATA("Moyenne de Temp Out",'TCD 0h-0h'!$A$3,"Date0",B91),"")</f>
        <v/>
      </c>
      <c r="F91" s="45" t="str">
        <f>IFERROR(GETPIVOTDATA("Somme de Rain",'TCD 6h-6h'!$A$3,"Date6",B91),"")</f>
        <v/>
      </c>
      <c r="G91" s="45" t="str">
        <f>IFERROR(INDEX('TCD 6h-6h'!$AG:$AG,MATCH($B91,'TCD 6h-6h'!$G:$G,0)),"")</f>
        <v/>
      </c>
      <c r="H91" s="44" t="str">
        <f>IFERROR(GETPIVOTDATA("Max de Rain Rate",'TCD 6h-6h'!$A$3,"Date6",B91),"")</f>
        <v/>
      </c>
      <c r="I91" s="56" t="str">
        <f>IFERROR(GETPIVOTDATA("Min de Bar  ",'TCD 0h-0h'!$A$3,"Date0",$B91),"")</f>
        <v/>
      </c>
      <c r="J91" s="56" t="str">
        <f>IFERROR(GETPIVOTDATA("Max de Bar  ",'TCD 0h-0h'!$A$3,"Date0",$B91),"")</f>
        <v/>
      </c>
      <c r="K91" s="55" t="str">
        <f>IFERROR(GETPIVOTDATA("Moyenne de Bar  ",'TCD 0h-0h'!$A$3,"Date0",$B91),"")</f>
        <v/>
      </c>
      <c r="L91" s="78" t="str">
        <f>IFERROR(GETPIVOTDATA("Moyenne de Wind Speed",'TCD 0h-0h'!$A$3,"Date0",$B91),"")</f>
        <v/>
      </c>
      <c r="M91" s="78" t="str">
        <f>IFERROR(GETPIVOTDATA("Max de Wind Speed",'TCD 0h-0h'!$A$3,"Date0",$B91),"")</f>
        <v/>
      </c>
      <c r="N91" s="77" t="str">
        <f>IFERROR(GETPIVOTDATA("Max de Hi Speed",'TCD 0h-0h'!$A$3,"Date0",$B91),"")</f>
        <v/>
      </c>
      <c r="O91" s="78" t="str">
        <f>IFERROR(INDEX('TCD vent'!$T:$T,MATCH($B91,'TCD vent'!$A:$A,0)),"")</f>
        <v/>
      </c>
    </row>
    <row r="92" spans="2:15" x14ac:dyDescent="0.35">
      <c r="B92" s="31">
        <f t="shared" si="1"/>
        <v>88</v>
      </c>
      <c r="C92" s="32" t="str">
        <f>IFERROR(GETPIVOTDATA("Low Temp",'TCD 18h-18h'!$A$3,"Date18",B92),"")</f>
        <v/>
      </c>
      <c r="D92" s="32" t="str">
        <f>IFERROR(GETPIVOTDATA("Max de Hi Temp",'TCD 6h-6h'!$A$3,"Date6",B92),"")</f>
        <v/>
      </c>
      <c r="E92" s="33" t="str">
        <f>IFERROR(GETPIVOTDATA("Moyenne de Temp Out",'TCD 0h-0h'!$A$3,"Date0",B92),"")</f>
        <v/>
      </c>
      <c r="F92" s="45" t="str">
        <f>IFERROR(GETPIVOTDATA("Somme de Rain",'TCD 6h-6h'!$A$3,"Date6",B92),"")</f>
        <v/>
      </c>
      <c r="G92" s="45" t="str">
        <f>IFERROR(INDEX('TCD 6h-6h'!$AG:$AG,MATCH($B92,'TCD 6h-6h'!$G:$G,0)),"")</f>
        <v/>
      </c>
      <c r="H92" s="44" t="str">
        <f>IFERROR(GETPIVOTDATA("Max de Rain Rate",'TCD 6h-6h'!$A$3,"Date6",B92),"")</f>
        <v/>
      </c>
      <c r="I92" s="56" t="str">
        <f>IFERROR(GETPIVOTDATA("Min de Bar  ",'TCD 0h-0h'!$A$3,"Date0",$B92),"")</f>
        <v/>
      </c>
      <c r="J92" s="56" t="str">
        <f>IFERROR(GETPIVOTDATA("Max de Bar  ",'TCD 0h-0h'!$A$3,"Date0",$B92),"")</f>
        <v/>
      </c>
      <c r="K92" s="55" t="str">
        <f>IFERROR(GETPIVOTDATA("Moyenne de Bar  ",'TCD 0h-0h'!$A$3,"Date0",$B92),"")</f>
        <v/>
      </c>
      <c r="L92" s="78" t="str">
        <f>IFERROR(GETPIVOTDATA("Moyenne de Wind Speed",'TCD 0h-0h'!$A$3,"Date0",$B92),"")</f>
        <v/>
      </c>
      <c r="M92" s="78" t="str">
        <f>IFERROR(GETPIVOTDATA("Max de Wind Speed",'TCD 0h-0h'!$A$3,"Date0",$B92),"")</f>
        <v/>
      </c>
      <c r="N92" s="77" t="str">
        <f>IFERROR(GETPIVOTDATA("Max de Hi Speed",'TCD 0h-0h'!$A$3,"Date0",$B92),"")</f>
        <v/>
      </c>
      <c r="O92" s="78" t="str">
        <f>IFERROR(INDEX('TCD vent'!$T:$T,MATCH($B92,'TCD vent'!$A:$A,0)),"")</f>
        <v/>
      </c>
    </row>
    <row r="93" spans="2:15" x14ac:dyDescent="0.35">
      <c r="B93" s="31">
        <f t="shared" si="1"/>
        <v>89</v>
      </c>
      <c r="C93" s="32" t="str">
        <f>IFERROR(GETPIVOTDATA("Low Temp",'TCD 18h-18h'!$A$3,"Date18",B93),"")</f>
        <v/>
      </c>
      <c r="D93" s="32" t="str">
        <f>IFERROR(GETPIVOTDATA("Max de Hi Temp",'TCD 6h-6h'!$A$3,"Date6",B93),"")</f>
        <v/>
      </c>
      <c r="E93" s="33" t="str">
        <f>IFERROR(GETPIVOTDATA("Moyenne de Temp Out",'TCD 0h-0h'!$A$3,"Date0",B93),"")</f>
        <v/>
      </c>
      <c r="F93" s="45" t="str">
        <f>IFERROR(GETPIVOTDATA("Somme de Rain",'TCD 6h-6h'!$A$3,"Date6",B93),"")</f>
        <v/>
      </c>
      <c r="G93" s="45" t="str">
        <f>IFERROR(INDEX('TCD 6h-6h'!$AG:$AG,MATCH($B93,'TCD 6h-6h'!$G:$G,0)),"")</f>
        <v/>
      </c>
      <c r="H93" s="44" t="str">
        <f>IFERROR(GETPIVOTDATA("Max de Rain Rate",'TCD 6h-6h'!$A$3,"Date6",B93),"")</f>
        <v/>
      </c>
      <c r="I93" s="56" t="str">
        <f>IFERROR(GETPIVOTDATA("Min de Bar  ",'TCD 0h-0h'!$A$3,"Date0",$B93),"")</f>
        <v/>
      </c>
      <c r="J93" s="56" t="str">
        <f>IFERROR(GETPIVOTDATA("Max de Bar  ",'TCD 0h-0h'!$A$3,"Date0",$B93),"")</f>
        <v/>
      </c>
      <c r="K93" s="55" t="str">
        <f>IFERROR(GETPIVOTDATA("Moyenne de Bar  ",'TCD 0h-0h'!$A$3,"Date0",$B93),"")</f>
        <v/>
      </c>
      <c r="L93" s="78" t="str">
        <f>IFERROR(GETPIVOTDATA("Moyenne de Wind Speed",'TCD 0h-0h'!$A$3,"Date0",$B93),"")</f>
        <v/>
      </c>
      <c r="M93" s="78" t="str">
        <f>IFERROR(GETPIVOTDATA("Max de Wind Speed",'TCD 0h-0h'!$A$3,"Date0",$B93),"")</f>
        <v/>
      </c>
      <c r="N93" s="77" t="str">
        <f>IFERROR(GETPIVOTDATA("Max de Hi Speed",'TCD 0h-0h'!$A$3,"Date0",$B93),"")</f>
        <v/>
      </c>
      <c r="O93" s="78" t="str">
        <f>IFERROR(INDEX('TCD vent'!$T:$T,MATCH($B93,'TCD vent'!$A:$A,0)),"")</f>
        <v/>
      </c>
    </row>
    <row r="94" spans="2:15" x14ac:dyDescent="0.35">
      <c r="B94" s="31">
        <f t="shared" si="1"/>
        <v>90</v>
      </c>
      <c r="C94" s="32" t="str">
        <f>IFERROR(GETPIVOTDATA("Low Temp",'TCD 18h-18h'!$A$3,"Date18",B94),"")</f>
        <v/>
      </c>
      <c r="D94" s="32" t="str">
        <f>IFERROR(GETPIVOTDATA("Max de Hi Temp",'TCD 6h-6h'!$A$3,"Date6",B94),"")</f>
        <v/>
      </c>
      <c r="E94" s="33" t="str">
        <f>IFERROR(GETPIVOTDATA("Moyenne de Temp Out",'TCD 0h-0h'!$A$3,"Date0",B94),"")</f>
        <v/>
      </c>
      <c r="F94" s="45" t="str">
        <f>IFERROR(GETPIVOTDATA("Somme de Rain",'TCD 6h-6h'!$A$3,"Date6",B94),"")</f>
        <v/>
      </c>
      <c r="G94" s="45" t="str">
        <f>IFERROR(INDEX('TCD 6h-6h'!$AG:$AG,MATCH($B94,'TCD 6h-6h'!$G:$G,0)),"")</f>
        <v/>
      </c>
      <c r="H94" s="44" t="str">
        <f>IFERROR(GETPIVOTDATA("Max de Rain Rate",'TCD 6h-6h'!$A$3,"Date6",B94),"")</f>
        <v/>
      </c>
      <c r="I94" s="56" t="str">
        <f>IFERROR(GETPIVOTDATA("Min de Bar  ",'TCD 0h-0h'!$A$3,"Date0",$B94),"")</f>
        <v/>
      </c>
      <c r="J94" s="56" t="str">
        <f>IFERROR(GETPIVOTDATA("Max de Bar  ",'TCD 0h-0h'!$A$3,"Date0",$B94),"")</f>
        <v/>
      </c>
      <c r="K94" s="55" t="str">
        <f>IFERROR(GETPIVOTDATA("Moyenne de Bar  ",'TCD 0h-0h'!$A$3,"Date0",$B94),"")</f>
        <v/>
      </c>
      <c r="L94" s="78" t="str">
        <f>IFERROR(GETPIVOTDATA("Moyenne de Wind Speed",'TCD 0h-0h'!$A$3,"Date0",$B94),"")</f>
        <v/>
      </c>
      <c r="M94" s="78" t="str">
        <f>IFERROR(GETPIVOTDATA("Max de Wind Speed",'TCD 0h-0h'!$A$3,"Date0",$B94),"")</f>
        <v/>
      </c>
      <c r="N94" s="77" t="str">
        <f>IFERROR(GETPIVOTDATA("Max de Hi Speed",'TCD 0h-0h'!$A$3,"Date0",$B94),"")</f>
        <v/>
      </c>
      <c r="O94" s="78" t="str">
        <f>IFERROR(INDEX('TCD vent'!$T:$T,MATCH($B94,'TCD vent'!$A:$A,0)),"")</f>
        <v/>
      </c>
    </row>
    <row r="95" spans="2:15" x14ac:dyDescent="0.35">
      <c r="B95" s="31">
        <f t="shared" si="1"/>
        <v>91</v>
      </c>
      <c r="C95" s="32" t="str">
        <f>IFERROR(GETPIVOTDATA("Low Temp",'TCD 18h-18h'!$A$3,"Date18",B95),"")</f>
        <v/>
      </c>
      <c r="D95" s="32" t="str">
        <f>IFERROR(GETPIVOTDATA("Max de Hi Temp",'TCD 6h-6h'!$A$3,"Date6",B95),"")</f>
        <v/>
      </c>
      <c r="E95" s="33" t="str">
        <f>IFERROR(GETPIVOTDATA("Moyenne de Temp Out",'TCD 0h-0h'!$A$3,"Date0",B95),"")</f>
        <v/>
      </c>
      <c r="F95" s="45" t="str">
        <f>IFERROR(GETPIVOTDATA("Somme de Rain",'TCD 6h-6h'!$A$3,"Date6",B95),"")</f>
        <v/>
      </c>
      <c r="G95" s="45" t="str">
        <f>IFERROR(INDEX('TCD 6h-6h'!$AG:$AG,MATCH($B95,'TCD 6h-6h'!$G:$G,0)),"")</f>
        <v/>
      </c>
      <c r="H95" s="44" t="str">
        <f>IFERROR(GETPIVOTDATA("Max de Rain Rate",'TCD 6h-6h'!$A$3,"Date6",B95),"")</f>
        <v/>
      </c>
      <c r="I95" s="56" t="str">
        <f>IFERROR(GETPIVOTDATA("Min de Bar  ",'TCD 0h-0h'!$A$3,"Date0",$B95),"")</f>
        <v/>
      </c>
      <c r="J95" s="56" t="str">
        <f>IFERROR(GETPIVOTDATA("Max de Bar  ",'TCD 0h-0h'!$A$3,"Date0",$B95),"")</f>
        <v/>
      </c>
      <c r="K95" s="55" t="str">
        <f>IFERROR(GETPIVOTDATA("Moyenne de Bar  ",'TCD 0h-0h'!$A$3,"Date0",$B95),"")</f>
        <v/>
      </c>
      <c r="L95" s="78" t="str">
        <f>IFERROR(GETPIVOTDATA("Moyenne de Wind Speed",'TCD 0h-0h'!$A$3,"Date0",$B95),"")</f>
        <v/>
      </c>
      <c r="M95" s="78" t="str">
        <f>IFERROR(GETPIVOTDATA("Max de Wind Speed",'TCD 0h-0h'!$A$3,"Date0",$B95),"")</f>
        <v/>
      </c>
      <c r="N95" s="77" t="str">
        <f>IFERROR(GETPIVOTDATA("Max de Hi Speed",'TCD 0h-0h'!$A$3,"Date0",$B95),"")</f>
        <v/>
      </c>
      <c r="O95" s="78" t="str">
        <f>IFERROR(INDEX('TCD vent'!$T:$T,MATCH($B95,'TCD vent'!$A:$A,0)),"")</f>
        <v/>
      </c>
    </row>
    <row r="96" spans="2:15" x14ac:dyDescent="0.35">
      <c r="B96" s="31">
        <f t="shared" si="1"/>
        <v>92</v>
      </c>
      <c r="C96" s="32" t="str">
        <f>IFERROR(GETPIVOTDATA("Low Temp",'TCD 18h-18h'!$A$3,"Date18",B96),"")</f>
        <v/>
      </c>
      <c r="D96" s="32" t="str">
        <f>IFERROR(GETPIVOTDATA("Max de Hi Temp",'TCD 6h-6h'!$A$3,"Date6",B96),"")</f>
        <v/>
      </c>
      <c r="E96" s="33" t="str">
        <f>IFERROR(GETPIVOTDATA("Moyenne de Temp Out",'TCD 0h-0h'!$A$3,"Date0",B96),"")</f>
        <v/>
      </c>
      <c r="F96" s="45" t="str">
        <f>IFERROR(GETPIVOTDATA("Somme de Rain",'TCD 6h-6h'!$A$3,"Date6",B96),"")</f>
        <v/>
      </c>
      <c r="G96" s="45" t="str">
        <f>IFERROR(INDEX('TCD 6h-6h'!$AG:$AG,MATCH($B96,'TCD 6h-6h'!$G:$G,0)),"")</f>
        <v/>
      </c>
      <c r="H96" s="44" t="str">
        <f>IFERROR(GETPIVOTDATA("Max de Rain Rate",'TCD 6h-6h'!$A$3,"Date6",B96),"")</f>
        <v/>
      </c>
      <c r="I96" s="56" t="str">
        <f>IFERROR(GETPIVOTDATA("Min de Bar  ",'TCD 0h-0h'!$A$3,"Date0",$B96),"")</f>
        <v/>
      </c>
      <c r="J96" s="56" t="str">
        <f>IFERROR(GETPIVOTDATA("Max de Bar  ",'TCD 0h-0h'!$A$3,"Date0",$B96),"")</f>
        <v/>
      </c>
      <c r="K96" s="55" t="str">
        <f>IFERROR(GETPIVOTDATA("Moyenne de Bar  ",'TCD 0h-0h'!$A$3,"Date0",$B96),"")</f>
        <v/>
      </c>
      <c r="L96" s="78" t="str">
        <f>IFERROR(GETPIVOTDATA("Moyenne de Wind Speed",'TCD 0h-0h'!$A$3,"Date0",$B96),"")</f>
        <v/>
      </c>
      <c r="M96" s="78" t="str">
        <f>IFERROR(GETPIVOTDATA("Max de Wind Speed",'TCD 0h-0h'!$A$3,"Date0",$B96),"")</f>
        <v/>
      </c>
      <c r="N96" s="77" t="str">
        <f>IFERROR(GETPIVOTDATA("Max de Hi Speed",'TCD 0h-0h'!$A$3,"Date0",$B96),"")</f>
        <v/>
      </c>
      <c r="O96" s="78" t="str">
        <f>IFERROR(INDEX('TCD vent'!$T:$T,MATCH($B96,'TCD vent'!$A:$A,0)),"")</f>
        <v/>
      </c>
    </row>
    <row r="97" spans="2:15" x14ac:dyDescent="0.35">
      <c r="B97" s="31">
        <f t="shared" si="1"/>
        <v>93</v>
      </c>
      <c r="C97" s="32" t="str">
        <f>IFERROR(GETPIVOTDATA("Low Temp",'TCD 18h-18h'!$A$3,"Date18",B97),"")</f>
        <v/>
      </c>
      <c r="D97" s="32" t="str">
        <f>IFERROR(GETPIVOTDATA("Max de Hi Temp",'TCD 6h-6h'!$A$3,"Date6",B97),"")</f>
        <v/>
      </c>
      <c r="E97" s="33" t="str">
        <f>IFERROR(GETPIVOTDATA("Moyenne de Temp Out",'TCD 0h-0h'!$A$3,"Date0",B97),"")</f>
        <v/>
      </c>
      <c r="F97" s="45" t="str">
        <f>IFERROR(GETPIVOTDATA("Somme de Rain",'TCD 6h-6h'!$A$3,"Date6",B97),"")</f>
        <v/>
      </c>
      <c r="G97" s="45" t="str">
        <f>IFERROR(INDEX('TCD 6h-6h'!$AG:$AG,MATCH($B97,'TCD 6h-6h'!$G:$G,0)),"")</f>
        <v/>
      </c>
      <c r="H97" s="44" t="str">
        <f>IFERROR(GETPIVOTDATA("Max de Rain Rate",'TCD 6h-6h'!$A$3,"Date6",B97),"")</f>
        <v/>
      </c>
      <c r="I97" s="56" t="str">
        <f>IFERROR(GETPIVOTDATA("Min de Bar  ",'TCD 0h-0h'!$A$3,"Date0",$B97),"")</f>
        <v/>
      </c>
      <c r="J97" s="56" t="str">
        <f>IFERROR(GETPIVOTDATA("Max de Bar  ",'TCD 0h-0h'!$A$3,"Date0",$B97),"")</f>
        <v/>
      </c>
      <c r="K97" s="55" t="str">
        <f>IFERROR(GETPIVOTDATA("Moyenne de Bar  ",'TCD 0h-0h'!$A$3,"Date0",$B97),"")</f>
        <v/>
      </c>
      <c r="L97" s="78" t="str">
        <f>IFERROR(GETPIVOTDATA("Moyenne de Wind Speed",'TCD 0h-0h'!$A$3,"Date0",$B97),"")</f>
        <v/>
      </c>
      <c r="M97" s="78" t="str">
        <f>IFERROR(GETPIVOTDATA("Max de Wind Speed",'TCD 0h-0h'!$A$3,"Date0",$B97),"")</f>
        <v/>
      </c>
      <c r="N97" s="77" t="str">
        <f>IFERROR(GETPIVOTDATA("Max de Hi Speed",'TCD 0h-0h'!$A$3,"Date0",$B97),"")</f>
        <v/>
      </c>
      <c r="O97" s="78" t="str">
        <f>IFERROR(INDEX('TCD vent'!$T:$T,MATCH($B97,'TCD vent'!$A:$A,0)),"")</f>
        <v/>
      </c>
    </row>
    <row r="98" spans="2:15" x14ac:dyDescent="0.35">
      <c r="B98" s="31">
        <f t="shared" si="1"/>
        <v>94</v>
      </c>
      <c r="C98" s="32" t="str">
        <f>IFERROR(GETPIVOTDATA("Low Temp",'TCD 18h-18h'!$A$3,"Date18",B98),"")</f>
        <v/>
      </c>
      <c r="D98" s="32" t="str">
        <f>IFERROR(GETPIVOTDATA("Max de Hi Temp",'TCD 6h-6h'!$A$3,"Date6",B98),"")</f>
        <v/>
      </c>
      <c r="E98" s="33" t="str">
        <f>IFERROR(GETPIVOTDATA("Moyenne de Temp Out",'TCD 0h-0h'!$A$3,"Date0",B98),"")</f>
        <v/>
      </c>
      <c r="F98" s="45" t="str">
        <f>IFERROR(GETPIVOTDATA("Somme de Rain",'TCD 6h-6h'!$A$3,"Date6",B98),"")</f>
        <v/>
      </c>
      <c r="G98" s="45" t="str">
        <f>IFERROR(INDEX('TCD 6h-6h'!$AG:$AG,MATCH($B98,'TCD 6h-6h'!$G:$G,0)),"")</f>
        <v/>
      </c>
      <c r="H98" s="44" t="str">
        <f>IFERROR(GETPIVOTDATA("Max de Rain Rate",'TCD 6h-6h'!$A$3,"Date6",B98),"")</f>
        <v/>
      </c>
      <c r="I98" s="56" t="str">
        <f>IFERROR(GETPIVOTDATA("Min de Bar  ",'TCD 0h-0h'!$A$3,"Date0",$B98),"")</f>
        <v/>
      </c>
      <c r="J98" s="56" t="str">
        <f>IFERROR(GETPIVOTDATA("Max de Bar  ",'TCD 0h-0h'!$A$3,"Date0",$B98),"")</f>
        <v/>
      </c>
      <c r="K98" s="55" t="str">
        <f>IFERROR(GETPIVOTDATA("Moyenne de Bar  ",'TCD 0h-0h'!$A$3,"Date0",$B98),"")</f>
        <v/>
      </c>
      <c r="L98" s="78" t="str">
        <f>IFERROR(GETPIVOTDATA("Moyenne de Wind Speed",'TCD 0h-0h'!$A$3,"Date0",$B98),"")</f>
        <v/>
      </c>
      <c r="M98" s="78" t="str">
        <f>IFERROR(GETPIVOTDATA("Max de Wind Speed",'TCD 0h-0h'!$A$3,"Date0",$B98),"")</f>
        <v/>
      </c>
      <c r="N98" s="77" t="str">
        <f>IFERROR(GETPIVOTDATA("Max de Hi Speed",'TCD 0h-0h'!$A$3,"Date0",$B98),"")</f>
        <v/>
      </c>
      <c r="O98" s="78" t="str">
        <f>IFERROR(INDEX('TCD vent'!$T:$T,MATCH($B98,'TCD vent'!$A:$A,0)),"")</f>
        <v/>
      </c>
    </row>
    <row r="99" spans="2:15" x14ac:dyDescent="0.35">
      <c r="B99" s="31">
        <f t="shared" si="1"/>
        <v>95</v>
      </c>
      <c r="C99" s="32" t="str">
        <f>IFERROR(GETPIVOTDATA("Low Temp",'TCD 18h-18h'!$A$3,"Date18",B99),"")</f>
        <v/>
      </c>
      <c r="D99" s="32" t="str">
        <f>IFERROR(GETPIVOTDATA("Max de Hi Temp",'TCD 6h-6h'!$A$3,"Date6",B99),"")</f>
        <v/>
      </c>
      <c r="E99" s="33" t="str">
        <f>IFERROR(GETPIVOTDATA("Moyenne de Temp Out",'TCD 0h-0h'!$A$3,"Date0",B99),"")</f>
        <v/>
      </c>
      <c r="F99" s="45" t="str">
        <f>IFERROR(GETPIVOTDATA("Somme de Rain",'TCD 6h-6h'!$A$3,"Date6",B99),"")</f>
        <v/>
      </c>
      <c r="G99" s="45" t="str">
        <f>IFERROR(INDEX('TCD 6h-6h'!$AG:$AG,MATCH($B99,'TCD 6h-6h'!$G:$G,0)),"")</f>
        <v/>
      </c>
      <c r="H99" s="44" t="str">
        <f>IFERROR(GETPIVOTDATA("Max de Rain Rate",'TCD 6h-6h'!$A$3,"Date6",B99),"")</f>
        <v/>
      </c>
      <c r="I99" s="56" t="str">
        <f>IFERROR(GETPIVOTDATA("Min de Bar  ",'TCD 0h-0h'!$A$3,"Date0",$B99),"")</f>
        <v/>
      </c>
      <c r="J99" s="56" t="str">
        <f>IFERROR(GETPIVOTDATA("Max de Bar  ",'TCD 0h-0h'!$A$3,"Date0",$B99),"")</f>
        <v/>
      </c>
      <c r="K99" s="55" t="str">
        <f>IFERROR(GETPIVOTDATA("Moyenne de Bar  ",'TCD 0h-0h'!$A$3,"Date0",$B99),"")</f>
        <v/>
      </c>
      <c r="L99" s="78" t="str">
        <f>IFERROR(GETPIVOTDATA("Moyenne de Wind Speed",'TCD 0h-0h'!$A$3,"Date0",$B99),"")</f>
        <v/>
      </c>
      <c r="M99" s="78" t="str">
        <f>IFERROR(GETPIVOTDATA("Max de Wind Speed",'TCD 0h-0h'!$A$3,"Date0",$B99),"")</f>
        <v/>
      </c>
      <c r="N99" s="77" t="str">
        <f>IFERROR(GETPIVOTDATA("Max de Hi Speed",'TCD 0h-0h'!$A$3,"Date0",$B99),"")</f>
        <v/>
      </c>
      <c r="O99" s="78" t="str">
        <f>IFERROR(INDEX('TCD vent'!$T:$T,MATCH($B99,'TCD vent'!$A:$A,0)),"")</f>
        <v/>
      </c>
    </row>
    <row r="100" spans="2:15" x14ac:dyDescent="0.35">
      <c r="B100" s="31">
        <f t="shared" si="1"/>
        <v>96</v>
      </c>
      <c r="C100" s="32" t="str">
        <f>IFERROR(GETPIVOTDATA("Low Temp",'TCD 18h-18h'!$A$3,"Date18",B100),"")</f>
        <v/>
      </c>
      <c r="D100" s="32" t="str">
        <f>IFERROR(GETPIVOTDATA("Max de Hi Temp",'TCD 6h-6h'!$A$3,"Date6",B100),"")</f>
        <v/>
      </c>
      <c r="E100" s="33" t="str">
        <f>IFERROR(GETPIVOTDATA("Moyenne de Temp Out",'TCD 0h-0h'!$A$3,"Date0",B100),"")</f>
        <v/>
      </c>
      <c r="F100" s="45" t="str">
        <f>IFERROR(GETPIVOTDATA("Somme de Rain",'TCD 6h-6h'!$A$3,"Date6",B100),"")</f>
        <v/>
      </c>
      <c r="G100" s="45" t="str">
        <f>IFERROR(INDEX('TCD 6h-6h'!$AG:$AG,MATCH($B100,'TCD 6h-6h'!$G:$G,0)),"")</f>
        <v/>
      </c>
      <c r="H100" s="44" t="str">
        <f>IFERROR(GETPIVOTDATA("Max de Rain Rate",'TCD 6h-6h'!$A$3,"Date6",B100),"")</f>
        <v/>
      </c>
      <c r="I100" s="56" t="str">
        <f>IFERROR(GETPIVOTDATA("Min de Bar  ",'TCD 0h-0h'!$A$3,"Date0",$B100),"")</f>
        <v/>
      </c>
      <c r="J100" s="56" t="str">
        <f>IFERROR(GETPIVOTDATA("Max de Bar  ",'TCD 0h-0h'!$A$3,"Date0",$B100),"")</f>
        <v/>
      </c>
      <c r="K100" s="55" t="str">
        <f>IFERROR(GETPIVOTDATA("Moyenne de Bar  ",'TCD 0h-0h'!$A$3,"Date0",$B100),"")</f>
        <v/>
      </c>
      <c r="L100" s="78" t="str">
        <f>IFERROR(GETPIVOTDATA("Moyenne de Wind Speed",'TCD 0h-0h'!$A$3,"Date0",$B100),"")</f>
        <v/>
      </c>
      <c r="M100" s="78" t="str">
        <f>IFERROR(GETPIVOTDATA("Max de Wind Speed",'TCD 0h-0h'!$A$3,"Date0",$B100),"")</f>
        <v/>
      </c>
      <c r="N100" s="77" t="str">
        <f>IFERROR(GETPIVOTDATA("Max de Hi Speed",'TCD 0h-0h'!$A$3,"Date0",$B100),"")</f>
        <v/>
      </c>
      <c r="O100" s="78" t="str">
        <f>IFERROR(INDEX('TCD vent'!$T:$T,MATCH($B100,'TCD vent'!$A:$A,0)),"")</f>
        <v/>
      </c>
    </row>
    <row r="101" spans="2:15" x14ac:dyDescent="0.35">
      <c r="B101" s="31">
        <f t="shared" si="1"/>
        <v>97</v>
      </c>
      <c r="C101" s="32" t="str">
        <f>IFERROR(GETPIVOTDATA("Low Temp",'TCD 18h-18h'!$A$3,"Date18",B101),"")</f>
        <v/>
      </c>
      <c r="D101" s="32" t="str">
        <f>IFERROR(GETPIVOTDATA("Max de Hi Temp",'TCD 6h-6h'!$A$3,"Date6",B101),"")</f>
        <v/>
      </c>
      <c r="E101" s="33" t="str">
        <f>IFERROR(GETPIVOTDATA("Moyenne de Temp Out",'TCD 0h-0h'!$A$3,"Date0",B101),"")</f>
        <v/>
      </c>
      <c r="F101" s="45" t="str">
        <f>IFERROR(GETPIVOTDATA("Somme de Rain",'TCD 6h-6h'!$A$3,"Date6",B101),"")</f>
        <v/>
      </c>
      <c r="G101" s="45" t="str">
        <f>IFERROR(INDEX('TCD 6h-6h'!$AG:$AG,MATCH($B101,'TCD 6h-6h'!$G:$G,0)),"")</f>
        <v/>
      </c>
      <c r="H101" s="44" t="str">
        <f>IFERROR(GETPIVOTDATA("Max de Rain Rate",'TCD 6h-6h'!$A$3,"Date6",B101),"")</f>
        <v/>
      </c>
      <c r="I101" s="56" t="str">
        <f>IFERROR(GETPIVOTDATA("Min de Bar  ",'TCD 0h-0h'!$A$3,"Date0",$B101),"")</f>
        <v/>
      </c>
      <c r="J101" s="56" t="str">
        <f>IFERROR(GETPIVOTDATA("Max de Bar  ",'TCD 0h-0h'!$A$3,"Date0",$B101),"")</f>
        <v/>
      </c>
      <c r="K101" s="55" t="str">
        <f>IFERROR(GETPIVOTDATA("Moyenne de Bar  ",'TCD 0h-0h'!$A$3,"Date0",$B101),"")</f>
        <v/>
      </c>
      <c r="L101" s="78" t="str">
        <f>IFERROR(GETPIVOTDATA("Moyenne de Wind Speed",'TCD 0h-0h'!$A$3,"Date0",$B101),"")</f>
        <v/>
      </c>
      <c r="M101" s="78" t="str">
        <f>IFERROR(GETPIVOTDATA("Max de Wind Speed",'TCD 0h-0h'!$A$3,"Date0",$B101),"")</f>
        <v/>
      </c>
      <c r="N101" s="77" t="str">
        <f>IFERROR(GETPIVOTDATA("Max de Hi Speed",'TCD 0h-0h'!$A$3,"Date0",$B101),"")</f>
        <v/>
      </c>
      <c r="O101" s="78" t="str">
        <f>IFERROR(INDEX('TCD vent'!$T:$T,MATCH($B101,'TCD vent'!$A:$A,0)),"")</f>
        <v/>
      </c>
    </row>
    <row r="102" spans="2:15" x14ac:dyDescent="0.35">
      <c r="B102" s="31">
        <f t="shared" si="1"/>
        <v>98</v>
      </c>
      <c r="C102" s="32" t="str">
        <f>IFERROR(GETPIVOTDATA("Low Temp",'TCD 18h-18h'!$A$3,"Date18",B102),"")</f>
        <v/>
      </c>
      <c r="D102" s="32" t="str">
        <f>IFERROR(GETPIVOTDATA("Max de Hi Temp",'TCD 6h-6h'!$A$3,"Date6",B102),"")</f>
        <v/>
      </c>
      <c r="E102" s="33" t="str">
        <f>IFERROR(GETPIVOTDATA("Moyenne de Temp Out",'TCD 0h-0h'!$A$3,"Date0",B102),"")</f>
        <v/>
      </c>
      <c r="F102" s="45" t="str">
        <f>IFERROR(GETPIVOTDATA("Somme de Rain",'TCD 6h-6h'!$A$3,"Date6",B102),"")</f>
        <v/>
      </c>
      <c r="G102" s="45" t="str">
        <f>IFERROR(INDEX('TCD 6h-6h'!$AG:$AG,MATCH($B102,'TCD 6h-6h'!$G:$G,0)),"")</f>
        <v/>
      </c>
      <c r="H102" s="44" t="str">
        <f>IFERROR(GETPIVOTDATA("Max de Rain Rate",'TCD 6h-6h'!$A$3,"Date6",B102),"")</f>
        <v/>
      </c>
      <c r="I102" s="56" t="str">
        <f>IFERROR(GETPIVOTDATA("Min de Bar  ",'TCD 0h-0h'!$A$3,"Date0",$B102),"")</f>
        <v/>
      </c>
      <c r="J102" s="56" t="str">
        <f>IFERROR(GETPIVOTDATA("Max de Bar  ",'TCD 0h-0h'!$A$3,"Date0",$B102),"")</f>
        <v/>
      </c>
      <c r="K102" s="55" t="str">
        <f>IFERROR(GETPIVOTDATA("Moyenne de Bar  ",'TCD 0h-0h'!$A$3,"Date0",$B102),"")</f>
        <v/>
      </c>
      <c r="L102" s="78" t="str">
        <f>IFERROR(GETPIVOTDATA("Moyenne de Wind Speed",'TCD 0h-0h'!$A$3,"Date0",$B102),"")</f>
        <v/>
      </c>
      <c r="M102" s="78" t="str">
        <f>IFERROR(GETPIVOTDATA("Max de Wind Speed",'TCD 0h-0h'!$A$3,"Date0",$B102),"")</f>
        <v/>
      </c>
      <c r="N102" s="77" t="str">
        <f>IFERROR(GETPIVOTDATA("Max de Hi Speed",'TCD 0h-0h'!$A$3,"Date0",$B102),"")</f>
        <v/>
      </c>
      <c r="O102" s="78" t="str">
        <f>IFERROR(INDEX('TCD vent'!$T:$T,MATCH($B102,'TCD vent'!$A:$A,0)),"")</f>
        <v/>
      </c>
    </row>
    <row r="103" spans="2:15" x14ac:dyDescent="0.35">
      <c r="B103" s="31">
        <f t="shared" si="1"/>
        <v>99</v>
      </c>
      <c r="C103" s="32" t="str">
        <f>IFERROR(GETPIVOTDATA("Low Temp",'TCD 18h-18h'!$A$3,"Date18",B103),"")</f>
        <v/>
      </c>
      <c r="D103" s="32" t="str">
        <f>IFERROR(GETPIVOTDATA("Max de Hi Temp",'TCD 6h-6h'!$A$3,"Date6",B103),"")</f>
        <v/>
      </c>
      <c r="E103" s="33" t="str">
        <f>IFERROR(GETPIVOTDATA("Moyenne de Temp Out",'TCD 0h-0h'!$A$3,"Date0",B103),"")</f>
        <v/>
      </c>
      <c r="F103" s="45" t="str">
        <f>IFERROR(GETPIVOTDATA("Somme de Rain",'TCD 6h-6h'!$A$3,"Date6",B103),"")</f>
        <v/>
      </c>
      <c r="G103" s="45" t="str">
        <f>IFERROR(INDEX('TCD 6h-6h'!$AG:$AG,MATCH($B103,'TCD 6h-6h'!$G:$G,0)),"")</f>
        <v/>
      </c>
      <c r="H103" s="44" t="str">
        <f>IFERROR(GETPIVOTDATA("Max de Rain Rate",'TCD 6h-6h'!$A$3,"Date6",B103),"")</f>
        <v/>
      </c>
      <c r="I103" s="56" t="str">
        <f>IFERROR(GETPIVOTDATA("Min de Bar  ",'TCD 0h-0h'!$A$3,"Date0",$B103),"")</f>
        <v/>
      </c>
      <c r="J103" s="56" t="str">
        <f>IFERROR(GETPIVOTDATA("Max de Bar  ",'TCD 0h-0h'!$A$3,"Date0",$B103),"")</f>
        <v/>
      </c>
      <c r="K103" s="55" t="str">
        <f>IFERROR(GETPIVOTDATA("Moyenne de Bar  ",'TCD 0h-0h'!$A$3,"Date0",$B103),"")</f>
        <v/>
      </c>
      <c r="L103" s="78" t="str">
        <f>IFERROR(GETPIVOTDATA("Moyenne de Wind Speed",'TCD 0h-0h'!$A$3,"Date0",$B103),"")</f>
        <v/>
      </c>
      <c r="M103" s="78" t="str">
        <f>IFERROR(GETPIVOTDATA("Max de Wind Speed",'TCD 0h-0h'!$A$3,"Date0",$B103),"")</f>
        <v/>
      </c>
      <c r="N103" s="77" t="str">
        <f>IFERROR(GETPIVOTDATA("Max de Hi Speed",'TCD 0h-0h'!$A$3,"Date0",$B103),"")</f>
        <v/>
      </c>
      <c r="O103" s="78" t="str">
        <f>IFERROR(INDEX('TCD vent'!$T:$T,MATCH($B103,'TCD vent'!$A:$A,0)),"")</f>
        <v/>
      </c>
    </row>
    <row r="104" spans="2:15" x14ac:dyDescent="0.35">
      <c r="B104" s="31">
        <f t="shared" si="1"/>
        <v>100</v>
      </c>
      <c r="C104" s="32" t="str">
        <f>IFERROR(GETPIVOTDATA("Low Temp",'TCD 18h-18h'!$A$3,"Date18",B104),"")</f>
        <v/>
      </c>
      <c r="D104" s="32" t="str">
        <f>IFERROR(GETPIVOTDATA("Max de Hi Temp",'TCD 6h-6h'!$A$3,"Date6",B104),"")</f>
        <v/>
      </c>
      <c r="E104" s="33" t="str">
        <f>IFERROR(GETPIVOTDATA("Moyenne de Temp Out",'TCD 0h-0h'!$A$3,"Date0",B104),"")</f>
        <v/>
      </c>
      <c r="F104" s="45" t="str">
        <f>IFERROR(GETPIVOTDATA("Somme de Rain",'TCD 6h-6h'!$A$3,"Date6",B104),"")</f>
        <v/>
      </c>
      <c r="G104" s="45" t="str">
        <f>IFERROR(INDEX('TCD 6h-6h'!$AG:$AG,MATCH($B104,'TCD 6h-6h'!$G:$G,0)),"")</f>
        <v/>
      </c>
      <c r="H104" s="44" t="str">
        <f>IFERROR(GETPIVOTDATA("Max de Rain Rate",'TCD 6h-6h'!$A$3,"Date6",B104),"")</f>
        <v/>
      </c>
      <c r="I104" s="56" t="str">
        <f>IFERROR(GETPIVOTDATA("Min de Bar  ",'TCD 0h-0h'!$A$3,"Date0",$B104),"")</f>
        <v/>
      </c>
      <c r="J104" s="56" t="str">
        <f>IFERROR(GETPIVOTDATA("Max de Bar  ",'TCD 0h-0h'!$A$3,"Date0",$B104),"")</f>
        <v/>
      </c>
      <c r="K104" s="55" t="str">
        <f>IFERROR(GETPIVOTDATA("Moyenne de Bar  ",'TCD 0h-0h'!$A$3,"Date0",$B104),"")</f>
        <v/>
      </c>
      <c r="L104" s="78" t="str">
        <f>IFERROR(GETPIVOTDATA("Moyenne de Wind Speed",'TCD 0h-0h'!$A$3,"Date0",$B104),"")</f>
        <v/>
      </c>
      <c r="M104" s="78" t="str">
        <f>IFERROR(GETPIVOTDATA("Max de Wind Speed",'TCD 0h-0h'!$A$3,"Date0",$B104),"")</f>
        <v/>
      </c>
      <c r="N104" s="77" t="str">
        <f>IFERROR(GETPIVOTDATA("Max de Hi Speed",'TCD 0h-0h'!$A$3,"Date0",$B104),"")</f>
        <v/>
      </c>
      <c r="O104" s="78" t="str">
        <f>IFERROR(INDEX('TCD vent'!$T:$T,MATCH($B104,'TCD vent'!$A:$A,0)),"")</f>
        <v/>
      </c>
    </row>
    <row r="105" spans="2:15" x14ac:dyDescent="0.35">
      <c r="B105" s="31">
        <f t="shared" si="1"/>
        <v>101</v>
      </c>
      <c r="C105" s="32" t="str">
        <f>IFERROR(GETPIVOTDATA("Low Temp",'TCD 18h-18h'!$A$3,"Date18",B105),"")</f>
        <v/>
      </c>
      <c r="D105" s="32" t="str">
        <f>IFERROR(GETPIVOTDATA("Max de Hi Temp",'TCD 6h-6h'!$A$3,"Date6",B105),"")</f>
        <v/>
      </c>
      <c r="E105" s="33" t="str">
        <f>IFERROR(GETPIVOTDATA("Moyenne de Temp Out",'TCD 0h-0h'!$A$3,"Date0",B105),"")</f>
        <v/>
      </c>
      <c r="F105" s="45" t="str">
        <f>IFERROR(GETPIVOTDATA("Somme de Rain",'TCD 6h-6h'!$A$3,"Date6",B105),"")</f>
        <v/>
      </c>
      <c r="G105" s="45" t="str">
        <f>IFERROR(INDEX('TCD 6h-6h'!$AG:$AG,MATCH($B105,'TCD 6h-6h'!$G:$G,0)),"")</f>
        <v/>
      </c>
      <c r="H105" s="44" t="str">
        <f>IFERROR(GETPIVOTDATA("Max de Rain Rate",'TCD 6h-6h'!$A$3,"Date6",B105),"")</f>
        <v/>
      </c>
      <c r="I105" s="56" t="str">
        <f>IFERROR(GETPIVOTDATA("Min de Bar  ",'TCD 0h-0h'!$A$3,"Date0",$B105),"")</f>
        <v/>
      </c>
      <c r="J105" s="56" t="str">
        <f>IFERROR(GETPIVOTDATA("Max de Bar  ",'TCD 0h-0h'!$A$3,"Date0",$B105),"")</f>
        <v/>
      </c>
      <c r="K105" s="55" t="str">
        <f>IFERROR(GETPIVOTDATA("Moyenne de Bar  ",'TCD 0h-0h'!$A$3,"Date0",$B105),"")</f>
        <v/>
      </c>
      <c r="L105" s="78" t="str">
        <f>IFERROR(GETPIVOTDATA("Moyenne de Wind Speed",'TCD 0h-0h'!$A$3,"Date0",$B105),"")</f>
        <v/>
      </c>
      <c r="M105" s="78" t="str">
        <f>IFERROR(GETPIVOTDATA("Max de Wind Speed",'TCD 0h-0h'!$A$3,"Date0",$B105),"")</f>
        <v/>
      </c>
      <c r="N105" s="77" t="str">
        <f>IFERROR(GETPIVOTDATA("Max de Hi Speed",'TCD 0h-0h'!$A$3,"Date0",$B105),"")</f>
        <v/>
      </c>
      <c r="O105" s="78" t="str">
        <f>IFERROR(INDEX('TCD vent'!$T:$T,MATCH($B105,'TCD vent'!$A:$A,0)),"")</f>
        <v/>
      </c>
    </row>
    <row r="106" spans="2:15" x14ac:dyDescent="0.35">
      <c r="B106" s="31">
        <f t="shared" si="1"/>
        <v>102</v>
      </c>
      <c r="C106" s="32" t="str">
        <f>IFERROR(GETPIVOTDATA("Low Temp",'TCD 18h-18h'!$A$3,"Date18",B106),"")</f>
        <v/>
      </c>
      <c r="D106" s="32" t="str">
        <f>IFERROR(GETPIVOTDATA("Max de Hi Temp",'TCD 6h-6h'!$A$3,"Date6",B106),"")</f>
        <v/>
      </c>
      <c r="E106" s="33" t="str">
        <f>IFERROR(GETPIVOTDATA("Moyenne de Temp Out",'TCD 0h-0h'!$A$3,"Date0",B106),"")</f>
        <v/>
      </c>
      <c r="F106" s="45" t="str">
        <f>IFERROR(GETPIVOTDATA("Somme de Rain",'TCD 6h-6h'!$A$3,"Date6",B106),"")</f>
        <v/>
      </c>
      <c r="G106" s="45" t="str">
        <f>IFERROR(INDEX('TCD 6h-6h'!$AG:$AG,MATCH($B106,'TCD 6h-6h'!$G:$G,0)),"")</f>
        <v/>
      </c>
      <c r="H106" s="44" t="str">
        <f>IFERROR(GETPIVOTDATA("Max de Rain Rate",'TCD 6h-6h'!$A$3,"Date6",B106),"")</f>
        <v/>
      </c>
      <c r="I106" s="56" t="str">
        <f>IFERROR(GETPIVOTDATA("Min de Bar  ",'TCD 0h-0h'!$A$3,"Date0",$B106),"")</f>
        <v/>
      </c>
      <c r="J106" s="56" t="str">
        <f>IFERROR(GETPIVOTDATA("Max de Bar  ",'TCD 0h-0h'!$A$3,"Date0",$B106),"")</f>
        <v/>
      </c>
      <c r="K106" s="55" t="str">
        <f>IFERROR(GETPIVOTDATA("Moyenne de Bar  ",'TCD 0h-0h'!$A$3,"Date0",$B106),"")</f>
        <v/>
      </c>
      <c r="L106" s="78" t="str">
        <f>IFERROR(GETPIVOTDATA("Moyenne de Wind Speed",'TCD 0h-0h'!$A$3,"Date0",$B106),"")</f>
        <v/>
      </c>
      <c r="M106" s="78" t="str">
        <f>IFERROR(GETPIVOTDATA("Max de Wind Speed",'TCD 0h-0h'!$A$3,"Date0",$B106),"")</f>
        <v/>
      </c>
      <c r="N106" s="77" t="str">
        <f>IFERROR(GETPIVOTDATA("Max de Hi Speed",'TCD 0h-0h'!$A$3,"Date0",$B106),"")</f>
        <v/>
      </c>
      <c r="O106" s="78" t="str">
        <f>IFERROR(INDEX('TCD vent'!$T:$T,MATCH($B106,'TCD vent'!$A:$A,0)),"")</f>
        <v/>
      </c>
    </row>
    <row r="107" spans="2:15" x14ac:dyDescent="0.35">
      <c r="B107" s="31">
        <f t="shared" si="1"/>
        <v>103</v>
      </c>
      <c r="C107" s="32" t="str">
        <f>IFERROR(GETPIVOTDATA("Low Temp",'TCD 18h-18h'!$A$3,"Date18",B107),"")</f>
        <v/>
      </c>
      <c r="D107" s="32" t="str">
        <f>IFERROR(GETPIVOTDATA("Max de Hi Temp",'TCD 6h-6h'!$A$3,"Date6",B107),"")</f>
        <v/>
      </c>
      <c r="E107" s="33" t="str">
        <f>IFERROR(GETPIVOTDATA("Moyenne de Temp Out",'TCD 0h-0h'!$A$3,"Date0",B107),"")</f>
        <v/>
      </c>
      <c r="F107" s="45" t="str">
        <f>IFERROR(GETPIVOTDATA("Somme de Rain",'TCD 6h-6h'!$A$3,"Date6",B107),"")</f>
        <v/>
      </c>
      <c r="G107" s="45" t="str">
        <f>IFERROR(INDEX('TCD 6h-6h'!$AG:$AG,MATCH($B107,'TCD 6h-6h'!$G:$G,0)),"")</f>
        <v/>
      </c>
      <c r="H107" s="44" t="str">
        <f>IFERROR(GETPIVOTDATA("Max de Rain Rate",'TCD 6h-6h'!$A$3,"Date6",B107),"")</f>
        <v/>
      </c>
      <c r="I107" s="56" t="str">
        <f>IFERROR(GETPIVOTDATA("Min de Bar  ",'TCD 0h-0h'!$A$3,"Date0",$B107),"")</f>
        <v/>
      </c>
      <c r="J107" s="56" t="str">
        <f>IFERROR(GETPIVOTDATA("Max de Bar  ",'TCD 0h-0h'!$A$3,"Date0",$B107),"")</f>
        <v/>
      </c>
      <c r="K107" s="55" t="str">
        <f>IFERROR(GETPIVOTDATA("Moyenne de Bar  ",'TCD 0h-0h'!$A$3,"Date0",$B107),"")</f>
        <v/>
      </c>
      <c r="L107" s="78" t="str">
        <f>IFERROR(GETPIVOTDATA("Moyenne de Wind Speed",'TCD 0h-0h'!$A$3,"Date0",$B107),"")</f>
        <v/>
      </c>
      <c r="M107" s="78" t="str">
        <f>IFERROR(GETPIVOTDATA("Max de Wind Speed",'TCD 0h-0h'!$A$3,"Date0",$B107),"")</f>
        <v/>
      </c>
      <c r="N107" s="77" t="str">
        <f>IFERROR(GETPIVOTDATA("Max de Hi Speed",'TCD 0h-0h'!$A$3,"Date0",$B107),"")</f>
        <v/>
      </c>
      <c r="O107" s="78" t="str">
        <f>IFERROR(INDEX('TCD vent'!$T:$T,MATCH($B107,'TCD vent'!$A:$A,0)),"")</f>
        <v/>
      </c>
    </row>
    <row r="108" spans="2:15" x14ac:dyDescent="0.35">
      <c r="B108" s="31">
        <f t="shared" si="1"/>
        <v>104</v>
      </c>
      <c r="C108" s="32" t="str">
        <f>IFERROR(GETPIVOTDATA("Low Temp",'TCD 18h-18h'!$A$3,"Date18",B108),"")</f>
        <v/>
      </c>
      <c r="D108" s="32" t="str">
        <f>IFERROR(GETPIVOTDATA("Max de Hi Temp",'TCD 6h-6h'!$A$3,"Date6",B108),"")</f>
        <v/>
      </c>
      <c r="E108" s="33" t="str">
        <f>IFERROR(GETPIVOTDATA("Moyenne de Temp Out",'TCD 0h-0h'!$A$3,"Date0",B108),"")</f>
        <v/>
      </c>
      <c r="F108" s="45" t="str">
        <f>IFERROR(GETPIVOTDATA("Somme de Rain",'TCD 6h-6h'!$A$3,"Date6",B108),"")</f>
        <v/>
      </c>
      <c r="G108" s="45" t="str">
        <f>IFERROR(INDEX('TCD 6h-6h'!$AG:$AG,MATCH($B108,'TCD 6h-6h'!$G:$G,0)),"")</f>
        <v/>
      </c>
      <c r="H108" s="44" t="str">
        <f>IFERROR(GETPIVOTDATA("Max de Rain Rate",'TCD 6h-6h'!$A$3,"Date6",B108),"")</f>
        <v/>
      </c>
      <c r="I108" s="56" t="str">
        <f>IFERROR(GETPIVOTDATA("Min de Bar  ",'TCD 0h-0h'!$A$3,"Date0",$B108),"")</f>
        <v/>
      </c>
      <c r="J108" s="56" t="str">
        <f>IFERROR(GETPIVOTDATA("Max de Bar  ",'TCD 0h-0h'!$A$3,"Date0",$B108),"")</f>
        <v/>
      </c>
      <c r="K108" s="55" t="str">
        <f>IFERROR(GETPIVOTDATA("Moyenne de Bar  ",'TCD 0h-0h'!$A$3,"Date0",$B108),"")</f>
        <v/>
      </c>
      <c r="L108" s="78" t="str">
        <f>IFERROR(GETPIVOTDATA("Moyenne de Wind Speed",'TCD 0h-0h'!$A$3,"Date0",$B108),"")</f>
        <v/>
      </c>
      <c r="M108" s="78" t="str">
        <f>IFERROR(GETPIVOTDATA("Max de Wind Speed",'TCD 0h-0h'!$A$3,"Date0",$B108),"")</f>
        <v/>
      </c>
      <c r="N108" s="77" t="str">
        <f>IFERROR(GETPIVOTDATA("Max de Hi Speed",'TCD 0h-0h'!$A$3,"Date0",$B108),"")</f>
        <v/>
      </c>
      <c r="O108" s="78" t="str">
        <f>IFERROR(INDEX('TCD vent'!$T:$T,MATCH($B108,'TCD vent'!$A:$A,0)),"")</f>
        <v/>
      </c>
    </row>
    <row r="109" spans="2:15" x14ac:dyDescent="0.35">
      <c r="B109" s="31">
        <f t="shared" si="1"/>
        <v>105</v>
      </c>
      <c r="C109" s="32" t="str">
        <f>IFERROR(GETPIVOTDATA("Low Temp",'TCD 18h-18h'!$A$3,"Date18",B109),"")</f>
        <v/>
      </c>
      <c r="D109" s="32" t="str">
        <f>IFERROR(GETPIVOTDATA("Max de Hi Temp",'TCD 6h-6h'!$A$3,"Date6",B109),"")</f>
        <v/>
      </c>
      <c r="E109" s="33" t="str">
        <f>IFERROR(GETPIVOTDATA("Moyenne de Temp Out",'TCD 0h-0h'!$A$3,"Date0",B109),"")</f>
        <v/>
      </c>
      <c r="F109" s="45" t="str">
        <f>IFERROR(GETPIVOTDATA("Somme de Rain",'TCD 6h-6h'!$A$3,"Date6",B109),"")</f>
        <v/>
      </c>
      <c r="G109" s="45" t="str">
        <f>IFERROR(INDEX('TCD 6h-6h'!$AG:$AG,MATCH($B109,'TCD 6h-6h'!$G:$G,0)),"")</f>
        <v/>
      </c>
      <c r="H109" s="44" t="str">
        <f>IFERROR(GETPIVOTDATA("Max de Rain Rate",'TCD 6h-6h'!$A$3,"Date6",B109),"")</f>
        <v/>
      </c>
      <c r="I109" s="56" t="str">
        <f>IFERROR(GETPIVOTDATA("Min de Bar  ",'TCD 0h-0h'!$A$3,"Date0",$B109),"")</f>
        <v/>
      </c>
      <c r="J109" s="56" t="str">
        <f>IFERROR(GETPIVOTDATA("Max de Bar  ",'TCD 0h-0h'!$A$3,"Date0",$B109),"")</f>
        <v/>
      </c>
      <c r="K109" s="55" t="str">
        <f>IFERROR(GETPIVOTDATA("Moyenne de Bar  ",'TCD 0h-0h'!$A$3,"Date0",$B109),"")</f>
        <v/>
      </c>
      <c r="L109" s="78" t="str">
        <f>IFERROR(GETPIVOTDATA("Moyenne de Wind Speed",'TCD 0h-0h'!$A$3,"Date0",$B109),"")</f>
        <v/>
      </c>
      <c r="M109" s="78" t="str">
        <f>IFERROR(GETPIVOTDATA("Max de Wind Speed",'TCD 0h-0h'!$A$3,"Date0",$B109),"")</f>
        <v/>
      </c>
      <c r="N109" s="77" t="str">
        <f>IFERROR(GETPIVOTDATA("Max de Hi Speed",'TCD 0h-0h'!$A$3,"Date0",$B109),"")</f>
        <v/>
      </c>
      <c r="O109" s="78" t="str">
        <f>IFERROR(INDEX('TCD vent'!$T:$T,MATCH($B109,'TCD vent'!$A:$A,0)),"")</f>
        <v/>
      </c>
    </row>
    <row r="110" spans="2:15" x14ac:dyDescent="0.35">
      <c r="B110" s="31">
        <f t="shared" si="1"/>
        <v>106</v>
      </c>
      <c r="C110" s="32" t="str">
        <f>IFERROR(GETPIVOTDATA("Low Temp",'TCD 18h-18h'!$A$3,"Date18",B110),"")</f>
        <v/>
      </c>
      <c r="D110" s="32" t="str">
        <f>IFERROR(GETPIVOTDATA("Max de Hi Temp",'TCD 6h-6h'!$A$3,"Date6",B110),"")</f>
        <v/>
      </c>
      <c r="E110" s="33" t="str">
        <f>IFERROR(GETPIVOTDATA("Moyenne de Temp Out",'TCD 0h-0h'!$A$3,"Date0",B110),"")</f>
        <v/>
      </c>
      <c r="F110" s="45" t="str">
        <f>IFERROR(GETPIVOTDATA("Somme de Rain",'TCD 6h-6h'!$A$3,"Date6",B110),"")</f>
        <v/>
      </c>
      <c r="G110" s="45" t="str">
        <f>IFERROR(INDEX('TCD 6h-6h'!$AG:$AG,MATCH($B110,'TCD 6h-6h'!$G:$G,0)),"")</f>
        <v/>
      </c>
      <c r="H110" s="44" t="str">
        <f>IFERROR(GETPIVOTDATA("Max de Rain Rate",'TCD 6h-6h'!$A$3,"Date6",B110),"")</f>
        <v/>
      </c>
      <c r="I110" s="56" t="str">
        <f>IFERROR(GETPIVOTDATA("Min de Bar  ",'TCD 0h-0h'!$A$3,"Date0",$B110),"")</f>
        <v/>
      </c>
      <c r="J110" s="56" t="str">
        <f>IFERROR(GETPIVOTDATA("Max de Bar  ",'TCD 0h-0h'!$A$3,"Date0",$B110),"")</f>
        <v/>
      </c>
      <c r="K110" s="55" t="str">
        <f>IFERROR(GETPIVOTDATA("Moyenne de Bar  ",'TCD 0h-0h'!$A$3,"Date0",$B110),"")</f>
        <v/>
      </c>
      <c r="L110" s="78" t="str">
        <f>IFERROR(GETPIVOTDATA("Moyenne de Wind Speed",'TCD 0h-0h'!$A$3,"Date0",$B110),"")</f>
        <v/>
      </c>
      <c r="M110" s="78" t="str">
        <f>IFERROR(GETPIVOTDATA("Max de Wind Speed",'TCD 0h-0h'!$A$3,"Date0",$B110),"")</f>
        <v/>
      </c>
      <c r="N110" s="77" t="str">
        <f>IFERROR(GETPIVOTDATA("Max de Hi Speed",'TCD 0h-0h'!$A$3,"Date0",$B110),"")</f>
        <v/>
      </c>
      <c r="O110" s="78" t="str">
        <f>IFERROR(INDEX('TCD vent'!$T:$T,MATCH($B110,'TCD vent'!$A:$A,0)),"")</f>
        <v/>
      </c>
    </row>
    <row r="111" spans="2:15" x14ac:dyDescent="0.35">
      <c r="B111" s="31">
        <f t="shared" si="1"/>
        <v>107</v>
      </c>
      <c r="C111" s="32" t="str">
        <f>IFERROR(GETPIVOTDATA("Low Temp",'TCD 18h-18h'!$A$3,"Date18",B111),"")</f>
        <v/>
      </c>
      <c r="D111" s="32" t="str">
        <f>IFERROR(GETPIVOTDATA("Max de Hi Temp",'TCD 6h-6h'!$A$3,"Date6",B111),"")</f>
        <v/>
      </c>
      <c r="E111" s="33" t="str">
        <f>IFERROR(GETPIVOTDATA("Moyenne de Temp Out",'TCD 0h-0h'!$A$3,"Date0",B111),"")</f>
        <v/>
      </c>
      <c r="F111" s="45" t="str">
        <f>IFERROR(GETPIVOTDATA("Somme de Rain",'TCD 6h-6h'!$A$3,"Date6",B111),"")</f>
        <v/>
      </c>
      <c r="G111" s="45" t="str">
        <f>IFERROR(INDEX('TCD 6h-6h'!$AG:$AG,MATCH($B111,'TCD 6h-6h'!$G:$G,0)),"")</f>
        <v/>
      </c>
      <c r="H111" s="44" t="str">
        <f>IFERROR(GETPIVOTDATA("Max de Rain Rate",'TCD 6h-6h'!$A$3,"Date6",B111),"")</f>
        <v/>
      </c>
      <c r="I111" s="56" t="str">
        <f>IFERROR(GETPIVOTDATA("Min de Bar  ",'TCD 0h-0h'!$A$3,"Date0",$B111),"")</f>
        <v/>
      </c>
      <c r="J111" s="56" t="str">
        <f>IFERROR(GETPIVOTDATA("Max de Bar  ",'TCD 0h-0h'!$A$3,"Date0",$B111),"")</f>
        <v/>
      </c>
      <c r="K111" s="55" t="str">
        <f>IFERROR(GETPIVOTDATA("Moyenne de Bar  ",'TCD 0h-0h'!$A$3,"Date0",$B111),"")</f>
        <v/>
      </c>
      <c r="L111" s="78" t="str">
        <f>IFERROR(GETPIVOTDATA("Moyenne de Wind Speed",'TCD 0h-0h'!$A$3,"Date0",$B111),"")</f>
        <v/>
      </c>
      <c r="M111" s="78" t="str">
        <f>IFERROR(GETPIVOTDATA("Max de Wind Speed",'TCD 0h-0h'!$A$3,"Date0",$B111),"")</f>
        <v/>
      </c>
      <c r="N111" s="77" t="str">
        <f>IFERROR(GETPIVOTDATA("Max de Hi Speed",'TCD 0h-0h'!$A$3,"Date0",$B111),"")</f>
        <v/>
      </c>
      <c r="O111" s="78" t="str">
        <f>IFERROR(INDEX('TCD vent'!$T:$T,MATCH($B111,'TCD vent'!$A:$A,0)),"")</f>
        <v/>
      </c>
    </row>
    <row r="112" spans="2:15" x14ac:dyDescent="0.35">
      <c r="B112" s="31">
        <f t="shared" si="1"/>
        <v>108</v>
      </c>
      <c r="C112" s="32" t="str">
        <f>IFERROR(GETPIVOTDATA("Low Temp",'TCD 18h-18h'!$A$3,"Date18",B112),"")</f>
        <v/>
      </c>
      <c r="D112" s="32" t="str">
        <f>IFERROR(GETPIVOTDATA("Max de Hi Temp",'TCD 6h-6h'!$A$3,"Date6",B112),"")</f>
        <v/>
      </c>
      <c r="E112" s="33" t="str">
        <f>IFERROR(GETPIVOTDATA("Moyenne de Temp Out",'TCD 0h-0h'!$A$3,"Date0",B112),"")</f>
        <v/>
      </c>
      <c r="F112" s="45" t="str">
        <f>IFERROR(GETPIVOTDATA("Somme de Rain",'TCD 6h-6h'!$A$3,"Date6",B112),"")</f>
        <v/>
      </c>
      <c r="G112" s="45" t="str">
        <f>IFERROR(INDEX('TCD 6h-6h'!$AG:$AG,MATCH($B112,'TCD 6h-6h'!$G:$G,0)),"")</f>
        <v/>
      </c>
      <c r="H112" s="44" t="str">
        <f>IFERROR(GETPIVOTDATA("Max de Rain Rate",'TCD 6h-6h'!$A$3,"Date6",B112),"")</f>
        <v/>
      </c>
      <c r="I112" s="56" t="str">
        <f>IFERROR(GETPIVOTDATA("Min de Bar  ",'TCD 0h-0h'!$A$3,"Date0",$B112),"")</f>
        <v/>
      </c>
      <c r="J112" s="56" t="str">
        <f>IFERROR(GETPIVOTDATA("Max de Bar  ",'TCD 0h-0h'!$A$3,"Date0",$B112),"")</f>
        <v/>
      </c>
      <c r="K112" s="55" t="str">
        <f>IFERROR(GETPIVOTDATA("Moyenne de Bar  ",'TCD 0h-0h'!$A$3,"Date0",$B112),"")</f>
        <v/>
      </c>
      <c r="L112" s="78" t="str">
        <f>IFERROR(GETPIVOTDATA("Moyenne de Wind Speed",'TCD 0h-0h'!$A$3,"Date0",$B112),"")</f>
        <v/>
      </c>
      <c r="M112" s="78" t="str">
        <f>IFERROR(GETPIVOTDATA("Max de Wind Speed",'TCD 0h-0h'!$A$3,"Date0",$B112),"")</f>
        <v/>
      </c>
      <c r="N112" s="77" t="str">
        <f>IFERROR(GETPIVOTDATA("Max de Hi Speed",'TCD 0h-0h'!$A$3,"Date0",$B112),"")</f>
        <v/>
      </c>
      <c r="O112" s="78" t="str">
        <f>IFERROR(INDEX('TCD vent'!$T:$T,MATCH($B112,'TCD vent'!$A:$A,0)),"")</f>
        <v/>
      </c>
    </row>
    <row r="113" spans="2:15" x14ac:dyDescent="0.35">
      <c r="B113" s="31">
        <f t="shared" si="1"/>
        <v>109</v>
      </c>
      <c r="C113" s="32" t="str">
        <f>IFERROR(GETPIVOTDATA("Low Temp",'TCD 18h-18h'!$A$3,"Date18",B113),"")</f>
        <v/>
      </c>
      <c r="D113" s="32" t="str">
        <f>IFERROR(GETPIVOTDATA("Max de Hi Temp",'TCD 6h-6h'!$A$3,"Date6",B113),"")</f>
        <v/>
      </c>
      <c r="E113" s="33" t="str">
        <f>IFERROR(GETPIVOTDATA("Moyenne de Temp Out",'TCD 0h-0h'!$A$3,"Date0",B113),"")</f>
        <v/>
      </c>
      <c r="F113" s="45" t="str">
        <f>IFERROR(GETPIVOTDATA("Somme de Rain",'TCD 6h-6h'!$A$3,"Date6",B113),"")</f>
        <v/>
      </c>
      <c r="G113" s="45" t="str">
        <f>IFERROR(INDEX('TCD 6h-6h'!$AG:$AG,MATCH($B113,'TCD 6h-6h'!$G:$G,0)),"")</f>
        <v/>
      </c>
      <c r="H113" s="44" t="str">
        <f>IFERROR(GETPIVOTDATA("Max de Rain Rate",'TCD 6h-6h'!$A$3,"Date6",B113),"")</f>
        <v/>
      </c>
      <c r="I113" s="56" t="str">
        <f>IFERROR(GETPIVOTDATA("Min de Bar  ",'TCD 0h-0h'!$A$3,"Date0",$B113),"")</f>
        <v/>
      </c>
      <c r="J113" s="56" t="str">
        <f>IFERROR(GETPIVOTDATA("Max de Bar  ",'TCD 0h-0h'!$A$3,"Date0",$B113),"")</f>
        <v/>
      </c>
      <c r="K113" s="55" t="str">
        <f>IFERROR(GETPIVOTDATA("Moyenne de Bar  ",'TCD 0h-0h'!$A$3,"Date0",$B113),"")</f>
        <v/>
      </c>
      <c r="L113" s="78" t="str">
        <f>IFERROR(GETPIVOTDATA("Moyenne de Wind Speed",'TCD 0h-0h'!$A$3,"Date0",$B113),"")</f>
        <v/>
      </c>
      <c r="M113" s="78" t="str">
        <f>IFERROR(GETPIVOTDATA("Max de Wind Speed",'TCD 0h-0h'!$A$3,"Date0",$B113),"")</f>
        <v/>
      </c>
      <c r="N113" s="77" t="str">
        <f>IFERROR(GETPIVOTDATA("Max de Hi Speed",'TCD 0h-0h'!$A$3,"Date0",$B113),"")</f>
        <v/>
      </c>
      <c r="O113" s="78" t="str">
        <f>IFERROR(INDEX('TCD vent'!$T:$T,MATCH($B113,'TCD vent'!$A:$A,0)),"")</f>
        <v/>
      </c>
    </row>
    <row r="114" spans="2:15" x14ac:dyDescent="0.35">
      <c r="B114" s="31">
        <f t="shared" si="1"/>
        <v>110</v>
      </c>
      <c r="C114" s="32" t="str">
        <f>IFERROR(GETPIVOTDATA("Low Temp",'TCD 18h-18h'!$A$3,"Date18",B114),"")</f>
        <v/>
      </c>
      <c r="D114" s="32" t="str">
        <f>IFERROR(GETPIVOTDATA("Max de Hi Temp",'TCD 6h-6h'!$A$3,"Date6",B114),"")</f>
        <v/>
      </c>
      <c r="E114" s="33" t="str">
        <f>IFERROR(GETPIVOTDATA("Moyenne de Temp Out",'TCD 0h-0h'!$A$3,"Date0",B114),"")</f>
        <v/>
      </c>
      <c r="F114" s="45" t="str">
        <f>IFERROR(GETPIVOTDATA("Somme de Rain",'TCD 6h-6h'!$A$3,"Date6",B114),"")</f>
        <v/>
      </c>
      <c r="G114" s="45" t="str">
        <f>IFERROR(INDEX('TCD 6h-6h'!$AG:$AG,MATCH($B114,'TCD 6h-6h'!$G:$G,0)),"")</f>
        <v/>
      </c>
      <c r="H114" s="44" t="str">
        <f>IFERROR(GETPIVOTDATA("Max de Rain Rate",'TCD 6h-6h'!$A$3,"Date6",B114),"")</f>
        <v/>
      </c>
      <c r="I114" s="56" t="str">
        <f>IFERROR(GETPIVOTDATA("Min de Bar  ",'TCD 0h-0h'!$A$3,"Date0",$B114),"")</f>
        <v/>
      </c>
      <c r="J114" s="56" t="str">
        <f>IFERROR(GETPIVOTDATA("Max de Bar  ",'TCD 0h-0h'!$A$3,"Date0",$B114),"")</f>
        <v/>
      </c>
      <c r="K114" s="55" t="str">
        <f>IFERROR(GETPIVOTDATA("Moyenne de Bar  ",'TCD 0h-0h'!$A$3,"Date0",$B114),"")</f>
        <v/>
      </c>
      <c r="L114" s="78" t="str">
        <f>IFERROR(GETPIVOTDATA("Moyenne de Wind Speed",'TCD 0h-0h'!$A$3,"Date0",$B114),"")</f>
        <v/>
      </c>
      <c r="M114" s="78" t="str">
        <f>IFERROR(GETPIVOTDATA("Max de Wind Speed",'TCD 0h-0h'!$A$3,"Date0",$B114),"")</f>
        <v/>
      </c>
      <c r="N114" s="77" t="str">
        <f>IFERROR(GETPIVOTDATA("Max de Hi Speed",'TCD 0h-0h'!$A$3,"Date0",$B114),"")</f>
        <v/>
      </c>
      <c r="O114" s="78" t="str">
        <f>IFERROR(INDEX('TCD vent'!$T:$T,MATCH($B114,'TCD vent'!$A:$A,0)),"")</f>
        <v/>
      </c>
    </row>
    <row r="115" spans="2:15" x14ac:dyDescent="0.35">
      <c r="B115" s="31">
        <f t="shared" si="1"/>
        <v>111</v>
      </c>
      <c r="C115" s="32" t="str">
        <f>IFERROR(GETPIVOTDATA("Low Temp",'TCD 18h-18h'!$A$3,"Date18",B115),"")</f>
        <v/>
      </c>
      <c r="D115" s="32" t="str">
        <f>IFERROR(GETPIVOTDATA("Max de Hi Temp",'TCD 6h-6h'!$A$3,"Date6",B115),"")</f>
        <v/>
      </c>
      <c r="E115" s="33" t="str">
        <f>IFERROR(GETPIVOTDATA("Moyenne de Temp Out",'TCD 0h-0h'!$A$3,"Date0",B115),"")</f>
        <v/>
      </c>
      <c r="F115" s="45" t="str">
        <f>IFERROR(GETPIVOTDATA("Somme de Rain",'TCD 6h-6h'!$A$3,"Date6",B115),"")</f>
        <v/>
      </c>
      <c r="G115" s="45" t="str">
        <f>IFERROR(INDEX('TCD 6h-6h'!$AG:$AG,MATCH($B115,'TCD 6h-6h'!$G:$G,0)),"")</f>
        <v/>
      </c>
      <c r="H115" s="44" t="str">
        <f>IFERROR(GETPIVOTDATA("Max de Rain Rate",'TCD 6h-6h'!$A$3,"Date6",B115),"")</f>
        <v/>
      </c>
      <c r="I115" s="56" t="str">
        <f>IFERROR(GETPIVOTDATA("Min de Bar  ",'TCD 0h-0h'!$A$3,"Date0",$B115),"")</f>
        <v/>
      </c>
      <c r="J115" s="56" t="str">
        <f>IFERROR(GETPIVOTDATA("Max de Bar  ",'TCD 0h-0h'!$A$3,"Date0",$B115),"")</f>
        <v/>
      </c>
      <c r="K115" s="55" t="str">
        <f>IFERROR(GETPIVOTDATA("Moyenne de Bar  ",'TCD 0h-0h'!$A$3,"Date0",$B115),"")</f>
        <v/>
      </c>
      <c r="L115" s="78" t="str">
        <f>IFERROR(GETPIVOTDATA("Moyenne de Wind Speed",'TCD 0h-0h'!$A$3,"Date0",$B115),"")</f>
        <v/>
      </c>
      <c r="M115" s="78" t="str">
        <f>IFERROR(GETPIVOTDATA("Max de Wind Speed",'TCD 0h-0h'!$A$3,"Date0",$B115),"")</f>
        <v/>
      </c>
      <c r="N115" s="77" t="str">
        <f>IFERROR(GETPIVOTDATA("Max de Hi Speed",'TCD 0h-0h'!$A$3,"Date0",$B115),"")</f>
        <v/>
      </c>
      <c r="O115" s="78" t="str">
        <f>IFERROR(INDEX('TCD vent'!$T:$T,MATCH($B115,'TCD vent'!$A:$A,0)),"")</f>
        <v/>
      </c>
    </row>
    <row r="116" spans="2:15" x14ac:dyDescent="0.35">
      <c r="B116" s="31">
        <f t="shared" si="1"/>
        <v>112</v>
      </c>
      <c r="C116" s="32" t="str">
        <f>IFERROR(GETPIVOTDATA("Low Temp",'TCD 18h-18h'!$A$3,"Date18",B116),"")</f>
        <v/>
      </c>
      <c r="D116" s="32" t="str">
        <f>IFERROR(GETPIVOTDATA("Max de Hi Temp",'TCD 6h-6h'!$A$3,"Date6",B116),"")</f>
        <v/>
      </c>
      <c r="E116" s="33" t="str">
        <f>IFERROR(GETPIVOTDATA("Moyenne de Temp Out",'TCD 0h-0h'!$A$3,"Date0",B116),"")</f>
        <v/>
      </c>
      <c r="F116" s="45" t="str">
        <f>IFERROR(GETPIVOTDATA("Somme de Rain",'TCD 6h-6h'!$A$3,"Date6",B116),"")</f>
        <v/>
      </c>
      <c r="G116" s="45" t="str">
        <f>IFERROR(INDEX('TCD 6h-6h'!$AG:$AG,MATCH($B116,'TCD 6h-6h'!$G:$G,0)),"")</f>
        <v/>
      </c>
      <c r="H116" s="44" t="str">
        <f>IFERROR(GETPIVOTDATA("Max de Rain Rate",'TCD 6h-6h'!$A$3,"Date6",B116),"")</f>
        <v/>
      </c>
      <c r="I116" s="56" t="str">
        <f>IFERROR(GETPIVOTDATA("Min de Bar  ",'TCD 0h-0h'!$A$3,"Date0",$B116),"")</f>
        <v/>
      </c>
      <c r="J116" s="56" t="str">
        <f>IFERROR(GETPIVOTDATA("Max de Bar  ",'TCD 0h-0h'!$A$3,"Date0",$B116),"")</f>
        <v/>
      </c>
      <c r="K116" s="55" t="str">
        <f>IFERROR(GETPIVOTDATA("Moyenne de Bar  ",'TCD 0h-0h'!$A$3,"Date0",$B116),"")</f>
        <v/>
      </c>
      <c r="L116" s="78" t="str">
        <f>IFERROR(GETPIVOTDATA("Moyenne de Wind Speed",'TCD 0h-0h'!$A$3,"Date0",$B116),"")</f>
        <v/>
      </c>
      <c r="M116" s="78" t="str">
        <f>IFERROR(GETPIVOTDATA("Max de Wind Speed",'TCD 0h-0h'!$A$3,"Date0",$B116),"")</f>
        <v/>
      </c>
      <c r="N116" s="77" t="str">
        <f>IFERROR(GETPIVOTDATA("Max de Hi Speed",'TCD 0h-0h'!$A$3,"Date0",$B116),"")</f>
        <v/>
      </c>
      <c r="O116" s="78" t="str">
        <f>IFERROR(INDEX('TCD vent'!$T:$T,MATCH($B116,'TCD vent'!$A:$A,0)),"")</f>
        <v/>
      </c>
    </row>
    <row r="117" spans="2:15" x14ac:dyDescent="0.35">
      <c r="B117" s="31">
        <f t="shared" si="1"/>
        <v>113</v>
      </c>
      <c r="C117" s="32" t="str">
        <f>IFERROR(GETPIVOTDATA("Low Temp",'TCD 18h-18h'!$A$3,"Date18",B117),"")</f>
        <v/>
      </c>
      <c r="D117" s="32" t="str">
        <f>IFERROR(GETPIVOTDATA("Max de Hi Temp",'TCD 6h-6h'!$A$3,"Date6",B117),"")</f>
        <v/>
      </c>
      <c r="E117" s="33" t="str">
        <f>IFERROR(GETPIVOTDATA("Moyenne de Temp Out",'TCD 0h-0h'!$A$3,"Date0",B117),"")</f>
        <v/>
      </c>
      <c r="F117" s="45" t="str">
        <f>IFERROR(GETPIVOTDATA("Somme de Rain",'TCD 6h-6h'!$A$3,"Date6",B117),"")</f>
        <v/>
      </c>
      <c r="G117" s="45" t="str">
        <f>IFERROR(INDEX('TCD 6h-6h'!$AG:$AG,MATCH($B117,'TCD 6h-6h'!$G:$G,0)),"")</f>
        <v/>
      </c>
      <c r="H117" s="44" t="str">
        <f>IFERROR(GETPIVOTDATA("Max de Rain Rate",'TCD 6h-6h'!$A$3,"Date6",B117),"")</f>
        <v/>
      </c>
      <c r="I117" s="56" t="str">
        <f>IFERROR(GETPIVOTDATA("Min de Bar  ",'TCD 0h-0h'!$A$3,"Date0",$B117),"")</f>
        <v/>
      </c>
      <c r="J117" s="56" t="str">
        <f>IFERROR(GETPIVOTDATA("Max de Bar  ",'TCD 0h-0h'!$A$3,"Date0",$B117),"")</f>
        <v/>
      </c>
      <c r="K117" s="55" t="str">
        <f>IFERROR(GETPIVOTDATA("Moyenne de Bar  ",'TCD 0h-0h'!$A$3,"Date0",$B117),"")</f>
        <v/>
      </c>
      <c r="L117" s="78" t="str">
        <f>IFERROR(GETPIVOTDATA("Moyenne de Wind Speed",'TCD 0h-0h'!$A$3,"Date0",$B117),"")</f>
        <v/>
      </c>
      <c r="M117" s="78" t="str">
        <f>IFERROR(GETPIVOTDATA("Max de Wind Speed",'TCD 0h-0h'!$A$3,"Date0",$B117),"")</f>
        <v/>
      </c>
      <c r="N117" s="77" t="str">
        <f>IFERROR(GETPIVOTDATA("Max de Hi Speed",'TCD 0h-0h'!$A$3,"Date0",$B117),"")</f>
        <v/>
      </c>
      <c r="O117" s="78" t="str">
        <f>IFERROR(INDEX('TCD vent'!$T:$T,MATCH($B117,'TCD vent'!$A:$A,0)),"")</f>
        <v/>
      </c>
    </row>
    <row r="118" spans="2:15" x14ac:dyDescent="0.35">
      <c r="B118" s="31">
        <f t="shared" si="1"/>
        <v>114</v>
      </c>
      <c r="C118" s="32" t="str">
        <f>IFERROR(GETPIVOTDATA("Low Temp",'TCD 18h-18h'!$A$3,"Date18",B118),"")</f>
        <v/>
      </c>
      <c r="D118" s="32" t="str">
        <f>IFERROR(GETPIVOTDATA("Max de Hi Temp",'TCD 6h-6h'!$A$3,"Date6",B118),"")</f>
        <v/>
      </c>
      <c r="E118" s="33" t="str">
        <f>IFERROR(GETPIVOTDATA("Moyenne de Temp Out",'TCD 0h-0h'!$A$3,"Date0",B118),"")</f>
        <v/>
      </c>
      <c r="F118" s="45" t="str">
        <f>IFERROR(GETPIVOTDATA("Somme de Rain",'TCD 6h-6h'!$A$3,"Date6",B118),"")</f>
        <v/>
      </c>
      <c r="G118" s="45" t="str">
        <f>IFERROR(INDEX('TCD 6h-6h'!$AG:$AG,MATCH($B118,'TCD 6h-6h'!$G:$G,0)),"")</f>
        <v/>
      </c>
      <c r="H118" s="44" t="str">
        <f>IFERROR(GETPIVOTDATA("Max de Rain Rate",'TCD 6h-6h'!$A$3,"Date6",B118),"")</f>
        <v/>
      </c>
      <c r="I118" s="56" t="str">
        <f>IFERROR(GETPIVOTDATA("Min de Bar  ",'TCD 0h-0h'!$A$3,"Date0",$B118),"")</f>
        <v/>
      </c>
      <c r="J118" s="56" t="str">
        <f>IFERROR(GETPIVOTDATA("Max de Bar  ",'TCD 0h-0h'!$A$3,"Date0",$B118),"")</f>
        <v/>
      </c>
      <c r="K118" s="55" t="str">
        <f>IFERROR(GETPIVOTDATA("Moyenne de Bar  ",'TCD 0h-0h'!$A$3,"Date0",$B118),"")</f>
        <v/>
      </c>
      <c r="L118" s="78" t="str">
        <f>IFERROR(GETPIVOTDATA("Moyenne de Wind Speed",'TCD 0h-0h'!$A$3,"Date0",$B118),"")</f>
        <v/>
      </c>
      <c r="M118" s="78" t="str">
        <f>IFERROR(GETPIVOTDATA("Max de Wind Speed",'TCD 0h-0h'!$A$3,"Date0",$B118),"")</f>
        <v/>
      </c>
      <c r="N118" s="77" t="str">
        <f>IFERROR(GETPIVOTDATA("Max de Hi Speed",'TCD 0h-0h'!$A$3,"Date0",$B118),"")</f>
        <v/>
      </c>
      <c r="O118" s="78" t="str">
        <f>IFERROR(INDEX('TCD vent'!$T:$T,MATCH($B118,'TCD vent'!$A:$A,0)),"")</f>
        <v/>
      </c>
    </row>
    <row r="119" spans="2:15" x14ac:dyDescent="0.35">
      <c r="B119" s="31">
        <f t="shared" si="1"/>
        <v>115</v>
      </c>
      <c r="C119" s="32" t="str">
        <f>IFERROR(GETPIVOTDATA("Low Temp",'TCD 18h-18h'!$A$3,"Date18",B119),"")</f>
        <v/>
      </c>
      <c r="D119" s="32" t="str">
        <f>IFERROR(GETPIVOTDATA("Max de Hi Temp",'TCD 6h-6h'!$A$3,"Date6",B119),"")</f>
        <v/>
      </c>
      <c r="E119" s="33" t="str">
        <f>IFERROR(GETPIVOTDATA("Moyenne de Temp Out",'TCD 0h-0h'!$A$3,"Date0",B119),"")</f>
        <v/>
      </c>
      <c r="F119" s="45" t="str">
        <f>IFERROR(GETPIVOTDATA("Somme de Rain",'TCD 6h-6h'!$A$3,"Date6",B119),"")</f>
        <v/>
      </c>
      <c r="G119" s="45" t="str">
        <f>IFERROR(INDEX('TCD 6h-6h'!$AG:$AG,MATCH($B119,'TCD 6h-6h'!$G:$G,0)),"")</f>
        <v/>
      </c>
      <c r="H119" s="44" t="str">
        <f>IFERROR(GETPIVOTDATA("Max de Rain Rate",'TCD 6h-6h'!$A$3,"Date6",B119),"")</f>
        <v/>
      </c>
      <c r="I119" s="56" t="str">
        <f>IFERROR(GETPIVOTDATA("Min de Bar  ",'TCD 0h-0h'!$A$3,"Date0",$B119),"")</f>
        <v/>
      </c>
      <c r="J119" s="56" t="str">
        <f>IFERROR(GETPIVOTDATA("Max de Bar  ",'TCD 0h-0h'!$A$3,"Date0",$B119),"")</f>
        <v/>
      </c>
      <c r="K119" s="55" t="str">
        <f>IFERROR(GETPIVOTDATA("Moyenne de Bar  ",'TCD 0h-0h'!$A$3,"Date0",$B119),"")</f>
        <v/>
      </c>
      <c r="L119" s="78" t="str">
        <f>IFERROR(GETPIVOTDATA("Moyenne de Wind Speed",'TCD 0h-0h'!$A$3,"Date0",$B119),"")</f>
        <v/>
      </c>
      <c r="M119" s="78" t="str">
        <f>IFERROR(GETPIVOTDATA("Max de Wind Speed",'TCD 0h-0h'!$A$3,"Date0",$B119),"")</f>
        <v/>
      </c>
      <c r="N119" s="77" t="str">
        <f>IFERROR(GETPIVOTDATA("Max de Hi Speed",'TCD 0h-0h'!$A$3,"Date0",$B119),"")</f>
        <v/>
      </c>
      <c r="O119" s="78" t="str">
        <f>IFERROR(INDEX('TCD vent'!$T:$T,MATCH($B119,'TCD vent'!$A:$A,0)),"")</f>
        <v/>
      </c>
    </row>
    <row r="120" spans="2:15" x14ac:dyDescent="0.35">
      <c r="B120" s="31">
        <f t="shared" si="1"/>
        <v>116</v>
      </c>
      <c r="C120" s="32" t="str">
        <f>IFERROR(GETPIVOTDATA("Low Temp",'TCD 18h-18h'!$A$3,"Date18",B120),"")</f>
        <v/>
      </c>
      <c r="D120" s="32" t="str">
        <f>IFERROR(GETPIVOTDATA("Max de Hi Temp",'TCD 6h-6h'!$A$3,"Date6",B120),"")</f>
        <v/>
      </c>
      <c r="E120" s="33" t="str">
        <f>IFERROR(GETPIVOTDATA("Moyenne de Temp Out",'TCD 0h-0h'!$A$3,"Date0",B120),"")</f>
        <v/>
      </c>
      <c r="F120" s="45" t="str">
        <f>IFERROR(GETPIVOTDATA("Somme de Rain",'TCD 6h-6h'!$A$3,"Date6",B120),"")</f>
        <v/>
      </c>
      <c r="G120" s="45" t="str">
        <f>IFERROR(INDEX('TCD 6h-6h'!$AG:$AG,MATCH($B120,'TCD 6h-6h'!$G:$G,0)),"")</f>
        <v/>
      </c>
      <c r="H120" s="44" t="str">
        <f>IFERROR(GETPIVOTDATA("Max de Rain Rate",'TCD 6h-6h'!$A$3,"Date6",B120),"")</f>
        <v/>
      </c>
      <c r="I120" s="56" t="str">
        <f>IFERROR(GETPIVOTDATA("Min de Bar  ",'TCD 0h-0h'!$A$3,"Date0",$B120),"")</f>
        <v/>
      </c>
      <c r="J120" s="56" t="str">
        <f>IFERROR(GETPIVOTDATA("Max de Bar  ",'TCD 0h-0h'!$A$3,"Date0",$B120),"")</f>
        <v/>
      </c>
      <c r="K120" s="55" t="str">
        <f>IFERROR(GETPIVOTDATA("Moyenne de Bar  ",'TCD 0h-0h'!$A$3,"Date0",$B120),"")</f>
        <v/>
      </c>
      <c r="L120" s="78" t="str">
        <f>IFERROR(GETPIVOTDATA("Moyenne de Wind Speed",'TCD 0h-0h'!$A$3,"Date0",$B120),"")</f>
        <v/>
      </c>
      <c r="M120" s="78" t="str">
        <f>IFERROR(GETPIVOTDATA("Max de Wind Speed",'TCD 0h-0h'!$A$3,"Date0",$B120),"")</f>
        <v/>
      </c>
      <c r="N120" s="77" t="str">
        <f>IFERROR(GETPIVOTDATA("Max de Hi Speed",'TCD 0h-0h'!$A$3,"Date0",$B120),"")</f>
        <v/>
      </c>
      <c r="O120" s="78" t="str">
        <f>IFERROR(INDEX('TCD vent'!$T:$T,MATCH($B120,'TCD vent'!$A:$A,0)),"")</f>
        <v/>
      </c>
    </row>
    <row r="121" spans="2:15" x14ac:dyDescent="0.35">
      <c r="B121" s="31">
        <f t="shared" si="1"/>
        <v>117</v>
      </c>
      <c r="C121" s="32" t="str">
        <f>IFERROR(GETPIVOTDATA("Low Temp",'TCD 18h-18h'!$A$3,"Date18",B121),"")</f>
        <v/>
      </c>
      <c r="D121" s="32" t="str">
        <f>IFERROR(GETPIVOTDATA("Max de Hi Temp",'TCD 6h-6h'!$A$3,"Date6",B121),"")</f>
        <v/>
      </c>
      <c r="E121" s="33" t="str">
        <f>IFERROR(GETPIVOTDATA("Moyenne de Temp Out",'TCD 0h-0h'!$A$3,"Date0",B121),"")</f>
        <v/>
      </c>
      <c r="F121" s="45" t="str">
        <f>IFERROR(GETPIVOTDATA("Somme de Rain",'TCD 6h-6h'!$A$3,"Date6",B121),"")</f>
        <v/>
      </c>
      <c r="G121" s="45" t="str">
        <f>IFERROR(INDEX('TCD 6h-6h'!$AG:$AG,MATCH($B121,'TCD 6h-6h'!$G:$G,0)),"")</f>
        <v/>
      </c>
      <c r="H121" s="44" t="str">
        <f>IFERROR(GETPIVOTDATA("Max de Rain Rate",'TCD 6h-6h'!$A$3,"Date6",B121),"")</f>
        <v/>
      </c>
      <c r="I121" s="56" t="str">
        <f>IFERROR(GETPIVOTDATA("Min de Bar  ",'TCD 0h-0h'!$A$3,"Date0",$B121),"")</f>
        <v/>
      </c>
      <c r="J121" s="56" t="str">
        <f>IFERROR(GETPIVOTDATA("Max de Bar  ",'TCD 0h-0h'!$A$3,"Date0",$B121),"")</f>
        <v/>
      </c>
      <c r="K121" s="55" t="str">
        <f>IFERROR(GETPIVOTDATA("Moyenne de Bar  ",'TCD 0h-0h'!$A$3,"Date0",$B121),"")</f>
        <v/>
      </c>
      <c r="L121" s="78" t="str">
        <f>IFERROR(GETPIVOTDATA("Moyenne de Wind Speed",'TCD 0h-0h'!$A$3,"Date0",$B121),"")</f>
        <v/>
      </c>
      <c r="M121" s="78" t="str">
        <f>IFERROR(GETPIVOTDATA("Max de Wind Speed",'TCD 0h-0h'!$A$3,"Date0",$B121),"")</f>
        <v/>
      </c>
      <c r="N121" s="77" t="str">
        <f>IFERROR(GETPIVOTDATA("Max de Hi Speed",'TCD 0h-0h'!$A$3,"Date0",$B121),"")</f>
        <v/>
      </c>
      <c r="O121" s="78" t="str">
        <f>IFERROR(INDEX('TCD vent'!$T:$T,MATCH($B121,'TCD vent'!$A:$A,0)),"")</f>
        <v/>
      </c>
    </row>
    <row r="122" spans="2:15" x14ac:dyDescent="0.35">
      <c r="B122" s="31">
        <f t="shared" si="1"/>
        <v>118</v>
      </c>
      <c r="C122" s="32" t="str">
        <f>IFERROR(GETPIVOTDATA("Low Temp",'TCD 18h-18h'!$A$3,"Date18",B122),"")</f>
        <v/>
      </c>
      <c r="D122" s="32" t="str">
        <f>IFERROR(GETPIVOTDATA("Max de Hi Temp",'TCD 6h-6h'!$A$3,"Date6",B122),"")</f>
        <v/>
      </c>
      <c r="E122" s="33" t="str">
        <f>IFERROR(GETPIVOTDATA("Moyenne de Temp Out",'TCD 0h-0h'!$A$3,"Date0",B122),"")</f>
        <v/>
      </c>
      <c r="F122" s="45" t="str">
        <f>IFERROR(GETPIVOTDATA("Somme de Rain",'TCD 6h-6h'!$A$3,"Date6",B122),"")</f>
        <v/>
      </c>
      <c r="G122" s="45" t="str">
        <f>IFERROR(INDEX('TCD 6h-6h'!$AG:$AG,MATCH($B122,'TCD 6h-6h'!$G:$G,0)),"")</f>
        <v/>
      </c>
      <c r="H122" s="44" t="str">
        <f>IFERROR(GETPIVOTDATA("Max de Rain Rate",'TCD 6h-6h'!$A$3,"Date6",B122),"")</f>
        <v/>
      </c>
      <c r="I122" s="56" t="str">
        <f>IFERROR(GETPIVOTDATA("Min de Bar  ",'TCD 0h-0h'!$A$3,"Date0",$B122),"")</f>
        <v/>
      </c>
      <c r="J122" s="56" t="str">
        <f>IFERROR(GETPIVOTDATA("Max de Bar  ",'TCD 0h-0h'!$A$3,"Date0",$B122),"")</f>
        <v/>
      </c>
      <c r="K122" s="55" t="str">
        <f>IFERROR(GETPIVOTDATA("Moyenne de Bar  ",'TCD 0h-0h'!$A$3,"Date0",$B122),"")</f>
        <v/>
      </c>
      <c r="L122" s="78" t="str">
        <f>IFERROR(GETPIVOTDATA("Moyenne de Wind Speed",'TCD 0h-0h'!$A$3,"Date0",$B122),"")</f>
        <v/>
      </c>
      <c r="M122" s="78" t="str">
        <f>IFERROR(GETPIVOTDATA("Max de Wind Speed",'TCD 0h-0h'!$A$3,"Date0",$B122),"")</f>
        <v/>
      </c>
      <c r="N122" s="77" t="str">
        <f>IFERROR(GETPIVOTDATA("Max de Hi Speed",'TCD 0h-0h'!$A$3,"Date0",$B122),"")</f>
        <v/>
      </c>
      <c r="O122" s="78" t="str">
        <f>IFERROR(INDEX('TCD vent'!$T:$T,MATCH($B122,'TCD vent'!$A:$A,0)),"")</f>
        <v/>
      </c>
    </row>
    <row r="123" spans="2:15" x14ac:dyDescent="0.35">
      <c r="B123" s="31">
        <f t="shared" si="1"/>
        <v>119</v>
      </c>
      <c r="C123" s="32" t="str">
        <f>IFERROR(GETPIVOTDATA("Low Temp",'TCD 18h-18h'!$A$3,"Date18",B123),"")</f>
        <v/>
      </c>
      <c r="D123" s="32" t="str">
        <f>IFERROR(GETPIVOTDATA("Max de Hi Temp",'TCD 6h-6h'!$A$3,"Date6",B123),"")</f>
        <v/>
      </c>
      <c r="E123" s="33" t="str">
        <f>IFERROR(GETPIVOTDATA("Moyenne de Temp Out",'TCD 0h-0h'!$A$3,"Date0",B123),"")</f>
        <v/>
      </c>
      <c r="F123" s="45" t="str">
        <f>IFERROR(GETPIVOTDATA("Somme de Rain",'TCD 6h-6h'!$A$3,"Date6",B123),"")</f>
        <v/>
      </c>
      <c r="G123" s="45" t="str">
        <f>IFERROR(INDEX('TCD 6h-6h'!$AG:$AG,MATCH($B123,'TCD 6h-6h'!$G:$G,0)),"")</f>
        <v/>
      </c>
      <c r="H123" s="44" t="str">
        <f>IFERROR(GETPIVOTDATA("Max de Rain Rate",'TCD 6h-6h'!$A$3,"Date6",B123),"")</f>
        <v/>
      </c>
      <c r="I123" s="56" t="str">
        <f>IFERROR(GETPIVOTDATA("Min de Bar  ",'TCD 0h-0h'!$A$3,"Date0",$B123),"")</f>
        <v/>
      </c>
      <c r="J123" s="56" t="str">
        <f>IFERROR(GETPIVOTDATA("Max de Bar  ",'TCD 0h-0h'!$A$3,"Date0",$B123),"")</f>
        <v/>
      </c>
      <c r="K123" s="55" t="str">
        <f>IFERROR(GETPIVOTDATA("Moyenne de Bar  ",'TCD 0h-0h'!$A$3,"Date0",$B123),"")</f>
        <v/>
      </c>
      <c r="L123" s="78" t="str">
        <f>IFERROR(GETPIVOTDATA("Moyenne de Wind Speed",'TCD 0h-0h'!$A$3,"Date0",$B123),"")</f>
        <v/>
      </c>
      <c r="M123" s="78" t="str">
        <f>IFERROR(GETPIVOTDATA("Max de Wind Speed",'TCD 0h-0h'!$A$3,"Date0",$B123),"")</f>
        <v/>
      </c>
      <c r="N123" s="77" t="str">
        <f>IFERROR(GETPIVOTDATA("Max de Hi Speed",'TCD 0h-0h'!$A$3,"Date0",$B123),"")</f>
        <v/>
      </c>
      <c r="O123" s="78" t="str">
        <f>IFERROR(INDEX('TCD vent'!$T:$T,MATCH($B123,'TCD vent'!$A:$A,0)),"")</f>
        <v/>
      </c>
    </row>
    <row r="124" spans="2:15" x14ac:dyDescent="0.35">
      <c r="B124" s="31">
        <f t="shared" si="1"/>
        <v>120</v>
      </c>
      <c r="C124" s="32" t="str">
        <f>IFERROR(GETPIVOTDATA("Low Temp",'TCD 18h-18h'!$A$3,"Date18",B124),"")</f>
        <v/>
      </c>
      <c r="D124" s="32" t="str">
        <f>IFERROR(GETPIVOTDATA("Max de Hi Temp",'TCD 6h-6h'!$A$3,"Date6",B124),"")</f>
        <v/>
      </c>
      <c r="E124" s="33" t="str">
        <f>IFERROR(GETPIVOTDATA("Moyenne de Temp Out",'TCD 0h-0h'!$A$3,"Date0",B124),"")</f>
        <v/>
      </c>
      <c r="F124" s="45" t="str">
        <f>IFERROR(GETPIVOTDATA("Somme de Rain",'TCD 6h-6h'!$A$3,"Date6",B124),"")</f>
        <v/>
      </c>
      <c r="G124" s="45" t="str">
        <f>IFERROR(INDEX('TCD 6h-6h'!$AG:$AG,MATCH($B124,'TCD 6h-6h'!$G:$G,0)),"")</f>
        <v/>
      </c>
      <c r="H124" s="44" t="str">
        <f>IFERROR(GETPIVOTDATA("Max de Rain Rate",'TCD 6h-6h'!$A$3,"Date6",B124),"")</f>
        <v/>
      </c>
      <c r="I124" s="56" t="str">
        <f>IFERROR(GETPIVOTDATA("Min de Bar  ",'TCD 0h-0h'!$A$3,"Date0",$B124),"")</f>
        <v/>
      </c>
      <c r="J124" s="56" t="str">
        <f>IFERROR(GETPIVOTDATA("Max de Bar  ",'TCD 0h-0h'!$A$3,"Date0",$B124),"")</f>
        <v/>
      </c>
      <c r="K124" s="55" t="str">
        <f>IFERROR(GETPIVOTDATA("Moyenne de Bar  ",'TCD 0h-0h'!$A$3,"Date0",$B124),"")</f>
        <v/>
      </c>
      <c r="L124" s="78" t="str">
        <f>IFERROR(GETPIVOTDATA("Moyenne de Wind Speed",'TCD 0h-0h'!$A$3,"Date0",$B124),"")</f>
        <v/>
      </c>
      <c r="M124" s="78" t="str">
        <f>IFERROR(GETPIVOTDATA("Max de Wind Speed",'TCD 0h-0h'!$A$3,"Date0",$B124),"")</f>
        <v/>
      </c>
      <c r="N124" s="77" t="str">
        <f>IFERROR(GETPIVOTDATA("Max de Hi Speed",'TCD 0h-0h'!$A$3,"Date0",$B124),"")</f>
        <v/>
      </c>
      <c r="O124" s="78" t="str">
        <f>IFERROR(INDEX('TCD vent'!$T:$T,MATCH($B124,'TCD vent'!$A:$A,0)),"")</f>
        <v/>
      </c>
    </row>
    <row r="125" spans="2:15" x14ac:dyDescent="0.35">
      <c r="B125" s="31">
        <f t="shared" si="1"/>
        <v>121</v>
      </c>
      <c r="C125" s="32" t="str">
        <f>IFERROR(GETPIVOTDATA("Low Temp",'TCD 18h-18h'!$A$3,"Date18",B125),"")</f>
        <v/>
      </c>
      <c r="D125" s="32" t="str">
        <f>IFERROR(GETPIVOTDATA("Max de Hi Temp",'TCD 6h-6h'!$A$3,"Date6",B125),"")</f>
        <v/>
      </c>
      <c r="E125" s="33" t="str">
        <f>IFERROR(GETPIVOTDATA("Moyenne de Temp Out",'TCD 0h-0h'!$A$3,"Date0",B125),"")</f>
        <v/>
      </c>
      <c r="F125" s="45" t="str">
        <f>IFERROR(GETPIVOTDATA("Somme de Rain",'TCD 6h-6h'!$A$3,"Date6",B125),"")</f>
        <v/>
      </c>
      <c r="G125" s="45" t="str">
        <f>IFERROR(INDEX('TCD 6h-6h'!$AG:$AG,MATCH($B125,'TCD 6h-6h'!$G:$G,0)),"")</f>
        <v/>
      </c>
      <c r="H125" s="44" t="str">
        <f>IFERROR(GETPIVOTDATA("Max de Rain Rate",'TCD 6h-6h'!$A$3,"Date6",B125),"")</f>
        <v/>
      </c>
      <c r="I125" s="56" t="str">
        <f>IFERROR(GETPIVOTDATA("Min de Bar  ",'TCD 0h-0h'!$A$3,"Date0",$B125),"")</f>
        <v/>
      </c>
      <c r="J125" s="56" t="str">
        <f>IFERROR(GETPIVOTDATA("Max de Bar  ",'TCD 0h-0h'!$A$3,"Date0",$B125),"")</f>
        <v/>
      </c>
      <c r="K125" s="55" t="str">
        <f>IFERROR(GETPIVOTDATA("Moyenne de Bar  ",'TCD 0h-0h'!$A$3,"Date0",$B125),"")</f>
        <v/>
      </c>
      <c r="L125" s="78" t="str">
        <f>IFERROR(GETPIVOTDATA("Moyenne de Wind Speed",'TCD 0h-0h'!$A$3,"Date0",$B125),"")</f>
        <v/>
      </c>
      <c r="M125" s="78" t="str">
        <f>IFERROR(GETPIVOTDATA("Max de Wind Speed",'TCD 0h-0h'!$A$3,"Date0",$B125),"")</f>
        <v/>
      </c>
      <c r="N125" s="77" t="str">
        <f>IFERROR(GETPIVOTDATA("Max de Hi Speed",'TCD 0h-0h'!$A$3,"Date0",$B125),"")</f>
        <v/>
      </c>
      <c r="O125" s="78" t="str">
        <f>IFERROR(INDEX('TCD vent'!$T:$T,MATCH($B125,'TCD vent'!$A:$A,0)),"")</f>
        <v/>
      </c>
    </row>
    <row r="126" spans="2:15" x14ac:dyDescent="0.35">
      <c r="B126" s="31">
        <f t="shared" si="1"/>
        <v>122</v>
      </c>
      <c r="C126" s="32" t="str">
        <f>IFERROR(GETPIVOTDATA("Low Temp",'TCD 18h-18h'!$A$3,"Date18",B126),"")</f>
        <v/>
      </c>
      <c r="D126" s="32" t="str">
        <f>IFERROR(GETPIVOTDATA("Max de Hi Temp",'TCD 6h-6h'!$A$3,"Date6",B126),"")</f>
        <v/>
      </c>
      <c r="E126" s="33" t="str">
        <f>IFERROR(GETPIVOTDATA("Moyenne de Temp Out",'TCD 0h-0h'!$A$3,"Date0",B126),"")</f>
        <v/>
      </c>
      <c r="F126" s="45" t="str">
        <f>IFERROR(GETPIVOTDATA("Somme de Rain",'TCD 6h-6h'!$A$3,"Date6",B126),"")</f>
        <v/>
      </c>
      <c r="G126" s="45" t="str">
        <f>IFERROR(INDEX('TCD 6h-6h'!$AG:$AG,MATCH($B126,'TCD 6h-6h'!$G:$G,0)),"")</f>
        <v/>
      </c>
      <c r="H126" s="44" t="str">
        <f>IFERROR(GETPIVOTDATA("Max de Rain Rate",'TCD 6h-6h'!$A$3,"Date6",B126),"")</f>
        <v/>
      </c>
      <c r="I126" s="56" t="str">
        <f>IFERROR(GETPIVOTDATA("Min de Bar  ",'TCD 0h-0h'!$A$3,"Date0",$B126),"")</f>
        <v/>
      </c>
      <c r="J126" s="56" t="str">
        <f>IFERROR(GETPIVOTDATA("Max de Bar  ",'TCD 0h-0h'!$A$3,"Date0",$B126),"")</f>
        <v/>
      </c>
      <c r="K126" s="55" t="str">
        <f>IFERROR(GETPIVOTDATA("Moyenne de Bar  ",'TCD 0h-0h'!$A$3,"Date0",$B126),"")</f>
        <v/>
      </c>
      <c r="L126" s="78" t="str">
        <f>IFERROR(GETPIVOTDATA("Moyenne de Wind Speed",'TCD 0h-0h'!$A$3,"Date0",$B126),"")</f>
        <v/>
      </c>
      <c r="M126" s="78" t="str">
        <f>IFERROR(GETPIVOTDATA("Max de Wind Speed",'TCD 0h-0h'!$A$3,"Date0",$B126),"")</f>
        <v/>
      </c>
      <c r="N126" s="77" t="str">
        <f>IFERROR(GETPIVOTDATA("Max de Hi Speed",'TCD 0h-0h'!$A$3,"Date0",$B126),"")</f>
        <v/>
      </c>
      <c r="O126" s="78" t="str">
        <f>IFERROR(INDEX('TCD vent'!$T:$T,MATCH($B126,'TCD vent'!$A:$A,0)),"")</f>
        <v/>
      </c>
    </row>
    <row r="127" spans="2:15" x14ac:dyDescent="0.35">
      <c r="B127" s="31">
        <f t="shared" si="1"/>
        <v>123</v>
      </c>
      <c r="C127" s="32" t="str">
        <f>IFERROR(GETPIVOTDATA("Low Temp",'TCD 18h-18h'!$A$3,"Date18",B127),"")</f>
        <v/>
      </c>
      <c r="D127" s="32" t="str">
        <f>IFERROR(GETPIVOTDATA("Max de Hi Temp",'TCD 6h-6h'!$A$3,"Date6",B127),"")</f>
        <v/>
      </c>
      <c r="E127" s="33" t="str">
        <f>IFERROR(GETPIVOTDATA("Moyenne de Temp Out",'TCD 0h-0h'!$A$3,"Date0",B127),"")</f>
        <v/>
      </c>
      <c r="F127" s="45" t="str">
        <f>IFERROR(GETPIVOTDATA("Somme de Rain",'TCD 6h-6h'!$A$3,"Date6",B127),"")</f>
        <v/>
      </c>
      <c r="G127" s="45" t="str">
        <f>IFERROR(INDEX('TCD 6h-6h'!$AG:$AG,MATCH($B127,'TCD 6h-6h'!$G:$G,0)),"")</f>
        <v/>
      </c>
      <c r="H127" s="44" t="str">
        <f>IFERROR(GETPIVOTDATA("Max de Rain Rate",'TCD 6h-6h'!$A$3,"Date6",B127),"")</f>
        <v/>
      </c>
      <c r="I127" s="56" t="str">
        <f>IFERROR(GETPIVOTDATA("Min de Bar  ",'TCD 0h-0h'!$A$3,"Date0",$B127),"")</f>
        <v/>
      </c>
      <c r="J127" s="56" t="str">
        <f>IFERROR(GETPIVOTDATA("Max de Bar  ",'TCD 0h-0h'!$A$3,"Date0",$B127),"")</f>
        <v/>
      </c>
      <c r="K127" s="55" t="str">
        <f>IFERROR(GETPIVOTDATA("Moyenne de Bar  ",'TCD 0h-0h'!$A$3,"Date0",$B127),"")</f>
        <v/>
      </c>
      <c r="L127" s="78" t="str">
        <f>IFERROR(GETPIVOTDATA("Moyenne de Wind Speed",'TCD 0h-0h'!$A$3,"Date0",$B127),"")</f>
        <v/>
      </c>
      <c r="M127" s="78" t="str">
        <f>IFERROR(GETPIVOTDATA("Max de Wind Speed",'TCD 0h-0h'!$A$3,"Date0",$B127),"")</f>
        <v/>
      </c>
      <c r="N127" s="77" t="str">
        <f>IFERROR(GETPIVOTDATA("Max de Hi Speed",'TCD 0h-0h'!$A$3,"Date0",$B127),"")</f>
        <v/>
      </c>
      <c r="O127" s="78" t="str">
        <f>IFERROR(INDEX('TCD vent'!$T:$T,MATCH($B127,'TCD vent'!$A:$A,0)),"")</f>
        <v/>
      </c>
    </row>
    <row r="128" spans="2:15" x14ac:dyDescent="0.35">
      <c r="B128" s="31">
        <f t="shared" si="1"/>
        <v>124</v>
      </c>
      <c r="C128" s="32" t="str">
        <f>IFERROR(GETPIVOTDATA("Low Temp",'TCD 18h-18h'!$A$3,"Date18",B128),"")</f>
        <v/>
      </c>
      <c r="D128" s="32" t="str">
        <f>IFERROR(GETPIVOTDATA("Max de Hi Temp",'TCD 6h-6h'!$A$3,"Date6",B128),"")</f>
        <v/>
      </c>
      <c r="E128" s="33" t="str">
        <f>IFERROR(GETPIVOTDATA("Moyenne de Temp Out",'TCD 0h-0h'!$A$3,"Date0",B128),"")</f>
        <v/>
      </c>
      <c r="F128" s="45" t="str">
        <f>IFERROR(GETPIVOTDATA("Somme de Rain",'TCD 6h-6h'!$A$3,"Date6",B128),"")</f>
        <v/>
      </c>
      <c r="G128" s="45" t="str">
        <f>IFERROR(INDEX('TCD 6h-6h'!$AG:$AG,MATCH($B128,'TCD 6h-6h'!$G:$G,0)),"")</f>
        <v/>
      </c>
      <c r="H128" s="44" t="str">
        <f>IFERROR(GETPIVOTDATA("Max de Rain Rate",'TCD 6h-6h'!$A$3,"Date6",B128),"")</f>
        <v/>
      </c>
      <c r="I128" s="56" t="str">
        <f>IFERROR(GETPIVOTDATA("Min de Bar  ",'TCD 0h-0h'!$A$3,"Date0",$B128),"")</f>
        <v/>
      </c>
      <c r="J128" s="56" t="str">
        <f>IFERROR(GETPIVOTDATA("Max de Bar  ",'TCD 0h-0h'!$A$3,"Date0",$B128),"")</f>
        <v/>
      </c>
      <c r="K128" s="55" t="str">
        <f>IFERROR(GETPIVOTDATA("Moyenne de Bar  ",'TCD 0h-0h'!$A$3,"Date0",$B128),"")</f>
        <v/>
      </c>
      <c r="L128" s="78" t="str">
        <f>IFERROR(GETPIVOTDATA("Moyenne de Wind Speed",'TCD 0h-0h'!$A$3,"Date0",$B128),"")</f>
        <v/>
      </c>
      <c r="M128" s="78" t="str">
        <f>IFERROR(GETPIVOTDATA("Max de Wind Speed",'TCD 0h-0h'!$A$3,"Date0",$B128),"")</f>
        <v/>
      </c>
      <c r="N128" s="77" t="str">
        <f>IFERROR(GETPIVOTDATA("Max de Hi Speed",'TCD 0h-0h'!$A$3,"Date0",$B128),"")</f>
        <v/>
      </c>
      <c r="O128" s="78" t="str">
        <f>IFERROR(INDEX('TCD vent'!$T:$T,MATCH($B128,'TCD vent'!$A:$A,0)),"")</f>
        <v/>
      </c>
    </row>
    <row r="129" spans="2:15" x14ac:dyDescent="0.35">
      <c r="B129" s="31">
        <f t="shared" si="1"/>
        <v>125</v>
      </c>
      <c r="C129" s="32" t="str">
        <f>IFERROR(GETPIVOTDATA("Low Temp",'TCD 18h-18h'!$A$3,"Date18",B129),"")</f>
        <v/>
      </c>
      <c r="D129" s="32" t="str">
        <f>IFERROR(GETPIVOTDATA("Max de Hi Temp",'TCD 6h-6h'!$A$3,"Date6",B129),"")</f>
        <v/>
      </c>
      <c r="E129" s="33" t="str">
        <f>IFERROR(GETPIVOTDATA("Moyenne de Temp Out",'TCD 0h-0h'!$A$3,"Date0",B129),"")</f>
        <v/>
      </c>
      <c r="F129" s="45" t="str">
        <f>IFERROR(GETPIVOTDATA("Somme de Rain",'TCD 6h-6h'!$A$3,"Date6",B129),"")</f>
        <v/>
      </c>
      <c r="G129" s="45" t="str">
        <f>IFERROR(INDEX('TCD 6h-6h'!$AG:$AG,MATCH($B129,'TCD 6h-6h'!$G:$G,0)),"")</f>
        <v/>
      </c>
      <c r="H129" s="44" t="str">
        <f>IFERROR(GETPIVOTDATA("Max de Rain Rate",'TCD 6h-6h'!$A$3,"Date6",B129),"")</f>
        <v/>
      </c>
      <c r="I129" s="56" t="str">
        <f>IFERROR(GETPIVOTDATA("Min de Bar  ",'TCD 0h-0h'!$A$3,"Date0",$B129),"")</f>
        <v/>
      </c>
      <c r="J129" s="56" t="str">
        <f>IFERROR(GETPIVOTDATA("Max de Bar  ",'TCD 0h-0h'!$A$3,"Date0",$B129),"")</f>
        <v/>
      </c>
      <c r="K129" s="55" t="str">
        <f>IFERROR(GETPIVOTDATA("Moyenne de Bar  ",'TCD 0h-0h'!$A$3,"Date0",$B129),"")</f>
        <v/>
      </c>
      <c r="L129" s="78" t="str">
        <f>IFERROR(GETPIVOTDATA("Moyenne de Wind Speed",'TCD 0h-0h'!$A$3,"Date0",$B129),"")</f>
        <v/>
      </c>
      <c r="M129" s="78" t="str">
        <f>IFERROR(GETPIVOTDATA("Max de Wind Speed",'TCD 0h-0h'!$A$3,"Date0",$B129),"")</f>
        <v/>
      </c>
      <c r="N129" s="77" t="str">
        <f>IFERROR(GETPIVOTDATA("Max de Hi Speed",'TCD 0h-0h'!$A$3,"Date0",$B129),"")</f>
        <v/>
      </c>
      <c r="O129" s="78" t="str">
        <f>IFERROR(INDEX('TCD vent'!$T:$T,MATCH($B129,'TCD vent'!$A:$A,0)),"")</f>
        <v/>
      </c>
    </row>
    <row r="130" spans="2:15" x14ac:dyDescent="0.35">
      <c r="B130" s="31">
        <f t="shared" si="1"/>
        <v>126</v>
      </c>
      <c r="C130" s="32" t="str">
        <f>IFERROR(GETPIVOTDATA("Low Temp",'TCD 18h-18h'!$A$3,"Date18",B130),"")</f>
        <v/>
      </c>
      <c r="D130" s="32" t="str">
        <f>IFERROR(GETPIVOTDATA("Max de Hi Temp",'TCD 6h-6h'!$A$3,"Date6",B130),"")</f>
        <v/>
      </c>
      <c r="E130" s="33" t="str">
        <f>IFERROR(GETPIVOTDATA("Moyenne de Temp Out",'TCD 0h-0h'!$A$3,"Date0",B130),"")</f>
        <v/>
      </c>
      <c r="F130" s="45" t="str">
        <f>IFERROR(GETPIVOTDATA("Somme de Rain",'TCD 6h-6h'!$A$3,"Date6",B130),"")</f>
        <v/>
      </c>
      <c r="G130" s="45" t="str">
        <f>IFERROR(INDEX('TCD 6h-6h'!$AG:$AG,MATCH($B130,'TCD 6h-6h'!$G:$G,0)),"")</f>
        <v/>
      </c>
      <c r="H130" s="44" t="str">
        <f>IFERROR(GETPIVOTDATA("Max de Rain Rate",'TCD 6h-6h'!$A$3,"Date6",B130),"")</f>
        <v/>
      </c>
      <c r="I130" s="56" t="str">
        <f>IFERROR(GETPIVOTDATA("Min de Bar  ",'TCD 0h-0h'!$A$3,"Date0",$B130),"")</f>
        <v/>
      </c>
      <c r="J130" s="56" t="str">
        <f>IFERROR(GETPIVOTDATA("Max de Bar  ",'TCD 0h-0h'!$A$3,"Date0",$B130),"")</f>
        <v/>
      </c>
      <c r="K130" s="55" t="str">
        <f>IFERROR(GETPIVOTDATA("Moyenne de Bar  ",'TCD 0h-0h'!$A$3,"Date0",$B130),"")</f>
        <v/>
      </c>
      <c r="L130" s="78" t="str">
        <f>IFERROR(GETPIVOTDATA("Moyenne de Wind Speed",'TCD 0h-0h'!$A$3,"Date0",$B130),"")</f>
        <v/>
      </c>
      <c r="M130" s="78" t="str">
        <f>IFERROR(GETPIVOTDATA("Max de Wind Speed",'TCD 0h-0h'!$A$3,"Date0",$B130),"")</f>
        <v/>
      </c>
      <c r="N130" s="77" t="str">
        <f>IFERROR(GETPIVOTDATA("Max de Hi Speed",'TCD 0h-0h'!$A$3,"Date0",$B130),"")</f>
        <v/>
      </c>
      <c r="O130" s="78" t="str">
        <f>IFERROR(INDEX('TCD vent'!$T:$T,MATCH($B130,'TCD vent'!$A:$A,0)),"")</f>
        <v/>
      </c>
    </row>
    <row r="131" spans="2:15" x14ac:dyDescent="0.35">
      <c r="B131" s="31">
        <f t="shared" si="1"/>
        <v>127</v>
      </c>
      <c r="C131" s="32" t="str">
        <f>IFERROR(GETPIVOTDATA("Low Temp",'TCD 18h-18h'!$A$3,"Date18",B131),"")</f>
        <v/>
      </c>
      <c r="D131" s="32" t="str">
        <f>IFERROR(GETPIVOTDATA("Max de Hi Temp",'TCD 6h-6h'!$A$3,"Date6",B131),"")</f>
        <v/>
      </c>
      <c r="E131" s="33" t="str">
        <f>IFERROR(GETPIVOTDATA("Moyenne de Temp Out",'TCD 0h-0h'!$A$3,"Date0",B131),"")</f>
        <v/>
      </c>
      <c r="F131" s="45" t="str">
        <f>IFERROR(GETPIVOTDATA("Somme de Rain",'TCD 6h-6h'!$A$3,"Date6",B131),"")</f>
        <v/>
      </c>
      <c r="G131" s="45" t="str">
        <f>IFERROR(INDEX('TCD 6h-6h'!$AG:$AG,MATCH($B131,'TCD 6h-6h'!$G:$G,0)),"")</f>
        <v/>
      </c>
      <c r="H131" s="44" t="str">
        <f>IFERROR(GETPIVOTDATA("Max de Rain Rate",'TCD 6h-6h'!$A$3,"Date6",B131),"")</f>
        <v/>
      </c>
      <c r="I131" s="56" t="str">
        <f>IFERROR(GETPIVOTDATA("Min de Bar  ",'TCD 0h-0h'!$A$3,"Date0",$B131),"")</f>
        <v/>
      </c>
      <c r="J131" s="56" t="str">
        <f>IFERROR(GETPIVOTDATA("Max de Bar  ",'TCD 0h-0h'!$A$3,"Date0",$B131),"")</f>
        <v/>
      </c>
      <c r="K131" s="55" t="str">
        <f>IFERROR(GETPIVOTDATA("Moyenne de Bar  ",'TCD 0h-0h'!$A$3,"Date0",$B131),"")</f>
        <v/>
      </c>
      <c r="L131" s="78" t="str">
        <f>IFERROR(GETPIVOTDATA("Moyenne de Wind Speed",'TCD 0h-0h'!$A$3,"Date0",$B131),"")</f>
        <v/>
      </c>
      <c r="M131" s="78" t="str">
        <f>IFERROR(GETPIVOTDATA("Max de Wind Speed",'TCD 0h-0h'!$A$3,"Date0",$B131),"")</f>
        <v/>
      </c>
      <c r="N131" s="77" t="str">
        <f>IFERROR(GETPIVOTDATA("Max de Hi Speed",'TCD 0h-0h'!$A$3,"Date0",$B131),"")</f>
        <v/>
      </c>
      <c r="O131" s="78" t="str">
        <f>IFERROR(INDEX('TCD vent'!$T:$T,MATCH($B131,'TCD vent'!$A:$A,0)),"")</f>
        <v/>
      </c>
    </row>
    <row r="132" spans="2:15" x14ac:dyDescent="0.35">
      <c r="B132" s="31">
        <f t="shared" si="1"/>
        <v>128</v>
      </c>
      <c r="C132" s="32" t="str">
        <f>IFERROR(GETPIVOTDATA("Low Temp",'TCD 18h-18h'!$A$3,"Date18",B132),"")</f>
        <v/>
      </c>
      <c r="D132" s="32" t="str">
        <f>IFERROR(GETPIVOTDATA("Max de Hi Temp",'TCD 6h-6h'!$A$3,"Date6",B132),"")</f>
        <v/>
      </c>
      <c r="E132" s="33" t="str">
        <f>IFERROR(GETPIVOTDATA("Moyenne de Temp Out",'TCD 0h-0h'!$A$3,"Date0",B132),"")</f>
        <v/>
      </c>
      <c r="F132" s="45" t="str">
        <f>IFERROR(GETPIVOTDATA("Somme de Rain",'TCD 6h-6h'!$A$3,"Date6",B132),"")</f>
        <v/>
      </c>
      <c r="G132" s="45" t="str">
        <f>IFERROR(INDEX('TCD 6h-6h'!$AG:$AG,MATCH($B132,'TCD 6h-6h'!$G:$G,0)),"")</f>
        <v/>
      </c>
      <c r="H132" s="44" t="str">
        <f>IFERROR(GETPIVOTDATA("Max de Rain Rate",'TCD 6h-6h'!$A$3,"Date6",B132),"")</f>
        <v/>
      </c>
      <c r="I132" s="56" t="str">
        <f>IFERROR(GETPIVOTDATA("Min de Bar  ",'TCD 0h-0h'!$A$3,"Date0",$B132),"")</f>
        <v/>
      </c>
      <c r="J132" s="56" t="str">
        <f>IFERROR(GETPIVOTDATA("Max de Bar  ",'TCD 0h-0h'!$A$3,"Date0",$B132),"")</f>
        <v/>
      </c>
      <c r="K132" s="55" t="str">
        <f>IFERROR(GETPIVOTDATA("Moyenne de Bar  ",'TCD 0h-0h'!$A$3,"Date0",$B132),"")</f>
        <v/>
      </c>
      <c r="L132" s="78" t="str">
        <f>IFERROR(GETPIVOTDATA("Moyenne de Wind Speed",'TCD 0h-0h'!$A$3,"Date0",$B132),"")</f>
        <v/>
      </c>
      <c r="M132" s="78" t="str">
        <f>IFERROR(GETPIVOTDATA("Max de Wind Speed",'TCD 0h-0h'!$A$3,"Date0",$B132),"")</f>
        <v/>
      </c>
      <c r="N132" s="77" t="str">
        <f>IFERROR(GETPIVOTDATA("Max de Hi Speed",'TCD 0h-0h'!$A$3,"Date0",$B132),"")</f>
        <v/>
      </c>
      <c r="O132" s="78" t="str">
        <f>IFERROR(INDEX('TCD vent'!$T:$T,MATCH($B132,'TCD vent'!$A:$A,0)),"")</f>
        <v/>
      </c>
    </row>
    <row r="133" spans="2:15" x14ac:dyDescent="0.35">
      <c r="B133" s="31">
        <f t="shared" si="1"/>
        <v>129</v>
      </c>
      <c r="C133" s="32" t="str">
        <f>IFERROR(GETPIVOTDATA("Low Temp",'TCD 18h-18h'!$A$3,"Date18",B133),"")</f>
        <v/>
      </c>
      <c r="D133" s="32" t="str">
        <f>IFERROR(GETPIVOTDATA("Max de Hi Temp",'TCD 6h-6h'!$A$3,"Date6",B133),"")</f>
        <v/>
      </c>
      <c r="E133" s="33" t="str">
        <f>IFERROR(GETPIVOTDATA("Moyenne de Temp Out",'TCD 0h-0h'!$A$3,"Date0",B133),"")</f>
        <v/>
      </c>
      <c r="F133" s="45" t="str">
        <f>IFERROR(GETPIVOTDATA("Somme de Rain",'TCD 6h-6h'!$A$3,"Date6",B133),"")</f>
        <v/>
      </c>
      <c r="G133" s="45" t="str">
        <f>IFERROR(INDEX('TCD 6h-6h'!$AG:$AG,MATCH($B133,'TCD 6h-6h'!$G:$G,0)),"")</f>
        <v/>
      </c>
      <c r="H133" s="44" t="str">
        <f>IFERROR(GETPIVOTDATA("Max de Rain Rate",'TCD 6h-6h'!$A$3,"Date6",B133),"")</f>
        <v/>
      </c>
      <c r="I133" s="56" t="str">
        <f>IFERROR(GETPIVOTDATA("Min de Bar  ",'TCD 0h-0h'!$A$3,"Date0",$B133),"")</f>
        <v/>
      </c>
      <c r="J133" s="56" t="str">
        <f>IFERROR(GETPIVOTDATA("Max de Bar  ",'TCD 0h-0h'!$A$3,"Date0",$B133),"")</f>
        <v/>
      </c>
      <c r="K133" s="55" t="str">
        <f>IFERROR(GETPIVOTDATA("Moyenne de Bar  ",'TCD 0h-0h'!$A$3,"Date0",$B133),"")</f>
        <v/>
      </c>
      <c r="L133" s="78" t="str">
        <f>IFERROR(GETPIVOTDATA("Moyenne de Wind Speed",'TCD 0h-0h'!$A$3,"Date0",$B133),"")</f>
        <v/>
      </c>
      <c r="M133" s="78" t="str">
        <f>IFERROR(GETPIVOTDATA("Max de Wind Speed",'TCD 0h-0h'!$A$3,"Date0",$B133),"")</f>
        <v/>
      </c>
      <c r="N133" s="77" t="str">
        <f>IFERROR(GETPIVOTDATA("Max de Hi Speed",'TCD 0h-0h'!$A$3,"Date0",$B133),"")</f>
        <v/>
      </c>
      <c r="O133" s="78" t="str">
        <f>IFERROR(INDEX('TCD vent'!$T:$T,MATCH($B133,'TCD vent'!$A:$A,0)),"")</f>
        <v/>
      </c>
    </row>
    <row r="134" spans="2:15" x14ac:dyDescent="0.35">
      <c r="B134" s="31">
        <f t="shared" ref="B134:B197" si="2">B133+1</f>
        <v>130</v>
      </c>
      <c r="C134" s="32" t="str">
        <f>IFERROR(GETPIVOTDATA("Low Temp",'TCD 18h-18h'!$A$3,"Date18",B134),"")</f>
        <v/>
      </c>
      <c r="D134" s="32" t="str">
        <f>IFERROR(GETPIVOTDATA("Max de Hi Temp",'TCD 6h-6h'!$A$3,"Date6",B134),"")</f>
        <v/>
      </c>
      <c r="E134" s="33" t="str">
        <f>IFERROR(GETPIVOTDATA("Moyenne de Temp Out",'TCD 0h-0h'!$A$3,"Date0",B134),"")</f>
        <v/>
      </c>
      <c r="F134" s="45" t="str">
        <f>IFERROR(GETPIVOTDATA("Somme de Rain",'TCD 6h-6h'!$A$3,"Date6",B134),"")</f>
        <v/>
      </c>
      <c r="G134" s="45" t="str">
        <f>IFERROR(INDEX('TCD 6h-6h'!$AG:$AG,MATCH($B134,'TCD 6h-6h'!$G:$G,0)),"")</f>
        <v/>
      </c>
      <c r="H134" s="44" t="str">
        <f>IFERROR(GETPIVOTDATA("Max de Rain Rate",'TCD 6h-6h'!$A$3,"Date6",B134),"")</f>
        <v/>
      </c>
      <c r="I134" s="56" t="str">
        <f>IFERROR(GETPIVOTDATA("Min de Bar  ",'TCD 0h-0h'!$A$3,"Date0",$B134),"")</f>
        <v/>
      </c>
      <c r="J134" s="56" t="str">
        <f>IFERROR(GETPIVOTDATA("Max de Bar  ",'TCD 0h-0h'!$A$3,"Date0",$B134),"")</f>
        <v/>
      </c>
      <c r="K134" s="55" t="str">
        <f>IFERROR(GETPIVOTDATA("Moyenne de Bar  ",'TCD 0h-0h'!$A$3,"Date0",$B134),"")</f>
        <v/>
      </c>
      <c r="L134" s="78" t="str">
        <f>IFERROR(GETPIVOTDATA("Moyenne de Wind Speed",'TCD 0h-0h'!$A$3,"Date0",$B134),"")</f>
        <v/>
      </c>
      <c r="M134" s="78" t="str">
        <f>IFERROR(GETPIVOTDATA("Max de Wind Speed",'TCD 0h-0h'!$A$3,"Date0",$B134),"")</f>
        <v/>
      </c>
      <c r="N134" s="77" t="str">
        <f>IFERROR(GETPIVOTDATA("Max de Hi Speed",'TCD 0h-0h'!$A$3,"Date0",$B134),"")</f>
        <v/>
      </c>
      <c r="O134" s="78" t="str">
        <f>IFERROR(INDEX('TCD vent'!$T:$T,MATCH($B134,'TCD vent'!$A:$A,0)),"")</f>
        <v/>
      </c>
    </row>
    <row r="135" spans="2:15" x14ac:dyDescent="0.35">
      <c r="B135" s="31">
        <f t="shared" si="2"/>
        <v>131</v>
      </c>
      <c r="C135" s="32" t="str">
        <f>IFERROR(GETPIVOTDATA("Low Temp",'TCD 18h-18h'!$A$3,"Date18",B135),"")</f>
        <v/>
      </c>
      <c r="D135" s="32" t="str">
        <f>IFERROR(GETPIVOTDATA("Max de Hi Temp",'TCD 6h-6h'!$A$3,"Date6",B135),"")</f>
        <v/>
      </c>
      <c r="E135" s="33" t="str">
        <f>IFERROR(GETPIVOTDATA("Moyenne de Temp Out",'TCD 0h-0h'!$A$3,"Date0",B135),"")</f>
        <v/>
      </c>
      <c r="F135" s="45" t="str">
        <f>IFERROR(GETPIVOTDATA("Somme de Rain",'TCD 6h-6h'!$A$3,"Date6",B135),"")</f>
        <v/>
      </c>
      <c r="G135" s="45" t="str">
        <f>IFERROR(INDEX('TCD 6h-6h'!$AG:$AG,MATCH($B135,'TCD 6h-6h'!$G:$G,0)),"")</f>
        <v/>
      </c>
      <c r="H135" s="44" t="str">
        <f>IFERROR(GETPIVOTDATA("Max de Rain Rate",'TCD 6h-6h'!$A$3,"Date6",B135),"")</f>
        <v/>
      </c>
      <c r="I135" s="56" t="str">
        <f>IFERROR(GETPIVOTDATA("Min de Bar  ",'TCD 0h-0h'!$A$3,"Date0",$B135),"")</f>
        <v/>
      </c>
      <c r="J135" s="56" t="str">
        <f>IFERROR(GETPIVOTDATA("Max de Bar  ",'TCD 0h-0h'!$A$3,"Date0",$B135),"")</f>
        <v/>
      </c>
      <c r="K135" s="55" t="str">
        <f>IFERROR(GETPIVOTDATA("Moyenne de Bar  ",'TCD 0h-0h'!$A$3,"Date0",$B135),"")</f>
        <v/>
      </c>
      <c r="L135" s="78" t="str">
        <f>IFERROR(GETPIVOTDATA("Moyenne de Wind Speed",'TCD 0h-0h'!$A$3,"Date0",$B135),"")</f>
        <v/>
      </c>
      <c r="M135" s="78" t="str">
        <f>IFERROR(GETPIVOTDATA("Max de Wind Speed",'TCD 0h-0h'!$A$3,"Date0",$B135),"")</f>
        <v/>
      </c>
      <c r="N135" s="77" t="str">
        <f>IFERROR(GETPIVOTDATA("Max de Hi Speed",'TCD 0h-0h'!$A$3,"Date0",$B135),"")</f>
        <v/>
      </c>
      <c r="O135" s="78" t="str">
        <f>IFERROR(INDEX('TCD vent'!$T:$T,MATCH($B135,'TCD vent'!$A:$A,0)),"")</f>
        <v/>
      </c>
    </row>
    <row r="136" spans="2:15" x14ac:dyDescent="0.35">
      <c r="B136" s="31">
        <f t="shared" si="2"/>
        <v>132</v>
      </c>
      <c r="C136" s="32" t="str">
        <f>IFERROR(GETPIVOTDATA("Low Temp",'TCD 18h-18h'!$A$3,"Date18",B136),"")</f>
        <v/>
      </c>
      <c r="D136" s="32" t="str">
        <f>IFERROR(GETPIVOTDATA("Max de Hi Temp",'TCD 6h-6h'!$A$3,"Date6",B136),"")</f>
        <v/>
      </c>
      <c r="E136" s="33" t="str">
        <f>IFERROR(GETPIVOTDATA("Moyenne de Temp Out",'TCD 0h-0h'!$A$3,"Date0",B136),"")</f>
        <v/>
      </c>
      <c r="F136" s="45" t="str">
        <f>IFERROR(GETPIVOTDATA("Somme de Rain",'TCD 6h-6h'!$A$3,"Date6",B136),"")</f>
        <v/>
      </c>
      <c r="G136" s="45" t="str">
        <f>IFERROR(INDEX('TCD 6h-6h'!$AG:$AG,MATCH($B136,'TCD 6h-6h'!$G:$G,0)),"")</f>
        <v/>
      </c>
      <c r="H136" s="44" t="str">
        <f>IFERROR(GETPIVOTDATA("Max de Rain Rate",'TCD 6h-6h'!$A$3,"Date6",B136),"")</f>
        <v/>
      </c>
      <c r="I136" s="56" t="str">
        <f>IFERROR(GETPIVOTDATA("Min de Bar  ",'TCD 0h-0h'!$A$3,"Date0",$B136),"")</f>
        <v/>
      </c>
      <c r="J136" s="56" t="str">
        <f>IFERROR(GETPIVOTDATA("Max de Bar  ",'TCD 0h-0h'!$A$3,"Date0",$B136),"")</f>
        <v/>
      </c>
      <c r="K136" s="55" t="str">
        <f>IFERROR(GETPIVOTDATA("Moyenne de Bar  ",'TCD 0h-0h'!$A$3,"Date0",$B136),"")</f>
        <v/>
      </c>
      <c r="L136" s="78" t="str">
        <f>IFERROR(GETPIVOTDATA("Moyenne de Wind Speed",'TCD 0h-0h'!$A$3,"Date0",$B136),"")</f>
        <v/>
      </c>
      <c r="M136" s="78" t="str">
        <f>IFERROR(GETPIVOTDATA("Max de Wind Speed",'TCD 0h-0h'!$A$3,"Date0",$B136),"")</f>
        <v/>
      </c>
      <c r="N136" s="77" t="str">
        <f>IFERROR(GETPIVOTDATA("Max de Hi Speed",'TCD 0h-0h'!$A$3,"Date0",$B136),"")</f>
        <v/>
      </c>
      <c r="O136" s="78" t="str">
        <f>IFERROR(INDEX('TCD vent'!$T:$T,MATCH($B136,'TCD vent'!$A:$A,0)),"")</f>
        <v/>
      </c>
    </row>
    <row r="137" spans="2:15" x14ac:dyDescent="0.35">
      <c r="B137" s="31">
        <f t="shared" si="2"/>
        <v>133</v>
      </c>
      <c r="C137" s="32" t="str">
        <f>IFERROR(GETPIVOTDATA("Low Temp",'TCD 18h-18h'!$A$3,"Date18",B137),"")</f>
        <v/>
      </c>
      <c r="D137" s="32" t="str">
        <f>IFERROR(GETPIVOTDATA("Max de Hi Temp",'TCD 6h-6h'!$A$3,"Date6",B137),"")</f>
        <v/>
      </c>
      <c r="E137" s="33" t="str">
        <f>IFERROR(GETPIVOTDATA("Moyenne de Temp Out",'TCD 0h-0h'!$A$3,"Date0",B137),"")</f>
        <v/>
      </c>
      <c r="F137" s="45" t="str">
        <f>IFERROR(GETPIVOTDATA("Somme de Rain",'TCD 6h-6h'!$A$3,"Date6",B137),"")</f>
        <v/>
      </c>
      <c r="G137" s="45" t="str">
        <f>IFERROR(INDEX('TCD 6h-6h'!$AG:$AG,MATCH($B137,'TCD 6h-6h'!$G:$G,0)),"")</f>
        <v/>
      </c>
      <c r="H137" s="44" t="str">
        <f>IFERROR(GETPIVOTDATA("Max de Rain Rate",'TCD 6h-6h'!$A$3,"Date6",B137),"")</f>
        <v/>
      </c>
      <c r="I137" s="56" t="str">
        <f>IFERROR(GETPIVOTDATA("Min de Bar  ",'TCD 0h-0h'!$A$3,"Date0",$B137),"")</f>
        <v/>
      </c>
      <c r="J137" s="56" t="str">
        <f>IFERROR(GETPIVOTDATA("Max de Bar  ",'TCD 0h-0h'!$A$3,"Date0",$B137),"")</f>
        <v/>
      </c>
      <c r="K137" s="55" t="str">
        <f>IFERROR(GETPIVOTDATA("Moyenne de Bar  ",'TCD 0h-0h'!$A$3,"Date0",$B137),"")</f>
        <v/>
      </c>
      <c r="L137" s="78" t="str">
        <f>IFERROR(GETPIVOTDATA("Moyenne de Wind Speed",'TCD 0h-0h'!$A$3,"Date0",$B137),"")</f>
        <v/>
      </c>
      <c r="M137" s="78" t="str">
        <f>IFERROR(GETPIVOTDATA("Max de Wind Speed",'TCD 0h-0h'!$A$3,"Date0",$B137),"")</f>
        <v/>
      </c>
      <c r="N137" s="77" t="str">
        <f>IFERROR(GETPIVOTDATA("Max de Hi Speed",'TCD 0h-0h'!$A$3,"Date0",$B137),"")</f>
        <v/>
      </c>
      <c r="O137" s="78" t="str">
        <f>IFERROR(INDEX('TCD vent'!$T:$T,MATCH($B137,'TCD vent'!$A:$A,0)),"")</f>
        <v/>
      </c>
    </row>
    <row r="138" spans="2:15" x14ac:dyDescent="0.35">
      <c r="B138" s="31">
        <f t="shared" si="2"/>
        <v>134</v>
      </c>
      <c r="C138" s="32" t="str">
        <f>IFERROR(GETPIVOTDATA("Low Temp",'TCD 18h-18h'!$A$3,"Date18",B138),"")</f>
        <v/>
      </c>
      <c r="D138" s="32" t="str">
        <f>IFERROR(GETPIVOTDATA("Max de Hi Temp",'TCD 6h-6h'!$A$3,"Date6",B138),"")</f>
        <v/>
      </c>
      <c r="E138" s="33" t="str">
        <f>IFERROR(GETPIVOTDATA("Moyenne de Temp Out",'TCD 0h-0h'!$A$3,"Date0",B138),"")</f>
        <v/>
      </c>
      <c r="F138" s="45" t="str">
        <f>IFERROR(GETPIVOTDATA("Somme de Rain",'TCD 6h-6h'!$A$3,"Date6",B138),"")</f>
        <v/>
      </c>
      <c r="G138" s="45" t="str">
        <f>IFERROR(INDEX('TCD 6h-6h'!$AG:$AG,MATCH($B138,'TCD 6h-6h'!$G:$G,0)),"")</f>
        <v/>
      </c>
      <c r="H138" s="44" t="str">
        <f>IFERROR(GETPIVOTDATA("Max de Rain Rate",'TCD 6h-6h'!$A$3,"Date6",B138),"")</f>
        <v/>
      </c>
      <c r="I138" s="56" t="str">
        <f>IFERROR(GETPIVOTDATA("Min de Bar  ",'TCD 0h-0h'!$A$3,"Date0",$B138),"")</f>
        <v/>
      </c>
      <c r="J138" s="56" t="str">
        <f>IFERROR(GETPIVOTDATA("Max de Bar  ",'TCD 0h-0h'!$A$3,"Date0",$B138),"")</f>
        <v/>
      </c>
      <c r="K138" s="55" t="str">
        <f>IFERROR(GETPIVOTDATA("Moyenne de Bar  ",'TCD 0h-0h'!$A$3,"Date0",$B138),"")</f>
        <v/>
      </c>
      <c r="L138" s="78" t="str">
        <f>IFERROR(GETPIVOTDATA("Moyenne de Wind Speed",'TCD 0h-0h'!$A$3,"Date0",$B138),"")</f>
        <v/>
      </c>
      <c r="M138" s="78" t="str">
        <f>IFERROR(GETPIVOTDATA("Max de Wind Speed",'TCD 0h-0h'!$A$3,"Date0",$B138),"")</f>
        <v/>
      </c>
      <c r="N138" s="77" t="str">
        <f>IFERROR(GETPIVOTDATA("Max de Hi Speed",'TCD 0h-0h'!$A$3,"Date0",$B138),"")</f>
        <v/>
      </c>
      <c r="O138" s="78" t="str">
        <f>IFERROR(INDEX('TCD vent'!$T:$T,MATCH($B138,'TCD vent'!$A:$A,0)),"")</f>
        <v/>
      </c>
    </row>
    <row r="139" spans="2:15" x14ac:dyDescent="0.35">
      <c r="B139" s="31">
        <f t="shared" si="2"/>
        <v>135</v>
      </c>
      <c r="C139" s="32" t="str">
        <f>IFERROR(GETPIVOTDATA("Low Temp",'TCD 18h-18h'!$A$3,"Date18",B139),"")</f>
        <v/>
      </c>
      <c r="D139" s="32" t="str">
        <f>IFERROR(GETPIVOTDATA("Max de Hi Temp",'TCD 6h-6h'!$A$3,"Date6",B139),"")</f>
        <v/>
      </c>
      <c r="E139" s="33" t="str">
        <f>IFERROR(GETPIVOTDATA("Moyenne de Temp Out",'TCD 0h-0h'!$A$3,"Date0",B139),"")</f>
        <v/>
      </c>
      <c r="F139" s="45" t="str">
        <f>IFERROR(GETPIVOTDATA("Somme de Rain",'TCD 6h-6h'!$A$3,"Date6",B139),"")</f>
        <v/>
      </c>
      <c r="G139" s="45" t="str">
        <f>IFERROR(INDEX('TCD 6h-6h'!$AG:$AG,MATCH($B139,'TCD 6h-6h'!$G:$G,0)),"")</f>
        <v/>
      </c>
      <c r="H139" s="44" t="str">
        <f>IFERROR(GETPIVOTDATA("Max de Rain Rate",'TCD 6h-6h'!$A$3,"Date6",B139),"")</f>
        <v/>
      </c>
      <c r="I139" s="56" t="str">
        <f>IFERROR(GETPIVOTDATA("Min de Bar  ",'TCD 0h-0h'!$A$3,"Date0",$B139),"")</f>
        <v/>
      </c>
      <c r="J139" s="56" t="str">
        <f>IFERROR(GETPIVOTDATA("Max de Bar  ",'TCD 0h-0h'!$A$3,"Date0",$B139),"")</f>
        <v/>
      </c>
      <c r="K139" s="55" t="str">
        <f>IFERROR(GETPIVOTDATA("Moyenne de Bar  ",'TCD 0h-0h'!$A$3,"Date0",$B139),"")</f>
        <v/>
      </c>
      <c r="L139" s="78" t="str">
        <f>IFERROR(GETPIVOTDATA("Moyenne de Wind Speed",'TCD 0h-0h'!$A$3,"Date0",$B139),"")</f>
        <v/>
      </c>
      <c r="M139" s="78" t="str">
        <f>IFERROR(GETPIVOTDATA("Max de Wind Speed",'TCD 0h-0h'!$A$3,"Date0",$B139),"")</f>
        <v/>
      </c>
      <c r="N139" s="77" t="str">
        <f>IFERROR(GETPIVOTDATA("Max de Hi Speed",'TCD 0h-0h'!$A$3,"Date0",$B139),"")</f>
        <v/>
      </c>
      <c r="O139" s="78" t="str">
        <f>IFERROR(INDEX('TCD vent'!$T:$T,MATCH($B139,'TCD vent'!$A:$A,0)),"")</f>
        <v/>
      </c>
    </row>
    <row r="140" spans="2:15" x14ac:dyDescent="0.35">
      <c r="B140" s="31">
        <f t="shared" si="2"/>
        <v>136</v>
      </c>
      <c r="C140" s="32" t="str">
        <f>IFERROR(GETPIVOTDATA("Low Temp",'TCD 18h-18h'!$A$3,"Date18",B140),"")</f>
        <v/>
      </c>
      <c r="D140" s="32" t="str">
        <f>IFERROR(GETPIVOTDATA("Max de Hi Temp",'TCD 6h-6h'!$A$3,"Date6",B140),"")</f>
        <v/>
      </c>
      <c r="E140" s="33" t="str">
        <f>IFERROR(GETPIVOTDATA("Moyenne de Temp Out",'TCD 0h-0h'!$A$3,"Date0",B140),"")</f>
        <v/>
      </c>
      <c r="F140" s="45" t="str">
        <f>IFERROR(GETPIVOTDATA("Somme de Rain",'TCD 6h-6h'!$A$3,"Date6",B140),"")</f>
        <v/>
      </c>
      <c r="G140" s="45" t="str">
        <f>IFERROR(INDEX('TCD 6h-6h'!$AG:$AG,MATCH($B140,'TCD 6h-6h'!$G:$G,0)),"")</f>
        <v/>
      </c>
      <c r="H140" s="44" t="str">
        <f>IFERROR(GETPIVOTDATA("Max de Rain Rate",'TCD 6h-6h'!$A$3,"Date6",B140),"")</f>
        <v/>
      </c>
      <c r="I140" s="56" t="str">
        <f>IFERROR(GETPIVOTDATA("Min de Bar  ",'TCD 0h-0h'!$A$3,"Date0",$B140),"")</f>
        <v/>
      </c>
      <c r="J140" s="56" t="str">
        <f>IFERROR(GETPIVOTDATA("Max de Bar  ",'TCD 0h-0h'!$A$3,"Date0",$B140),"")</f>
        <v/>
      </c>
      <c r="K140" s="55" t="str">
        <f>IFERROR(GETPIVOTDATA("Moyenne de Bar  ",'TCD 0h-0h'!$A$3,"Date0",$B140),"")</f>
        <v/>
      </c>
      <c r="L140" s="78" t="str">
        <f>IFERROR(GETPIVOTDATA("Moyenne de Wind Speed",'TCD 0h-0h'!$A$3,"Date0",$B140),"")</f>
        <v/>
      </c>
      <c r="M140" s="78" t="str">
        <f>IFERROR(GETPIVOTDATA("Max de Wind Speed",'TCD 0h-0h'!$A$3,"Date0",$B140),"")</f>
        <v/>
      </c>
      <c r="N140" s="77" t="str">
        <f>IFERROR(GETPIVOTDATA("Max de Hi Speed",'TCD 0h-0h'!$A$3,"Date0",$B140),"")</f>
        <v/>
      </c>
      <c r="O140" s="78" t="str">
        <f>IFERROR(INDEX('TCD vent'!$T:$T,MATCH($B140,'TCD vent'!$A:$A,0)),"")</f>
        <v/>
      </c>
    </row>
    <row r="141" spans="2:15" x14ac:dyDescent="0.35">
      <c r="B141" s="31">
        <f t="shared" si="2"/>
        <v>137</v>
      </c>
      <c r="C141" s="32" t="str">
        <f>IFERROR(GETPIVOTDATA("Low Temp",'TCD 18h-18h'!$A$3,"Date18",B141),"")</f>
        <v/>
      </c>
      <c r="D141" s="32" t="str">
        <f>IFERROR(GETPIVOTDATA("Max de Hi Temp",'TCD 6h-6h'!$A$3,"Date6",B141),"")</f>
        <v/>
      </c>
      <c r="E141" s="33" t="str">
        <f>IFERROR(GETPIVOTDATA("Moyenne de Temp Out",'TCD 0h-0h'!$A$3,"Date0",B141),"")</f>
        <v/>
      </c>
      <c r="F141" s="45" t="str">
        <f>IFERROR(GETPIVOTDATA("Somme de Rain",'TCD 6h-6h'!$A$3,"Date6",B141),"")</f>
        <v/>
      </c>
      <c r="G141" s="45" t="str">
        <f>IFERROR(INDEX('TCD 6h-6h'!$AG:$AG,MATCH($B141,'TCD 6h-6h'!$G:$G,0)),"")</f>
        <v/>
      </c>
      <c r="H141" s="44" t="str">
        <f>IFERROR(GETPIVOTDATA("Max de Rain Rate",'TCD 6h-6h'!$A$3,"Date6",B141),"")</f>
        <v/>
      </c>
      <c r="I141" s="56" t="str">
        <f>IFERROR(GETPIVOTDATA("Min de Bar  ",'TCD 0h-0h'!$A$3,"Date0",$B141),"")</f>
        <v/>
      </c>
      <c r="J141" s="56" t="str">
        <f>IFERROR(GETPIVOTDATA("Max de Bar  ",'TCD 0h-0h'!$A$3,"Date0",$B141),"")</f>
        <v/>
      </c>
      <c r="K141" s="55" t="str">
        <f>IFERROR(GETPIVOTDATA("Moyenne de Bar  ",'TCD 0h-0h'!$A$3,"Date0",$B141),"")</f>
        <v/>
      </c>
      <c r="L141" s="78" t="str">
        <f>IFERROR(GETPIVOTDATA("Moyenne de Wind Speed",'TCD 0h-0h'!$A$3,"Date0",$B141),"")</f>
        <v/>
      </c>
      <c r="M141" s="78" t="str">
        <f>IFERROR(GETPIVOTDATA("Max de Wind Speed",'TCD 0h-0h'!$A$3,"Date0",$B141),"")</f>
        <v/>
      </c>
      <c r="N141" s="77" t="str">
        <f>IFERROR(GETPIVOTDATA("Max de Hi Speed",'TCD 0h-0h'!$A$3,"Date0",$B141),"")</f>
        <v/>
      </c>
      <c r="O141" s="78" t="str">
        <f>IFERROR(INDEX('TCD vent'!$T:$T,MATCH($B141,'TCD vent'!$A:$A,0)),"")</f>
        <v/>
      </c>
    </row>
    <row r="142" spans="2:15" x14ac:dyDescent="0.35">
      <c r="B142" s="31">
        <f t="shared" si="2"/>
        <v>138</v>
      </c>
      <c r="C142" s="32" t="str">
        <f>IFERROR(GETPIVOTDATA("Low Temp",'TCD 18h-18h'!$A$3,"Date18",B142),"")</f>
        <v/>
      </c>
      <c r="D142" s="32" t="str">
        <f>IFERROR(GETPIVOTDATA("Max de Hi Temp",'TCD 6h-6h'!$A$3,"Date6",B142),"")</f>
        <v/>
      </c>
      <c r="E142" s="33" t="str">
        <f>IFERROR(GETPIVOTDATA("Moyenne de Temp Out",'TCD 0h-0h'!$A$3,"Date0",B142),"")</f>
        <v/>
      </c>
      <c r="F142" s="45" t="str">
        <f>IFERROR(GETPIVOTDATA("Somme de Rain",'TCD 6h-6h'!$A$3,"Date6",B142),"")</f>
        <v/>
      </c>
      <c r="G142" s="45" t="str">
        <f>IFERROR(INDEX('TCD 6h-6h'!$AG:$AG,MATCH($B142,'TCD 6h-6h'!$G:$G,0)),"")</f>
        <v/>
      </c>
      <c r="H142" s="44" t="str">
        <f>IFERROR(GETPIVOTDATA("Max de Rain Rate",'TCD 6h-6h'!$A$3,"Date6",B142),"")</f>
        <v/>
      </c>
      <c r="I142" s="56" t="str">
        <f>IFERROR(GETPIVOTDATA("Min de Bar  ",'TCD 0h-0h'!$A$3,"Date0",$B142),"")</f>
        <v/>
      </c>
      <c r="J142" s="56" t="str">
        <f>IFERROR(GETPIVOTDATA("Max de Bar  ",'TCD 0h-0h'!$A$3,"Date0",$B142),"")</f>
        <v/>
      </c>
      <c r="K142" s="55" t="str">
        <f>IFERROR(GETPIVOTDATA("Moyenne de Bar  ",'TCD 0h-0h'!$A$3,"Date0",$B142),"")</f>
        <v/>
      </c>
      <c r="L142" s="78" t="str">
        <f>IFERROR(GETPIVOTDATA("Moyenne de Wind Speed",'TCD 0h-0h'!$A$3,"Date0",$B142),"")</f>
        <v/>
      </c>
      <c r="M142" s="78" t="str">
        <f>IFERROR(GETPIVOTDATA("Max de Wind Speed",'TCD 0h-0h'!$A$3,"Date0",$B142),"")</f>
        <v/>
      </c>
      <c r="N142" s="77" t="str">
        <f>IFERROR(GETPIVOTDATA("Max de Hi Speed",'TCD 0h-0h'!$A$3,"Date0",$B142),"")</f>
        <v/>
      </c>
      <c r="O142" s="78" t="str">
        <f>IFERROR(INDEX('TCD vent'!$T:$T,MATCH($B142,'TCD vent'!$A:$A,0)),"")</f>
        <v/>
      </c>
    </row>
    <row r="143" spans="2:15" x14ac:dyDescent="0.35">
      <c r="B143" s="31">
        <f t="shared" si="2"/>
        <v>139</v>
      </c>
      <c r="C143" s="32" t="str">
        <f>IFERROR(GETPIVOTDATA("Low Temp",'TCD 18h-18h'!$A$3,"Date18",B143),"")</f>
        <v/>
      </c>
      <c r="D143" s="32" t="str">
        <f>IFERROR(GETPIVOTDATA("Max de Hi Temp",'TCD 6h-6h'!$A$3,"Date6",B143),"")</f>
        <v/>
      </c>
      <c r="E143" s="33" t="str">
        <f>IFERROR(GETPIVOTDATA("Moyenne de Temp Out",'TCD 0h-0h'!$A$3,"Date0",B143),"")</f>
        <v/>
      </c>
      <c r="F143" s="45" t="str">
        <f>IFERROR(GETPIVOTDATA("Somme de Rain",'TCD 6h-6h'!$A$3,"Date6",B143),"")</f>
        <v/>
      </c>
      <c r="G143" s="45" t="str">
        <f>IFERROR(INDEX('TCD 6h-6h'!$AG:$AG,MATCH($B143,'TCD 6h-6h'!$G:$G,0)),"")</f>
        <v/>
      </c>
      <c r="H143" s="44" t="str">
        <f>IFERROR(GETPIVOTDATA("Max de Rain Rate",'TCD 6h-6h'!$A$3,"Date6",B143),"")</f>
        <v/>
      </c>
      <c r="I143" s="56" t="str">
        <f>IFERROR(GETPIVOTDATA("Min de Bar  ",'TCD 0h-0h'!$A$3,"Date0",$B143),"")</f>
        <v/>
      </c>
      <c r="J143" s="56" t="str">
        <f>IFERROR(GETPIVOTDATA("Max de Bar  ",'TCD 0h-0h'!$A$3,"Date0",$B143),"")</f>
        <v/>
      </c>
      <c r="K143" s="55" t="str">
        <f>IFERROR(GETPIVOTDATA("Moyenne de Bar  ",'TCD 0h-0h'!$A$3,"Date0",$B143),"")</f>
        <v/>
      </c>
      <c r="L143" s="78" t="str">
        <f>IFERROR(GETPIVOTDATA("Moyenne de Wind Speed",'TCD 0h-0h'!$A$3,"Date0",$B143),"")</f>
        <v/>
      </c>
      <c r="M143" s="78" t="str">
        <f>IFERROR(GETPIVOTDATA("Max de Wind Speed",'TCD 0h-0h'!$A$3,"Date0",$B143),"")</f>
        <v/>
      </c>
      <c r="N143" s="77" t="str">
        <f>IFERROR(GETPIVOTDATA("Max de Hi Speed",'TCD 0h-0h'!$A$3,"Date0",$B143),"")</f>
        <v/>
      </c>
      <c r="O143" s="78" t="str">
        <f>IFERROR(INDEX('TCD vent'!$T:$T,MATCH($B143,'TCD vent'!$A:$A,0)),"")</f>
        <v/>
      </c>
    </row>
    <row r="144" spans="2:15" x14ac:dyDescent="0.35">
      <c r="B144" s="31">
        <f t="shared" si="2"/>
        <v>140</v>
      </c>
      <c r="C144" s="32" t="str">
        <f>IFERROR(GETPIVOTDATA("Low Temp",'TCD 18h-18h'!$A$3,"Date18",B144),"")</f>
        <v/>
      </c>
      <c r="D144" s="32" t="str">
        <f>IFERROR(GETPIVOTDATA("Max de Hi Temp",'TCD 6h-6h'!$A$3,"Date6",B144),"")</f>
        <v/>
      </c>
      <c r="E144" s="33" t="str">
        <f>IFERROR(GETPIVOTDATA("Moyenne de Temp Out",'TCD 0h-0h'!$A$3,"Date0",B144),"")</f>
        <v/>
      </c>
      <c r="F144" s="45" t="str">
        <f>IFERROR(GETPIVOTDATA("Somme de Rain",'TCD 6h-6h'!$A$3,"Date6",B144),"")</f>
        <v/>
      </c>
      <c r="G144" s="45" t="str">
        <f>IFERROR(INDEX('TCD 6h-6h'!$AG:$AG,MATCH($B144,'TCD 6h-6h'!$G:$G,0)),"")</f>
        <v/>
      </c>
      <c r="H144" s="44" t="str">
        <f>IFERROR(GETPIVOTDATA("Max de Rain Rate",'TCD 6h-6h'!$A$3,"Date6",B144),"")</f>
        <v/>
      </c>
      <c r="I144" s="56" t="str">
        <f>IFERROR(GETPIVOTDATA("Min de Bar  ",'TCD 0h-0h'!$A$3,"Date0",$B144),"")</f>
        <v/>
      </c>
      <c r="J144" s="56" t="str">
        <f>IFERROR(GETPIVOTDATA("Max de Bar  ",'TCD 0h-0h'!$A$3,"Date0",$B144),"")</f>
        <v/>
      </c>
      <c r="K144" s="55" t="str">
        <f>IFERROR(GETPIVOTDATA("Moyenne de Bar  ",'TCD 0h-0h'!$A$3,"Date0",$B144),"")</f>
        <v/>
      </c>
      <c r="L144" s="78" t="str">
        <f>IFERROR(GETPIVOTDATA("Moyenne de Wind Speed",'TCD 0h-0h'!$A$3,"Date0",$B144),"")</f>
        <v/>
      </c>
      <c r="M144" s="78" t="str">
        <f>IFERROR(GETPIVOTDATA("Max de Wind Speed",'TCD 0h-0h'!$A$3,"Date0",$B144),"")</f>
        <v/>
      </c>
      <c r="N144" s="77" t="str">
        <f>IFERROR(GETPIVOTDATA("Max de Hi Speed",'TCD 0h-0h'!$A$3,"Date0",$B144),"")</f>
        <v/>
      </c>
      <c r="O144" s="78" t="str">
        <f>IFERROR(INDEX('TCD vent'!$T:$T,MATCH($B144,'TCD vent'!$A:$A,0)),"")</f>
        <v/>
      </c>
    </row>
    <row r="145" spans="2:15" x14ac:dyDescent="0.35">
      <c r="B145" s="31">
        <f t="shared" si="2"/>
        <v>141</v>
      </c>
      <c r="C145" s="32" t="str">
        <f>IFERROR(GETPIVOTDATA("Low Temp",'TCD 18h-18h'!$A$3,"Date18",B145),"")</f>
        <v/>
      </c>
      <c r="D145" s="32" t="str">
        <f>IFERROR(GETPIVOTDATA("Max de Hi Temp",'TCD 6h-6h'!$A$3,"Date6",B145),"")</f>
        <v/>
      </c>
      <c r="E145" s="33" t="str">
        <f>IFERROR(GETPIVOTDATA("Moyenne de Temp Out",'TCD 0h-0h'!$A$3,"Date0",B145),"")</f>
        <v/>
      </c>
      <c r="F145" s="45" t="str">
        <f>IFERROR(GETPIVOTDATA("Somme de Rain",'TCD 6h-6h'!$A$3,"Date6",B145),"")</f>
        <v/>
      </c>
      <c r="G145" s="45" t="str">
        <f>IFERROR(INDEX('TCD 6h-6h'!$AG:$AG,MATCH($B145,'TCD 6h-6h'!$G:$G,0)),"")</f>
        <v/>
      </c>
      <c r="H145" s="44" t="str">
        <f>IFERROR(GETPIVOTDATA("Max de Rain Rate",'TCD 6h-6h'!$A$3,"Date6",B145),"")</f>
        <v/>
      </c>
      <c r="I145" s="56" t="str">
        <f>IFERROR(GETPIVOTDATA("Min de Bar  ",'TCD 0h-0h'!$A$3,"Date0",$B145),"")</f>
        <v/>
      </c>
      <c r="J145" s="56" t="str">
        <f>IFERROR(GETPIVOTDATA("Max de Bar  ",'TCD 0h-0h'!$A$3,"Date0",$B145),"")</f>
        <v/>
      </c>
      <c r="K145" s="55" t="str">
        <f>IFERROR(GETPIVOTDATA("Moyenne de Bar  ",'TCD 0h-0h'!$A$3,"Date0",$B145),"")</f>
        <v/>
      </c>
      <c r="L145" s="78" t="str">
        <f>IFERROR(GETPIVOTDATA("Moyenne de Wind Speed",'TCD 0h-0h'!$A$3,"Date0",$B145),"")</f>
        <v/>
      </c>
      <c r="M145" s="78" t="str">
        <f>IFERROR(GETPIVOTDATA("Max de Wind Speed",'TCD 0h-0h'!$A$3,"Date0",$B145),"")</f>
        <v/>
      </c>
      <c r="N145" s="77" t="str">
        <f>IFERROR(GETPIVOTDATA("Max de Hi Speed",'TCD 0h-0h'!$A$3,"Date0",$B145),"")</f>
        <v/>
      </c>
      <c r="O145" s="78" t="str">
        <f>IFERROR(INDEX('TCD vent'!$T:$T,MATCH($B145,'TCD vent'!$A:$A,0)),"")</f>
        <v/>
      </c>
    </row>
    <row r="146" spans="2:15" x14ac:dyDescent="0.35">
      <c r="B146" s="31">
        <f t="shared" si="2"/>
        <v>142</v>
      </c>
      <c r="C146" s="32" t="str">
        <f>IFERROR(GETPIVOTDATA("Low Temp",'TCD 18h-18h'!$A$3,"Date18",B146),"")</f>
        <v/>
      </c>
      <c r="D146" s="32" t="str">
        <f>IFERROR(GETPIVOTDATA("Max de Hi Temp",'TCD 6h-6h'!$A$3,"Date6",B146),"")</f>
        <v/>
      </c>
      <c r="E146" s="33" t="str">
        <f>IFERROR(GETPIVOTDATA("Moyenne de Temp Out",'TCD 0h-0h'!$A$3,"Date0",B146),"")</f>
        <v/>
      </c>
      <c r="F146" s="45" t="str">
        <f>IFERROR(GETPIVOTDATA("Somme de Rain",'TCD 6h-6h'!$A$3,"Date6",B146),"")</f>
        <v/>
      </c>
      <c r="G146" s="45" t="str">
        <f>IFERROR(INDEX('TCD 6h-6h'!$AG:$AG,MATCH($B146,'TCD 6h-6h'!$G:$G,0)),"")</f>
        <v/>
      </c>
      <c r="H146" s="44" t="str">
        <f>IFERROR(GETPIVOTDATA("Max de Rain Rate",'TCD 6h-6h'!$A$3,"Date6",B146),"")</f>
        <v/>
      </c>
      <c r="I146" s="56" t="str">
        <f>IFERROR(GETPIVOTDATA("Min de Bar  ",'TCD 0h-0h'!$A$3,"Date0",$B146),"")</f>
        <v/>
      </c>
      <c r="J146" s="56" t="str">
        <f>IFERROR(GETPIVOTDATA("Max de Bar  ",'TCD 0h-0h'!$A$3,"Date0",$B146),"")</f>
        <v/>
      </c>
      <c r="K146" s="55" t="str">
        <f>IFERROR(GETPIVOTDATA("Moyenne de Bar  ",'TCD 0h-0h'!$A$3,"Date0",$B146),"")</f>
        <v/>
      </c>
      <c r="L146" s="78" t="str">
        <f>IFERROR(GETPIVOTDATA("Moyenne de Wind Speed",'TCD 0h-0h'!$A$3,"Date0",$B146),"")</f>
        <v/>
      </c>
      <c r="M146" s="78" t="str">
        <f>IFERROR(GETPIVOTDATA("Max de Wind Speed",'TCD 0h-0h'!$A$3,"Date0",$B146),"")</f>
        <v/>
      </c>
      <c r="N146" s="77" t="str">
        <f>IFERROR(GETPIVOTDATA("Max de Hi Speed",'TCD 0h-0h'!$A$3,"Date0",$B146),"")</f>
        <v/>
      </c>
      <c r="O146" s="78" t="str">
        <f>IFERROR(INDEX('TCD vent'!$T:$T,MATCH($B146,'TCD vent'!$A:$A,0)),"")</f>
        <v/>
      </c>
    </row>
    <row r="147" spans="2:15" x14ac:dyDescent="0.35">
      <c r="B147" s="31">
        <f t="shared" si="2"/>
        <v>143</v>
      </c>
      <c r="C147" s="32" t="str">
        <f>IFERROR(GETPIVOTDATA("Low Temp",'TCD 18h-18h'!$A$3,"Date18",B147),"")</f>
        <v/>
      </c>
      <c r="D147" s="32" t="str">
        <f>IFERROR(GETPIVOTDATA("Max de Hi Temp",'TCD 6h-6h'!$A$3,"Date6",B147),"")</f>
        <v/>
      </c>
      <c r="E147" s="33" t="str">
        <f>IFERROR(GETPIVOTDATA("Moyenne de Temp Out",'TCD 0h-0h'!$A$3,"Date0",B147),"")</f>
        <v/>
      </c>
      <c r="F147" s="45" t="str">
        <f>IFERROR(GETPIVOTDATA("Somme de Rain",'TCD 6h-6h'!$A$3,"Date6",B147),"")</f>
        <v/>
      </c>
      <c r="G147" s="45" t="str">
        <f>IFERROR(INDEX('TCD 6h-6h'!$AG:$AG,MATCH($B147,'TCD 6h-6h'!$G:$G,0)),"")</f>
        <v/>
      </c>
      <c r="H147" s="44" t="str">
        <f>IFERROR(GETPIVOTDATA("Max de Rain Rate",'TCD 6h-6h'!$A$3,"Date6",B147),"")</f>
        <v/>
      </c>
      <c r="I147" s="56" t="str">
        <f>IFERROR(GETPIVOTDATA("Min de Bar  ",'TCD 0h-0h'!$A$3,"Date0",$B147),"")</f>
        <v/>
      </c>
      <c r="J147" s="56" t="str">
        <f>IFERROR(GETPIVOTDATA("Max de Bar  ",'TCD 0h-0h'!$A$3,"Date0",$B147),"")</f>
        <v/>
      </c>
      <c r="K147" s="55" t="str">
        <f>IFERROR(GETPIVOTDATA("Moyenne de Bar  ",'TCD 0h-0h'!$A$3,"Date0",$B147),"")</f>
        <v/>
      </c>
      <c r="L147" s="78" t="str">
        <f>IFERROR(GETPIVOTDATA("Moyenne de Wind Speed",'TCD 0h-0h'!$A$3,"Date0",$B147),"")</f>
        <v/>
      </c>
      <c r="M147" s="78" t="str">
        <f>IFERROR(GETPIVOTDATA("Max de Wind Speed",'TCD 0h-0h'!$A$3,"Date0",$B147),"")</f>
        <v/>
      </c>
      <c r="N147" s="77" t="str">
        <f>IFERROR(GETPIVOTDATA("Max de Hi Speed",'TCD 0h-0h'!$A$3,"Date0",$B147),"")</f>
        <v/>
      </c>
      <c r="O147" s="78" t="str">
        <f>IFERROR(INDEX('TCD vent'!$T:$T,MATCH($B147,'TCD vent'!$A:$A,0)),"")</f>
        <v/>
      </c>
    </row>
    <row r="148" spans="2:15" x14ac:dyDescent="0.35">
      <c r="B148" s="31">
        <f t="shared" si="2"/>
        <v>144</v>
      </c>
      <c r="C148" s="32" t="str">
        <f>IFERROR(GETPIVOTDATA("Low Temp",'TCD 18h-18h'!$A$3,"Date18",B148),"")</f>
        <v/>
      </c>
      <c r="D148" s="32" t="str">
        <f>IFERROR(GETPIVOTDATA("Max de Hi Temp",'TCD 6h-6h'!$A$3,"Date6",B148),"")</f>
        <v/>
      </c>
      <c r="E148" s="33" t="str">
        <f>IFERROR(GETPIVOTDATA("Moyenne de Temp Out",'TCD 0h-0h'!$A$3,"Date0",B148),"")</f>
        <v/>
      </c>
      <c r="F148" s="45" t="str">
        <f>IFERROR(GETPIVOTDATA("Somme de Rain",'TCD 6h-6h'!$A$3,"Date6",B148),"")</f>
        <v/>
      </c>
      <c r="G148" s="45" t="str">
        <f>IFERROR(INDEX('TCD 6h-6h'!$AG:$AG,MATCH($B148,'TCD 6h-6h'!$G:$G,0)),"")</f>
        <v/>
      </c>
      <c r="H148" s="44" t="str">
        <f>IFERROR(GETPIVOTDATA("Max de Rain Rate",'TCD 6h-6h'!$A$3,"Date6",B148),"")</f>
        <v/>
      </c>
      <c r="I148" s="56" t="str">
        <f>IFERROR(GETPIVOTDATA("Min de Bar  ",'TCD 0h-0h'!$A$3,"Date0",$B148),"")</f>
        <v/>
      </c>
      <c r="J148" s="56" t="str">
        <f>IFERROR(GETPIVOTDATA("Max de Bar  ",'TCD 0h-0h'!$A$3,"Date0",$B148),"")</f>
        <v/>
      </c>
      <c r="K148" s="55" t="str">
        <f>IFERROR(GETPIVOTDATA("Moyenne de Bar  ",'TCD 0h-0h'!$A$3,"Date0",$B148),"")</f>
        <v/>
      </c>
      <c r="L148" s="78" t="str">
        <f>IFERROR(GETPIVOTDATA("Moyenne de Wind Speed",'TCD 0h-0h'!$A$3,"Date0",$B148),"")</f>
        <v/>
      </c>
      <c r="M148" s="78" t="str">
        <f>IFERROR(GETPIVOTDATA("Max de Wind Speed",'TCD 0h-0h'!$A$3,"Date0",$B148),"")</f>
        <v/>
      </c>
      <c r="N148" s="77" t="str">
        <f>IFERROR(GETPIVOTDATA("Max de Hi Speed",'TCD 0h-0h'!$A$3,"Date0",$B148),"")</f>
        <v/>
      </c>
      <c r="O148" s="78" t="str">
        <f>IFERROR(INDEX('TCD vent'!$T:$T,MATCH($B148,'TCD vent'!$A:$A,0)),"")</f>
        <v/>
      </c>
    </row>
    <row r="149" spans="2:15" x14ac:dyDescent="0.35">
      <c r="B149" s="31">
        <f t="shared" si="2"/>
        <v>145</v>
      </c>
      <c r="C149" s="32" t="str">
        <f>IFERROR(GETPIVOTDATA("Low Temp",'TCD 18h-18h'!$A$3,"Date18",B149),"")</f>
        <v/>
      </c>
      <c r="D149" s="32" t="str">
        <f>IFERROR(GETPIVOTDATA("Max de Hi Temp",'TCD 6h-6h'!$A$3,"Date6",B149),"")</f>
        <v/>
      </c>
      <c r="E149" s="33" t="str">
        <f>IFERROR(GETPIVOTDATA("Moyenne de Temp Out",'TCD 0h-0h'!$A$3,"Date0",B149),"")</f>
        <v/>
      </c>
      <c r="F149" s="45" t="str">
        <f>IFERROR(GETPIVOTDATA("Somme de Rain",'TCD 6h-6h'!$A$3,"Date6",B149),"")</f>
        <v/>
      </c>
      <c r="G149" s="45" t="str">
        <f>IFERROR(INDEX('TCD 6h-6h'!$AG:$AG,MATCH($B149,'TCD 6h-6h'!$G:$G,0)),"")</f>
        <v/>
      </c>
      <c r="H149" s="44" t="str">
        <f>IFERROR(GETPIVOTDATA("Max de Rain Rate",'TCD 6h-6h'!$A$3,"Date6",B149),"")</f>
        <v/>
      </c>
      <c r="I149" s="56" t="str">
        <f>IFERROR(GETPIVOTDATA("Min de Bar  ",'TCD 0h-0h'!$A$3,"Date0",$B149),"")</f>
        <v/>
      </c>
      <c r="J149" s="56" t="str">
        <f>IFERROR(GETPIVOTDATA("Max de Bar  ",'TCD 0h-0h'!$A$3,"Date0",$B149),"")</f>
        <v/>
      </c>
      <c r="K149" s="55" t="str">
        <f>IFERROR(GETPIVOTDATA("Moyenne de Bar  ",'TCD 0h-0h'!$A$3,"Date0",$B149),"")</f>
        <v/>
      </c>
      <c r="L149" s="78" t="str">
        <f>IFERROR(GETPIVOTDATA("Moyenne de Wind Speed",'TCD 0h-0h'!$A$3,"Date0",$B149),"")</f>
        <v/>
      </c>
      <c r="M149" s="78" t="str">
        <f>IFERROR(GETPIVOTDATA("Max de Wind Speed",'TCD 0h-0h'!$A$3,"Date0",$B149),"")</f>
        <v/>
      </c>
      <c r="N149" s="77" t="str">
        <f>IFERROR(GETPIVOTDATA("Max de Hi Speed",'TCD 0h-0h'!$A$3,"Date0",$B149),"")</f>
        <v/>
      </c>
      <c r="O149" s="78" t="str">
        <f>IFERROR(INDEX('TCD vent'!$T:$T,MATCH($B149,'TCD vent'!$A:$A,0)),"")</f>
        <v/>
      </c>
    </row>
    <row r="150" spans="2:15" x14ac:dyDescent="0.35">
      <c r="B150" s="31">
        <f t="shared" si="2"/>
        <v>146</v>
      </c>
      <c r="C150" s="32" t="str">
        <f>IFERROR(GETPIVOTDATA("Low Temp",'TCD 18h-18h'!$A$3,"Date18",B150),"")</f>
        <v/>
      </c>
      <c r="D150" s="32" t="str">
        <f>IFERROR(GETPIVOTDATA("Max de Hi Temp",'TCD 6h-6h'!$A$3,"Date6",B150),"")</f>
        <v/>
      </c>
      <c r="E150" s="33" t="str">
        <f>IFERROR(GETPIVOTDATA("Moyenne de Temp Out",'TCD 0h-0h'!$A$3,"Date0",B150),"")</f>
        <v/>
      </c>
      <c r="F150" s="45" t="str">
        <f>IFERROR(GETPIVOTDATA("Somme de Rain",'TCD 6h-6h'!$A$3,"Date6",B150),"")</f>
        <v/>
      </c>
      <c r="G150" s="45" t="str">
        <f>IFERROR(INDEX('TCD 6h-6h'!$AG:$AG,MATCH($B150,'TCD 6h-6h'!$G:$G,0)),"")</f>
        <v/>
      </c>
      <c r="H150" s="44" t="str">
        <f>IFERROR(GETPIVOTDATA("Max de Rain Rate",'TCD 6h-6h'!$A$3,"Date6",B150),"")</f>
        <v/>
      </c>
      <c r="I150" s="56" t="str">
        <f>IFERROR(GETPIVOTDATA("Min de Bar  ",'TCD 0h-0h'!$A$3,"Date0",$B150),"")</f>
        <v/>
      </c>
      <c r="J150" s="56" t="str">
        <f>IFERROR(GETPIVOTDATA("Max de Bar  ",'TCD 0h-0h'!$A$3,"Date0",$B150),"")</f>
        <v/>
      </c>
      <c r="K150" s="55" t="str">
        <f>IFERROR(GETPIVOTDATA("Moyenne de Bar  ",'TCD 0h-0h'!$A$3,"Date0",$B150),"")</f>
        <v/>
      </c>
      <c r="L150" s="78" t="str">
        <f>IFERROR(GETPIVOTDATA("Moyenne de Wind Speed",'TCD 0h-0h'!$A$3,"Date0",$B150),"")</f>
        <v/>
      </c>
      <c r="M150" s="78" t="str">
        <f>IFERROR(GETPIVOTDATA("Max de Wind Speed",'TCD 0h-0h'!$A$3,"Date0",$B150),"")</f>
        <v/>
      </c>
      <c r="N150" s="77" t="str">
        <f>IFERROR(GETPIVOTDATA("Max de Hi Speed",'TCD 0h-0h'!$A$3,"Date0",$B150),"")</f>
        <v/>
      </c>
      <c r="O150" s="78" t="str">
        <f>IFERROR(INDEX('TCD vent'!$T:$T,MATCH($B150,'TCD vent'!$A:$A,0)),"")</f>
        <v/>
      </c>
    </row>
    <row r="151" spans="2:15" x14ac:dyDescent="0.35">
      <c r="B151" s="31">
        <f t="shared" si="2"/>
        <v>147</v>
      </c>
      <c r="C151" s="32" t="str">
        <f>IFERROR(GETPIVOTDATA("Low Temp",'TCD 18h-18h'!$A$3,"Date18",B151),"")</f>
        <v/>
      </c>
      <c r="D151" s="32" t="str">
        <f>IFERROR(GETPIVOTDATA("Max de Hi Temp",'TCD 6h-6h'!$A$3,"Date6",B151),"")</f>
        <v/>
      </c>
      <c r="E151" s="33" t="str">
        <f>IFERROR(GETPIVOTDATA("Moyenne de Temp Out",'TCD 0h-0h'!$A$3,"Date0",B151),"")</f>
        <v/>
      </c>
      <c r="F151" s="45" t="str">
        <f>IFERROR(GETPIVOTDATA("Somme de Rain",'TCD 6h-6h'!$A$3,"Date6",B151),"")</f>
        <v/>
      </c>
      <c r="G151" s="45" t="str">
        <f>IFERROR(INDEX('TCD 6h-6h'!$AG:$AG,MATCH($B151,'TCD 6h-6h'!$G:$G,0)),"")</f>
        <v/>
      </c>
      <c r="H151" s="44" t="str">
        <f>IFERROR(GETPIVOTDATA("Max de Rain Rate",'TCD 6h-6h'!$A$3,"Date6",B151),"")</f>
        <v/>
      </c>
      <c r="I151" s="56" t="str">
        <f>IFERROR(GETPIVOTDATA("Min de Bar  ",'TCD 0h-0h'!$A$3,"Date0",$B151),"")</f>
        <v/>
      </c>
      <c r="J151" s="56" t="str">
        <f>IFERROR(GETPIVOTDATA("Max de Bar  ",'TCD 0h-0h'!$A$3,"Date0",$B151),"")</f>
        <v/>
      </c>
      <c r="K151" s="55" t="str">
        <f>IFERROR(GETPIVOTDATA("Moyenne de Bar  ",'TCD 0h-0h'!$A$3,"Date0",$B151),"")</f>
        <v/>
      </c>
      <c r="L151" s="78" t="str">
        <f>IFERROR(GETPIVOTDATA("Moyenne de Wind Speed",'TCD 0h-0h'!$A$3,"Date0",$B151),"")</f>
        <v/>
      </c>
      <c r="M151" s="78" t="str">
        <f>IFERROR(GETPIVOTDATA("Max de Wind Speed",'TCD 0h-0h'!$A$3,"Date0",$B151),"")</f>
        <v/>
      </c>
      <c r="N151" s="77" t="str">
        <f>IFERROR(GETPIVOTDATA("Max de Hi Speed",'TCD 0h-0h'!$A$3,"Date0",$B151),"")</f>
        <v/>
      </c>
      <c r="O151" s="78" t="str">
        <f>IFERROR(INDEX('TCD vent'!$T:$T,MATCH($B151,'TCD vent'!$A:$A,0)),"")</f>
        <v/>
      </c>
    </row>
    <row r="152" spans="2:15" x14ac:dyDescent="0.35">
      <c r="B152" s="31">
        <f t="shared" si="2"/>
        <v>148</v>
      </c>
      <c r="C152" s="32" t="str">
        <f>IFERROR(GETPIVOTDATA("Low Temp",'TCD 18h-18h'!$A$3,"Date18",B152),"")</f>
        <v/>
      </c>
      <c r="D152" s="32" t="str">
        <f>IFERROR(GETPIVOTDATA("Max de Hi Temp",'TCD 6h-6h'!$A$3,"Date6",B152),"")</f>
        <v/>
      </c>
      <c r="E152" s="33" t="str">
        <f>IFERROR(GETPIVOTDATA("Moyenne de Temp Out",'TCD 0h-0h'!$A$3,"Date0",B152),"")</f>
        <v/>
      </c>
      <c r="F152" s="45" t="str">
        <f>IFERROR(GETPIVOTDATA("Somme de Rain",'TCD 6h-6h'!$A$3,"Date6",B152),"")</f>
        <v/>
      </c>
      <c r="G152" s="45" t="str">
        <f>IFERROR(INDEX('TCD 6h-6h'!$AG:$AG,MATCH($B152,'TCD 6h-6h'!$G:$G,0)),"")</f>
        <v/>
      </c>
      <c r="H152" s="44" t="str">
        <f>IFERROR(GETPIVOTDATA("Max de Rain Rate",'TCD 6h-6h'!$A$3,"Date6",B152),"")</f>
        <v/>
      </c>
      <c r="I152" s="56" t="str">
        <f>IFERROR(GETPIVOTDATA("Min de Bar  ",'TCD 0h-0h'!$A$3,"Date0",$B152),"")</f>
        <v/>
      </c>
      <c r="J152" s="56" t="str">
        <f>IFERROR(GETPIVOTDATA("Max de Bar  ",'TCD 0h-0h'!$A$3,"Date0",$B152),"")</f>
        <v/>
      </c>
      <c r="K152" s="55" t="str">
        <f>IFERROR(GETPIVOTDATA("Moyenne de Bar  ",'TCD 0h-0h'!$A$3,"Date0",$B152),"")</f>
        <v/>
      </c>
      <c r="L152" s="78" t="str">
        <f>IFERROR(GETPIVOTDATA("Moyenne de Wind Speed",'TCD 0h-0h'!$A$3,"Date0",$B152),"")</f>
        <v/>
      </c>
      <c r="M152" s="78" t="str">
        <f>IFERROR(GETPIVOTDATA("Max de Wind Speed",'TCD 0h-0h'!$A$3,"Date0",$B152),"")</f>
        <v/>
      </c>
      <c r="N152" s="77" t="str">
        <f>IFERROR(GETPIVOTDATA("Max de Hi Speed",'TCD 0h-0h'!$A$3,"Date0",$B152),"")</f>
        <v/>
      </c>
      <c r="O152" s="78" t="str">
        <f>IFERROR(INDEX('TCD vent'!$T:$T,MATCH($B152,'TCD vent'!$A:$A,0)),"")</f>
        <v/>
      </c>
    </row>
    <row r="153" spans="2:15" x14ac:dyDescent="0.35">
      <c r="B153" s="31">
        <f t="shared" si="2"/>
        <v>149</v>
      </c>
      <c r="C153" s="32" t="str">
        <f>IFERROR(GETPIVOTDATA("Low Temp",'TCD 18h-18h'!$A$3,"Date18",B153),"")</f>
        <v/>
      </c>
      <c r="D153" s="32" t="str">
        <f>IFERROR(GETPIVOTDATA("Max de Hi Temp",'TCD 6h-6h'!$A$3,"Date6",B153),"")</f>
        <v/>
      </c>
      <c r="E153" s="33" t="str">
        <f>IFERROR(GETPIVOTDATA("Moyenne de Temp Out",'TCD 0h-0h'!$A$3,"Date0",B153),"")</f>
        <v/>
      </c>
      <c r="F153" s="45" t="str">
        <f>IFERROR(GETPIVOTDATA("Somme de Rain",'TCD 6h-6h'!$A$3,"Date6",B153),"")</f>
        <v/>
      </c>
      <c r="G153" s="45" t="str">
        <f>IFERROR(INDEX('TCD 6h-6h'!$AG:$AG,MATCH($B153,'TCD 6h-6h'!$G:$G,0)),"")</f>
        <v/>
      </c>
      <c r="H153" s="44" t="str">
        <f>IFERROR(GETPIVOTDATA("Max de Rain Rate",'TCD 6h-6h'!$A$3,"Date6",B153),"")</f>
        <v/>
      </c>
      <c r="I153" s="56" t="str">
        <f>IFERROR(GETPIVOTDATA("Min de Bar  ",'TCD 0h-0h'!$A$3,"Date0",$B153),"")</f>
        <v/>
      </c>
      <c r="J153" s="56" t="str">
        <f>IFERROR(GETPIVOTDATA("Max de Bar  ",'TCD 0h-0h'!$A$3,"Date0",$B153),"")</f>
        <v/>
      </c>
      <c r="K153" s="55" t="str">
        <f>IFERROR(GETPIVOTDATA("Moyenne de Bar  ",'TCD 0h-0h'!$A$3,"Date0",$B153),"")</f>
        <v/>
      </c>
      <c r="L153" s="78" t="str">
        <f>IFERROR(GETPIVOTDATA("Moyenne de Wind Speed",'TCD 0h-0h'!$A$3,"Date0",$B153),"")</f>
        <v/>
      </c>
      <c r="M153" s="78" t="str">
        <f>IFERROR(GETPIVOTDATA("Max de Wind Speed",'TCD 0h-0h'!$A$3,"Date0",$B153),"")</f>
        <v/>
      </c>
      <c r="N153" s="77" t="str">
        <f>IFERROR(GETPIVOTDATA("Max de Hi Speed",'TCD 0h-0h'!$A$3,"Date0",$B153),"")</f>
        <v/>
      </c>
      <c r="O153" s="78" t="str">
        <f>IFERROR(INDEX('TCD vent'!$T:$T,MATCH($B153,'TCD vent'!$A:$A,0)),"")</f>
        <v/>
      </c>
    </row>
    <row r="154" spans="2:15" x14ac:dyDescent="0.35">
      <c r="B154" s="31">
        <f t="shared" si="2"/>
        <v>150</v>
      </c>
      <c r="C154" s="32" t="str">
        <f>IFERROR(GETPIVOTDATA("Low Temp",'TCD 18h-18h'!$A$3,"Date18",B154),"")</f>
        <v/>
      </c>
      <c r="D154" s="32" t="str">
        <f>IFERROR(GETPIVOTDATA("Max de Hi Temp",'TCD 6h-6h'!$A$3,"Date6",B154),"")</f>
        <v/>
      </c>
      <c r="E154" s="33" t="str">
        <f>IFERROR(GETPIVOTDATA("Moyenne de Temp Out",'TCD 0h-0h'!$A$3,"Date0",B154),"")</f>
        <v/>
      </c>
      <c r="F154" s="45" t="str">
        <f>IFERROR(GETPIVOTDATA("Somme de Rain",'TCD 6h-6h'!$A$3,"Date6",B154),"")</f>
        <v/>
      </c>
      <c r="G154" s="45" t="str">
        <f>IFERROR(INDEX('TCD 6h-6h'!$AG:$AG,MATCH($B154,'TCD 6h-6h'!$G:$G,0)),"")</f>
        <v/>
      </c>
      <c r="H154" s="44" t="str">
        <f>IFERROR(GETPIVOTDATA("Max de Rain Rate",'TCD 6h-6h'!$A$3,"Date6",B154),"")</f>
        <v/>
      </c>
      <c r="I154" s="56" t="str">
        <f>IFERROR(GETPIVOTDATA("Min de Bar  ",'TCD 0h-0h'!$A$3,"Date0",$B154),"")</f>
        <v/>
      </c>
      <c r="J154" s="56" t="str">
        <f>IFERROR(GETPIVOTDATA("Max de Bar  ",'TCD 0h-0h'!$A$3,"Date0",$B154),"")</f>
        <v/>
      </c>
      <c r="K154" s="55" t="str">
        <f>IFERROR(GETPIVOTDATA("Moyenne de Bar  ",'TCD 0h-0h'!$A$3,"Date0",$B154),"")</f>
        <v/>
      </c>
      <c r="L154" s="78" t="str">
        <f>IFERROR(GETPIVOTDATA("Moyenne de Wind Speed",'TCD 0h-0h'!$A$3,"Date0",$B154),"")</f>
        <v/>
      </c>
      <c r="M154" s="78" t="str">
        <f>IFERROR(GETPIVOTDATA("Max de Wind Speed",'TCD 0h-0h'!$A$3,"Date0",$B154),"")</f>
        <v/>
      </c>
      <c r="N154" s="77" t="str">
        <f>IFERROR(GETPIVOTDATA("Max de Hi Speed",'TCD 0h-0h'!$A$3,"Date0",$B154),"")</f>
        <v/>
      </c>
      <c r="O154" s="78" t="str">
        <f>IFERROR(INDEX('TCD vent'!$T:$T,MATCH($B154,'TCD vent'!$A:$A,0)),"")</f>
        <v/>
      </c>
    </row>
    <row r="155" spans="2:15" x14ac:dyDescent="0.35">
      <c r="B155" s="31">
        <f t="shared" si="2"/>
        <v>151</v>
      </c>
      <c r="C155" s="32" t="str">
        <f>IFERROR(GETPIVOTDATA("Low Temp",'TCD 18h-18h'!$A$3,"Date18",B155),"")</f>
        <v/>
      </c>
      <c r="D155" s="32" t="str">
        <f>IFERROR(GETPIVOTDATA("Max de Hi Temp",'TCD 6h-6h'!$A$3,"Date6",B155),"")</f>
        <v/>
      </c>
      <c r="E155" s="33" t="str">
        <f>IFERROR(GETPIVOTDATA("Moyenne de Temp Out",'TCD 0h-0h'!$A$3,"Date0",B155),"")</f>
        <v/>
      </c>
      <c r="F155" s="45" t="str">
        <f>IFERROR(GETPIVOTDATA("Somme de Rain",'TCD 6h-6h'!$A$3,"Date6",B155),"")</f>
        <v/>
      </c>
      <c r="G155" s="45" t="str">
        <f>IFERROR(INDEX('TCD 6h-6h'!$AG:$AG,MATCH($B155,'TCD 6h-6h'!$G:$G,0)),"")</f>
        <v/>
      </c>
      <c r="H155" s="44" t="str">
        <f>IFERROR(GETPIVOTDATA("Max de Rain Rate",'TCD 6h-6h'!$A$3,"Date6",B155),"")</f>
        <v/>
      </c>
      <c r="I155" s="56" t="str">
        <f>IFERROR(GETPIVOTDATA("Min de Bar  ",'TCD 0h-0h'!$A$3,"Date0",$B155),"")</f>
        <v/>
      </c>
      <c r="J155" s="56" t="str">
        <f>IFERROR(GETPIVOTDATA("Max de Bar  ",'TCD 0h-0h'!$A$3,"Date0",$B155),"")</f>
        <v/>
      </c>
      <c r="K155" s="55" t="str">
        <f>IFERROR(GETPIVOTDATA("Moyenne de Bar  ",'TCD 0h-0h'!$A$3,"Date0",$B155),"")</f>
        <v/>
      </c>
      <c r="L155" s="78" t="str">
        <f>IFERROR(GETPIVOTDATA("Moyenne de Wind Speed",'TCD 0h-0h'!$A$3,"Date0",$B155),"")</f>
        <v/>
      </c>
      <c r="M155" s="78" t="str">
        <f>IFERROR(GETPIVOTDATA("Max de Wind Speed",'TCD 0h-0h'!$A$3,"Date0",$B155),"")</f>
        <v/>
      </c>
      <c r="N155" s="77" t="str">
        <f>IFERROR(GETPIVOTDATA("Max de Hi Speed",'TCD 0h-0h'!$A$3,"Date0",$B155),"")</f>
        <v/>
      </c>
      <c r="O155" s="78" t="str">
        <f>IFERROR(INDEX('TCD vent'!$T:$T,MATCH($B155,'TCD vent'!$A:$A,0)),"")</f>
        <v/>
      </c>
    </row>
    <row r="156" spans="2:15" x14ac:dyDescent="0.35">
      <c r="B156" s="31">
        <f t="shared" si="2"/>
        <v>152</v>
      </c>
      <c r="C156" s="32" t="str">
        <f>IFERROR(GETPIVOTDATA("Low Temp",'TCD 18h-18h'!$A$3,"Date18",B156),"")</f>
        <v/>
      </c>
      <c r="D156" s="32" t="str">
        <f>IFERROR(GETPIVOTDATA("Max de Hi Temp",'TCD 6h-6h'!$A$3,"Date6",B156),"")</f>
        <v/>
      </c>
      <c r="E156" s="33" t="str">
        <f>IFERROR(GETPIVOTDATA("Moyenne de Temp Out",'TCD 0h-0h'!$A$3,"Date0",B156),"")</f>
        <v/>
      </c>
      <c r="F156" s="45" t="str">
        <f>IFERROR(GETPIVOTDATA("Somme de Rain",'TCD 6h-6h'!$A$3,"Date6",B156),"")</f>
        <v/>
      </c>
      <c r="G156" s="45" t="str">
        <f>IFERROR(INDEX('TCD 6h-6h'!$AG:$AG,MATCH($B156,'TCD 6h-6h'!$G:$G,0)),"")</f>
        <v/>
      </c>
      <c r="H156" s="44" t="str">
        <f>IFERROR(GETPIVOTDATA("Max de Rain Rate",'TCD 6h-6h'!$A$3,"Date6",B156),"")</f>
        <v/>
      </c>
      <c r="I156" s="56" t="str">
        <f>IFERROR(GETPIVOTDATA("Min de Bar  ",'TCD 0h-0h'!$A$3,"Date0",$B156),"")</f>
        <v/>
      </c>
      <c r="J156" s="56" t="str">
        <f>IFERROR(GETPIVOTDATA("Max de Bar  ",'TCD 0h-0h'!$A$3,"Date0",$B156),"")</f>
        <v/>
      </c>
      <c r="K156" s="55" t="str">
        <f>IFERROR(GETPIVOTDATA("Moyenne de Bar  ",'TCD 0h-0h'!$A$3,"Date0",$B156),"")</f>
        <v/>
      </c>
      <c r="L156" s="78" t="str">
        <f>IFERROR(GETPIVOTDATA("Moyenne de Wind Speed",'TCD 0h-0h'!$A$3,"Date0",$B156),"")</f>
        <v/>
      </c>
      <c r="M156" s="78" t="str">
        <f>IFERROR(GETPIVOTDATA("Max de Wind Speed",'TCD 0h-0h'!$A$3,"Date0",$B156),"")</f>
        <v/>
      </c>
      <c r="N156" s="77" t="str">
        <f>IFERROR(GETPIVOTDATA("Max de Hi Speed",'TCD 0h-0h'!$A$3,"Date0",$B156),"")</f>
        <v/>
      </c>
      <c r="O156" s="78" t="str">
        <f>IFERROR(INDEX('TCD vent'!$T:$T,MATCH($B156,'TCD vent'!$A:$A,0)),"")</f>
        <v/>
      </c>
    </row>
    <row r="157" spans="2:15" x14ac:dyDescent="0.35">
      <c r="B157" s="31">
        <f t="shared" si="2"/>
        <v>153</v>
      </c>
      <c r="C157" s="32" t="str">
        <f>IFERROR(GETPIVOTDATA("Low Temp",'TCD 18h-18h'!$A$3,"Date18",B157),"")</f>
        <v/>
      </c>
      <c r="D157" s="32" t="str">
        <f>IFERROR(GETPIVOTDATA("Max de Hi Temp",'TCD 6h-6h'!$A$3,"Date6",B157),"")</f>
        <v/>
      </c>
      <c r="E157" s="33" t="str">
        <f>IFERROR(GETPIVOTDATA("Moyenne de Temp Out",'TCD 0h-0h'!$A$3,"Date0",B157),"")</f>
        <v/>
      </c>
      <c r="F157" s="45" t="str">
        <f>IFERROR(GETPIVOTDATA("Somme de Rain",'TCD 6h-6h'!$A$3,"Date6",B157),"")</f>
        <v/>
      </c>
      <c r="G157" s="45" t="str">
        <f>IFERROR(INDEX('TCD 6h-6h'!$AG:$AG,MATCH($B157,'TCD 6h-6h'!$G:$G,0)),"")</f>
        <v/>
      </c>
      <c r="H157" s="44" t="str">
        <f>IFERROR(GETPIVOTDATA("Max de Rain Rate",'TCD 6h-6h'!$A$3,"Date6",B157),"")</f>
        <v/>
      </c>
      <c r="I157" s="56" t="str">
        <f>IFERROR(GETPIVOTDATA("Min de Bar  ",'TCD 0h-0h'!$A$3,"Date0",$B157),"")</f>
        <v/>
      </c>
      <c r="J157" s="56" t="str">
        <f>IFERROR(GETPIVOTDATA("Max de Bar  ",'TCD 0h-0h'!$A$3,"Date0",$B157),"")</f>
        <v/>
      </c>
      <c r="K157" s="55" t="str">
        <f>IFERROR(GETPIVOTDATA("Moyenne de Bar  ",'TCD 0h-0h'!$A$3,"Date0",$B157),"")</f>
        <v/>
      </c>
      <c r="L157" s="78" t="str">
        <f>IFERROR(GETPIVOTDATA("Moyenne de Wind Speed",'TCD 0h-0h'!$A$3,"Date0",$B157),"")</f>
        <v/>
      </c>
      <c r="M157" s="78" t="str">
        <f>IFERROR(GETPIVOTDATA("Max de Wind Speed",'TCD 0h-0h'!$A$3,"Date0",$B157),"")</f>
        <v/>
      </c>
      <c r="N157" s="77" t="str">
        <f>IFERROR(GETPIVOTDATA("Max de Hi Speed",'TCD 0h-0h'!$A$3,"Date0",$B157),"")</f>
        <v/>
      </c>
      <c r="O157" s="78" t="str">
        <f>IFERROR(INDEX('TCD vent'!$T:$T,MATCH($B157,'TCD vent'!$A:$A,0)),"")</f>
        <v/>
      </c>
    </row>
    <row r="158" spans="2:15" x14ac:dyDescent="0.35">
      <c r="B158" s="31">
        <f t="shared" si="2"/>
        <v>154</v>
      </c>
      <c r="C158" s="32" t="str">
        <f>IFERROR(GETPIVOTDATA("Low Temp",'TCD 18h-18h'!$A$3,"Date18",B158),"")</f>
        <v/>
      </c>
      <c r="D158" s="32" t="str">
        <f>IFERROR(GETPIVOTDATA("Max de Hi Temp",'TCD 6h-6h'!$A$3,"Date6",B158),"")</f>
        <v/>
      </c>
      <c r="E158" s="33" t="str">
        <f>IFERROR(GETPIVOTDATA("Moyenne de Temp Out",'TCD 0h-0h'!$A$3,"Date0",B158),"")</f>
        <v/>
      </c>
      <c r="F158" s="45" t="str">
        <f>IFERROR(GETPIVOTDATA("Somme de Rain",'TCD 6h-6h'!$A$3,"Date6",B158),"")</f>
        <v/>
      </c>
      <c r="G158" s="45" t="str">
        <f>IFERROR(INDEX('TCD 6h-6h'!$AG:$AG,MATCH($B158,'TCD 6h-6h'!$G:$G,0)),"")</f>
        <v/>
      </c>
      <c r="H158" s="44" t="str">
        <f>IFERROR(GETPIVOTDATA("Max de Rain Rate",'TCD 6h-6h'!$A$3,"Date6",B158),"")</f>
        <v/>
      </c>
      <c r="I158" s="56" t="str">
        <f>IFERROR(GETPIVOTDATA("Min de Bar  ",'TCD 0h-0h'!$A$3,"Date0",$B158),"")</f>
        <v/>
      </c>
      <c r="J158" s="56" t="str">
        <f>IFERROR(GETPIVOTDATA("Max de Bar  ",'TCD 0h-0h'!$A$3,"Date0",$B158),"")</f>
        <v/>
      </c>
      <c r="K158" s="55" t="str">
        <f>IFERROR(GETPIVOTDATA("Moyenne de Bar  ",'TCD 0h-0h'!$A$3,"Date0",$B158),"")</f>
        <v/>
      </c>
      <c r="L158" s="78" t="str">
        <f>IFERROR(GETPIVOTDATA("Moyenne de Wind Speed",'TCD 0h-0h'!$A$3,"Date0",$B158),"")</f>
        <v/>
      </c>
      <c r="M158" s="78" t="str">
        <f>IFERROR(GETPIVOTDATA("Max de Wind Speed",'TCD 0h-0h'!$A$3,"Date0",$B158),"")</f>
        <v/>
      </c>
      <c r="N158" s="77" t="str">
        <f>IFERROR(GETPIVOTDATA("Max de Hi Speed",'TCD 0h-0h'!$A$3,"Date0",$B158),"")</f>
        <v/>
      </c>
      <c r="O158" s="78" t="str">
        <f>IFERROR(INDEX('TCD vent'!$T:$T,MATCH($B158,'TCD vent'!$A:$A,0)),"")</f>
        <v/>
      </c>
    </row>
    <row r="159" spans="2:15" x14ac:dyDescent="0.35">
      <c r="B159" s="31">
        <f t="shared" si="2"/>
        <v>155</v>
      </c>
      <c r="C159" s="32" t="str">
        <f>IFERROR(GETPIVOTDATA("Low Temp",'TCD 18h-18h'!$A$3,"Date18",B159),"")</f>
        <v/>
      </c>
      <c r="D159" s="32" t="str">
        <f>IFERROR(GETPIVOTDATA("Max de Hi Temp",'TCD 6h-6h'!$A$3,"Date6",B159),"")</f>
        <v/>
      </c>
      <c r="E159" s="33" t="str">
        <f>IFERROR(GETPIVOTDATA("Moyenne de Temp Out",'TCD 0h-0h'!$A$3,"Date0",B159),"")</f>
        <v/>
      </c>
      <c r="F159" s="45" t="str">
        <f>IFERROR(GETPIVOTDATA("Somme de Rain",'TCD 6h-6h'!$A$3,"Date6",B159),"")</f>
        <v/>
      </c>
      <c r="G159" s="45" t="str">
        <f>IFERROR(INDEX('TCD 6h-6h'!$AG:$AG,MATCH($B159,'TCD 6h-6h'!$G:$G,0)),"")</f>
        <v/>
      </c>
      <c r="H159" s="44" t="str">
        <f>IFERROR(GETPIVOTDATA("Max de Rain Rate",'TCD 6h-6h'!$A$3,"Date6",B159),"")</f>
        <v/>
      </c>
      <c r="I159" s="56" t="str">
        <f>IFERROR(GETPIVOTDATA("Min de Bar  ",'TCD 0h-0h'!$A$3,"Date0",$B159),"")</f>
        <v/>
      </c>
      <c r="J159" s="56" t="str">
        <f>IFERROR(GETPIVOTDATA("Max de Bar  ",'TCD 0h-0h'!$A$3,"Date0",$B159),"")</f>
        <v/>
      </c>
      <c r="K159" s="55" t="str">
        <f>IFERROR(GETPIVOTDATA("Moyenne de Bar  ",'TCD 0h-0h'!$A$3,"Date0",$B159),"")</f>
        <v/>
      </c>
      <c r="L159" s="78" t="str">
        <f>IFERROR(GETPIVOTDATA("Moyenne de Wind Speed",'TCD 0h-0h'!$A$3,"Date0",$B159),"")</f>
        <v/>
      </c>
      <c r="M159" s="78" t="str">
        <f>IFERROR(GETPIVOTDATA("Max de Wind Speed",'TCD 0h-0h'!$A$3,"Date0",$B159),"")</f>
        <v/>
      </c>
      <c r="N159" s="77" t="str">
        <f>IFERROR(GETPIVOTDATA("Max de Hi Speed",'TCD 0h-0h'!$A$3,"Date0",$B159),"")</f>
        <v/>
      </c>
      <c r="O159" s="78" t="str">
        <f>IFERROR(INDEX('TCD vent'!$T:$T,MATCH($B159,'TCD vent'!$A:$A,0)),"")</f>
        <v/>
      </c>
    </row>
    <row r="160" spans="2:15" x14ac:dyDescent="0.35">
      <c r="B160" s="31">
        <f t="shared" si="2"/>
        <v>156</v>
      </c>
      <c r="C160" s="32" t="str">
        <f>IFERROR(GETPIVOTDATA("Low Temp",'TCD 18h-18h'!$A$3,"Date18",B160),"")</f>
        <v/>
      </c>
      <c r="D160" s="32" t="str">
        <f>IFERROR(GETPIVOTDATA("Max de Hi Temp",'TCD 6h-6h'!$A$3,"Date6",B160),"")</f>
        <v/>
      </c>
      <c r="E160" s="33" t="str">
        <f>IFERROR(GETPIVOTDATA("Moyenne de Temp Out",'TCD 0h-0h'!$A$3,"Date0",B160),"")</f>
        <v/>
      </c>
      <c r="F160" s="45" t="str">
        <f>IFERROR(GETPIVOTDATA("Somme de Rain",'TCD 6h-6h'!$A$3,"Date6",B160),"")</f>
        <v/>
      </c>
      <c r="G160" s="45" t="str">
        <f>IFERROR(INDEX('TCD 6h-6h'!$AG:$AG,MATCH($B160,'TCD 6h-6h'!$G:$G,0)),"")</f>
        <v/>
      </c>
      <c r="H160" s="44" t="str">
        <f>IFERROR(GETPIVOTDATA("Max de Rain Rate",'TCD 6h-6h'!$A$3,"Date6",B160),"")</f>
        <v/>
      </c>
      <c r="I160" s="56" t="str">
        <f>IFERROR(GETPIVOTDATA("Min de Bar  ",'TCD 0h-0h'!$A$3,"Date0",$B160),"")</f>
        <v/>
      </c>
      <c r="J160" s="56" t="str">
        <f>IFERROR(GETPIVOTDATA("Max de Bar  ",'TCD 0h-0h'!$A$3,"Date0",$B160),"")</f>
        <v/>
      </c>
      <c r="K160" s="55" t="str">
        <f>IFERROR(GETPIVOTDATA("Moyenne de Bar  ",'TCD 0h-0h'!$A$3,"Date0",$B160),"")</f>
        <v/>
      </c>
      <c r="L160" s="78" t="str">
        <f>IFERROR(GETPIVOTDATA("Moyenne de Wind Speed",'TCD 0h-0h'!$A$3,"Date0",$B160),"")</f>
        <v/>
      </c>
      <c r="M160" s="78" t="str">
        <f>IFERROR(GETPIVOTDATA("Max de Wind Speed",'TCD 0h-0h'!$A$3,"Date0",$B160),"")</f>
        <v/>
      </c>
      <c r="N160" s="77" t="str">
        <f>IFERROR(GETPIVOTDATA("Max de Hi Speed",'TCD 0h-0h'!$A$3,"Date0",$B160),"")</f>
        <v/>
      </c>
      <c r="O160" s="78" t="str">
        <f>IFERROR(INDEX('TCD vent'!$T:$T,MATCH($B160,'TCD vent'!$A:$A,0)),"")</f>
        <v/>
      </c>
    </row>
    <row r="161" spans="2:15" x14ac:dyDescent="0.35">
      <c r="B161" s="31">
        <f t="shared" si="2"/>
        <v>157</v>
      </c>
      <c r="C161" s="32" t="str">
        <f>IFERROR(GETPIVOTDATA("Low Temp",'TCD 18h-18h'!$A$3,"Date18",B161),"")</f>
        <v/>
      </c>
      <c r="D161" s="32" t="str">
        <f>IFERROR(GETPIVOTDATA("Max de Hi Temp",'TCD 6h-6h'!$A$3,"Date6",B161),"")</f>
        <v/>
      </c>
      <c r="E161" s="33" t="str">
        <f>IFERROR(GETPIVOTDATA("Moyenne de Temp Out",'TCD 0h-0h'!$A$3,"Date0",B161),"")</f>
        <v/>
      </c>
      <c r="F161" s="45" t="str">
        <f>IFERROR(GETPIVOTDATA("Somme de Rain",'TCD 6h-6h'!$A$3,"Date6",B161),"")</f>
        <v/>
      </c>
      <c r="G161" s="45" t="str">
        <f>IFERROR(INDEX('TCD 6h-6h'!$AG:$AG,MATCH($B161,'TCD 6h-6h'!$G:$G,0)),"")</f>
        <v/>
      </c>
      <c r="H161" s="44" t="str">
        <f>IFERROR(GETPIVOTDATA("Max de Rain Rate",'TCD 6h-6h'!$A$3,"Date6",B161),"")</f>
        <v/>
      </c>
      <c r="I161" s="56" t="str">
        <f>IFERROR(GETPIVOTDATA("Min de Bar  ",'TCD 0h-0h'!$A$3,"Date0",$B161),"")</f>
        <v/>
      </c>
      <c r="J161" s="56" t="str">
        <f>IFERROR(GETPIVOTDATA("Max de Bar  ",'TCD 0h-0h'!$A$3,"Date0",$B161),"")</f>
        <v/>
      </c>
      <c r="K161" s="55" t="str">
        <f>IFERROR(GETPIVOTDATA("Moyenne de Bar  ",'TCD 0h-0h'!$A$3,"Date0",$B161),"")</f>
        <v/>
      </c>
      <c r="L161" s="78" t="str">
        <f>IFERROR(GETPIVOTDATA("Moyenne de Wind Speed",'TCD 0h-0h'!$A$3,"Date0",$B161),"")</f>
        <v/>
      </c>
      <c r="M161" s="78" t="str">
        <f>IFERROR(GETPIVOTDATA("Max de Wind Speed",'TCD 0h-0h'!$A$3,"Date0",$B161),"")</f>
        <v/>
      </c>
      <c r="N161" s="77" t="str">
        <f>IFERROR(GETPIVOTDATA("Max de Hi Speed",'TCD 0h-0h'!$A$3,"Date0",$B161),"")</f>
        <v/>
      </c>
      <c r="O161" s="78" t="str">
        <f>IFERROR(INDEX('TCD vent'!$T:$T,MATCH($B161,'TCD vent'!$A:$A,0)),"")</f>
        <v/>
      </c>
    </row>
    <row r="162" spans="2:15" x14ac:dyDescent="0.35">
      <c r="B162" s="31">
        <f t="shared" si="2"/>
        <v>158</v>
      </c>
      <c r="C162" s="32" t="str">
        <f>IFERROR(GETPIVOTDATA("Low Temp",'TCD 18h-18h'!$A$3,"Date18",B162),"")</f>
        <v/>
      </c>
      <c r="D162" s="32" t="str">
        <f>IFERROR(GETPIVOTDATA("Max de Hi Temp",'TCD 6h-6h'!$A$3,"Date6",B162),"")</f>
        <v/>
      </c>
      <c r="E162" s="33" t="str">
        <f>IFERROR(GETPIVOTDATA("Moyenne de Temp Out",'TCD 0h-0h'!$A$3,"Date0",B162),"")</f>
        <v/>
      </c>
      <c r="F162" s="45" t="str">
        <f>IFERROR(GETPIVOTDATA("Somme de Rain",'TCD 6h-6h'!$A$3,"Date6",B162),"")</f>
        <v/>
      </c>
      <c r="G162" s="45" t="str">
        <f>IFERROR(INDEX('TCD 6h-6h'!$AG:$AG,MATCH($B162,'TCD 6h-6h'!$G:$G,0)),"")</f>
        <v/>
      </c>
      <c r="H162" s="44" t="str">
        <f>IFERROR(GETPIVOTDATA("Max de Rain Rate",'TCD 6h-6h'!$A$3,"Date6",B162),"")</f>
        <v/>
      </c>
      <c r="I162" s="56" t="str">
        <f>IFERROR(GETPIVOTDATA("Min de Bar  ",'TCD 0h-0h'!$A$3,"Date0",$B162),"")</f>
        <v/>
      </c>
      <c r="J162" s="56" t="str">
        <f>IFERROR(GETPIVOTDATA("Max de Bar  ",'TCD 0h-0h'!$A$3,"Date0",$B162),"")</f>
        <v/>
      </c>
      <c r="K162" s="55" t="str">
        <f>IFERROR(GETPIVOTDATA("Moyenne de Bar  ",'TCD 0h-0h'!$A$3,"Date0",$B162),"")</f>
        <v/>
      </c>
      <c r="L162" s="78" t="str">
        <f>IFERROR(GETPIVOTDATA("Moyenne de Wind Speed",'TCD 0h-0h'!$A$3,"Date0",$B162),"")</f>
        <v/>
      </c>
      <c r="M162" s="78" t="str">
        <f>IFERROR(GETPIVOTDATA("Max de Wind Speed",'TCD 0h-0h'!$A$3,"Date0",$B162),"")</f>
        <v/>
      </c>
      <c r="N162" s="77" t="str">
        <f>IFERROR(GETPIVOTDATA("Max de Hi Speed",'TCD 0h-0h'!$A$3,"Date0",$B162),"")</f>
        <v/>
      </c>
      <c r="O162" s="78" t="str">
        <f>IFERROR(INDEX('TCD vent'!$T:$T,MATCH($B162,'TCD vent'!$A:$A,0)),"")</f>
        <v/>
      </c>
    </row>
    <row r="163" spans="2:15" x14ac:dyDescent="0.35">
      <c r="B163" s="31">
        <f t="shared" si="2"/>
        <v>159</v>
      </c>
      <c r="C163" s="32" t="str">
        <f>IFERROR(GETPIVOTDATA("Low Temp",'TCD 18h-18h'!$A$3,"Date18",B163),"")</f>
        <v/>
      </c>
      <c r="D163" s="32" t="str">
        <f>IFERROR(GETPIVOTDATA("Max de Hi Temp",'TCD 6h-6h'!$A$3,"Date6",B163),"")</f>
        <v/>
      </c>
      <c r="E163" s="33" t="str">
        <f>IFERROR(GETPIVOTDATA("Moyenne de Temp Out",'TCD 0h-0h'!$A$3,"Date0",B163),"")</f>
        <v/>
      </c>
      <c r="F163" s="45" t="str">
        <f>IFERROR(GETPIVOTDATA("Somme de Rain",'TCD 6h-6h'!$A$3,"Date6",B163),"")</f>
        <v/>
      </c>
      <c r="G163" s="45" t="str">
        <f>IFERROR(INDEX('TCD 6h-6h'!$AG:$AG,MATCH($B163,'TCD 6h-6h'!$G:$G,0)),"")</f>
        <v/>
      </c>
      <c r="H163" s="44" t="str">
        <f>IFERROR(GETPIVOTDATA("Max de Rain Rate",'TCD 6h-6h'!$A$3,"Date6",B163),"")</f>
        <v/>
      </c>
      <c r="I163" s="56" t="str">
        <f>IFERROR(GETPIVOTDATA("Min de Bar  ",'TCD 0h-0h'!$A$3,"Date0",$B163),"")</f>
        <v/>
      </c>
      <c r="J163" s="56" t="str">
        <f>IFERROR(GETPIVOTDATA("Max de Bar  ",'TCD 0h-0h'!$A$3,"Date0",$B163),"")</f>
        <v/>
      </c>
      <c r="K163" s="55" t="str">
        <f>IFERROR(GETPIVOTDATA("Moyenne de Bar  ",'TCD 0h-0h'!$A$3,"Date0",$B163),"")</f>
        <v/>
      </c>
      <c r="L163" s="78" t="str">
        <f>IFERROR(GETPIVOTDATA("Moyenne de Wind Speed",'TCD 0h-0h'!$A$3,"Date0",$B163),"")</f>
        <v/>
      </c>
      <c r="M163" s="78" t="str">
        <f>IFERROR(GETPIVOTDATA("Max de Wind Speed",'TCD 0h-0h'!$A$3,"Date0",$B163),"")</f>
        <v/>
      </c>
      <c r="N163" s="77" t="str">
        <f>IFERROR(GETPIVOTDATA("Max de Hi Speed",'TCD 0h-0h'!$A$3,"Date0",$B163),"")</f>
        <v/>
      </c>
      <c r="O163" s="78" t="str">
        <f>IFERROR(INDEX('TCD vent'!$T:$T,MATCH($B163,'TCD vent'!$A:$A,0)),"")</f>
        <v/>
      </c>
    </row>
    <row r="164" spans="2:15" x14ac:dyDescent="0.35">
      <c r="B164" s="31">
        <f t="shared" si="2"/>
        <v>160</v>
      </c>
      <c r="C164" s="32" t="str">
        <f>IFERROR(GETPIVOTDATA("Low Temp",'TCD 18h-18h'!$A$3,"Date18",B164),"")</f>
        <v/>
      </c>
      <c r="D164" s="32" t="str">
        <f>IFERROR(GETPIVOTDATA("Max de Hi Temp",'TCD 6h-6h'!$A$3,"Date6",B164),"")</f>
        <v/>
      </c>
      <c r="E164" s="33" t="str">
        <f>IFERROR(GETPIVOTDATA("Moyenne de Temp Out",'TCD 0h-0h'!$A$3,"Date0",B164),"")</f>
        <v/>
      </c>
      <c r="F164" s="45" t="str">
        <f>IFERROR(GETPIVOTDATA("Somme de Rain",'TCD 6h-6h'!$A$3,"Date6",B164),"")</f>
        <v/>
      </c>
      <c r="G164" s="45" t="str">
        <f>IFERROR(INDEX('TCD 6h-6h'!$AG:$AG,MATCH($B164,'TCD 6h-6h'!$G:$G,0)),"")</f>
        <v/>
      </c>
      <c r="H164" s="44" t="str">
        <f>IFERROR(GETPIVOTDATA("Max de Rain Rate",'TCD 6h-6h'!$A$3,"Date6",B164),"")</f>
        <v/>
      </c>
      <c r="I164" s="56" t="str">
        <f>IFERROR(GETPIVOTDATA("Min de Bar  ",'TCD 0h-0h'!$A$3,"Date0",$B164),"")</f>
        <v/>
      </c>
      <c r="J164" s="56" t="str">
        <f>IFERROR(GETPIVOTDATA("Max de Bar  ",'TCD 0h-0h'!$A$3,"Date0",$B164),"")</f>
        <v/>
      </c>
      <c r="K164" s="55" t="str">
        <f>IFERROR(GETPIVOTDATA("Moyenne de Bar  ",'TCD 0h-0h'!$A$3,"Date0",$B164),"")</f>
        <v/>
      </c>
      <c r="L164" s="78" t="str">
        <f>IFERROR(GETPIVOTDATA("Moyenne de Wind Speed",'TCD 0h-0h'!$A$3,"Date0",$B164),"")</f>
        <v/>
      </c>
      <c r="M164" s="78" t="str">
        <f>IFERROR(GETPIVOTDATA("Max de Wind Speed",'TCD 0h-0h'!$A$3,"Date0",$B164),"")</f>
        <v/>
      </c>
      <c r="N164" s="77" t="str">
        <f>IFERROR(GETPIVOTDATA("Max de Hi Speed",'TCD 0h-0h'!$A$3,"Date0",$B164),"")</f>
        <v/>
      </c>
      <c r="O164" s="78" t="str">
        <f>IFERROR(INDEX('TCD vent'!$T:$T,MATCH($B164,'TCD vent'!$A:$A,0)),"")</f>
        <v/>
      </c>
    </row>
    <row r="165" spans="2:15" x14ac:dyDescent="0.35">
      <c r="B165" s="31">
        <f t="shared" si="2"/>
        <v>161</v>
      </c>
      <c r="C165" s="32" t="str">
        <f>IFERROR(GETPIVOTDATA("Low Temp",'TCD 18h-18h'!$A$3,"Date18",B165),"")</f>
        <v/>
      </c>
      <c r="D165" s="32" t="str">
        <f>IFERROR(GETPIVOTDATA("Max de Hi Temp",'TCD 6h-6h'!$A$3,"Date6",B165),"")</f>
        <v/>
      </c>
      <c r="E165" s="33" t="str">
        <f>IFERROR(GETPIVOTDATA("Moyenne de Temp Out",'TCD 0h-0h'!$A$3,"Date0",B165),"")</f>
        <v/>
      </c>
      <c r="F165" s="45" t="str">
        <f>IFERROR(GETPIVOTDATA("Somme de Rain",'TCD 6h-6h'!$A$3,"Date6",B165),"")</f>
        <v/>
      </c>
      <c r="G165" s="45" t="str">
        <f>IFERROR(INDEX('TCD 6h-6h'!$AG:$AG,MATCH($B165,'TCD 6h-6h'!$G:$G,0)),"")</f>
        <v/>
      </c>
      <c r="H165" s="44" t="str">
        <f>IFERROR(GETPIVOTDATA("Max de Rain Rate",'TCD 6h-6h'!$A$3,"Date6",B165),"")</f>
        <v/>
      </c>
      <c r="I165" s="56" t="str">
        <f>IFERROR(GETPIVOTDATA("Min de Bar  ",'TCD 0h-0h'!$A$3,"Date0",$B165),"")</f>
        <v/>
      </c>
      <c r="J165" s="56" t="str">
        <f>IFERROR(GETPIVOTDATA("Max de Bar  ",'TCD 0h-0h'!$A$3,"Date0",$B165),"")</f>
        <v/>
      </c>
      <c r="K165" s="55" t="str">
        <f>IFERROR(GETPIVOTDATA("Moyenne de Bar  ",'TCD 0h-0h'!$A$3,"Date0",$B165),"")</f>
        <v/>
      </c>
      <c r="L165" s="78" t="str">
        <f>IFERROR(GETPIVOTDATA("Moyenne de Wind Speed",'TCD 0h-0h'!$A$3,"Date0",$B165),"")</f>
        <v/>
      </c>
      <c r="M165" s="78" t="str">
        <f>IFERROR(GETPIVOTDATA("Max de Wind Speed",'TCD 0h-0h'!$A$3,"Date0",$B165),"")</f>
        <v/>
      </c>
      <c r="N165" s="77" t="str">
        <f>IFERROR(GETPIVOTDATA("Max de Hi Speed",'TCD 0h-0h'!$A$3,"Date0",$B165),"")</f>
        <v/>
      </c>
      <c r="O165" s="78" t="str">
        <f>IFERROR(INDEX('TCD vent'!$T:$T,MATCH($B165,'TCD vent'!$A:$A,0)),"")</f>
        <v/>
      </c>
    </row>
    <row r="166" spans="2:15" x14ac:dyDescent="0.35">
      <c r="B166" s="31">
        <f t="shared" si="2"/>
        <v>162</v>
      </c>
      <c r="C166" s="32" t="str">
        <f>IFERROR(GETPIVOTDATA("Low Temp",'TCD 18h-18h'!$A$3,"Date18",B166),"")</f>
        <v/>
      </c>
      <c r="D166" s="32" t="str">
        <f>IFERROR(GETPIVOTDATA("Max de Hi Temp",'TCD 6h-6h'!$A$3,"Date6",B166),"")</f>
        <v/>
      </c>
      <c r="E166" s="33" t="str">
        <f>IFERROR(GETPIVOTDATA("Moyenne de Temp Out",'TCD 0h-0h'!$A$3,"Date0",B166),"")</f>
        <v/>
      </c>
      <c r="F166" s="45" t="str">
        <f>IFERROR(GETPIVOTDATA("Somme de Rain",'TCD 6h-6h'!$A$3,"Date6",B166),"")</f>
        <v/>
      </c>
      <c r="G166" s="45" t="str">
        <f>IFERROR(INDEX('TCD 6h-6h'!$AG:$AG,MATCH($B166,'TCD 6h-6h'!$G:$G,0)),"")</f>
        <v/>
      </c>
      <c r="H166" s="44" t="str">
        <f>IFERROR(GETPIVOTDATA("Max de Rain Rate",'TCD 6h-6h'!$A$3,"Date6",B166),"")</f>
        <v/>
      </c>
      <c r="I166" s="56" t="str">
        <f>IFERROR(GETPIVOTDATA("Min de Bar  ",'TCD 0h-0h'!$A$3,"Date0",$B166),"")</f>
        <v/>
      </c>
      <c r="J166" s="56" t="str">
        <f>IFERROR(GETPIVOTDATA("Max de Bar  ",'TCD 0h-0h'!$A$3,"Date0",$B166),"")</f>
        <v/>
      </c>
      <c r="K166" s="55" t="str">
        <f>IFERROR(GETPIVOTDATA("Moyenne de Bar  ",'TCD 0h-0h'!$A$3,"Date0",$B166),"")</f>
        <v/>
      </c>
      <c r="L166" s="78" t="str">
        <f>IFERROR(GETPIVOTDATA("Moyenne de Wind Speed",'TCD 0h-0h'!$A$3,"Date0",$B166),"")</f>
        <v/>
      </c>
      <c r="M166" s="78" t="str">
        <f>IFERROR(GETPIVOTDATA("Max de Wind Speed",'TCD 0h-0h'!$A$3,"Date0",$B166),"")</f>
        <v/>
      </c>
      <c r="N166" s="77" t="str">
        <f>IFERROR(GETPIVOTDATA("Max de Hi Speed",'TCD 0h-0h'!$A$3,"Date0",$B166),"")</f>
        <v/>
      </c>
      <c r="O166" s="78" t="str">
        <f>IFERROR(INDEX('TCD vent'!$T:$T,MATCH($B166,'TCD vent'!$A:$A,0)),"")</f>
        <v/>
      </c>
    </row>
    <row r="167" spans="2:15" x14ac:dyDescent="0.35">
      <c r="B167" s="31">
        <f t="shared" si="2"/>
        <v>163</v>
      </c>
      <c r="C167" s="32" t="str">
        <f>IFERROR(GETPIVOTDATA("Low Temp",'TCD 18h-18h'!$A$3,"Date18",B167),"")</f>
        <v/>
      </c>
      <c r="D167" s="32" t="str">
        <f>IFERROR(GETPIVOTDATA("Max de Hi Temp",'TCD 6h-6h'!$A$3,"Date6",B167),"")</f>
        <v/>
      </c>
      <c r="E167" s="33" t="str">
        <f>IFERROR(GETPIVOTDATA("Moyenne de Temp Out",'TCD 0h-0h'!$A$3,"Date0",B167),"")</f>
        <v/>
      </c>
      <c r="F167" s="45" t="str">
        <f>IFERROR(GETPIVOTDATA("Somme de Rain",'TCD 6h-6h'!$A$3,"Date6",B167),"")</f>
        <v/>
      </c>
      <c r="G167" s="45" t="str">
        <f>IFERROR(INDEX('TCD 6h-6h'!$AG:$AG,MATCH($B167,'TCD 6h-6h'!$G:$G,0)),"")</f>
        <v/>
      </c>
      <c r="H167" s="44" t="str">
        <f>IFERROR(GETPIVOTDATA("Max de Rain Rate",'TCD 6h-6h'!$A$3,"Date6",B167),"")</f>
        <v/>
      </c>
      <c r="I167" s="56" t="str">
        <f>IFERROR(GETPIVOTDATA("Min de Bar  ",'TCD 0h-0h'!$A$3,"Date0",$B167),"")</f>
        <v/>
      </c>
      <c r="J167" s="56" t="str">
        <f>IFERROR(GETPIVOTDATA("Max de Bar  ",'TCD 0h-0h'!$A$3,"Date0",$B167),"")</f>
        <v/>
      </c>
      <c r="K167" s="55" t="str">
        <f>IFERROR(GETPIVOTDATA("Moyenne de Bar  ",'TCD 0h-0h'!$A$3,"Date0",$B167),"")</f>
        <v/>
      </c>
      <c r="L167" s="78" t="str">
        <f>IFERROR(GETPIVOTDATA("Moyenne de Wind Speed",'TCD 0h-0h'!$A$3,"Date0",$B167),"")</f>
        <v/>
      </c>
      <c r="M167" s="78" t="str">
        <f>IFERROR(GETPIVOTDATA("Max de Wind Speed",'TCD 0h-0h'!$A$3,"Date0",$B167),"")</f>
        <v/>
      </c>
      <c r="N167" s="77" t="str">
        <f>IFERROR(GETPIVOTDATA("Max de Hi Speed",'TCD 0h-0h'!$A$3,"Date0",$B167),"")</f>
        <v/>
      </c>
      <c r="O167" s="78" t="str">
        <f>IFERROR(INDEX('TCD vent'!$T:$T,MATCH($B167,'TCD vent'!$A:$A,0)),"")</f>
        <v/>
      </c>
    </row>
    <row r="168" spans="2:15" x14ac:dyDescent="0.35">
      <c r="B168" s="31">
        <f t="shared" si="2"/>
        <v>164</v>
      </c>
      <c r="C168" s="32" t="str">
        <f>IFERROR(GETPIVOTDATA("Low Temp",'TCD 18h-18h'!$A$3,"Date18",B168),"")</f>
        <v/>
      </c>
      <c r="D168" s="32" t="str">
        <f>IFERROR(GETPIVOTDATA("Max de Hi Temp",'TCD 6h-6h'!$A$3,"Date6",B168),"")</f>
        <v/>
      </c>
      <c r="E168" s="33" t="str">
        <f>IFERROR(GETPIVOTDATA("Moyenne de Temp Out",'TCD 0h-0h'!$A$3,"Date0",B168),"")</f>
        <v/>
      </c>
      <c r="F168" s="45" t="str">
        <f>IFERROR(GETPIVOTDATA("Somme de Rain",'TCD 6h-6h'!$A$3,"Date6",B168),"")</f>
        <v/>
      </c>
      <c r="G168" s="45" t="str">
        <f>IFERROR(INDEX('TCD 6h-6h'!$AG:$AG,MATCH($B168,'TCD 6h-6h'!$G:$G,0)),"")</f>
        <v/>
      </c>
      <c r="H168" s="44" t="str">
        <f>IFERROR(GETPIVOTDATA("Max de Rain Rate",'TCD 6h-6h'!$A$3,"Date6",B168),"")</f>
        <v/>
      </c>
      <c r="I168" s="56" t="str">
        <f>IFERROR(GETPIVOTDATA("Min de Bar  ",'TCD 0h-0h'!$A$3,"Date0",$B168),"")</f>
        <v/>
      </c>
      <c r="J168" s="56" t="str">
        <f>IFERROR(GETPIVOTDATA("Max de Bar  ",'TCD 0h-0h'!$A$3,"Date0",$B168),"")</f>
        <v/>
      </c>
      <c r="K168" s="55" t="str">
        <f>IFERROR(GETPIVOTDATA("Moyenne de Bar  ",'TCD 0h-0h'!$A$3,"Date0",$B168),"")</f>
        <v/>
      </c>
      <c r="L168" s="78" t="str">
        <f>IFERROR(GETPIVOTDATA("Moyenne de Wind Speed",'TCD 0h-0h'!$A$3,"Date0",$B168),"")</f>
        <v/>
      </c>
      <c r="M168" s="78" t="str">
        <f>IFERROR(GETPIVOTDATA("Max de Wind Speed",'TCD 0h-0h'!$A$3,"Date0",$B168),"")</f>
        <v/>
      </c>
      <c r="N168" s="77" t="str">
        <f>IFERROR(GETPIVOTDATA("Max de Hi Speed",'TCD 0h-0h'!$A$3,"Date0",$B168),"")</f>
        <v/>
      </c>
      <c r="O168" s="78" t="str">
        <f>IFERROR(INDEX('TCD vent'!$T:$T,MATCH($B168,'TCD vent'!$A:$A,0)),"")</f>
        <v/>
      </c>
    </row>
    <row r="169" spans="2:15" x14ac:dyDescent="0.35">
      <c r="B169" s="31">
        <f t="shared" si="2"/>
        <v>165</v>
      </c>
      <c r="C169" s="32" t="str">
        <f>IFERROR(GETPIVOTDATA("Low Temp",'TCD 18h-18h'!$A$3,"Date18",B169),"")</f>
        <v/>
      </c>
      <c r="D169" s="32" t="str">
        <f>IFERROR(GETPIVOTDATA("Max de Hi Temp",'TCD 6h-6h'!$A$3,"Date6",B169),"")</f>
        <v/>
      </c>
      <c r="E169" s="33" t="str">
        <f>IFERROR(GETPIVOTDATA("Moyenne de Temp Out",'TCD 0h-0h'!$A$3,"Date0",B169),"")</f>
        <v/>
      </c>
      <c r="F169" s="45" t="str">
        <f>IFERROR(GETPIVOTDATA("Somme de Rain",'TCD 6h-6h'!$A$3,"Date6",B169),"")</f>
        <v/>
      </c>
      <c r="G169" s="45" t="str">
        <f>IFERROR(INDEX('TCD 6h-6h'!$AG:$AG,MATCH($B169,'TCD 6h-6h'!$G:$G,0)),"")</f>
        <v/>
      </c>
      <c r="H169" s="44" t="str">
        <f>IFERROR(GETPIVOTDATA("Max de Rain Rate",'TCD 6h-6h'!$A$3,"Date6",B169),"")</f>
        <v/>
      </c>
      <c r="I169" s="56" t="str">
        <f>IFERROR(GETPIVOTDATA("Min de Bar  ",'TCD 0h-0h'!$A$3,"Date0",$B169),"")</f>
        <v/>
      </c>
      <c r="J169" s="56" t="str">
        <f>IFERROR(GETPIVOTDATA("Max de Bar  ",'TCD 0h-0h'!$A$3,"Date0",$B169),"")</f>
        <v/>
      </c>
      <c r="K169" s="55" t="str">
        <f>IFERROR(GETPIVOTDATA("Moyenne de Bar  ",'TCD 0h-0h'!$A$3,"Date0",$B169),"")</f>
        <v/>
      </c>
      <c r="L169" s="78" t="str">
        <f>IFERROR(GETPIVOTDATA("Moyenne de Wind Speed",'TCD 0h-0h'!$A$3,"Date0",$B169),"")</f>
        <v/>
      </c>
      <c r="M169" s="78" t="str">
        <f>IFERROR(GETPIVOTDATA("Max de Wind Speed",'TCD 0h-0h'!$A$3,"Date0",$B169),"")</f>
        <v/>
      </c>
      <c r="N169" s="77" t="str">
        <f>IFERROR(GETPIVOTDATA("Max de Hi Speed",'TCD 0h-0h'!$A$3,"Date0",$B169),"")</f>
        <v/>
      </c>
      <c r="O169" s="78" t="str">
        <f>IFERROR(INDEX('TCD vent'!$T:$T,MATCH($B169,'TCD vent'!$A:$A,0)),"")</f>
        <v/>
      </c>
    </row>
    <row r="170" spans="2:15" x14ac:dyDescent="0.35">
      <c r="B170" s="31">
        <f t="shared" si="2"/>
        <v>166</v>
      </c>
      <c r="C170" s="32" t="str">
        <f>IFERROR(GETPIVOTDATA("Low Temp",'TCD 18h-18h'!$A$3,"Date18",B170),"")</f>
        <v/>
      </c>
      <c r="D170" s="32" t="str">
        <f>IFERROR(GETPIVOTDATA("Max de Hi Temp",'TCD 6h-6h'!$A$3,"Date6",B170),"")</f>
        <v/>
      </c>
      <c r="E170" s="33" t="str">
        <f>IFERROR(GETPIVOTDATA("Moyenne de Temp Out",'TCD 0h-0h'!$A$3,"Date0",B170),"")</f>
        <v/>
      </c>
      <c r="F170" s="45" t="str">
        <f>IFERROR(GETPIVOTDATA("Somme de Rain",'TCD 6h-6h'!$A$3,"Date6",B170),"")</f>
        <v/>
      </c>
      <c r="G170" s="45" t="str">
        <f>IFERROR(INDEX('TCD 6h-6h'!$AG:$AG,MATCH($B170,'TCD 6h-6h'!$G:$G,0)),"")</f>
        <v/>
      </c>
      <c r="H170" s="44" t="str">
        <f>IFERROR(GETPIVOTDATA("Max de Rain Rate",'TCD 6h-6h'!$A$3,"Date6",B170),"")</f>
        <v/>
      </c>
      <c r="I170" s="56" t="str">
        <f>IFERROR(GETPIVOTDATA("Min de Bar  ",'TCD 0h-0h'!$A$3,"Date0",$B170),"")</f>
        <v/>
      </c>
      <c r="J170" s="56" t="str">
        <f>IFERROR(GETPIVOTDATA("Max de Bar  ",'TCD 0h-0h'!$A$3,"Date0",$B170),"")</f>
        <v/>
      </c>
      <c r="K170" s="55" t="str">
        <f>IFERROR(GETPIVOTDATA("Moyenne de Bar  ",'TCD 0h-0h'!$A$3,"Date0",$B170),"")</f>
        <v/>
      </c>
      <c r="L170" s="78" t="str">
        <f>IFERROR(GETPIVOTDATA("Moyenne de Wind Speed",'TCD 0h-0h'!$A$3,"Date0",$B170),"")</f>
        <v/>
      </c>
      <c r="M170" s="78" t="str">
        <f>IFERROR(GETPIVOTDATA("Max de Wind Speed",'TCD 0h-0h'!$A$3,"Date0",$B170),"")</f>
        <v/>
      </c>
      <c r="N170" s="77" t="str">
        <f>IFERROR(GETPIVOTDATA("Max de Hi Speed",'TCD 0h-0h'!$A$3,"Date0",$B170),"")</f>
        <v/>
      </c>
      <c r="O170" s="78" t="str">
        <f>IFERROR(INDEX('TCD vent'!$T:$T,MATCH($B170,'TCD vent'!$A:$A,0)),"")</f>
        <v/>
      </c>
    </row>
    <row r="171" spans="2:15" x14ac:dyDescent="0.35">
      <c r="B171" s="31">
        <f t="shared" si="2"/>
        <v>167</v>
      </c>
      <c r="C171" s="32" t="str">
        <f>IFERROR(GETPIVOTDATA("Low Temp",'TCD 18h-18h'!$A$3,"Date18",B171),"")</f>
        <v/>
      </c>
      <c r="D171" s="32" t="str">
        <f>IFERROR(GETPIVOTDATA("Max de Hi Temp",'TCD 6h-6h'!$A$3,"Date6",B171),"")</f>
        <v/>
      </c>
      <c r="E171" s="33" t="str">
        <f>IFERROR(GETPIVOTDATA("Moyenne de Temp Out",'TCD 0h-0h'!$A$3,"Date0",B171),"")</f>
        <v/>
      </c>
      <c r="F171" s="45" t="str">
        <f>IFERROR(GETPIVOTDATA("Somme de Rain",'TCD 6h-6h'!$A$3,"Date6",B171),"")</f>
        <v/>
      </c>
      <c r="G171" s="45" t="str">
        <f>IFERROR(INDEX('TCD 6h-6h'!$AG:$AG,MATCH($B171,'TCD 6h-6h'!$G:$G,0)),"")</f>
        <v/>
      </c>
      <c r="H171" s="44" t="str">
        <f>IFERROR(GETPIVOTDATA("Max de Rain Rate",'TCD 6h-6h'!$A$3,"Date6",B171),"")</f>
        <v/>
      </c>
      <c r="I171" s="56" t="str">
        <f>IFERROR(GETPIVOTDATA("Min de Bar  ",'TCD 0h-0h'!$A$3,"Date0",$B171),"")</f>
        <v/>
      </c>
      <c r="J171" s="56" t="str">
        <f>IFERROR(GETPIVOTDATA("Max de Bar  ",'TCD 0h-0h'!$A$3,"Date0",$B171),"")</f>
        <v/>
      </c>
      <c r="K171" s="55" t="str">
        <f>IFERROR(GETPIVOTDATA("Moyenne de Bar  ",'TCD 0h-0h'!$A$3,"Date0",$B171),"")</f>
        <v/>
      </c>
      <c r="L171" s="78" t="str">
        <f>IFERROR(GETPIVOTDATA("Moyenne de Wind Speed",'TCD 0h-0h'!$A$3,"Date0",$B171),"")</f>
        <v/>
      </c>
      <c r="M171" s="78" t="str">
        <f>IFERROR(GETPIVOTDATA("Max de Wind Speed",'TCD 0h-0h'!$A$3,"Date0",$B171),"")</f>
        <v/>
      </c>
      <c r="N171" s="77" t="str">
        <f>IFERROR(GETPIVOTDATA("Max de Hi Speed",'TCD 0h-0h'!$A$3,"Date0",$B171),"")</f>
        <v/>
      </c>
      <c r="O171" s="78" t="str">
        <f>IFERROR(INDEX('TCD vent'!$T:$T,MATCH($B171,'TCD vent'!$A:$A,0)),"")</f>
        <v/>
      </c>
    </row>
    <row r="172" spans="2:15" x14ac:dyDescent="0.35">
      <c r="B172" s="31">
        <f t="shared" si="2"/>
        <v>168</v>
      </c>
      <c r="C172" s="32" t="str">
        <f>IFERROR(GETPIVOTDATA("Low Temp",'TCD 18h-18h'!$A$3,"Date18",B172),"")</f>
        <v/>
      </c>
      <c r="D172" s="32" t="str">
        <f>IFERROR(GETPIVOTDATA("Max de Hi Temp",'TCD 6h-6h'!$A$3,"Date6",B172),"")</f>
        <v/>
      </c>
      <c r="E172" s="33" t="str">
        <f>IFERROR(GETPIVOTDATA("Moyenne de Temp Out",'TCD 0h-0h'!$A$3,"Date0",B172),"")</f>
        <v/>
      </c>
      <c r="F172" s="45" t="str">
        <f>IFERROR(GETPIVOTDATA("Somme de Rain",'TCD 6h-6h'!$A$3,"Date6",B172),"")</f>
        <v/>
      </c>
      <c r="G172" s="45" t="str">
        <f>IFERROR(INDEX('TCD 6h-6h'!$AG:$AG,MATCH($B172,'TCD 6h-6h'!$G:$G,0)),"")</f>
        <v/>
      </c>
      <c r="H172" s="44" t="str">
        <f>IFERROR(GETPIVOTDATA("Max de Rain Rate",'TCD 6h-6h'!$A$3,"Date6",B172),"")</f>
        <v/>
      </c>
      <c r="I172" s="56" t="str">
        <f>IFERROR(GETPIVOTDATA("Min de Bar  ",'TCD 0h-0h'!$A$3,"Date0",$B172),"")</f>
        <v/>
      </c>
      <c r="J172" s="56" t="str">
        <f>IFERROR(GETPIVOTDATA("Max de Bar  ",'TCD 0h-0h'!$A$3,"Date0",$B172),"")</f>
        <v/>
      </c>
      <c r="K172" s="55" t="str">
        <f>IFERROR(GETPIVOTDATA("Moyenne de Bar  ",'TCD 0h-0h'!$A$3,"Date0",$B172),"")</f>
        <v/>
      </c>
      <c r="L172" s="78" t="str">
        <f>IFERROR(GETPIVOTDATA("Moyenne de Wind Speed",'TCD 0h-0h'!$A$3,"Date0",$B172),"")</f>
        <v/>
      </c>
      <c r="M172" s="78" t="str">
        <f>IFERROR(GETPIVOTDATA("Max de Wind Speed",'TCD 0h-0h'!$A$3,"Date0",$B172),"")</f>
        <v/>
      </c>
      <c r="N172" s="77" t="str">
        <f>IFERROR(GETPIVOTDATA("Max de Hi Speed",'TCD 0h-0h'!$A$3,"Date0",$B172),"")</f>
        <v/>
      </c>
      <c r="O172" s="78" t="str">
        <f>IFERROR(INDEX('TCD vent'!$T:$T,MATCH($B172,'TCD vent'!$A:$A,0)),"")</f>
        <v/>
      </c>
    </row>
    <row r="173" spans="2:15" x14ac:dyDescent="0.35">
      <c r="B173" s="31">
        <f t="shared" si="2"/>
        <v>169</v>
      </c>
      <c r="C173" s="32" t="str">
        <f>IFERROR(GETPIVOTDATA("Low Temp",'TCD 18h-18h'!$A$3,"Date18",B173),"")</f>
        <v/>
      </c>
      <c r="D173" s="32" t="str">
        <f>IFERROR(GETPIVOTDATA("Max de Hi Temp",'TCD 6h-6h'!$A$3,"Date6",B173),"")</f>
        <v/>
      </c>
      <c r="E173" s="33" t="str">
        <f>IFERROR(GETPIVOTDATA("Moyenne de Temp Out",'TCD 0h-0h'!$A$3,"Date0",B173),"")</f>
        <v/>
      </c>
      <c r="F173" s="45" t="str">
        <f>IFERROR(GETPIVOTDATA("Somme de Rain",'TCD 6h-6h'!$A$3,"Date6",B173),"")</f>
        <v/>
      </c>
      <c r="G173" s="45" t="str">
        <f>IFERROR(INDEX('TCD 6h-6h'!$AG:$AG,MATCH($B173,'TCD 6h-6h'!$G:$G,0)),"")</f>
        <v/>
      </c>
      <c r="H173" s="44" t="str">
        <f>IFERROR(GETPIVOTDATA("Max de Rain Rate",'TCD 6h-6h'!$A$3,"Date6",B173),"")</f>
        <v/>
      </c>
      <c r="I173" s="56" t="str">
        <f>IFERROR(GETPIVOTDATA("Min de Bar  ",'TCD 0h-0h'!$A$3,"Date0",$B173),"")</f>
        <v/>
      </c>
      <c r="J173" s="56" t="str">
        <f>IFERROR(GETPIVOTDATA("Max de Bar  ",'TCD 0h-0h'!$A$3,"Date0",$B173),"")</f>
        <v/>
      </c>
      <c r="K173" s="55" t="str">
        <f>IFERROR(GETPIVOTDATA("Moyenne de Bar  ",'TCD 0h-0h'!$A$3,"Date0",$B173),"")</f>
        <v/>
      </c>
      <c r="L173" s="78" t="str">
        <f>IFERROR(GETPIVOTDATA("Moyenne de Wind Speed",'TCD 0h-0h'!$A$3,"Date0",$B173),"")</f>
        <v/>
      </c>
      <c r="M173" s="78" t="str">
        <f>IFERROR(GETPIVOTDATA("Max de Wind Speed",'TCD 0h-0h'!$A$3,"Date0",$B173),"")</f>
        <v/>
      </c>
      <c r="N173" s="77" t="str">
        <f>IFERROR(GETPIVOTDATA("Max de Hi Speed",'TCD 0h-0h'!$A$3,"Date0",$B173),"")</f>
        <v/>
      </c>
      <c r="O173" s="78" t="str">
        <f>IFERROR(INDEX('TCD vent'!$T:$T,MATCH($B173,'TCD vent'!$A:$A,0)),"")</f>
        <v/>
      </c>
    </row>
    <row r="174" spans="2:15" x14ac:dyDescent="0.35">
      <c r="B174" s="31">
        <f t="shared" si="2"/>
        <v>170</v>
      </c>
      <c r="C174" s="32" t="str">
        <f>IFERROR(GETPIVOTDATA("Low Temp",'TCD 18h-18h'!$A$3,"Date18",B174),"")</f>
        <v/>
      </c>
      <c r="D174" s="32" t="str">
        <f>IFERROR(GETPIVOTDATA("Max de Hi Temp",'TCD 6h-6h'!$A$3,"Date6",B174),"")</f>
        <v/>
      </c>
      <c r="E174" s="33" t="str">
        <f>IFERROR(GETPIVOTDATA("Moyenne de Temp Out",'TCD 0h-0h'!$A$3,"Date0",B174),"")</f>
        <v/>
      </c>
      <c r="F174" s="45" t="str">
        <f>IFERROR(GETPIVOTDATA("Somme de Rain",'TCD 6h-6h'!$A$3,"Date6",B174),"")</f>
        <v/>
      </c>
      <c r="G174" s="45" t="str">
        <f>IFERROR(INDEX('TCD 6h-6h'!$AG:$AG,MATCH($B174,'TCD 6h-6h'!$G:$G,0)),"")</f>
        <v/>
      </c>
      <c r="H174" s="44" t="str">
        <f>IFERROR(GETPIVOTDATA("Max de Rain Rate",'TCD 6h-6h'!$A$3,"Date6",B174),"")</f>
        <v/>
      </c>
      <c r="I174" s="56" t="str">
        <f>IFERROR(GETPIVOTDATA("Min de Bar  ",'TCD 0h-0h'!$A$3,"Date0",$B174),"")</f>
        <v/>
      </c>
      <c r="J174" s="56" t="str">
        <f>IFERROR(GETPIVOTDATA("Max de Bar  ",'TCD 0h-0h'!$A$3,"Date0",$B174),"")</f>
        <v/>
      </c>
      <c r="K174" s="55" t="str">
        <f>IFERROR(GETPIVOTDATA("Moyenne de Bar  ",'TCD 0h-0h'!$A$3,"Date0",$B174),"")</f>
        <v/>
      </c>
      <c r="L174" s="78" t="str">
        <f>IFERROR(GETPIVOTDATA("Moyenne de Wind Speed",'TCD 0h-0h'!$A$3,"Date0",$B174),"")</f>
        <v/>
      </c>
      <c r="M174" s="78" t="str">
        <f>IFERROR(GETPIVOTDATA("Max de Wind Speed",'TCD 0h-0h'!$A$3,"Date0",$B174),"")</f>
        <v/>
      </c>
      <c r="N174" s="77" t="str">
        <f>IFERROR(GETPIVOTDATA("Max de Hi Speed",'TCD 0h-0h'!$A$3,"Date0",$B174),"")</f>
        <v/>
      </c>
      <c r="O174" s="78" t="str">
        <f>IFERROR(INDEX('TCD vent'!$T:$T,MATCH($B174,'TCD vent'!$A:$A,0)),"")</f>
        <v/>
      </c>
    </row>
    <row r="175" spans="2:15" x14ac:dyDescent="0.35">
      <c r="B175" s="31">
        <f t="shared" si="2"/>
        <v>171</v>
      </c>
      <c r="C175" s="32" t="str">
        <f>IFERROR(GETPIVOTDATA("Low Temp",'TCD 18h-18h'!$A$3,"Date18",B175),"")</f>
        <v/>
      </c>
      <c r="D175" s="32" t="str">
        <f>IFERROR(GETPIVOTDATA("Max de Hi Temp",'TCD 6h-6h'!$A$3,"Date6",B175),"")</f>
        <v/>
      </c>
      <c r="E175" s="33" t="str">
        <f>IFERROR(GETPIVOTDATA("Moyenne de Temp Out",'TCD 0h-0h'!$A$3,"Date0",B175),"")</f>
        <v/>
      </c>
      <c r="F175" s="45" t="str">
        <f>IFERROR(GETPIVOTDATA("Somme de Rain",'TCD 6h-6h'!$A$3,"Date6",B175),"")</f>
        <v/>
      </c>
      <c r="G175" s="45" t="str">
        <f>IFERROR(INDEX('TCD 6h-6h'!$AG:$AG,MATCH($B175,'TCD 6h-6h'!$G:$G,0)),"")</f>
        <v/>
      </c>
      <c r="H175" s="44" t="str">
        <f>IFERROR(GETPIVOTDATA("Max de Rain Rate",'TCD 6h-6h'!$A$3,"Date6",B175),"")</f>
        <v/>
      </c>
      <c r="I175" s="56" t="str">
        <f>IFERROR(GETPIVOTDATA("Min de Bar  ",'TCD 0h-0h'!$A$3,"Date0",$B175),"")</f>
        <v/>
      </c>
      <c r="J175" s="56" t="str">
        <f>IFERROR(GETPIVOTDATA("Max de Bar  ",'TCD 0h-0h'!$A$3,"Date0",$B175),"")</f>
        <v/>
      </c>
      <c r="K175" s="55" t="str">
        <f>IFERROR(GETPIVOTDATA("Moyenne de Bar  ",'TCD 0h-0h'!$A$3,"Date0",$B175),"")</f>
        <v/>
      </c>
      <c r="L175" s="78" t="str">
        <f>IFERROR(GETPIVOTDATA("Moyenne de Wind Speed",'TCD 0h-0h'!$A$3,"Date0",$B175),"")</f>
        <v/>
      </c>
      <c r="M175" s="78" t="str">
        <f>IFERROR(GETPIVOTDATA("Max de Wind Speed",'TCD 0h-0h'!$A$3,"Date0",$B175),"")</f>
        <v/>
      </c>
      <c r="N175" s="77" t="str">
        <f>IFERROR(GETPIVOTDATA("Max de Hi Speed",'TCD 0h-0h'!$A$3,"Date0",$B175),"")</f>
        <v/>
      </c>
      <c r="O175" s="78" t="str">
        <f>IFERROR(INDEX('TCD vent'!$T:$T,MATCH($B175,'TCD vent'!$A:$A,0)),"")</f>
        <v/>
      </c>
    </row>
    <row r="176" spans="2:15" x14ac:dyDescent="0.35">
      <c r="B176" s="31">
        <f t="shared" si="2"/>
        <v>172</v>
      </c>
      <c r="C176" s="32" t="str">
        <f>IFERROR(GETPIVOTDATA("Low Temp",'TCD 18h-18h'!$A$3,"Date18",B176),"")</f>
        <v/>
      </c>
      <c r="D176" s="32" t="str">
        <f>IFERROR(GETPIVOTDATA("Max de Hi Temp",'TCD 6h-6h'!$A$3,"Date6",B176),"")</f>
        <v/>
      </c>
      <c r="E176" s="33" t="str">
        <f>IFERROR(GETPIVOTDATA("Moyenne de Temp Out",'TCD 0h-0h'!$A$3,"Date0",B176),"")</f>
        <v/>
      </c>
      <c r="F176" s="45" t="str">
        <f>IFERROR(GETPIVOTDATA("Somme de Rain",'TCD 6h-6h'!$A$3,"Date6",B176),"")</f>
        <v/>
      </c>
      <c r="G176" s="45" t="str">
        <f>IFERROR(INDEX('TCD 6h-6h'!$AG:$AG,MATCH($B176,'TCD 6h-6h'!$G:$G,0)),"")</f>
        <v/>
      </c>
      <c r="H176" s="44" t="str">
        <f>IFERROR(GETPIVOTDATA("Max de Rain Rate",'TCD 6h-6h'!$A$3,"Date6",B176),"")</f>
        <v/>
      </c>
      <c r="I176" s="56" t="str">
        <f>IFERROR(GETPIVOTDATA("Min de Bar  ",'TCD 0h-0h'!$A$3,"Date0",$B176),"")</f>
        <v/>
      </c>
      <c r="J176" s="56" t="str">
        <f>IFERROR(GETPIVOTDATA("Max de Bar  ",'TCD 0h-0h'!$A$3,"Date0",$B176),"")</f>
        <v/>
      </c>
      <c r="K176" s="55" t="str">
        <f>IFERROR(GETPIVOTDATA("Moyenne de Bar  ",'TCD 0h-0h'!$A$3,"Date0",$B176),"")</f>
        <v/>
      </c>
      <c r="L176" s="78" t="str">
        <f>IFERROR(GETPIVOTDATA("Moyenne de Wind Speed",'TCD 0h-0h'!$A$3,"Date0",$B176),"")</f>
        <v/>
      </c>
      <c r="M176" s="78" t="str">
        <f>IFERROR(GETPIVOTDATA("Max de Wind Speed",'TCD 0h-0h'!$A$3,"Date0",$B176),"")</f>
        <v/>
      </c>
      <c r="N176" s="77" t="str">
        <f>IFERROR(GETPIVOTDATA("Max de Hi Speed",'TCD 0h-0h'!$A$3,"Date0",$B176),"")</f>
        <v/>
      </c>
      <c r="O176" s="78" t="str">
        <f>IFERROR(INDEX('TCD vent'!$T:$T,MATCH($B176,'TCD vent'!$A:$A,0)),"")</f>
        <v/>
      </c>
    </row>
    <row r="177" spans="2:15" x14ac:dyDescent="0.35">
      <c r="B177" s="31">
        <f t="shared" si="2"/>
        <v>173</v>
      </c>
      <c r="C177" s="32" t="str">
        <f>IFERROR(GETPIVOTDATA("Low Temp",'TCD 18h-18h'!$A$3,"Date18",B177),"")</f>
        <v/>
      </c>
      <c r="D177" s="32" t="str">
        <f>IFERROR(GETPIVOTDATA("Max de Hi Temp",'TCD 6h-6h'!$A$3,"Date6",B177),"")</f>
        <v/>
      </c>
      <c r="E177" s="33" t="str">
        <f>IFERROR(GETPIVOTDATA("Moyenne de Temp Out",'TCD 0h-0h'!$A$3,"Date0",B177),"")</f>
        <v/>
      </c>
      <c r="F177" s="45" t="str">
        <f>IFERROR(GETPIVOTDATA("Somme de Rain",'TCD 6h-6h'!$A$3,"Date6",B177),"")</f>
        <v/>
      </c>
      <c r="G177" s="45" t="str">
        <f>IFERROR(INDEX('TCD 6h-6h'!$AG:$AG,MATCH($B177,'TCD 6h-6h'!$G:$G,0)),"")</f>
        <v/>
      </c>
      <c r="H177" s="44" t="str">
        <f>IFERROR(GETPIVOTDATA("Max de Rain Rate",'TCD 6h-6h'!$A$3,"Date6",B177),"")</f>
        <v/>
      </c>
      <c r="I177" s="56" t="str">
        <f>IFERROR(GETPIVOTDATA("Min de Bar  ",'TCD 0h-0h'!$A$3,"Date0",$B177),"")</f>
        <v/>
      </c>
      <c r="J177" s="56" t="str">
        <f>IFERROR(GETPIVOTDATA("Max de Bar  ",'TCD 0h-0h'!$A$3,"Date0",$B177),"")</f>
        <v/>
      </c>
      <c r="K177" s="55" t="str">
        <f>IFERROR(GETPIVOTDATA("Moyenne de Bar  ",'TCD 0h-0h'!$A$3,"Date0",$B177),"")</f>
        <v/>
      </c>
      <c r="L177" s="78" t="str">
        <f>IFERROR(GETPIVOTDATA("Moyenne de Wind Speed",'TCD 0h-0h'!$A$3,"Date0",$B177),"")</f>
        <v/>
      </c>
      <c r="M177" s="78" t="str">
        <f>IFERROR(GETPIVOTDATA("Max de Wind Speed",'TCD 0h-0h'!$A$3,"Date0",$B177),"")</f>
        <v/>
      </c>
      <c r="N177" s="77" t="str">
        <f>IFERROR(GETPIVOTDATA("Max de Hi Speed",'TCD 0h-0h'!$A$3,"Date0",$B177),"")</f>
        <v/>
      </c>
      <c r="O177" s="78" t="str">
        <f>IFERROR(INDEX('TCD vent'!$T:$T,MATCH($B177,'TCD vent'!$A:$A,0)),"")</f>
        <v/>
      </c>
    </row>
    <row r="178" spans="2:15" x14ac:dyDescent="0.35">
      <c r="B178" s="31">
        <f t="shared" si="2"/>
        <v>174</v>
      </c>
      <c r="C178" s="32" t="str">
        <f>IFERROR(GETPIVOTDATA("Low Temp",'TCD 18h-18h'!$A$3,"Date18",B178),"")</f>
        <v/>
      </c>
      <c r="D178" s="32" t="str">
        <f>IFERROR(GETPIVOTDATA("Max de Hi Temp",'TCD 6h-6h'!$A$3,"Date6",B178),"")</f>
        <v/>
      </c>
      <c r="E178" s="33" t="str">
        <f>IFERROR(GETPIVOTDATA("Moyenne de Temp Out",'TCD 0h-0h'!$A$3,"Date0",B178),"")</f>
        <v/>
      </c>
      <c r="F178" s="45" t="str">
        <f>IFERROR(GETPIVOTDATA("Somme de Rain",'TCD 6h-6h'!$A$3,"Date6",B178),"")</f>
        <v/>
      </c>
      <c r="G178" s="45" t="str">
        <f>IFERROR(INDEX('TCD 6h-6h'!$AG:$AG,MATCH($B178,'TCD 6h-6h'!$G:$G,0)),"")</f>
        <v/>
      </c>
      <c r="H178" s="44" t="str">
        <f>IFERROR(GETPIVOTDATA("Max de Rain Rate",'TCD 6h-6h'!$A$3,"Date6",B178),"")</f>
        <v/>
      </c>
      <c r="I178" s="56" t="str">
        <f>IFERROR(GETPIVOTDATA("Min de Bar  ",'TCD 0h-0h'!$A$3,"Date0",$B178),"")</f>
        <v/>
      </c>
      <c r="J178" s="56" t="str">
        <f>IFERROR(GETPIVOTDATA("Max de Bar  ",'TCD 0h-0h'!$A$3,"Date0",$B178),"")</f>
        <v/>
      </c>
      <c r="K178" s="55" t="str">
        <f>IFERROR(GETPIVOTDATA("Moyenne de Bar  ",'TCD 0h-0h'!$A$3,"Date0",$B178),"")</f>
        <v/>
      </c>
      <c r="L178" s="78" t="str">
        <f>IFERROR(GETPIVOTDATA("Moyenne de Wind Speed",'TCD 0h-0h'!$A$3,"Date0",$B178),"")</f>
        <v/>
      </c>
      <c r="M178" s="78" t="str">
        <f>IFERROR(GETPIVOTDATA("Max de Wind Speed",'TCD 0h-0h'!$A$3,"Date0",$B178),"")</f>
        <v/>
      </c>
      <c r="N178" s="77" t="str">
        <f>IFERROR(GETPIVOTDATA("Max de Hi Speed",'TCD 0h-0h'!$A$3,"Date0",$B178),"")</f>
        <v/>
      </c>
      <c r="O178" s="78" t="str">
        <f>IFERROR(INDEX('TCD vent'!$T:$T,MATCH($B178,'TCD vent'!$A:$A,0)),"")</f>
        <v/>
      </c>
    </row>
    <row r="179" spans="2:15" x14ac:dyDescent="0.35">
      <c r="B179" s="31">
        <f t="shared" si="2"/>
        <v>175</v>
      </c>
      <c r="C179" s="32" t="str">
        <f>IFERROR(GETPIVOTDATA("Low Temp",'TCD 18h-18h'!$A$3,"Date18",B179),"")</f>
        <v/>
      </c>
      <c r="D179" s="32" t="str">
        <f>IFERROR(GETPIVOTDATA("Max de Hi Temp",'TCD 6h-6h'!$A$3,"Date6",B179),"")</f>
        <v/>
      </c>
      <c r="E179" s="33" t="str">
        <f>IFERROR(GETPIVOTDATA("Moyenne de Temp Out",'TCD 0h-0h'!$A$3,"Date0",B179),"")</f>
        <v/>
      </c>
      <c r="F179" s="45" t="str">
        <f>IFERROR(GETPIVOTDATA("Somme de Rain",'TCD 6h-6h'!$A$3,"Date6",B179),"")</f>
        <v/>
      </c>
      <c r="G179" s="45" t="str">
        <f>IFERROR(INDEX('TCD 6h-6h'!$AG:$AG,MATCH($B179,'TCD 6h-6h'!$G:$G,0)),"")</f>
        <v/>
      </c>
      <c r="H179" s="44" t="str">
        <f>IFERROR(GETPIVOTDATA("Max de Rain Rate",'TCD 6h-6h'!$A$3,"Date6",B179),"")</f>
        <v/>
      </c>
      <c r="I179" s="56" t="str">
        <f>IFERROR(GETPIVOTDATA("Min de Bar  ",'TCD 0h-0h'!$A$3,"Date0",$B179),"")</f>
        <v/>
      </c>
      <c r="J179" s="56" t="str">
        <f>IFERROR(GETPIVOTDATA("Max de Bar  ",'TCD 0h-0h'!$A$3,"Date0",$B179),"")</f>
        <v/>
      </c>
      <c r="K179" s="55" t="str">
        <f>IFERROR(GETPIVOTDATA("Moyenne de Bar  ",'TCD 0h-0h'!$A$3,"Date0",$B179),"")</f>
        <v/>
      </c>
      <c r="L179" s="78" t="str">
        <f>IFERROR(GETPIVOTDATA("Moyenne de Wind Speed",'TCD 0h-0h'!$A$3,"Date0",$B179),"")</f>
        <v/>
      </c>
      <c r="M179" s="78" t="str">
        <f>IFERROR(GETPIVOTDATA("Max de Wind Speed",'TCD 0h-0h'!$A$3,"Date0",$B179),"")</f>
        <v/>
      </c>
      <c r="N179" s="77" t="str">
        <f>IFERROR(GETPIVOTDATA("Max de Hi Speed",'TCD 0h-0h'!$A$3,"Date0",$B179),"")</f>
        <v/>
      </c>
      <c r="O179" s="78" t="str">
        <f>IFERROR(INDEX('TCD vent'!$T:$T,MATCH($B179,'TCD vent'!$A:$A,0)),"")</f>
        <v/>
      </c>
    </row>
    <row r="180" spans="2:15" x14ac:dyDescent="0.35">
      <c r="B180" s="31">
        <f t="shared" si="2"/>
        <v>176</v>
      </c>
      <c r="C180" s="32" t="str">
        <f>IFERROR(GETPIVOTDATA("Low Temp",'TCD 18h-18h'!$A$3,"Date18",B180),"")</f>
        <v/>
      </c>
      <c r="D180" s="32" t="str">
        <f>IFERROR(GETPIVOTDATA("Max de Hi Temp",'TCD 6h-6h'!$A$3,"Date6",B180),"")</f>
        <v/>
      </c>
      <c r="E180" s="33" t="str">
        <f>IFERROR(GETPIVOTDATA("Moyenne de Temp Out",'TCD 0h-0h'!$A$3,"Date0",B180),"")</f>
        <v/>
      </c>
      <c r="F180" s="45" t="str">
        <f>IFERROR(GETPIVOTDATA("Somme de Rain",'TCD 6h-6h'!$A$3,"Date6",B180),"")</f>
        <v/>
      </c>
      <c r="G180" s="45" t="str">
        <f>IFERROR(INDEX('TCD 6h-6h'!$AG:$AG,MATCH($B180,'TCD 6h-6h'!$G:$G,0)),"")</f>
        <v/>
      </c>
      <c r="H180" s="44" t="str">
        <f>IFERROR(GETPIVOTDATA("Max de Rain Rate",'TCD 6h-6h'!$A$3,"Date6",B180),"")</f>
        <v/>
      </c>
      <c r="I180" s="56" t="str">
        <f>IFERROR(GETPIVOTDATA("Min de Bar  ",'TCD 0h-0h'!$A$3,"Date0",$B180),"")</f>
        <v/>
      </c>
      <c r="J180" s="56" t="str">
        <f>IFERROR(GETPIVOTDATA("Max de Bar  ",'TCD 0h-0h'!$A$3,"Date0",$B180),"")</f>
        <v/>
      </c>
      <c r="K180" s="55" t="str">
        <f>IFERROR(GETPIVOTDATA("Moyenne de Bar  ",'TCD 0h-0h'!$A$3,"Date0",$B180),"")</f>
        <v/>
      </c>
      <c r="L180" s="78" t="str">
        <f>IFERROR(GETPIVOTDATA("Moyenne de Wind Speed",'TCD 0h-0h'!$A$3,"Date0",$B180),"")</f>
        <v/>
      </c>
      <c r="M180" s="78" t="str">
        <f>IFERROR(GETPIVOTDATA("Max de Wind Speed",'TCD 0h-0h'!$A$3,"Date0",$B180),"")</f>
        <v/>
      </c>
      <c r="N180" s="77" t="str">
        <f>IFERROR(GETPIVOTDATA("Max de Hi Speed",'TCD 0h-0h'!$A$3,"Date0",$B180),"")</f>
        <v/>
      </c>
      <c r="O180" s="78" t="str">
        <f>IFERROR(INDEX('TCD vent'!$T:$T,MATCH($B180,'TCD vent'!$A:$A,0)),"")</f>
        <v/>
      </c>
    </row>
    <row r="181" spans="2:15" x14ac:dyDescent="0.35">
      <c r="B181" s="31">
        <f t="shared" si="2"/>
        <v>177</v>
      </c>
      <c r="C181" s="32" t="str">
        <f>IFERROR(GETPIVOTDATA("Low Temp",'TCD 18h-18h'!$A$3,"Date18",B181),"")</f>
        <v/>
      </c>
      <c r="D181" s="32" t="str">
        <f>IFERROR(GETPIVOTDATA("Max de Hi Temp",'TCD 6h-6h'!$A$3,"Date6",B181),"")</f>
        <v/>
      </c>
      <c r="E181" s="33" t="str">
        <f>IFERROR(GETPIVOTDATA("Moyenne de Temp Out",'TCD 0h-0h'!$A$3,"Date0",B181),"")</f>
        <v/>
      </c>
      <c r="F181" s="45" t="str">
        <f>IFERROR(GETPIVOTDATA("Somme de Rain",'TCD 6h-6h'!$A$3,"Date6",B181),"")</f>
        <v/>
      </c>
      <c r="G181" s="45" t="str">
        <f>IFERROR(INDEX('TCD 6h-6h'!$AG:$AG,MATCH($B181,'TCD 6h-6h'!$G:$G,0)),"")</f>
        <v/>
      </c>
      <c r="H181" s="44" t="str">
        <f>IFERROR(GETPIVOTDATA("Max de Rain Rate",'TCD 6h-6h'!$A$3,"Date6",B181),"")</f>
        <v/>
      </c>
      <c r="I181" s="56" t="str">
        <f>IFERROR(GETPIVOTDATA("Min de Bar  ",'TCD 0h-0h'!$A$3,"Date0",$B181),"")</f>
        <v/>
      </c>
      <c r="J181" s="56" t="str">
        <f>IFERROR(GETPIVOTDATA("Max de Bar  ",'TCD 0h-0h'!$A$3,"Date0",$B181),"")</f>
        <v/>
      </c>
      <c r="K181" s="55" t="str">
        <f>IFERROR(GETPIVOTDATA("Moyenne de Bar  ",'TCD 0h-0h'!$A$3,"Date0",$B181),"")</f>
        <v/>
      </c>
      <c r="L181" s="78" t="str">
        <f>IFERROR(GETPIVOTDATA("Moyenne de Wind Speed",'TCD 0h-0h'!$A$3,"Date0",$B181),"")</f>
        <v/>
      </c>
      <c r="M181" s="78" t="str">
        <f>IFERROR(GETPIVOTDATA("Max de Wind Speed",'TCD 0h-0h'!$A$3,"Date0",$B181),"")</f>
        <v/>
      </c>
      <c r="N181" s="77" t="str">
        <f>IFERROR(GETPIVOTDATA("Max de Hi Speed",'TCD 0h-0h'!$A$3,"Date0",$B181),"")</f>
        <v/>
      </c>
      <c r="O181" s="78" t="str">
        <f>IFERROR(INDEX('TCD vent'!$T:$T,MATCH($B181,'TCD vent'!$A:$A,0)),"")</f>
        <v/>
      </c>
    </row>
    <row r="182" spans="2:15" x14ac:dyDescent="0.35">
      <c r="B182" s="31">
        <f t="shared" si="2"/>
        <v>178</v>
      </c>
      <c r="C182" s="32" t="str">
        <f>IFERROR(GETPIVOTDATA("Low Temp",'TCD 18h-18h'!$A$3,"Date18",B182),"")</f>
        <v/>
      </c>
      <c r="D182" s="32" t="str">
        <f>IFERROR(GETPIVOTDATA("Max de Hi Temp",'TCD 6h-6h'!$A$3,"Date6",B182),"")</f>
        <v/>
      </c>
      <c r="E182" s="33" t="str">
        <f>IFERROR(GETPIVOTDATA("Moyenne de Temp Out",'TCD 0h-0h'!$A$3,"Date0",B182),"")</f>
        <v/>
      </c>
      <c r="F182" s="45" t="str">
        <f>IFERROR(GETPIVOTDATA("Somme de Rain",'TCD 6h-6h'!$A$3,"Date6",B182),"")</f>
        <v/>
      </c>
      <c r="G182" s="45" t="str">
        <f>IFERROR(INDEX('TCD 6h-6h'!$AG:$AG,MATCH($B182,'TCD 6h-6h'!$G:$G,0)),"")</f>
        <v/>
      </c>
      <c r="H182" s="44" t="str">
        <f>IFERROR(GETPIVOTDATA("Max de Rain Rate",'TCD 6h-6h'!$A$3,"Date6",B182),"")</f>
        <v/>
      </c>
      <c r="I182" s="56" t="str">
        <f>IFERROR(GETPIVOTDATA("Min de Bar  ",'TCD 0h-0h'!$A$3,"Date0",$B182),"")</f>
        <v/>
      </c>
      <c r="J182" s="56" t="str">
        <f>IFERROR(GETPIVOTDATA("Max de Bar  ",'TCD 0h-0h'!$A$3,"Date0",$B182),"")</f>
        <v/>
      </c>
      <c r="K182" s="55" t="str">
        <f>IFERROR(GETPIVOTDATA("Moyenne de Bar  ",'TCD 0h-0h'!$A$3,"Date0",$B182),"")</f>
        <v/>
      </c>
      <c r="L182" s="78" t="str">
        <f>IFERROR(GETPIVOTDATA("Moyenne de Wind Speed",'TCD 0h-0h'!$A$3,"Date0",$B182),"")</f>
        <v/>
      </c>
      <c r="M182" s="78" t="str">
        <f>IFERROR(GETPIVOTDATA("Max de Wind Speed",'TCD 0h-0h'!$A$3,"Date0",$B182),"")</f>
        <v/>
      </c>
      <c r="N182" s="77" t="str">
        <f>IFERROR(GETPIVOTDATA("Max de Hi Speed",'TCD 0h-0h'!$A$3,"Date0",$B182),"")</f>
        <v/>
      </c>
      <c r="O182" s="78" t="str">
        <f>IFERROR(INDEX('TCD vent'!$T:$T,MATCH($B182,'TCD vent'!$A:$A,0)),"")</f>
        <v/>
      </c>
    </row>
    <row r="183" spans="2:15" x14ac:dyDescent="0.35">
      <c r="B183" s="31">
        <f t="shared" si="2"/>
        <v>179</v>
      </c>
      <c r="C183" s="32" t="str">
        <f>IFERROR(GETPIVOTDATA("Low Temp",'TCD 18h-18h'!$A$3,"Date18",B183),"")</f>
        <v/>
      </c>
      <c r="D183" s="32" t="str">
        <f>IFERROR(GETPIVOTDATA("Max de Hi Temp",'TCD 6h-6h'!$A$3,"Date6",B183),"")</f>
        <v/>
      </c>
      <c r="E183" s="33" t="str">
        <f>IFERROR(GETPIVOTDATA("Moyenne de Temp Out",'TCD 0h-0h'!$A$3,"Date0",B183),"")</f>
        <v/>
      </c>
      <c r="F183" s="45" t="str">
        <f>IFERROR(GETPIVOTDATA("Somme de Rain",'TCD 6h-6h'!$A$3,"Date6",B183),"")</f>
        <v/>
      </c>
      <c r="G183" s="45" t="str">
        <f>IFERROR(INDEX('TCD 6h-6h'!$AG:$AG,MATCH($B183,'TCD 6h-6h'!$G:$G,0)),"")</f>
        <v/>
      </c>
      <c r="H183" s="44" t="str">
        <f>IFERROR(GETPIVOTDATA("Max de Rain Rate",'TCD 6h-6h'!$A$3,"Date6",B183),"")</f>
        <v/>
      </c>
      <c r="I183" s="56" t="str">
        <f>IFERROR(GETPIVOTDATA("Min de Bar  ",'TCD 0h-0h'!$A$3,"Date0",$B183),"")</f>
        <v/>
      </c>
      <c r="J183" s="56" t="str">
        <f>IFERROR(GETPIVOTDATA("Max de Bar  ",'TCD 0h-0h'!$A$3,"Date0",$B183),"")</f>
        <v/>
      </c>
      <c r="K183" s="55" t="str">
        <f>IFERROR(GETPIVOTDATA("Moyenne de Bar  ",'TCD 0h-0h'!$A$3,"Date0",$B183),"")</f>
        <v/>
      </c>
      <c r="L183" s="78" t="str">
        <f>IFERROR(GETPIVOTDATA("Moyenne de Wind Speed",'TCD 0h-0h'!$A$3,"Date0",$B183),"")</f>
        <v/>
      </c>
      <c r="M183" s="78" t="str">
        <f>IFERROR(GETPIVOTDATA("Max de Wind Speed",'TCD 0h-0h'!$A$3,"Date0",$B183),"")</f>
        <v/>
      </c>
      <c r="N183" s="77" t="str">
        <f>IFERROR(GETPIVOTDATA("Max de Hi Speed",'TCD 0h-0h'!$A$3,"Date0",$B183),"")</f>
        <v/>
      </c>
      <c r="O183" s="78" t="str">
        <f>IFERROR(INDEX('TCD vent'!$T:$T,MATCH($B183,'TCD vent'!$A:$A,0)),"")</f>
        <v/>
      </c>
    </row>
    <row r="184" spans="2:15" x14ac:dyDescent="0.35">
      <c r="B184" s="31">
        <f t="shared" si="2"/>
        <v>180</v>
      </c>
      <c r="C184" s="32" t="str">
        <f>IFERROR(GETPIVOTDATA("Low Temp",'TCD 18h-18h'!$A$3,"Date18",B184),"")</f>
        <v/>
      </c>
      <c r="D184" s="32" t="str">
        <f>IFERROR(GETPIVOTDATA("Max de Hi Temp",'TCD 6h-6h'!$A$3,"Date6",B184),"")</f>
        <v/>
      </c>
      <c r="E184" s="33" t="str">
        <f>IFERROR(GETPIVOTDATA("Moyenne de Temp Out",'TCD 0h-0h'!$A$3,"Date0",B184),"")</f>
        <v/>
      </c>
      <c r="F184" s="45" t="str">
        <f>IFERROR(GETPIVOTDATA("Somme de Rain",'TCD 6h-6h'!$A$3,"Date6",B184),"")</f>
        <v/>
      </c>
      <c r="G184" s="45" t="str">
        <f>IFERROR(INDEX('TCD 6h-6h'!$AG:$AG,MATCH($B184,'TCD 6h-6h'!$G:$G,0)),"")</f>
        <v/>
      </c>
      <c r="H184" s="44" t="str">
        <f>IFERROR(GETPIVOTDATA("Max de Rain Rate",'TCD 6h-6h'!$A$3,"Date6",B184),"")</f>
        <v/>
      </c>
      <c r="I184" s="56" t="str">
        <f>IFERROR(GETPIVOTDATA("Min de Bar  ",'TCD 0h-0h'!$A$3,"Date0",$B184),"")</f>
        <v/>
      </c>
      <c r="J184" s="56" t="str">
        <f>IFERROR(GETPIVOTDATA("Max de Bar  ",'TCD 0h-0h'!$A$3,"Date0",$B184),"")</f>
        <v/>
      </c>
      <c r="K184" s="55" t="str">
        <f>IFERROR(GETPIVOTDATA("Moyenne de Bar  ",'TCD 0h-0h'!$A$3,"Date0",$B184),"")</f>
        <v/>
      </c>
      <c r="L184" s="78" t="str">
        <f>IFERROR(GETPIVOTDATA("Moyenne de Wind Speed",'TCD 0h-0h'!$A$3,"Date0",$B184),"")</f>
        <v/>
      </c>
      <c r="M184" s="78" t="str">
        <f>IFERROR(GETPIVOTDATA("Max de Wind Speed",'TCD 0h-0h'!$A$3,"Date0",$B184),"")</f>
        <v/>
      </c>
      <c r="N184" s="77" t="str">
        <f>IFERROR(GETPIVOTDATA("Max de Hi Speed",'TCD 0h-0h'!$A$3,"Date0",$B184),"")</f>
        <v/>
      </c>
      <c r="O184" s="78" t="str">
        <f>IFERROR(INDEX('TCD vent'!$T:$T,MATCH($B184,'TCD vent'!$A:$A,0)),"")</f>
        <v/>
      </c>
    </row>
    <row r="185" spans="2:15" x14ac:dyDescent="0.35">
      <c r="B185" s="31">
        <f t="shared" si="2"/>
        <v>181</v>
      </c>
      <c r="C185" s="32" t="str">
        <f>IFERROR(GETPIVOTDATA("Low Temp",'TCD 18h-18h'!$A$3,"Date18",B185),"")</f>
        <v/>
      </c>
      <c r="D185" s="32" t="str">
        <f>IFERROR(GETPIVOTDATA("Max de Hi Temp",'TCD 6h-6h'!$A$3,"Date6",B185),"")</f>
        <v/>
      </c>
      <c r="E185" s="33" t="str">
        <f>IFERROR(GETPIVOTDATA("Moyenne de Temp Out",'TCD 0h-0h'!$A$3,"Date0",B185),"")</f>
        <v/>
      </c>
      <c r="F185" s="45" t="str">
        <f>IFERROR(GETPIVOTDATA("Somme de Rain",'TCD 6h-6h'!$A$3,"Date6",B185),"")</f>
        <v/>
      </c>
      <c r="G185" s="45" t="str">
        <f>IFERROR(INDEX('TCD 6h-6h'!$AG:$AG,MATCH($B185,'TCD 6h-6h'!$G:$G,0)),"")</f>
        <v/>
      </c>
      <c r="H185" s="44" t="str">
        <f>IFERROR(GETPIVOTDATA("Max de Rain Rate",'TCD 6h-6h'!$A$3,"Date6",B185),"")</f>
        <v/>
      </c>
      <c r="I185" s="56" t="str">
        <f>IFERROR(GETPIVOTDATA("Min de Bar  ",'TCD 0h-0h'!$A$3,"Date0",$B185),"")</f>
        <v/>
      </c>
      <c r="J185" s="56" t="str">
        <f>IFERROR(GETPIVOTDATA("Max de Bar  ",'TCD 0h-0h'!$A$3,"Date0",$B185),"")</f>
        <v/>
      </c>
      <c r="K185" s="55" t="str">
        <f>IFERROR(GETPIVOTDATA("Moyenne de Bar  ",'TCD 0h-0h'!$A$3,"Date0",$B185),"")</f>
        <v/>
      </c>
      <c r="L185" s="78" t="str">
        <f>IFERROR(GETPIVOTDATA("Moyenne de Wind Speed",'TCD 0h-0h'!$A$3,"Date0",$B185),"")</f>
        <v/>
      </c>
      <c r="M185" s="78" t="str">
        <f>IFERROR(GETPIVOTDATA("Max de Wind Speed",'TCD 0h-0h'!$A$3,"Date0",$B185),"")</f>
        <v/>
      </c>
      <c r="N185" s="77" t="str">
        <f>IFERROR(GETPIVOTDATA("Max de Hi Speed",'TCD 0h-0h'!$A$3,"Date0",$B185),"")</f>
        <v/>
      </c>
      <c r="O185" s="78" t="str">
        <f>IFERROR(INDEX('TCD vent'!$T:$T,MATCH($B185,'TCD vent'!$A:$A,0)),"")</f>
        <v/>
      </c>
    </row>
    <row r="186" spans="2:15" x14ac:dyDescent="0.35">
      <c r="B186" s="31">
        <f t="shared" si="2"/>
        <v>182</v>
      </c>
      <c r="C186" s="32" t="str">
        <f>IFERROR(GETPIVOTDATA("Low Temp",'TCD 18h-18h'!$A$3,"Date18",B186),"")</f>
        <v/>
      </c>
      <c r="D186" s="32" t="str">
        <f>IFERROR(GETPIVOTDATA("Max de Hi Temp",'TCD 6h-6h'!$A$3,"Date6",B186),"")</f>
        <v/>
      </c>
      <c r="E186" s="33" t="str">
        <f>IFERROR(GETPIVOTDATA("Moyenne de Temp Out",'TCD 0h-0h'!$A$3,"Date0",B186),"")</f>
        <v/>
      </c>
      <c r="F186" s="45" t="str">
        <f>IFERROR(GETPIVOTDATA("Somme de Rain",'TCD 6h-6h'!$A$3,"Date6",B186),"")</f>
        <v/>
      </c>
      <c r="G186" s="45" t="str">
        <f>IFERROR(INDEX('TCD 6h-6h'!$AG:$AG,MATCH($B186,'TCD 6h-6h'!$G:$G,0)),"")</f>
        <v/>
      </c>
      <c r="H186" s="44" t="str">
        <f>IFERROR(GETPIVOTDATA("Max de Rain Rate",'TCD 6h-6h'!$A$3,"Date6",B186),"")</f>
        <v/>
      </c>
      <c r="I186" s="56" t="str">
        <f>IFERROR(GETPIVOTDATA("Min de Bar  ",'TCD 0h-0h'!$A$3,"Date0",$B186),"")</f>
        <v/>
      </c>
      <c r="J186" s="56" t="str">
        <f>IFERROR(GETPIVOTDATA("Max de Bar  ",'TCD 0h-0h'!$A$3,"Date0",$B186),"")</f>
        <v/>
      </c>
      <c r="K186" s="55" t="str">
        <f>IFERROR(GETPIVOTDATA("Moyenne de Bar  ",'TCD 0h-0h'!$A$3,"Date0",$B186),"")</f>
        <v/>
      </c>
      <c r="L186" s="78" t="str">
        <f>IFERROR(GETPIVOTDATA("Moyenne de Wind Speed",'TCD 0h-0h'!$A$3,"Date0",$B186),"")</f>
        <v/>
      </c>
      <c r="M186" s="78" t="str">
        <f>IFERROR(GETPIVOTDATA("Max de Wind Speed",'TCD 0h-0h'!$A$3,"Date0",$B186),"")</f>
        <v/>
      </c>
      <c r="N186" s="77" t="str">
        <f>IFERROR(GETPIVOTDATA("Max de Hi Speed",'TCD 0h-0h'!$A$3,"Date0",$B186),"")</f>
        <v/>
      </c>
      <c r="O186" s="78" t="str">
        <f>IFERROR(INDEX('TCD vent'!$T:$T,MATCH($B186,'TCD vent'!$A:$A,0)),"")</f>
        <v/>
      </c>
    </row>
    <row r="187" spans="2:15" x14ac:dyDescent="0.35">
      <c r="B187" s="31">
        <f t="shared" si="2"/>
        <v>183</v>
      </c>
      <c r="C187" s="32" t="str">
        <f>IFERROR(GETPIVOTDATA("Low Temp",'TCD 18h-18h'!$A$3,"Date18",B187),"")</f>
        <v/>
      </c>
      <c r="D187" s="32" t="str">
        <f>IFERROR(GETPIVOTDATA("Max de Hi Temp",'TCD 6h-6h'!$A$3,"Date6",B187),"")</f>
        <v/>
      </c>
      <c r="E187" s="33" t="str">
        <f>IFERROR(GETPIVOTDATA("Moyenne de Temp Out",'TCD 0h-0h'!$A$3,"Date0",B187),"")</f>
        <v/>
      </c>
      <c r="F187" s="45" t="str">
        <f>IFERROR(GETPIVOTDATA("Somme de Rain",'TCD 6h-6h'!$A$3,"Date6",B187),"")</f>
        <v/>
      </c>
      <c r="G187" s="45" t="str">
        <f>IFERROR(INDEX('TCD 6h-6h'!$AG:$AG,MATCH($B187,'TCD 6h-6h'!$G:$G,0)),"")</f>
        <v/>
      </c>
      <c r="H187" s="44" t="str">
        <f>IFERROR(GETPIVOTDATA("Max de Rain Rate",'TCD 6h-6h'!$A$3,"Date6",B187),"")</f>
        <v/>
      </c>
      <c r="I187" s="56" t="str">
        <f>IFERROR(GETPIVOTDATA("Min de Bar  ",'TCD 0h-0h'!$A$3,"Date0",$B187),"")</f>
        <v/>
      </c>
      <c r="J187" s="56" t="str">
        <f>IFERROR(GETPIVOTDATA("Max de Bar  ",'TCD 0h-0h'!$A$3,"Date0",$B187),"")</f>
        <v/>
      </c>
      <c r="K187" s="55" t="str">
        <f>IFERROR(GETPIVOTDATA("Moyenne de Bar  ",'TCD 0h-0h'!$A$3,"Date0",$B187),"")</f>
        <v/>
      </c>
      <c r="L187" s="78" t="str">
        <f>IFERROR(GETPIVOTDATA("Moyenne de Wind Speed",'TCD 0h-0h'!$A$3,"Date0",$B187),"")</f>
        <v/>
      </c>
      <c r="M187" s="78" t="str">
        <f>IFERROR(GETPIVOTDATA("Max de Wind Speed",'TCD 0h-0h'!$A$3,"Date0",$B187),"")</f>
        <v/>
      </c>
      <c r="N187" s="77" t="str">
        <f>IFERROR(GETPIVOTDATA("Max de Hi Speed",'TCD 0h-0h'!$A$3,"Date0",$B187),"")</f>
        <v/>
      </c>
      <c r="O187" s="78" t="str">
        <f>IFERROR(INDEX('TCD vent'!$T:$T,MATCH($B187,'TCD vent'!$A:$A,0)),"")</f>
        <v/>
      </c>
    </row>
    <row r="188" spans="2:15" x14ac:dyDescent="0.35">
      <c r="B188" s="31">
        <f t="shared" si="2"/>
        <v>184</v>
      </c>
      <c r="C188" s="32" t="str">
        <f>IFERROR(GETPIVOTDATA("Low Temp",'TCD 18h-18h'!$A$3,"Date18",B188),"")</f>
        <v/>
      </c>
      <c r="D188" s="32" t="str">
        <f>IFERROR(GETPIVOTDATA("Max de Hi Temp",'TCD 6h-6h'!$A$3,"Date6",B188),"")</f>
        <v/>
      </c>
      <c r="E188" s="33" t="str">
        <f>IFERROR(GETPIVOTDATA("Moyenne de Temp Out",'TCD 0h-0h'!$A$3,"Date0",B188),"")</f>
        <v/>
      </c>
      <c r="F188" s="45" t="str">
        <f>IFERROR(GETPIVOTDATA("Somme de Rain",'TCD 6h-6h'!$A$3,"Date6",B188),"")</f>
        <v/>
      </c>
      <c r="G188" s="45" t="str">
        <f>IFERROR(INDEX('TCD 6h-6h'!$AG:$AG,MATCH($B188,'TCD 6h-6h'!$G:$G,0)),"")</f>
        <v/>
      </c>
      <c r="H188" s="44" t="str">
        <f>IFERROR(GETPIVOTDATA("Max de Rain Rate",'TCD 6h-6h'!$A$3,"Date6",B188),"")</f>
        <v/>
      </c>
      <c r="I188" s="56" t="str">
        <f>IFERROR(GETPIVOTDATA("Min de Bar  ",'TCD 0h-0h'!$A$3,"Date0",$B188),"")</f>
        <v/>
      </c>
      <c r="J188" s="56" t="str">
        <f>IFERROR(GETPIVOTDATA("Max de Bar  ",'TCD 0h-0h'!$A$3,"Date0",$B188),"")</f>
        <v/>
      </c>
      <c r="K188" s="55" t="str">
        <f>IFERROR(GETPIVOTDATA("Moyenne de Bar  ",'TCD 0h-0h'!$A$3,"Date0",$B188),"")</f>
        <v/>
      </c>
      <c r="L188" s="78" t="str">
        <f>IFERROR(GETPIVOTDATA("Moyenne de Wind Speed",'TCD 0h-0h'!$A$3,"Date0",$B188),"")</f>
        <v/>
      </c>
      <c r="M188" s="78" t="str">
        <f>IFERROR(GETPIVOTDATA("Max de Wind Speed",'TCD 0h-0h'!$A$3,"Date0",$B188),"")</f>
        <v/>
      </c>
      <c r="N188" s="77" t="str">
        <f>IFERROR(GETPIVOTDATA("Max de Hi Speed",'TCD 0h-0h'!$A$3,"Date0",$B188),"")</f>
        <v/>
      </c>
      <c r="O188" s="78" t="str">
        <f>IFERROR(INDEX('TCD vent'!$T:$T,MATCH($B188,'TCD vent'!$A:$A,0)),"")</f>
        <v/>
      </c>
    </row>
    <row r="189" spans="2:15" x14ac:dyDescent="0.35">
      <c r="B189" s="31">
        <f t="shared" si="2"/>
        <v>185</v>
      </c>
      <c r="C189" s="32" t="str">
        <f>IFERROR(GETPIVOTDATA("Low Temp",'TCD 18h-18h'!$A$3,"Date18",B189),"")</f>
        <v/>
      </c>
      <c r="D189" s="32" t="str">
        <f>IFERROR(GETPIVOTDATA("Max de Hi Temp",'TCD 6h-6h'!$A$3,"Date6",B189),"")</f>
        <v/>
      </c>
      <c r="E189" s="33" t="str">
        <f>IFERROR(GETPIVOTDATA("Moyenne de Temp Out",'TCD 0h-0h'!$A$3,"Date0",B189),"")</f>
        <v/>
      </c>
      <c r="F189" s="45" t="str">
        <f>IFERROR(GETPIVOTDATA("Somme de Rain",'TCD 6h-6h'!$A$3,"Date6",B189),"")</f>
        <v/>
      </c>
      <c r="G189" s="45" t="str">
        <f>IFERROR(INDEX('TCD 6h-6h'!$AG:$AG,MATCH($B189,'TCD 6h-6h'!$G:$G,0)),"")</f>
        <v/>
      </c>
      <c r="H189" s="44" t="str">
        <f>IFERROR(GETPIVOTDATA("Max de Rain Rate",'TCD 6h-6h'!$A$3,"Date6",B189),"")</f>
        <v/>
      </c>
      <c r="I189" s="56" t="str">
        <f>IFERROR(GETPIVOTDATA("Min de Bar  ",'TCD 0h-0h'!$A$3,"Date0",$B189),"")</f>
        <v/>
      </c>
      <c r="J189" s="56" t="str">
        <f>IFERROR(GETPIVOTDATA("Max de Bar  ",'TCD 0h-0h'!$A$3,"Date0",$B189),"")</f>
        <v/>
      </c>
      <c r="K189" s="55" t="str">
        <f>IFERROR(GETPIVOTDATA("Moyenne de Bar  ",'TCD 0h-0h'!$A$3,"Date0",$B189),"")</f>
        <v/>
      </c>
      <c r="L189" s="78" t="str">
        <f>IFERROR(GETPIVOTDATA("Moyenne de Wind Speed",'TCD 0h-0h'!$A$3,"Date0",$B189),"")</f>
        <v/>
      </c>
      <c r="M189" s="78" t="str">
        <f>IFERROR(GETPIVOTDATA("Max de Wind Speed",'TCD 0h-0h'!$A$3,"Date0",$B189),"")</f>
        <v/>
      </c>
      <c r="N189" s="77" t="str">
        <f>IFERROR(GETPIVOTDATA("Max de Hi Speed",'TCD 0h-0h'!$A$3,"Date0",$B189),"")</f>
        <v/>
      </c>
      <c r="O189" s="78" t="str">
        <f>IFERROR(INDEX('TCD vent'!$T:$T,MATCH($B189,'TCD vent'!$A:$A,0)),"")</f>
        <v/>
      </c>
    </row>
    <row r="190" spans="2:15" x14ac:dyDescent="0.35">
      <c r="B190" s="31">
        <f t="shared" si="2"/>
        <v>186</v>
      </c>
      <c r="C190" s="32" t="str">
        <f>IFERROR(GETPIVOTDATA("Low Temp",'TCD 18h-18h'!$A$3,"Date18",B190),"")</f>
        <v/>
      </c>
      <c r="D190" s="32" t="str">
        <f>IFERROR(GETPIVOTDATA("Max de Hi Temp",'TCD 6h-6h'!$A$3,"Date6",B190),"")</f>
        <v/>
      </c>
      <c r="E190" s="33" t="str">
        <f>IFERROR(GETPIVOTDATA("Moyenne de Temp Out",'TCD 0h-0h'!$A$3,"Date0",B190),"")</f>
        <v/>
      </c>
      <c r="F190" s="45" t="str">
        <f>IFERROR(GETPIVOTDATA("Somme de Rain",'TCD 6h-6h'!$A$3,"Date6",B190),"")</f>
        <v/>
      </c>
      <c r="G190" s="45" t="str">
        <f>IFERROR(INDEX('TCD 6h-6h'!$AG:$AG,MATCH($B190,'TCD 6h-6h'!$G:$G,0)),"")</f>
        <v/>
      </c>
      <c r="H190" s="44" t="str">
        <f>IFERROR(GETPIVOTDATA("Max de Rain Rate",'TCD 6h-6h'!$A$3,"Date6",B190),"")</f>
        <v/>
      </c>
      <c r="I190" s="56" t="str">
        <f>IFERROR(GETPIVOTDATA("Min de Bar  ",'TCD 0h-0h'!$A$3,"Date0",$B190),"")</f>
        <v/>
      </c>
      <c r="J190" s="56" t="str">
        <f>IFERROR(GETPIVOTDATA("Max de Bar  ",'TCD 0h-0h'!$A$3,"Date0",$B190),"")</f>
        <v/>
      </c>
      <c r="K190" s="55" t="str">
        <f>IFERROR(GETPIVOTDATA("Moyenne de Bar  ",'TCD 0h-0h'!$A$3,"Date0",$B190),"")</f>
        <v/>
      </c>
      <c r="L190" s="78" t="str">
        <f>IFERROR(GETPIVOTDATA("Moyenne de Wind Speed",'TCD 0h-0h'!$A$3,"Date0",$B190),"")</f>
        <v/>
      </c>
      <c r="M190" s="78" t="str">
        <f>IFERROR(GETPIVOTDATA("Max de Wind Speed",'TCD 0h-0h'!$A$3,"Date0",$B190),"")</f>
        <v/>
      </c>
      <c r="N190" s="77" t="str">
        <f>IFERROR(GETPIVOTDATA("Max de Hi Speed",'TCD 0h-0h'!$A$3,"Date0",$B190),"")</f>
        <v/>
      </c>
      <c r="O190" s="78" t="str">
        <f>IFERROR(INDEX('TCD vent'!$T:$T,MATCH($B190,'TCD vent'!$A:$A,0)),"")</f>
        <v/>
      </c>
    </row>
    <row r="191" spans="2:15" x14ac:dyDescent="0.35">
      <c r="B191" s="31">
        <f t="shared" si="2"/>
        <v>187</v>
      </c>
      <c r="C191" s="32" t="str">
        <f>IFERROR(GETPIVOTDATA("Low Temp",'TCD 18h-18h'!$A$3,"Date18",B191),"")</f>
        <v/>
      </c>
      <c r="D191" s="32" t="str">
        <f>IFERROR(GETPIVOTDATA("Max de Hi Temp",'TCD 6h-6h'!$A$3,"Date6",B191),"")</f>
        <v/>
      </c>
      <c r="E191" s="33" t="str">
        <f>IFERROR(GETPIVOTDATA("Moyenne de Temp Out",'TCD 0h-0h'!$A$3,"Date0",B191),"")</f>
        <v/>
      </c>
      <c r="F191" s="45" t="str">
        <f>IFERROR(GETPIVOTDATA("Somme de Rain",'TCD 6h-6h'!$A$3,"Date6",B191),"")</f>
        <v/>
      </c>
      <c r="G191" s="45" t="str">
        <f>IFERROR(INDEX('TCD 6h-6h'!$AG:$AG,MATCH($B191,'TCD 6h-6h'!$G:$G,0)),"")</f>
        <v/>
      </c>
      <c r="H191" s="44" t="str">
        <f>IFERROR(GETPIVOTDATA("Max de Rain Rate",'TCD 6h-6h'!$A$3,"Date6",B191),"")</f>
        <v/>
      </c>
      <c r="I191" s="56" t="str">
        <f>IFERROR(GETPIVOTDATA("Min de Bar  ",'TCD 0h-0h'!$A$3,"Date0",$B191),"")</f>
        <v/>
      </c>
      <c r="J191" s="56" t="str">
        <f>IFERROR(GETPIVOTDATA("Max de Bar  ",'TCD 0h-0h'!$A$3,"Date0",$B191),"")</f>
        <v/>
      </c>
      <c r="K191" s="55" t="str">
        <f>IFERROR(GETPIVOTDATA("Moyenne de Bar  ",'TCD 0h-0h'!$A$3,"Date0",$B191),"")</f>
        <v/>
      </c>
      <c r="L191" s="78" t="str">
        <f>IFERROR(GETPIVOTDATA("Moyenne de Wind Speed",'TCD 0h-0h'!$A$3,"Date0",$B191),"")</f>
        <v/>
      </c>
      <c r="M191" s="78" t="str">
        <f>IFERROR(GETPIVOTDATA("Max de Wind Speed",'TCD 0h-0h'!$A$3,"Date0",$B191),"")</f>
        <v/>
      </c>
      <c r="N191" s="77" t="str">
        <f>IFERROR(GETPIVOTDATA("Max de Hi Speed",'TCD 0h-0h'!$A$3,"Date0",$B191),"")</f>
        <v/>
      </c>
      <c r="O191" s="78" t="str">
        <f>IFERROR(INDEX('TCD vent'!$T:$T,MATCH($B191,'TCD vent'!$A:$A,0)),"")</f>
        <v/>
      </c>
    </row>
    <row r="192" spans="2:15" x14ac:dyDescent="0.35">
      <c r="B192" s="31">
        <f t="shared" si="2"/>
        <v>188</v>
      </c>
      <c r="C192" s="32" t="str">
        <f>IFERROR(GETPIVOTDATA("Low Temp",'TCD 18h-18h'!$A$3,"Date18",B192),"")</f>
        <v/>
      </c>
      <c r="D192" s="32" t="str">
        <f>IFERROR(GETPIVOTDATA("Max de Hi Temp",'TCD 6h-6h'!$A$3,"Date6",B192),"")</f>
        <v/>
      </c>
      <c r="E192" s="33" t="str">
        <f>IFERROR(GETPIVOTDATA("Moyenne de Temp Out",'TCD 0h-0h'!$A$3,"Date0",B192),"")</f>
        <v/>
      </c>
      <c r="F192" s="45" t="str">
        <f>IFERROR(GETPIVOTDATA("Somme de Rain",'TCD 6h-6h'!$A$3,"Date6",B192),"")</f>
        <v/>
      </c>
      <c r="G192" s="45" t="str">
        <f>IFERROR(INDEX('TCD 6h-6h'!$AG:$AG,MATCH($B192,'TCD 6h-6h'!$G:$G,0)),"")</f>
        <v/>
      </c>
      <c r="H192" s="44" t="str">
        <f>IFERROR(GETPIVOTDATA("Max de Rain Rate",'TCD 6h-6h'!$A$3,"Date6",B192),"")</f>
        <v/>
      </c>
      <c r="I192" s="56" t="str">
        <f>IFERROR(GETPIVOTDATA("Min de Bar  ",'TCD 0h-0h'!$A$3,"Date0",$B192),"")</f>
        <v/>
      </c>
      <c r="J192" s="56" t="str">
        <f>IFERROR(GETPIVOTDATA("Max de Bar  ",'TCD 0h-0h'!$A$3,"Date0",$B192),"")</f>
        <v/>
      </c>
      <c r="K192" s="55" t="str">
        <f>IFERROR(GETPIVOTDATA("Moyenne de Bar  ",'TCD 0h-0h'!$A$3,"Date0",$B192),"")</f>
        <v/>
      </c>
      <c r="L192" s="78" t="str">
        <f>IFERROR(GETPIVOTDATA("Moyenne de Wind Speed",'TCD 0h-0h'!$A$3,"Date0",$B192),"")</f>
        <v/>
      </c>
      <c r="M192" s="78" t="str">
        <f>IFERROR(GETPIVOTDATA("Max de Wind Speed",'TCD 0h-0h'!$A$3,"Date0",$B192),"")</f>
        <v/>
      </c>
      <c r="N192" s="77" t="str">
        <f>IFERROR(GETPIVOTDATA("Max de Hi Speed",'TCD 0h-0h'!$A$3,"Date0",$B192),"")</f>
        <v/>
      </c>
      <c r="O192" s="78" t="str">
        <f>IFERROR(INDEX('TCD vent'!$T:$T,MATCH($B192,'TCD vent'!$A:$A,0)),"")</f>
        <v/>
      </c>
    </row>
    <row r="193" spans="2:15" x14ac:dyDescent="0.35">
      <c r="B193" s="31">
        <f t="shared" si="2"/>
        <v>189</v>
      </c>
      <c r="C193" s="32" t="str">
        <f>IFERROR(GETPIVOTDATA("Low Temp",'TCD 18h-18h'!$A$3,"Date18",B193),"")</f>
        <v/>
      </c>
      <c r="D193" s="32" t="str">
        <f>IFERROR(GETPIVOTDATA("Max de Hi Temp",'TCD 6h-6h'!$A$3,"Date6",B193),"")</f>
        <v/>
      </c>
      <c r="E193" s="33" t="str">
        <f>IFERROR(GETPIVOTDATA("Moyenne de Temp Out",'TCD 0h-0h'!$A$3,"Date0",B193),"")</f>
        <v/>
      </c>
      <c r="F193" s="45" t="str">
        <f>IFERROR(GETPIVOTDATA("Somme de Rain",'TCD 6h-6h'!$A$3,"Date6",B193),"")</f>
        <v/>
      </c>
      <c r="G193" s="45" t="str">
        <f>IFERROR(INDEX('TCD 6h-6h'!$AG:$AG,MATCH($B193,'TCD 6h-6h'!$G:$G,0)),"")</f>
        <v/>
      </c>
      <c r="H193" s="44" t="str">
        <f>IFERROR(GETPIVOTDATA("Max de Rain Rate",'TCD 6h-6h'!$A$3,"Date6",B193),"")</f>
        <v/>
      </c>
      <c r="I193" s="56" t="str">
        <f>IFERROR(GETPIVOTDATA("Min de Bar  ",'TCD 0h-0h'!$A$3,"Date0",$B193),"")</f>
        <v/>
      </c>
      <c r="J193" s="56" t="str">
        <f>IFERROR(GETPIVOTDATA("Max de Bar  ",'TCD 0h-0h'!$A$3,"Date0",$B193),"")</f>
        <v/>
      </c>
      <c r="K193" s="55" t="str">
        <f>IFERROR(GETPIVOTDATA("Moyenne de Bar  ",'TCD 0h-0h'!$A$3,"Date0",$B193),"")</f>
        <v/>
      </c>
      <c r="L193" s="78" t="str">
        <f>IFERROR(GETPIVOTDATA("Moyenne de Wind Speed",'TCD 0h-0h'!$A$3,"Date0",$B193),"")</f>
        <v/>
      </c>
      <c r="M193" s="78" t="str">
        <f>IFERROR(GETPIVOTDATA("Max de Wind Speed",'TCD 0h-0h'!$A$3,"Date0",$B193),"")</f>
        <v/>
      </c>
      <c r="N193" s="77" t="str">
        <f>IFERROR(GETPIVOTDATA("Max de Hi Speed",'TCD 0h-0h'!$A$3,"Date0",$B193),"")</f>
        <v/>
      </c>
      <c r="O193" s="78" t="str">
        <f>IFERROR(INDEX('TCD vent'!$T:$T,MATCH($B193,'TCD vent'!$A:$A,0)),"")</f>
        <v/>
      </c>
    </row>
    <row r="194" spans="2:15" x14ac:dyDescent="0.35">
      <c r="B194" s="31">
        <f t="shared" si="2"/>
        <v>190</v>
      </c>
      <c r="C194" s="32" t="str">
        <f>IFERROR(GETPIVOTDATA("Low Temp",'TCD 18h-18h'!$A$3,"Date18",B194),"")</f>
        <v/>
      </c>
      <c r="D194" s="32" t="str">
        <f>IFERROR(GETPIVOTDATA("Max de Hi Temp",'TCD 6h-6h'!$A$3,"Date6",B194),"")</f>
        <v/>
      </c>
      <c r="E194" s="33" t="str">
        <f>IFERROR(GETPIVOTDATA("Moyenne de Temp Out",'TCD 0h-0h'!$A$3,"Date0",B194),"")</f>
        <v/>
      </c>
      <c r="F194" s="45" t="str">
        <f>IFERROR(GETPIVOTDATA("Somme de Rain",'TCD 6h-6h'!$A$3,"Date6",B194),"")</f>
        <v/>
      </c>
      <c r="G194" s="45" t="str">
        <f>IFERROR(INDEX('TCD 6h-6h'!$AG:$AG,MATCH($B194,'TCD 6h-6h'!$G:$G,0)),"")</f>
        <v/>
      </c>
      <c r="H194" s="44" t="str">
        <f>IFERROR(GETPIVOTDATA("Max de Rain Rate",'TCD 6h-6h'!$A$3,"Date6",B194),"")</f>
        <v/>
      </c>
      <c r="I194" s="56" t="str">
        <f>IFERROR(GETPIVOTDATA("Min de Bar  ",'TCD 0h-0h'!$A$3,"Date0",$B194),"")</f>
        <v/>
      </c>
      <c r="J194" s="56" t="str">
        <f>IFERROR(GETPIVOTDATA("Max de Bar  ",'TCD 0h-0h'!$A$3,"Date0",$B194),"")</f>
        <v/>
      </c>
      <c r="K194" s="55" t="str">
        <f>IFERROR(GETPIVOTDATA("Moyenne de Bar  ",'TCD 0h-0h'!$A$3,"Date0",$B194),"")</f>
        <v/>
      </c>
      <c r="L194" s="78" t="str">
        <f>IFERROR(GETPIVOTDATA("Moyenne de Wind Speed",'TCD 0h-0h'!$A$3,"Date0",$B194),"")</f>
        <v/>
      </c>
      <c r="M194" s="78" t="str">
        <f>IFERROR(GETPIVOTDATA("Max de Wind Speed",'TCD 0h-0h'!$A$3,"Date0",$B194),"")</f>
        <v/>
      </c>
      <c r="N194" s="77" t="str">
        <f>IFERROR(GETPIVOTDATA("Max de Hi Speed",'TCD 0h-0h'!$A$3,"Date0",$B194),"")</f>
        <v/>
      </c>
      <c r="O194" s="78" t="str">
        <f>IFERROR(INDEX('TCD vent'!$T:$T,MATCH($B194,'TCD vent'!$A:$A,0)),"")</f>
        <v/>
      </c>
    </row>
    <row r="195" spans="2:15" x14ac:dyDescent="0.35">
      <c r="B195" s="31">
        <f t="shared" si="2"/>
        <v>191</v>
      </c>
      <c r="C195" s="32" t="str">
        <f>IFERROR(GETPIVOTDATA("Low Temp",'TCD 18h-18h'!$A$3,"Date18",B195),"")</f>
        <v/>
      </c>
      <c r="D195" s="32" t="str">
        <f>IFERROR(GETPIVOTDATA("Max de Hi Temp",'TCD 6h-6h'!$A$3,"Date6",B195),"")</f>
        <v/>
      </c>
      <c r="E195" s="33" t="str">
        <f>IFERROR(GETPIVOTDATA("Moyenne de Temp Out",'TCD 0h-0h'!$A$3,"Date0",B195),"")</f>
        <v/>
      </c>
      <c r="F195" s="45" t="str">
        <f>IFERROR(GETPIVOTDATA("Somme de Rain",'TCD 6h-6h'!$A$3,"Date6",B195),"")</f>
        <v/>
      </c>
      <c r="G195" s="45" t="str">
        <f>IFERROR(INDEX('TCD 6h-6h'!$AG:$AG,MATCH($B195,'TCD 6h-6h'!$G:$G,0)),"")</f>
        <v/>
      </c>
      <c r="H195" s="44" t="str">
        <f>IFERROR(GETPIVOTDATA("Max de Rain Rate",'TCD 6h-6h'!$A$3,"Date6",B195),"")</f>
        <v/>
      </c>
      <c r="I195" s="56" t="str">
        <f>IFERROR(GETPIVOTDATA("Min de Bar  ",'TCD 0h-0h'!$A$3,"Date0",$B195),"")</f>
        <v/>
      </c>
      <c r="J195" s="56" t="str">
        <f>IFERROR(GETPIVOTDATA("Max de Bar  ",'TCD 0h-0h'!$A$3,"Date0",$B195),"")</f>
        <v/>
      </c>
      <c r="K195" s="55" t="str">
        <f>IFERROR(GETPIVOTDATA("Moyenne de Bar  ",'TCD 0h-0h'!$A$3,"Date0",$B195),"")</f>
        <v/>
      </c>
      <c r="L195" s="78" t="str">
        <f>IFERROR(GETPIVOTDATA("Moyenne de Wind Speed",'TCD 0h-0h'!$A$3,"Date0",$B195),"")</f>
        <v/>
      </c>
      <c r="M195" s="78" t="str">
        <f>IFERROR(GETPIVOTDATA("Max de Wind Speed",'TCD 0h-0h'!$A$3,"Date0",$B195),"")</f>
        <v/>
      </c>
      <c r="N195" s="77" t="str">
        <f>IFERROR(GETPIVOTDATA("Max de Hi Speed",'TCD 0h-0h'!$A$3,"Date0",$B195),"")</f>
        <v/>
      </c>
      <c r="O195" s="78" t="str">
        <f>IFERROR(INDEX('TCD vent'!$T:$T,MATCH($B195,'TCD vent'!$A:$A,0)),"")</f>
        <v/>
      </c>
    </row>
    <row r="196" spans="2:15" x14ac:dyDescent="0.35">
      <c r="B196" s="31">
        <f t="shared" si="2"/>
        <v>192</v>
      </c>
      <c r="C196" s="32" t="str">
        <f>IFERROR(GETPIVOTDATA("Low Temp",'TCD 18h-18h'!$A$3,"Date18",B196),"")</f>
        <v/>
      </c>
      <c r="D196" s="32" t="str">
        <f>IFERROR(GETPIVOTDATA("Max de Hi Temp",'TCD 6h-6h'!$A$3,"Date6",B196),"")</f>
        <v/>
      </c>
      <c r="E196" s="33" t="str">
        <f>IFERROR(GETPIVOTDATA("Moyenne de Temp Out",'TCD 0h-0h'!$A$3,"Date0",B196),"")</f>
        <v/>
      </c>
      <c r="F196" s="45" t="str">
        <f>IFERROR(GETPIVOTDATA("Somme de Rain",'TCD 6h-6h'!$A$3,"Date6",B196),"")</f>
        <v/>
      </c>
      <c r="G196" s="45" t="str">
        <f>IFERROR(INDEX('TCD 6h-6h'!$AG:$AG,MATCH($B196,'TCD 6h-6h'!$G:$G,0)),"")</f>
        <v/>
      </c>
      <c r="H196" s="44" t="str">
        <f>IFERROR(GETPIVOTDATA("Max de Rain Rate",'TCD 6h-6h'!$A$3,"Date6",B196),"")</f>
        <v/>
      </c>
      <c r="I196" s="56" t="str">
        <f>IFERROR(GETPIVOTDATA("Min de Bar  ",'TCD 0h-0h'!$A$3,"Date0",$B196),"")</f>
        <v/>
      </c>
      <c r="J196" s="56" t="str">
        <f>IFERROR(GETPIVOTDATA("Max de Bar  ",'TCD 0h-0h'!$A$3,"Date0",$B196),"")</f>
        <v/>
      </c>
      <c r="K196" s="55" t="str">
        <f>IFERROR(GETPIVOTDATA("Moyenne de Bar  ",'TCD 0h-0h'!$A$3,"Date0",$B196),"")</f>
        <v/>
      </c>
      <c r="L196" s="78" t="str">
        <f>IFERROR(GETPIVOTDATA("Moyenne de Wind Speed",'TCD 0h-0h'!$A$3,"Date0",$B196),"")</f>
        <v/>
      </c>
      <c r="M196" s="78" t="str">
        <f>IFERROR(GETPIVOTDATA("Max de Wind Speed",'TCD 0h-0h'!$A$3,"Date0",$B196),"")</f>
        <v/>
      </c>
      <c r="N196" s="77" t="str">
        <f>IFERROR(GETPIVOTDATA("Max de Hi Speed",'TCD 0h-0h'!$A$3,"Date0",$B196),"")</f>
        <v/>
      </c>
      <c r="O196" s="78" t="str">
        <f>IFERROR(INDEX('TCD vent'!$T:$T,MATCH($B196,'TCD vent'!$A:$A,0)),"")</f>
        <v/>
      </c>
    </row>
    <row r="197" spans="2:15" x14ac:dyDescent="0.35">
      <c r="B197" s="31">
        <f t="shared" si="2"/>
        <v>193</v>
      </c>
      <c r="C197" s="32" t="str">
        <f>IFERROR(GETPIVOTDATA("Low Temp",'TCD 18h-18h'!$A$3,"Date18",B197),"")</f>
        <v/>
      </c>
      <c r="D197" s="32" t="str">
        <f>IFERROR(GETPIVOTDATA("Max de Hi Temp",'TCD 6h-6h'!$A$3,"Date6",B197),"")</f>
        <v/>
      </c>
      <c r="E197" s="33" t="str">
        <f>IFERROR(GETPIVOTDATA("Moyenne de Temp Out",'TCD 0h-0h'!$A$3,"Date0",B197),"")</f>
        <v/>
      </c>
      <c r="F197" s="45" t="str">
        <f>IFERROR(GETPIVOTDATA("Somme de Rain",'TCD 6h-6h'!$A$3,"Date6",B197),"")</f>
        <v/>
      </c>
      <c r="G197" s="45" t="str">
        <f>IFERROR(INDEX('TCD 6h-6h'!$AG:$AG,MATCH($B197,'TCD 6h-6h'!$G:$G,0)),"")</f>
        <v/>
      </c>
      <c r="H197" s="44" t="str">
        <f>IFERROR(GETPIVOTDATA("Max de Rain Rate",'TCD 6h-6h'!$A$3,"Date6",B197),"")</f>
        <v/>
      </c>
      <c r="I197" s="56" t="str">
        <f>IFERROR(GETPIVOTDATA("Min de Bar  ",'TCD 0h-0h'!$A$3,"Date0",$B197),"")</f>
        <v/>
      </c>
      <c r="J197" s="56" t="str">
        <f>IFERROR(GETPIVOTDATA("Max de Bar  ",'TCD 0h-0h'!$A$3,"Date0",$B197),"")</f>
        <v/>
      </c>
      <c r="K197" s="55" t="str">
        <f>IFERROR(GETPIVOTDATA("Moyenne de Bar  ",'TCD 0h-0h'!$A$3,"Date0",$B197),"")</f>
        <v/>
      </c>
      <c r="L197" s="78" t="str">
        <f>IFERROR(GETPIVOTDATA("Moyenne de Wind Speed",'TCD 0h-0h'!$A$3,"Date0",$B197),"")</f>
        <v/>
      </c>
      <c r="M197" s="78" t="str">
        <f>IFERROR(GETPIVOTDATA("Max de Wind Speed",'TCD 0h-0h'!$A$3,"Date0",$B197),"")</f>
        <v/>
      </c>
      <c r="N197" s="77" t="str">
        <f>IFERROR(GETPIVOTDATA("Max de Hi Speed",'TCD 0h-0h'!$A$3,"Date0",$B197),"")</f>
        <v/>
      </c>
      <c r="O197" s="78" t="str">
        <f>IFERROR(INDEX('TCD vent'!$T:$T,MATCH($B197,'TCD vent'!$A:$A,0)),"")</f>
        <v/>
      </c>
    </row>
    <row r="198" spans="2:15" x14ac:dyDescent="0.35">
      <c r="B198" s="31">
        <f t="shared" ref="B198:B261" si="3">B197+1</f>
        <v>194</v>
      </c>
      <c r="C198" s="32" t="str">
        <f>IFERROR(GETPIVOTDATA("Low Temp",'TCD 18h-18h'!$A$3,"Date18",B198),"")</f>
        <v/>
      </c>
      <c r="D198" s="32" t="str">
        <f>IFERROR(GETPIVOTDATA("Max de Hi Temp",'TCD 6h-6h'!$A$3,"Date6",B198),"")</f>
        <v/>
      </c>
      <c r="E198" s="33" t="str">
        <f>IFERROR(GETPIVOTDATA("Moyenne de Temp Out",'TCD 0h-0h'!$A$3,"Date0",B198),"")</f>
        <v/>
      </c>
      <c r="F198" s="45" t="str">
        <f>IFERROR(GETPIVOTDATA("Somme de Rain",'TCD 6h-6h'!$A$3,"Date6",B198),"")</f>
        <v/>
      </c>
      <c r="G198" s="45" t="str">
        <f>IFERROR(INDEX('TCD 6h-6h'!$AG:$AG,MATCH($B198,'TCD 6h-6h'!$G:$G,0)),"")</f>
        <v/>
      </c>
      <c r="H198" s="44" t="str">
        <f>IFERROR(GETPIVOTDATA("Max de Rain Rate",'TCD 6h-6h'!$A$3,"Date6",B198),"")</f>
        <v/>
      </c>
      <c r="I198" s="56" t="str">
        <f>IFERROR(GETPIVOTDATA("Min de Bar  ",'TCD 0h-0h'!$A$3,"Date0",$B198),"")</f>
        <v/>
      </c>
      <c r="J198" s="56" t="str">
        <f>IFERROR(GETPIVOTDATA("Max de Bar  ",'TCD 0h-0h'!$A$3,"Date0",$B198),"")</f>
        <v/>
      </c>
      <c r="K198" s="55" t="str">
        <f>IFERROR(GETPIVOTDATA("Moyenne de Bar  ",'TCD 0h-0h'!$A$3,"Date0",$B198),"")</f>
        <v/>
      </c>
      <c r="L198" s="78" t="str">
        <f>IFERROR(GETPIVOTDATA("Moyenne de Wind Speed",'TCD 0h-0h'!$A$3,"Date0",$B198),"")</f>
        <v/>
      </c>
      <c r="M198" s="78" t="str">
        <f>IFERROR(GETPIVOTDATA("Max de Wind Speed",'TCD 0h-0h'!$A$3,"Date0",$B198),"")</f>
        <v/>
      </c>
      <c r="N198" s="77" t="str">
        <f>IFERROR(GETPIVOTDATA("Max de Hi Speed",'TCD 0h-0h'!$A$3,"Date0",$B198),"")</f>
        <v/>
      </c>
      <c r="O198" s="78" t="str">
        <f>IFERROR(INDEX('TCD vent'!$T:$T,MATCH($B198,'TCD vent'!$A:$A,0)),"")</f>
        <v/>
      </c>
    </row>
    <row r="199" spans="2:15" x14ac:dyDescent="0.35">
      <c r="B199" s="31">
        <f t="shared" si="3"/>
        <v>195</v>
      </c>
      <c r="C199" s="32" t="str">
        <f>IFERROR(GETPIVOTDATA("Low Temp",'TCD 18h-18h'!$A$3,"Date18",B199),"")</f>
        <v/>
      </c>
      <c r="D199" s="32" t="str">
        <f>IFERROR(GETPIVOTDATA("Max de Hi Temp",'TCD 6h-6h'!$A$3,"Date6",B199),"")</f>
        <v/>
      </c>
      <c r="E199" s="33" t="str">
        <f>IFERROR(GETPIVOTDATA("Moyenne de Temp Out",'TCD 0h-0h'!$A$3,"Date0",B199),"")</f>
        <v/>
      </c>
      <c r="F199" s="45" t="str">
        <f>IFERROR(GETPIVOTDATA("Somme de Rain",'TCD 6h-6h'!$A$3,"Date6",B199),"")</f>
        <v/>
      </c>
      <c r="G199" s="45" t="str">
        <f>IFERROR(INDEX('TCD 6h-6h'!$AG:$AG,MATCH($B199,'TCD 6h-6h'!$G:$G,0)),"")</f>
        <v/>
      </c>
      <c r="H199" s="44" t="str">
        <f>IFERROR(GETPIVOTDATA("Max de Rain Rate",'TCD 6h-6h'!$A$3,"Date6",B199),"")</f>
        <v/>
      </c>
      <c r="I199" s="56" t="str">
        <f>IFERROR(GETPIVOTDATA("Min de Bar  ",'TCD 0h-0h'!$A$3,"Date0",$B199),"")</f>
        <v/>
      </c>
      <c r="J199" s="56" t="str">
        <f>IFERROR(GETPIVOTDATA("Max de Bar  ",'TCD 0h-0h'!$A$3,"Date0",$B199),"")</f>
        <v/>
      </c>
      <c r="K199" s="55" t="str">
        <f>IFERROR(GETPIVOTDATA("Moyenne de Bar  ",'TCD 0h-0h'!$A$3,"Date0",$B199),"")</f>
        <v/>
      </c>
      <c r="L199" s="78" t="str">
        <f>IFERROR(GETPIVOTDATA("Moyenne de Wind Speed",'TCD 0h-0h'!$A$3,"Date0",$B199),"")</f>
        <v/>
      </c>
      <c r="M199" s="78" t="str">
        <f>IFERROR(GETPIVOTDATA("Max de Wind Speed",'TCD 0h-0h'!$A$3,"Date0",$B199),"")</f>
        <v/>
      </c>
      <c r="N199" s="77" t="str">
        <f>IFERROR(GETPIVOTDATA("Max de Hi Speed",'TCD 0h-0h'!$A$3,"Date0",$B199),"")</f>
        <v/>
      </c>
      <c r="O199" s="78" t="str">
        <f>IFERROR(INDEX('TCD vent'!$T:$T,MATCH($B199,'TCD vent'!$A:$A,0)),"")</f>
        <v/>
      </c>
    </row>
    <row r="200" spans="2:15" x14ac:dyDescent="0.35">
      <c r="B200" s="31">
        <f t="shared" si="3"/>
        <v>196</v>
      </c>
      <c r="C200" s="32" t="str">
        <f>IFERROR(GETPIVOTDATA("Low Temp",'TCD 18h-18h'!$A$3,"Date18",B200),"")</f>
        <v/>
      </c>
      <c r="D200" s="32" t="str">
        <f>IFERROR(GETPIVOTDATA("Max de Hi Temp",'TCD 6h-6h'!$A$3,"Date6",B200),"")</f>
        <v/>
      </c>
      <c r="E200" s="33" t="str">
        <f>IFERROR(GETPIVOTDATA("Moyenne de Temp Out",'TCD 0h-0h'!$A$3,"Date0",B200),"")</f>
        <v/>
      </c>
      <c r="F200" s="45" t="str">
        <f>IFERROR(GETPIVOTDATA("Somme de Rain",'TCD 6h-6h'!$A$3,"Date6",B200),"")</f>
        <v/>
      </c>
      <c r="G200" s="45" t="str">
        <f>IFERROR(INDEX('TCD 6h-6h'!$AG:$AG,MATCH($B200,'TCD 6h-6h'!$G:$G,0)),"")</f>
        <v/>
      </c>
      <c r="H200" s="44" t="str">
        <f>IFERROR(GETPIVOTDATA("Max de Rain Rate",'TCD 6h-6h'!$A$3,"Date6",B200),"")</f>
        <v/>
      </c>
      <c r="I200" s="56" t="str">
        <f>IFERROR(GETPIVOTDATA("Min de Bar  ",'TCD 0h-0h'!$A$3,"Date0",$B200),"")</f>
        <v/>
      </c>
      <c r="J200" s="56" t="str">
        <f>IFERROR(GETPIVOTDATA("Max de Bar  ",'TCD 0h-0h'!$A$3,"Date0",$B200),"")</f>
        <v/>
      </c>
      <c r="K200" s="55" t="str">
        <f>IFERROR(GETPIVOTDATA("Moyenne de Bar  ",'TCD 0h-0h'!$A$3,"Date0",$B200),"")</f>
        <v/>
      </c>
      <c r="L200" s="78" t="str">
        <f>IFERROR(GETPIVOTDATA("Moyenne de Wind Speed",'TCD 0h-0h'!$A$3,"Date0",$B200),"")</f>
        <v/>
      </c>
      <c r="M200" s="78" t="str">
        <f>IFERROR(GETPIVOTDATA("Max de Wind Speed",'TCD 0h-0h'!$A$3,"Date0",$B200),"")</f>
        <v/>
      </c>
      <c r="N200" s="77" t="str">
        <f>IFERROR(GETPIVOTDATA("Max de Hi Speed",'TCD 0h-0h'!$A$3,"Date0",$B200),"")</f>
        <v/>
      </c>
      <c r="O200" s="78" t="str">
        <f>IFERROR(INDEX('TCD vent'!$T:$T,MATCH($B200,'TCD vent'!$A:$A,0)),"")</f>
        <v/>
      </c>
    </row>
    <row r="201" spans="2:15" x14ac:dyDescent="0.35">
      <c r="B201" s="31">
        <f t="shared" si="3"/>
        <v>197</v>
      </c>
      <c r="C201" s="32" t="str">
        <f>IFERROR(GETPIVOTDATA("Low Temp",'TCD 18h-18h'!$A$3,"Date18",B201),"")</f>
        <v/>
      </c>
      <c r="D201" s="32" t="str">
        <f>IFERROR(GETPIVOTDATA("Max de Hi Temp",'TCD 6h-6h'!$A$3,"Date6",B201),"")</f>
        <v/>
      </c>
      <c r="E201" s="33" t="str">
        <f>IFERROR(GETPIVOTDATA("Moyenne de Temp Out",'TCD 0h-0h'!$A$3,"Date0",B201),"")</f>
        <v/>
      </c>
      <c r="F201" s="45" t="str">
        <f>IFERROR(GETPIVOTDATA("Somme de Rain",'TCD 6h-6h'!$A$3,"Date6",B201),"")</f>
        <v/>
      </c>
      <c r="G201" s="45" t="str">
        <f>IFERROR(INDEX('TCD 6h-6h'!$AG:$AG,MATCH($B201,'TCD 6h-6h'!$G:$G,0)),"")</f>
        <v/>
      </c>
      <c r="H201" s="44" t="str">
        <f>IFERROR(GETPIVOTDATA("Max de Rain Rate",'TCD 6h-6h'!$A$3,"Date6",B201),"")</f>
        <v/>
      </c>
      <c r="I201" s="56" t="str">
        <f>IFERROR(GETPIVOTDATA("Min de Bar  ",'TCD 0h-0h'!$A$3,"Date0",$B201),"")</f>
        <v/>
      </c>
      <c r="J201" s="56" t="str">
        <f>IFERROR(GETPIVOTDATA("Max de Bar  ",'TCD 0h-0h'!$A$3,"Date0",$B201),"")</f>
        <v/>
      </c>
      <c r="K201" s="55" t="str">
        <f>IFERROR(GETPIVOTDATA("Moyenne de Bar  ",'TCD 0h-0h'!$A$3,"Date0",$B201),"")</f>
        <v/>
      </c>
      <c r="L201" s="78" t="str">
        <f>IFERROR(GETPIVOTDATA("Moyenne de Wind Speed",'TCD 0h-0h'!$A$3,"Date0",$B201),"")</f>
        <v/>
      </c>
      <c r="M201" s="78" t="str">
        <f>IFERROR(GETPIVOTDATA("Max de Wind Speed",'TCD 0h-0h'!$A$3,"Date0",$B201),"")</f>
        <v/>
      </c>
      <c r="N201" s="77" t="str">
        <f>IFERROR(GETPIVOTDATA("Max de Hi Speed",'TCD 0h-0h'!$A$3,"Date0",$B201),"")</f>
        <v/>
      </c>
      <c r="O201" s="78" t="str">
        <f>IFERROR(INDEX('TCD vent'!$T:$T,MATCH($B201,'TCD vent'!$A:$A,0)),"")</f>
        <v/>
      </c>
    </row>
    <row r="202" spans="2:15" x14ac:dyDescent="0.35">
      <c r="B202" s="31">
        <f t="shared" si="3"/>
        <v>198</v>
      </c>
      <c r="C202" s="32" t="str">
        <f>IFERROR(GETPIVOTDATA("Low Temp",'TCD 18h-18h'!$A$3,"Date18",B202),"")</f>
        <v/>
      </c>
      <c r="D202" s="32" t="str">
        <f>IFERROR(GETPIVOTDATA("Max de Hi Temp",'TCD 6h-6h'!$A$3,"Date6",B202),"")</f>
        <v/>
      </c>
      <c r="E202" s="33" t="str">
        <f>IFERROR(GETPIVOTDATA("Moyenne de Temp Out",'TCD 0h-0h'!$A$3,"Date0",B202),"")</f>
        <v/>
      </c>
      <c r="F202" s="45" t="str">
        <f>IFERROR(GETPIVOTDATA("Somme de Rain",'TCD 6h-6h'!$A$3,"Date6",B202),"")</f>
        <v/>
      </c>
      <c r="G202" s="45" t="str">
        <f>IFERROR(INDEX('TCD 6h-6h'!$AG:$AG,MATCH($B202,'TCD 6h-6h'!$G:$G,0)),"")</f>
        <v/>
      </c>
      <c r="H202" s="44" t="str">
        <f>IFERROR(GETPIVOTDATA("Max de Rain Rate",'TCD 6h-6h'!$A$3,"Date6",B202),"")</f>
        <v/>
      </c>
      <c r="I202" s="56" t="str">
        <f>IFERROR(GETPIVOTDATA("Min de Bar  ",'TCD 0h-0h'!$A$3,"Date0",$B202),"")</f>
        <v/>
      </c>
      <c r="J202" s="56" t="str">
        <f>IFERROR(GETPIVOTDATA("Max de Bar  ",'TCD 0h-0h'!$A$3,"Date0",$B202),"")</f>
        <v/>
      </c>
      <c r="K202" s="55" t="str">
        <f>IFERROR(GETPIVOTDATA("Moyenne de Bar  ",'TCD 0h-0h'!$A$3,"Date0",$B202),"")</f>
        <v/>
      </c>
      <c r="L202" s="78" t="str">
        <f>IFERROR(GETPIVOTDATA("Moyenne de Wind Speed",'TCD 0h-0h'!$A$3,"Date0",$B202),"")</f>
        <v/>
      </c>
      <c r="M202" s="78" t="str">
        <f>IFERROR(GETPIVOTDATA("Max de Wind Speed",'TCD 0h-0h'!$A$3,"Date0",$B202),"")</f>
        <v/>
      </c>
      <c r="N202" s="77" t="str">
        <f>IFERROR(GETPIVOTDATA("Max de Hi Speed",'TCD 0h-0h'!$A$3,"Date0",$B202),"")</f>
        <v/>
      </c>
      <c r="O202" s="78" t="str">
        <f>IFERROR(INDEX('TCD vent'!$T:$T,MATCH($B202,'TCD vent'!$A:$A,0)),"")</f>
        <v/>
      </c>
    </row>
    <row r="203" spans="2:15" x14ac:dyDescent="0.35">
      <c r="B203" s="31">
        <f t="shared" si="3"/>
        <v>199</v>
      </c>
      <c r="C203" s="32" t="str">
        <f>IFERROR(GETPIVOTDATA("Low Temp",'TCD 18h-18h'!$A$3,"Date18",B203),"")</f>
        <v/>
      </c>
      <c r="D203" s="32" t="str">
        <f>IFERROR(GETPIVOTDATA("Max de Hi Temp",'TCD 6h-6h'!$A$3,"Date6",B203),"")</f>
        <v/>
      </c>
      <c r="E203" s="33" t="str">
        <f>IFERROR(GETPIVOTDATA("Moyenne de Temp Out",'TCD 0h-0h'!$A$3,"Date0",B203),"")</f>
        <v/>
      </c>
      <c r="F203" s="45" t="str">
        <f>IFERROR(GETPIVOTDATA("Somme de Rain",'TCD 6h-6h'!$A$3,"Date6",B203),"")</f>
        <v/>
      </c>
      <c r="G203" s="45" t="str">
        <f>IFERROR(INDEX('TCD 6h-6h'!$AG:$AG,MATCH($B203,'TCD 6h-6h'!$G:$G,0)),"")</f>
        <v/>
      </c>
      <c r="H203" s="44" t="str">
        <f>IFERROR(GETPIVOTDATA("Max de Rain Rate",'TCD 6h-6h'!$A$3,"Date6",B203),"")</f>
        <v/>
      </c>
      <c r="I203" s="56" t="str">
        <f>IFERROR(GETPIVOTDATA("Min de Bar  ",'TCD 0h-0h'!$A$3,"Date0",$B203),"")</f>
        <v/>
      </c>
      <c r="J203" s="56" t="str">
        <f>IFERROR(GETPIVOTDATA("Max de Bar  ",'TCD 0h-0h'!$A$3,"Date0",$B203),"")</f>
        <v/>
      </c>
      <c r="K203" s="55" t="str">
        <f>IFERROR(GETPIVOTDATA("Moyenne de Bar  ",'TCD 0h-0h'!$A$3,"Date0",$B203),"")</f>
        <v/>
      </c>
      <c r="L203" s="78" t="str">
        <f>IFERROR(GETPIVOTDATA("Moyenne de Wind Speed",'TCD 0h-0h'!$A$3,"Date0",$B203),"")</f>
        <v/>
      </c>
      <c r="M203" s="78" t="str">
        <f>IFERROR(GETPIVOTDATA("Max de Wind Speed",'TCD 0h-0h'!$A$3,"Date0",$B203),"")</f>
        <v/>
      </c>
      <c r="N203" s="77" t="str">
        <f>IFERROR(GETPIVOTDATA("Max de Hi Speed",'TCD 0h-0h'!$A$3,"Date0",$B203),"")</f>
        <v/>
      </c>
      <c r="O203" s="78" t="str">
        <f>IFERROR(INDEX('TCD vent'!$T:$T,MATCH($B203,'TCD vent'!$A:$A,0)),"")</f>
        <v/>
      </c>
    </row>
    <row r="204" spans="2:15" x14ac:dyDescent="0.35">
      <c r="B204" s="31">
        <f t="shared" si="3"/>
        <v>200</v>
      </c>
      <c r="C204" s="32" t="str">
        <f>IFERROR(GETPIVOTDATA("Low Temp",'TCD 18h-18h'!$A$3,"Date18",B204),"")</f>
        <v/>
      </c>
      <c r="D204" s="32" t="str">
        <f>IFERROR(GETPIVOTDATA("Max de Hi Temp",'TCD 6h-6h'!$A$3,"Date6",B204),"")</f>
        <v/>
      </c>
      <c r="E204" s="33" t="str">
        <f>IFERROR(GETPIVOTDATA("Moyenne de Temp Out",'TCD 0h-0h'!$A$3,"Date0",B204),"")</f>
        <v/>
      </c>
      <c r="F204" s="45" t="str">
        <f>IFERROR(GETPIVOTDATA("Somme de Rain",'TCD 6h-6h'!$A$3,"Date6",B204),"")</f>
        <v/>
      </c>
      <c r="G204" s="45" t="str">
        <f>IFERROR(INDEX('TCD 6h-6h'!$AG:$AG,MATCH($B204,'TCD 6h-6h'!$G:$G,0)),"")</f>
        <v/>
      </c>
      <c r="H204" s="44" t="str">
        <f>IFERROR(GETPIVOTDATA("Max de Rain Rate",'TCD 6h-6h'!$A$3,"Date6",B204),"")</f>
        <v/>
      </c>
      <c r="I204" s="56" t="str">
        <f>IFERROR(GETPIVOTDATA("Min de Bar  ",'TCD 0h-0h'!$A$3,"Date0",$B204),"")</f>
        <v/>
      </c>
      <c r="J204" s="56" t="str">
        <f>IFERROR(GETPIVOTDATA("Max de Bar  ",'TCD 0h-0h'!$A$3,"Date0",$B204),"")</f>
        <v/>
      </c>
      <c r="K204" s="55" t="str">
        <f>IFERROR(GETPIVOTDATA("Moyenne de Bar  ",'TCD 0h-0h'!$A$3,"Date0",$B204),"")</f>
        <v/>
      </c>
      <c r="L204" s="78" t="str">
        <f>IFERROR(GETPIVOTDATA("Moyenne de Wind Speed",'TCD 0h-0h'!$A$3,"Date0",$B204),"")</f>
        <v/>
      </c>
      <c r="M204" s="78" t="str">
        <f>IFERROR(GETPIVOTDATA("Max de Wind Speed",'TCD 0h-0h'!$A$3,"Date0",$B204),"")</f>
        <v/>
      </c>
      <c r="N204" s="77" t="str">
        <f>IFERROR(GETPIVOTDATA("Max de Hi Speed",'TCD 0h-0h'!$A$3,"Date0",$B204),"")</f>
        <v/>
      </c>
      <c r="O204" s="78" t="str">
        <f>IFERROR(INDEX('TCD vent'!$T:$T,MATCH($B204,'TCD vent'!$A:$A,0)),"")</f>
        <v/>
      </c>
    </row>
    <row r="205" spans="2:15" x14ac:dyDescent="0.35">
      <c r="B205" s="31">
        <f t="shared" si="3"/>
        <v>201</v>
      </c>
      <c r="C205" s="32" t="str">
        <f>IFERROR(GETPIVOTDATA("Low Temp",'TCD 18h-18h'!$A$3,"Date18",B205),"")</f>
        <v/>
      </c>
      <c r="D205" s="32" t="str">
        <f>IFERROR(GETPIVOTDATA("Max de Hi Temp",'TCD 6h-6h'!$A$3,"Date6",B205),"")</f>
        <v/>
      </c>
      <c r="E205" s="33" t="str">
        <f>IFERROR(GETPIVOTDATA("Moyenne de Temp Out",'TCD 0h-0h'!$A$3,"Date0",B205),"")</f>
        <v/>
      </c>
      <c r="F205" s="45" t="str">
        <f>IFERROR(GETPIVOTDATA("Somme de Rain",'TCD 6h-6h'!$A$3,"Date6",B205),"")</f>
        <v/>
      </c>
      <c r="G205" s="45" t="str">
        <f>IFERROR(INDEX('TCD 6h-6h'!$AG:$AG,MATCH($B205,'TCD 6h-6h'!$G:$G,0)),"")</f>
        <v/>
      </c>
      <c r="H205" s="44" t="str">
        <f>IFERROR(GETPIVOTDATA("Max de Rain Rate",'TCD 6h-6h'!$A$3,"Date6",B205),"")</f>
        <v/>
      </c>
      <c r="I205" s="56" t="str">
        <f>IFERROR(GETPIVOTDATA("Min de Bar  ",'TCD 0h-0h'!$A$3,"Date0",$B205),"")</f>
        <v/>
      </c>
      <c r="J205" s="56" t="str">
        <f>IFERROR(GETPIVOTDATA("Max de Bar  ",'TCD 0h-0h'!$A$3,"Date0",$B205),"")</f>
        <v/>
      </c>
      <c r="K205" s="55" t="str">
        <f>IFERROR(GETPIVOTDATA("Moyenne de Bar  ",'TCD 0h-0h'!$A$3,"Date0",$B205),"")</f>
        <v/>
      </c>
      <c r="L205" s="78" t="str">
        <f>IFERROR(GETPIVOTDATA("Moyenne de Wind Speed",'TCD 0h-0h'!$A$3,"Date0",$B205),"")</f>
        <v/>
      </c>
      <c r="M205" s="78" t="str">
        <f>IFERROR(GETPIVOTDATA("Max de Wind Speed",'TCD 0h-0h'!$A$3,"Date0",$B205),"")</f>
        <v/>
      </c>
      <c r="N205" s="77" t="str">
        <f>IFERROR(GETPIVOTDATA("Max de Hi Speed",'TCD 0h-0h'!$A$3,"Date0",$B205),"")</f>
        <v/>
      </c>
      <c r="O205" s="78" t="str">
        <f>IFERROR(INDEX('TCD vent'!$T:$T,MATCH($B205,'TCD vent'!$A:$A,0)),"")</f>
        <v/>
      </c>
    </row>
    <row r="206" spans="2:15" x14ac:dyDescent="0.35">
      <c r="B206" s="31">
        <f t="shared" si="3"/>
        <v>202</v>
      </c>
      <c r="C206" s="32" t="str">
        <f>IFERROR(GETPIVOTDATA("Low Temp",'TCD 18h-18h'!$A$3,"Date18",B206),"")</f>
        <v/>
      </c>
      <c r="D206" s="32" t="str">
        <f>IFERROR(GETPIVOTDATA("Max de Hi Temp",'TCD 6h-6h'!$A$3,"Date6",B206),"")</f>
        <v/>
      </c>
      <c r="E206" s="33" t="str">
        <f>IFERROR(GETPIVOTDATA("Moyenne de Temp Out",'TCD 0h-0h'!$A$3,"Date0",B206),"")</f>
        <v/>
      </c>
      <c r="F206" s="45" t="str">
        <f>IFERROR(GETPIVOTDATA("Somme de Rain",'TCD 6h-6h'!$A$3,"Date6",B206),"")</f>
        <v/>
      </c>
      <c r="G206" s="45" t="str">
        <f>IFERROR(INDEX('TCD 6h-6h'!$AG:$AG,MATCH($B206,'TCD 6h-6h'!$G:$G,0)),"")</f>
        <v/>
      </c>
      <c r="H206" s="44" t="str">
        <f>IFERROR(GETPIVOTDATA("Max de Rain Rate",'TCD 6h-6h'!$A$3,"Date6",B206),"")</f>
        <v/>
      </c>
      <c r="I206" s="56" t="str">
        <f>IFERROR(GETPIVOTDATA("Min de Bar  ",'TCD 0h-0h'!$A$3,"Date0",$B206),"")</f>
        <v/>
      </c>
      <c r="J206" s="56" t="str">
        <f>IFERROR(GETPIVOTDATA("Max de Bar  ",'TCD 0h-0h'!$A$3,"Date0",$B206),"")</f>
        <v/>
      </c>
      <c r="K206" s="55" t="str">
        <f>IFERROR(GETPIVOTDATA("Moyenne de Bar  ",'TCD 0h-0h'!$A$3,"Date0",$B206),"")</f>
        <v/>
      </c>
      <c r="L206" s="78" t="str">
        <f>IFERROR(GETPIVOTDATA("Moyenne de Wind Speed",'TCD 0h-0h'!$A$3,"Date0",$B206),"")</f>
        <v/>
      </c>
      <c r="M206" s="78" t="str">
        <f>IFERROR(GETPIVOTDATA("Max de Wind Speed",'TCD 0h-0h'!$A$3,"Date0",$B206),"")</f>
        <v/>
      </c>
      <c r="N206" s="77" t="str">
        <f>IFERROR(GETPIVOTDATA("Max de Hi Speed",'TCD 0h-0h'!$A$3,"Date0",$B206),"")</f>
        <v/>
      </c>
      <c r="O206" s="78" t="str">
        <f>IFERROR(INDEX('TCD vent'!$T:$T,MATCH($B206,'TCD vent'!$A:$A,0)),"")</f>
        <v/>
      </c>
    </row>
    <row r="207" spans="2:15" x14ac:dyDescent="0.35">
      <c r="B207" s="31">
        <f t="shared" si="3"/>
        <v>203</v>
      </c>
      <c r="C207" s="32" t="str">
        <f>IFERROR(GETPIVOTDATA("Low Temp",'TCD 18h-18h'!$A$3,"Date18",B207),"")</f>
        <v/>
      </c>
      <c r="D207" s="32" t="str">
        <f>IFERROR(GETPIVOTDATA("Max de Hi Temp",'TCD 6h-6h'!$A$3,"Date6",B207),"")</f>
        <v/>
      </c>
      <c r="E207" s="33" t="str">
        <f>IFERROR(GETPIVOTDATA("Moyenne de Temp Out",'TCD 0h-0h'!$A$3,"Date0",B207),"")</f>
        <v/>
      </c>
      <c r="F207" s="45" t="str">
        <f>IFERROR(GETPIVOTDATA("Somme de Rain",'TCD 6h-6h'!$A$3,"Date6",B207),"")</f>
        <v/>
      </c>
      <c r="G207" s="45" t="str">
        <f>IFERROR(INDEX('TCD 6h-6h'!$AG:$AG,MATCH($B207,'TCD 6h-6h'!$G:$G,0)),"")</f>
        <v/>
      </c>
      <c r="H207" s="44" t="str">
        <f>IFERROR(GETPIVOTDATA("Max de Rain Rate",'TCD 6h-6h'!$A$3,"Date6",B207),"")</f>
        <v/>
      </c>
      <c r="I207" s="56" t="str">
        <f>IFERROR(GETPIVOTDATA("Min de Bar  ",'TCD 0h-0h'!$A$3,"Date0",$B207),"")</f>
        <v/>
      </c>
      <c r="J207" s="56" t="str">
        <f>IFERROR(GETPIVOTDATA("Max de Bar  ",'TCD 0h-0h'!$A$3,"Date0",$B207),"")</f>
        <v/>
      </c>
      <c r="K207" s="55" t="str">
        <f>IFERROR(GETPIVOTDATA("Moyenne de Bar  ",'TCD 0h-0h'!$A$3,"Date0",$B207),"")</f>
        <v/>
      </c>
      <c r="L207" s="78" t="str">
        <f>IFERROR(GETPIVOTDATA("Moyenne de Wind Speed",'TCD 0h-0h'!$A$3,"Date0",$B207),"")</f>
        <v/>
      </c>
      <c r="M207" s="78" t="str">
        <f>IFERROR(GETPIVOTDATA("Max de Wind Speed",'TCD 0h-0h'!$A$3,"Date0",$B207),"")</f>
        <v/>
      </c>
      <c r="N207" s="77" t="str">
        <f>IFERROR(GETPIVOTDATA("Max de Hi Speed",'TCD 0h-0h'!$A$3,"Date0",$B207),"")</f>
        <v/>
      </c>
      <c r="O207" s="78" t="str">
        <f>IFERROR(INDEX('TCD vent'!$T:$T,MATCH($B207,'TCD vent'!$A:$A,0)),"")</f>
        <v/>
      </c>
    </row>
    <row r="208" spans="2:15" x14ac:dyDescent="0.35">
      <c r="B208" s="31">
        <f t="shared" si="3"/>
        <v>204</v>
      </c>
      <c r="C208" s="32" t="str">
        <f>IFERROR(GETPIVOTDATA("Low Temp",'TCD 18h-18h'!$A$3,"Date18",B208),"")</f>
        <v/>
      </c>
      <c r="D208" s="32" t="str">
        <f>IFERROR(GETPIVOTDATA("Max de Hi Temp",'TCD 6h-6h'!$A$3,"Date6",B208),"")</f>
        <v/>
      </c>
      <c r="E208" s="33" t="str">
        <f>IFERROR(GETPIVOTDATA("Moyenne de Temp Out",'TCD 0h-0h'!$A$3,"Date0",B208),"")</f>
        <v/>
      </c>
      <c r="F208" s="45" t="str">
        <f>IFERROR(GETPIVOTDATA("Somme de Rain",'TCD 6h-6h'!$A$3,"Date6",B208),"")</f>
        <v/>
      </c>
      <c r="G208" s="45" t="str">
        <f>IFERROR(INDEX('TCD 6h-6h'!$AG:$AG,MATCH($B208,'TCD 6h-6h'!$G:$G,0)),"")</f>
        <v/>
      </c>
      <c r="H208" s="44" t="str">
        <f>IFERROR(GETPIVOTDATA("Max de Rain Rate",'TCD 6h-6h'!$A$3,"Date6",B208),"")</f>
        <v/>
      </c>
      <c r="I208" s="56" t="str">
        <f>IFERROR(GETPIVOTDATA("Min de Bar  ",'TCD 0h-0h'!$A$3,"Date0",$B208),"")</f>
        <v/>
      </c>
      <c r="J208" s="56" t="str">
        <f>IFERROR(GETPIVOTDATA("Max de Bar  ",'TCD 0h-0h'!$A$3,"Date0",$B208),"")</f>
        <v/>
      </c>
      <c r="K208" s="55" t="str">
        <f>IFERROR(GETPIVOTDATA("Moyenne de Bar  ",'TCD 0h-0h'!$A$3,"Date0",$B208),"")</f>
        <v/>
      </c>
      <c r="L208" s="78" t="str">
        <f>IFERROR(GETPIVOTDATA("Moyenne de Wind Speed",'TCD 0h-0h'!$A$3,"Date0",$B208),"")</f>
        <v/>
      </c>
      <c r="M208" s="78" t="str">
        <f>IFERROR(GETPIVOTDATA("Max de Wind Speed",'TCD 0h-0h'!$A$3,"Date0",$B208),"")</f>
        <v/>
      </c>
      <c r="N208" s="77" t="str">
        <f>IFERROR(GETPIVOTDATA("Max de Hi Speed",'TCD 0h-0h'!$A$3,"Date0",$B208),"")</f>
        <v/>
      </c>
      <c r="O208" s="78" t="str">
        <f>IFERROR(INDEX('TCD vent'!$T:$T,MATCH($B208,'TCD vent'!$A:$A,0)),"")</f>
        <v/>
      </c>
    </row>
    <row r="209" spans="2:15" x14ac:dyDescent="0.35">
      <c r="B209" s="31">
        <f t="shared" si="3"/>
        <v>205</v>
      </c>
      <c r="C209" s="32" t="str">
        <f>IFERROR(GETPIVOTDATA("Low Temp",'TCD 18h-18h'!$A$3,"Date18",B209),"")</f>
        <v/>
      </c>
      <c r="D209" s="32" t="str">
        <f>IFERROR(GETPIVOTDATA("Max de Hi Temp",'TCD 6h-6h'!$A$3,"Date6",B209),"")</f>
        <v/>
      </c>
      <c r="E209" s="33" t="str">
        <f>IFERROR(GETPIVOTDATA("Moyenne de Temp Out",'TCD 0h-0h'!$A$3,"Date0",B209),"")</f>
        <v/>
      </c>
      <c r="F209" s="45" t="str">
        <f>IFERROR(GETPIVOTDATA("Somme de Rain",'TCD 6h-6h'!$A$3,"Date6",B209),"")</f>
        <v/>
      </c>
      <c r="G209" s="45" t="str">
        <f>IFERROR(INDEX('TCD 6h-6h'!$AG:$AG,MATCH($B209,'TCD 6h-6h'!$G:$G,0)),"")</f>
        <v/>
      </c>
      <c r="H209" s="44" t="str">
        <f>IFERROR(GETPIVOTDATA("Max de Rain Rate",'TCD 6h-6h'!$A$3,"Date6",B209),"")</f>
        <v/>
      </c>
      <c r="I209" s="56" t="str">
        <f>IFERROR(GETPIVOTDATA("Min de Bar  ",'TCD 0h-0h'!$A$3,"Date0",$B209),"")</f>
        <v/>
      </c>
      <c r="J209" s="56" t="str">
        <f>IFERROR(GETPIVOTDATA("Max de Bar  ",'TCD 0h-0h'!$A$3,"Date0",$B209),"")</f>
        <v/>
      </c>
      <c r="K209" s="55" t="str">
        <f>IFERROR(GETPIVOTDATA("Moyenne de Bar  ",'TCD 0h-0h'!$A$3,"Date0",$B209),"")</f>
        <v/>
      </c>
      <c r="L209" s="78" t="str">
        <f>IFERROR(GETPIVOTDATA("Moyenne de Wind Speed",'TCD 0h-0h'!$A$3,"Date0",$B209),"")</f>
        <v/>
      </c>
      <c r="M209" s="78" t="str">
        <f>IFERROR(GETPIVOTDATA("Max de Wind Speed",'TCD 0h-0h'!$A$3,"Date0",$B209),"")</f>
        <v/>
      </c>
      <c r="N209" s="77" t="str">
        <f>IFERROR(GETPIVOTDATA("Max de Hi Speed",'TCD 0h-0h'!$A$3,"Date0",$B209),"")</f>
        <v/>
      </c>
      <c r="O209" s="78" t="str">
        <f>IFERROR(INDEX('TCD vent'!$T:$T,MATCH($B209,'TCD vent'!$A:$A,0)),"")</f>
        <v/>
      </c>
    </row>
    <row r="210" spans="2:15" x14ac:dyDescent="0.35">
      <c r="B210" s="31">
        <f t="shared" si="3"/>
        <v>206</v>
      </c>
      <c r="C210" s="32" t="str">
        <f>IFERROR(GETPIVOTDATA("Low Temp",'TCD 18h-18h'!$A$3,"Date18",B210),"")</f>
        <v/>
      </c>
      <c r="D210" s="32" t="str">
        <f>IFERROR(GETPIVOTDATA("Max de Hi Temp",'TCD 6h-6h'!$A$3,"Date6",B210),"")</f>
        <v/>
      </c>
      <c r="E210" s="33" t="str">
        <f>IFERROR(GETPIVOTDATA("Moyenne de Temp Out",'TCD 0h-0h'!$A$3,"Date0",B210),"")</f>
        <v/>
      </c>
      <c r="F210" s="45" t="str">
        <f>IFERROR(GETPIVOTDATA("Somme de Rain",'TCD 6h-6h'!$A$3,"Date6",B210),"")</f>
        <v/>
      </c>
      <c r="G210" s="45" t="str">
        <f>IFERROR(INDEX('TCD 6h-6h'!$AG:$AG,MATCH($B210,'TCD 6h-6h'!$G:$G,0)),"")</f>
        <v/>
      </c>
      <c r="H210" s="44" t="str">
        <f>IFERROR(GETPIVOTDATA("Max de Rain Rate",'TCD 6h-6h'!$A$3,"Date6",B210),"")</f>
        <v/>
      </c>
      <c r="I210" s="56" t="str">
        <f>IFERROR(GETPIVOTDATA("Min de Bar  ",'TCD 0h-0h'!$A$3,"Date0",$B210),"")</f>
        <v/>
      </c>
      <c r="J210" s="56" t="str">
        <f>IFERROR(GETPIVOTDATA("Max de Bar  ",'TCD 0h-0h'!$A$3,"Date0",$B210),"")</f>
        <v/>
      </c>
      <c r="K210" s="55" t="str">
        <f>IFERROR(GETPIVOTDATA("Moyenne de Bar  ",'TCD 0h-0h'!$A$3,"Date0",$B210),"")</f>
        <v/>
      </c>
      <c r="L210" s="78" t="str">
        <f>IFERROR(GETPIVOTDATA("Moyenne de Wind Speed",'TCD 0h-0h'!$A$3,"Date0",$B210),"")</f>
        <v/>
      </c>
      <c r="M210" s="78" t="str">
        <f>IFERROR(GETPIVOTDATA("Max de Wind Speed",'TCD 0h-0h'!$A$3,"Date0",$B210),"")</f>
        <v/>
      </c>
      <c r="N210" s="77" t="str">
        <f>IFERROR(GETPIVOTDATA("Max de Hi Speed",'TCD 0h-0h'!$A$3,"Date0",$B210),"")</f>
        <v/>
      </c>
      <c r="O210" s="78" t="str">
        <f>IFERROR(INDEX('TCD vent'!$T:$T,MATCH($B210,'TCD vent'!$A:$A,0)),"")</f>
        <v/>
      </c>
    </row>
    <row r="211" spans="2:15" x14ac:dyDescent="0.35">
      <c r="B211" s="31">
        <f t="shared" si="3"/>
        <v>207</v>
      </c>
      <c r="C211" s="32" t="str">
        <f>IFERROR(GETPIVOTDATA("Low Temp",'TCD 18h-18h'!$A$3,"Date18",B211),"")</f>
        <v/>
      </c>
      <c r="D211" s="32" t="str">
        <f>IFERROR(GETPIVOTDATA("Max de Hi Temp",'TCD 6h-6h'!$A$3,"Date6",B211),"")</f>
        <v/>
      </c>
      <c r="E211" s="33" t="str">
        <f>IFERROR(GETPIVOTDATA("Moyenne de Temp Out",'TCD 0h-0h'!$A$3,"Date0",B211),"")</f>
        <v/>
      </c>
      <c r="F211" s="45" t="str">
        <f>IFERROR(GETPIVOTDATA("Somme de Rain",'TCD 6h-6h'!$A$3,"Date6",B211),"")</f>
        <v/>
      </c>
      <c r="G211" s="45" t="str">
        <f>IFERROR(INDEX('TCD 6h-6h'!$AG:$AG,MATCH($B211,'TCD 6h-6h'!$G:$G,0)),"")</f>
        <v/>
      </c>
      <c r="H211" s="44" t="str">
        <f>IFERROR(GETPIVOTDATA("Max de Rain Rate",'TCD 6h-6h'!$A$3,"Date6",B211),"")</f>
        <v/>
      </c>
      <c r="I211" s="56" t="str">
        <f>IFERROR(GETPIVOTDATA("Min de Bar  ",'TCD 0h-0h'!$A$3,"Date0",$B211),"")</f>
        <v/>
      </c>
      <c r="J211" s="56" t="str">
        <f>IFERROR(GETPIVOTDATA("Max de Bar  ",'TCD 0h-0h'!$A$3,"Date0",$B211),"")</f>
        <v/>
      </c>
      <c r="K211" s="55" t="str">
        <f>IFERROR(GETPIVOTDATA("Moyenne de Bar  ",'TCD 0h-0h'!$A$3,"Date0",$B211),"")</f>
        <v/>
      </c>
      <c r="L211" s="78" t="str">
        <f>IFERROR(GETPIVOTDATA("Moyenne de Wind Speed",'TCD 0h-0h'!$A$3,"Date0",$B211),"")</f>
        <v/>
      </c>
      <c r="M211" s="78" t="str">
        <f>IFERROR(GETPIVOTDATA("Max de Wind Speed",'TCD 0h-0h'!$A$3,"Date0",$B211),"")</f>
        <v/>
      </c>
      <c r="N211" s="77" t="str">
        <f>IFERROR(GETPIVOTDATA("Max de Hi Speed",'TCD 0h-0h'!$A$3,"Date0",$B211),"")</f>
        <v/>
      </c>
      <c r="O211" s="78" t="str">
        <f>IFERROR(INDEX('TCD vent'!$T:$T,MATCH($B211,'TCD vent'!$A:$A,0)),"")</f>
        <v/>
      </c>
    </row>
    <row r="212" spans="2:15" x14ac:dyDescent="0.35">
      <c r="B212" s="31">
        <f t="shared" si="3"/>
        <v>208</v>
      </c>
      <c r="C212" s="32" t="str">
        <f>IFERROR(GETPIVOTDATA("Low Temp",'TCD 18h-18h'!$A$3,"Date18",B212),"")</f>
        <v/>
      </c>
      <c r="D212" s="32" t="str">
        <f>IFERROR(GETPIVOTDATA("Max de Hi Temp",'TCD 6h-6h'!$A$3,"Date6",B212),"")</f>
        <v/>
      </c>
      <c r="E212" s="33" t="str">
        <f>IFERROR(GETPIVOTDATA("Moyenne de Temp Out",'TCD 0h-0h'!$A$3,"Date0",B212),"")</f>
        <v/>
      </c>
      <c r="F212" s="45" t="str">
        <f>IFERROR(GETPIVOTDATA("Somme de Rain",'TCD 6h-6h'!$A$3,"Date6",B212),"")</f>
        <v/>
      </c>
      <c r="G212" s="45" t="str">
        <f>IFERROR(INDEX('TCD 6h-6h'!$AG:$AG,MATCH($B212,'TCD 6h-6h'!$G:$G,0)),"")</f>
        <v/>
      </c>
      <c r="H212" s="44" t="str">
        <f>IFERROR(GETPIVOTDATA("Max de Rain Rate",'TCD 6h-6h'!$A$3,"Date6",B212),"")</f>
        <v/>
      </c>
      <c r="I212" s="56" t="str">
        <f>IFERROR(GETPIVOTDATA("Min de Bar  ",'TCD 0h-0h'!$A$3,"Date0",$B212),"")</f>
        <v/>
      </c>
      <c r="J212" s="56" t="str">
        <f>IFERROR(GETPIVOTDATA("Max de Bar  ",'TCD 0h-0h'!$A$3,"Date0",$B212),"")</f>
        <v/>
      </c>
      <c r="K212" s="55" t="str">
        <f>IFERROR(GETPIVOTDATA("Moyenne de Bar  ",'TCD 0h-0h'!$A$3,"Date0",$B212),"")</f>
        <v/>
      </c>
      <c r="L212" s="78" t="str">
        <f>IFERROR(GETPIVOTDATA("Moyenne de Wind Speed",'TCD 0h-0h'!$A$3,"Date0",$B212),"")</f>
        <v/>
      </c>
      <c r="M212" s="78" t="str">
        <f>IFERROR(GETPIVOTDATA("Max de Wind Speed",'TCD 0h-0h'!$A$3,"Date0",$B212),"")</f>
        <v/>
      </c>
      <c r="N212" s="77" t="str">
        <f>IFERROR(GETPIVOTDATA("Max de Hi Speed",'TCD 0h-0h'!$A$3,"Date0",$B212),"")</f>
        <v/>
      </c>
      <c r="O212" s="78" t="str">
        <f>IFERROR(INDEX('TCD vent'!$T:$T,MATCH($B212,'TCD vent'!$A:$A,0)),"")</f>
        <v/>
      </c>
    </row>
    <row r="213" spans="2:15" x14ac:dyDescent="0.35">
      <c r="B213" s="31">
        <f t="shared" si="3"/>
        <v>209</v>
      </c>
      <c r="C213" s="32" t="str">
        <f>IFERROR(GETPIVOTDATA("Low Temp",'TCD 18h-18h'!$A$3,"Date18",B213),"")</f>
        <v/>
      </c>
      <c r="D213" s="32" t="str">
        <f>IFERROR(GETPIVOTDATA("Max de Hi Temp",'TCD 6h-6h'!$A$3,"Date6",B213),"")</f>
        <v/>
      </c>
      <c r="E213" s="33" t="str">
        <f>IFERROR(GETPIVOTDATA("Moyenne de Temp Out",'TCD 0h-0h'!$A$3,"Date0",B213),"")</f>
        <v/>
      </c>
      <c r="F213" s="45" t="str">
        <f>IFERROR(GETPIVOTDATA("Somme de Rain",'TCD 6h-6h'!$A$3,"Date6",B213),"")</f>
        <v/>
      </c>
      <c r="G213" s="45" t="str">
        <f>IFERROR(INDEX('TCD 6h-6h'!$AG:$AG,MATCH($B213,'TCD 6h-6h'!$G:$G,0)),"")</f>
        <v/>
      </c>
      <c r="H213" s="44" t="str">
        <f>IFERROR(GETPIVOTDATA("Max de Rain Rate",'TCD 6h-6h'!$A$3,"Date6",B213),"")</f>
        <v/>
      </c>
      <c r="I213" s="56" t="str">
        <f>IFERROR(GETPIVOTDATA("Min de Bar  ",'TCD 0h-0h'!$A$3,"Date0",$B213),"")</f>
        <v/>
      </c>
      <c r="J213" s="56" t="str">
        <f>IFERROR(GETPIVOTDATA("Max de Bar  ",'TCD 0h-0h'!$A$3,"Date0",$B213),"")</f>
        <v/>
      </c>
      <c r="K213" s="55" t="str">
        <f>IFERROR(GETPIVOTDATA("Moyenne de Bar  ",'TCD 0h-0h'!$A$3,"Date0",$B213),"")</f>
        <v/>
      </c>
      <c r="L213" s="78" t="str">
        <f>IFERROR(GETPIVOTDATA("Moyenne de Wind Speed",'TCD 0h-0h'!$A$3,"Date0",$B213),"")</f>
        <v/>
      </c>
      <c r="M213" s="78" t="str">
        <f>IFERROR(GETPIVOTDATA("Max de Wind Speed",'TCD 0h-0h'!$A$3,"Date0",$B213),"")</f>
        <v/>
      </c>
      <c r="N213" s="77" t="str">
        <f>IFERROR(GETPIVOTDATA("Max de Hi Speed",'TCD 0h-0h'!$A$3,"Date0",$B213),"")</f>
        <v/>
      </c>
      <c r="O213" s="78" t="str">
        <f>IFERROR(INDEX('TCD vent'!$T:$T,MATCH($B213,'TCD vent'!$A:$A,0)),"")</f>
        <v/>
      </c>
    </row>
    <row r="214" spans="2:15" x14ac:dyDescent="0.35">
      <c r="B214" s="31">
        <f t="shared" si="3"/>
        <v>210</v>
      </c>
      <c r="C214" s="32" t="str">
        <f>IFERROR(GETPIVOTDATA("Low Temp",'TCD 18h-18h'!$A$3,"Date18",B214),"")</f>
        <v/>
      </c>
      <c r="D214" s="32" t="str">
        <f>IFERROR(GETPIVOTDATA("Max de Hi Temp",'TCD 6h-6h'!$A$3,"Date6",B214),"")</f>
        <v/>
      </c>
      <c r="E214" s="33" t="str">
        <f>IFERROR(GETPIVOTDATA("Moyenne de Temp Out",'TCD 0h-0h'!$A$3,"Date0",B214),"")</f>
        <v/>
      </c>
      <c r="F214" s="45" t="str">
        <f>IFERROR(GETPIVOTDATA("Somme de Rain",'TCD 6h-6h'!$A$3,"Date6",B214),"")</f>
        <v/>
      </c>
      <c r="G214" s="45" t="str">
        <f>IFERROR(INDEX('TCD 6h-6h'!$AG:$AG,MATCH($B214,'TCD 6h-6h'!$G:$G,0)),"")</f>
        <v/>
      </c>
      <c r="H214" s="44" t="str">
        <f>IFERROR(GETPIVOTDATA("Max de Rain Rate",'TCD 6h-6h'!$A$3,"Date6",B214),"")</f>
        <v/>
      </c>
      <c r="I214" s="56" t="str">
        <f>IFERROR(GETPIVOTDATA("Min de Bar  ",'TCD 0h-0h'!$A$3,"Date0",$B214),"")</f>
        <v/>
      </c>
      <c r="J214" s="56" t="str">
        <f>IFERROR(GETPIVOTDATA("Max de Bar  ",'TCD 0h-0h'!$A$3,"Date0",$B214),"")</f>
        <v/>
      </c>
      <c r="K214" s="55" t="str">
        <f>IFERROR(GETPIVOTDATA("Moyenne de Bar  ",'TCD 0h-0h'!$A$3,"Date0",$B214),"")</f>
        <v/>
      </c>
      <c r="L214" s="78" t="str">
        <f>IFERROR(GETPIVOTDATA("Moyenne de Wind Speed",'TCD 0h-0h'!$A$3,"Date0",$B214),"")</f>
        <v/>
      </c>
      <c r="M214" s="78" t="str">
        <f>IFERROR(GETPIVOTDATA("Max de Wind Speed",'TCD 0h-0h'!$A$3,"Date0",$B214),"")</f>
        <v/>
      </c>
      <c r="N214" s="77" t="str">
        <f>IFERROR(GETPIVOTDATA("Max de Hi Speed",'TCD 0h-0h'!$A$3,"Date0",$B214),"")</f>
        <v/>
      </c>
      <c r="O214" s="78" t="str">
        <f>IFERROR(INDEX('TCD vent'!$T:$T,MATCH($B214,'TCD vent'!$A:$A,0)),"")</f>
        <v/>
      </c>
    </row>
    <row r="215" spans="2:15" x14ac:dyDescent="0.35">
      <c r="B215" s="31">
        <f t="shared" si="3"/>
        <v>211</v>
      </c>
      <c r="C215" s="32" t="str">
        <f>IFERROR(GETPIVOTDATA("Low Temp",'TCD 18h-18h'!$A$3,"Date18",B215),"")</f>
        <v/>
      </c>
      <c r="D215" s="32" t="str">
        <f>IFERROR(GETPIVOTDATA("Max de Hi Temp",'TCD 6h-6h'!$A$3,"Date6",B215),"")</f>
        <v/>
      </c>
      <c r="E215" s="33" t="str">
        <f>IFERROR(GETPIVOTDATA("Moyenne de Temp Out",'TCD 0h-0h'!$A$3,"Date0",B215),"")</f>
        <v/>
      </c>
      <c r="F215" s="45" t="str">
        <f>IFERROR(GETPIVOTDATA("Somme de Rain",'TCD 6h-6h'!$A$3,"Date6",B215),"")</f>
        <v/>
      </c>
      <c r="G215" s="45" t="str">
        <f>IFERROR(INDEX('TCD 6h-6h'!$AG:$AG,MATCH($B215,'TCD 6h-6h'!$G:$G,0)),"")</f>
        <v/>
      </c>
      <c r="H215" s="44" t="str">
        <f>IFERROR(GETPIVOTDATA("Max de Rain Rate",'TCD 6h-6h'!$A$3,"Date6",B215),"")</f>
        <v/>
      </c>
      <c r="I215" s="56" t="str">
        <f>IFERROR(GETPIVOTDATA("Min de Bar  ",'TCD 0h-0h'!$A$3,"Date0",$B215),"")</f>
        <v/>
      </c>
      <c r="J215" s="56" t="str">
        <f>IFERROR(GETPIVOTDATA("Max de Bar  ",'TCD 0h-0h'!$A$3,"Date0",$B215),"")</f>
        <v/>
      </c>
      <c r="K215" s="55" t="str">
        <f>IFERROR(GETPIVOTDATA("Moyenne de Bar  ",'TCD 0h-0h'!$A$3,"Date0",$B215),"")</f>
        <v/>
      </c>
      <c r="L215" s="78" t="str">
        <f>IFERROR(GETPIVOTDATA("Moyenne de Wind Speed",'TCD 0h-0h'!$A$3,"Date0",$B215),"")</f>
        <v/>
      </c>
      <c r="M215" s="78" t="str">
        <f>IFERROR(GETPIVOTDATA("Max de Wind Speed",'TCD 0h-0h'!$A$3,"Date0",$B215),"")</f>
        <v/>
      </c>
      <c r="N215" s="77" t="str">
        <f>IFERROR(GETPIVOTDATA("Max de Hi Speed",'TCD 0h-0h'!$A$3,"Date0",$B215),"")</f>
        <v/>
      </c>
      <c r="O215" s="78" t="str">
        <f>IFERROR(INDEX('TCD vent'!$T:$T,MATCH($B215,'TCD vent'!$A:$A,0)),"")</f>
        <v/>
      </c>
    </row>
    <row r="216" spans="2:15" x14ac:dyDescent="0.35">
      <c r="B216" s="31">
        <f t="shared" si="3"/>
        <v>212</v>
      </c>
      <c r="C216" s="32" t="str">
        <f>IFERROR(GETPIVOTDATA("Low Temp",'TCD 18h-18h'!$A$3,"Date18",B216),"")</f>
        <v/>
      </c>
      <c r="D216" s="32" t="str">
        <f>IFERROR(GETPIVOTDATA("Max de Hi Temp",'TCD 6h-6h'!$A$3,"Date6",B216),"")</f>
        <v/>
      </c>
      <c r="E216" s="33" t="str">
        <f>IFERROR(GETPIVOTDATA("Moyenne de Temp Out",'TCD 0h-0h'!$A$3,"Date0",B216),"")</f>
        <v/>
      </c>
      <c r="F216" s="45" t="str">
        <f>IFERROR(GETPIVOTDATA("Somme de Rain",'TCD 6h-6h'!$A$3,"Date6",B216),"")</f>
        <v/>
      </c>
      <c r="G216" s="45" t="str">
        <f>IFERROR(INDEX('TCD 6h-6h'!$AG:$AG,MATCH($B216,'TCD 6h-6h'!$G:$G,0)),"")</f>
        <v/>
      </c>
      <c r="H216" s="44" t="str">
        <f>IFERROR(GETPIVOTDATA("Max de Rain Rate",'TCD 6h-6h'!$A$3,"Date6",B216),"")</f>
        <v/>
      </c>
      <c r="I216" s="56" t="str">
        <f>IFERROR(GETPIVOTDATA("Min de Bar  ",'TCD 0h-0h'!$A$3,"Date0",$B216),"")</f>
        <v/>
      </c>
      <c r="J216" s="56" t="str">
        <f>IFERROR(GETPIVOTDATA("Max de Bar  ",'TCD 0h-0h'!$A$3,"Date0",$B216),"")</f>
        <v/>
      </c>
      <c r="K216" s="55" t="str">
        <f>IFERROR(GETPIVOTDATA("Moyenne de Bar  ",'TCD 0h-0h'!$A$3,"Date0",$B216),"")</f>
        <v/>
      </c>
      <c r="L216" s="78" t="str">
        <f>IFERROR(GETPIVOTDATA("Moyenne de Wind Speed",'TCD 0h-0h'!$A$3,"Date0",$B216),"")</f>
        <v/>
      </c>
      <c r="M216" s="78" t="str">
        <f>IFERROR(GETPIVOTDATA("Max de Wind Speed",'TCD 0h-0h'!$A$3,"Date0",$B216),"")</f>
        <v/>
      </c>
      <c r="N216" s="77" t="str">
        <f>IFERROR(GETPIVOTDATA("Max de Hi Speed",'TCD 0h-0h'!$A$3,"Date0",$B216),"")</f>
        <v/>
      </c>
      <c r="O216" s="78" t="str">
        <f>IFERROR(INDEX('TCD vent'!$T:$T,MATCH($B216,'TCD vent'!$A:$A,0)),"")</f>
        <v/>
      </c>
    </row>
    <row r="217" spans="2:15" x14ac:dyDescent="0.35">
      <c r="B217" s="31">
        <f t="shared" si="3"/>
        <v>213</v>
      </c>
      <c r="C217" s="32" t="str">
        <f>IFERROR(GETPIVOTDATA("Low Temp",'TCD 18h-18h'!$A$3,"Date18",B217),"")</f>
        <v/>
      </c>
      <c r="D217" s="32" t="str">
        <f>IFERROR(GETPIVOTDATA("Max de Hi Temp",'TCD 6h-6h'!$A$3,"Date6",B217),"")</f>
        <v/>
      </c>
      <c r="E217" s="33" t="str">
        <f>IFERROR(GETPIVOTDATA("Moyenne de Temp Out",'TCD 0h-0h'!$A$3,"Date0",B217),"")</f>
        <v/>
      </c>
      <c r="F217" s="45" t="str">
        <f>IFERROR(GETPIVOTDATA("Somme de Rain",'TCD 6h-6h'!$A$3,"Date6",B217),"")</f>
        <v/>
      </c>
      <c r="G217" s="45" t="str">
        <f>IFERROR(INDEX('TCD 6h-6h'!$AG:$AG,MATCH($B217,'TCD 6h-6h'!$G:$G,0)),"")</f>
        <v/>
      </c>
      <c r="H217" s="44" t="str">
        <f>IFERROR(GETPIVOTDATA("Max de Rain Rate",'TCD 6h-6h'!$A$3,"Date6",B217),"")</f>
        <v/>
      </c>
      <c r="I217" s="56" t="str">
        <f>IFERROR(GETPIVOTDATA("Min de Bar  ",'TCD 0h-0h'!$A$3,"Date0",$B217),"")</f>
        <v/>
      </c>
      <c r="J217" s="56" t="str">
        <f>IFERROR(GETPIVOTDATA("Max de Bar  ",'TCD 0h-0h'!$A$3,"Date0",$B217),"")</f>
        <v/>
      </c>
      <c r="K217" s="55" t="str">
        <f>IFERROR(GETPIVOTDATA("Moyenne de Bar  ",'TCD 0h-0h'!$A$3,"Date0",$B217),"")</f>
        <v/>
      </c>
      <c r="L217" s="78" t="str">
        <f>IFERROR(GETPIVOTDATA("Moyenne de Wind Speed",'TCD 0h-0h'!$A$3,"Date0",$B217),"")</f>
        <v/>
      </c>
      <c r="M217" s="78" t="str">
        <f>IFERROR(GETPIVOTDATA("Max de Wind Speed",'TCD 0h-0h'!$A$3,"Date0",$B217),"")</f>
        <v/>
      </c>
      <c r="N217" s="77" t="str">
        <f>IFERROR(GETPIVOTDATA("Max de Hi Speed",'TCD 0h-0h'!$A$3,"Date0",$B217),"")</f>
        <v/>
      </c>
      <c r="O217" s="78" t="str">
        <f>IFERROR(INDEX('TCD vent'!$T:$T,MATCH($B217,'TCD vent'!$A:$A,0)),"")</f>
        <v/>
      </c>
    </row>
    <row r="218" spans="2:15" x14ac:dyDescent="0.35">
      <c r="B218" s="31">
        <f t="shared" si="3"/>
        <v>214</v>
      </c>
      <c r="C218" s="32" t="str">
        <f>IFERROR(GETPIVOTDATA("Low Temp",'TCD 18h-18h'!$A$3,"Date18",B218),"")</f>
        <v/>
      </c>
      <c r="D218" s="32" t="str">
        <f>IFERROR(GETPIVOTDATA("Max de Hi Temp",'TCD 6h-6h'!$A$3,"Date6",B218),"")</f>
        <v/>
      </c>
      <c r="E218" s="33" t="str">
        <f>IFERROR(GETPIVOTDATA("Moyenne de Temp Out",'TCD 0h-0h'!$A$3,"Date0",B218),"")</f>
        <v/>
      </c>
      <c r="F218" s="45" t="str">
        <f>IFERROR(GETPIVOTDATA("Somme de Rain",'TCD 6h-6h'!$A$3,"Date6",B218),"")</f>
        <v/>
      </c>
      <c r="G218" s="45" t="str">
        <f>IFERROR(INDEX('TCD 6h-6h'!$AG:$AG,MATCH($B218,'TCD 6h-6h'!$G:$G,0)),"")</f>
        <v/>
      </c>
      <c r="H218" s="44" t="str">
        <f>IFERROR(GETPIVOTDATA("Max de Rain Rate",'TCD 6h-6h'!$A$3,"Date6",B218),"")</f>
        <v/>
      </c>
      <c r="I218" s="56" t="str">
        <f>IFERROR(GETPIVOTDATA("Min de Bar  ",'TCD 0h-0h'!$A$3,"Date0",$B218),"")</f>
        <v/>
      </c>
      <c r="J218" s="56" t="str">
        <f>IFERROR(GETPIVOTDATA("Max de Bar  ",'TCD 0h-0h'!$A$3,"Date0",$B218),"")</f>
        <v/>
      </c>
      <c r="K218" s="55" t="str">
        <f>IFERROR(GETPIVOTDATA("Moyenne de Bar  ",'TCD 0h-0h'!$A$3,"Date0",$B218),"")</f>
        <v/>
      </c>
      <c r="L218" s="78" t="str">
        <f>IFERROR(GETPIVOTDATA("Moyenne de Wind Speed",'TCD 0h-0h'!$A$3,"Date0",$B218),"")</f>
        <v/>
      </c>
      <c r="M218" s="78" t="str">
        <f>IFERROR(GETPIVOTDATA("Max de Wind Speed",'TCD 0h-0h'!$A$3,"Date0",$B218),"")</f>
        <v/>
      </c>
      <c r="N218" s="77" t="str">
        <f>IFERROR(GETPIVOTDATA("Max de Hi Speed",'TCD 0h-0h'!$A$3,"Date0",$B218),"")</f>
        <v/>
      </c>
      <c r="O218" s="78" t="str">
        <f>IFERROR(INDEX('TCD vent'!$T:$T,MATCH($B218,'TCD vent'!$A:$A,0)),"")</f>
        <v/>
      </c>
    </row>
    <row r="219" spans="2:15" x14ac:dyDescent="0.35">
      <c r="B219" s="31">
        <f t="shared" si="3"/>
        <v>215</v>
      </c>
      <c r="C219" s="32" t="str">
        <f>IFERROR(GETPIVOTDATA("Low Temp",'TCD 18h-18h'!$A$3,"Date18",B219),"")</f>
        <v/>
      </c>
      <c r="D219" s="32" t="str">
        <f>IFERROR(GETPIVOTDATA("Max de Hi Temp",'TCD 6h-6h'!$A$3,"Date6",B219),"")</f>
        <v/>
      </c>
      <c r="E219" s="33" t="str">
        <f>IFERROR(GETPIVOTDATA("Moyenne de Temp Out",'TCD 0h-0h'!$A$3,"Date0",B219),"")</f>
        <v/>
      </c>
      <c r="F219" s="45" t="str">
        <f>IFERROR(GETPIVOTDATA("Somme de Rain",'TCD 6h-6h'!$A$3,"Date6",B219),"")</f>
        <v/>
      </c>
      <c r="G219" s="45" t="str">
        <f>IFERROR(INDEX('TCD 6h-6h'!$AG:$AG,MATCH($B219,'TCD 6h-6h'!$G:$G,0)),"")</f>
        <v/>
      </c>
      <c r="H219" s="44" t="str">
        <f>IFERROR(GETPIVOTDATA("Max de Rain Rate",'TCD 6h-6h'!$A$3,"Date6",B219),"")</f>
        <v/>
      </c>
      <c r="I219" s="56" t="str">
        <f>IFERROR(GETPIVOTDATA("Min de Bar  ",'TCD 0h-0h'!$A$3,"Date0",$B219),"")</f>
        <v/>
      </c>
      <c r="J219" s="56" t="str">
        <f>IFERROR(GETPIVOTDATA("Max de Bar  ",'TCD 0h-0h'!$A$3,"Date0",$B219),"")</f>
        <v/>
      </c>
      <c r="K219" s="55" t="str">
        <f>IFERROR(GETPIVOTDATA("Moyenne de Bar  ",'TCD 0h-0h'!$A$3,"Date0",$B219),"")</f>
        <v/>
      </c>
      <c r="L219" s="78" t="str">
        <f>IFERROR(GETPIVOTDATA("Moyenne de Wind Speed",'TCD 0h-0h'!$A$3,"Date0",$B219),"")</f>
        <v/>
      </c>
      <c r="M219" s="78" t="str">
        <f>IFERROR(GETPIVOTDATA("Max de Wind Speed",'TCD 0h-0h'!$A$3,"Date0",$B219),"")</f>
        <v/>
      </c>
      <c r="N219" s="77" t="str">
        <f>IFERROR(GETPIVOTDATA("Max de Hi Speed",'TCD 0h-0h'!$A$3,"Date0",$B219),"")</f>
        <v/>
      </c>
      <c r="O219" s="78" t="str">
        <f>IFERROR(INDEX('TCD vent'!$T:$T,MATCH($B219,'TCD vent'!$A:$A,0)),"")</f>
        <v/>
      </c>
    </row>
    <row r="220" spans="2:15" x14ac:dyDescent="0.35">
      <c r="B220" s="31">
        <f t="shared" si="3"/>
        <v>216</v>
      </c>
      <c r="C220" s="32" t="str">
        <f>IFERROR(GETPIVOTDATA("Low Temp",'TCD 18h-18h'!$A$3,"Date18",B220),"")</f>
        <v/>
      </c>
      <c r="D220" s="32" t="str">
        <f>IFERROR(GETPIVOTDATA("Max de Hi Temp",'TCD 6h-6h'!$A$3,"Date6",B220),"")</f>
        <v/>
      </c>
      <c r="E220" s="33" t="str">
        <f>IFERROR(GETPIVOTDATA("Moyenne de Temp Out",'TCD 0h-0h'!$A$3,"Date0",B220),"")</f>
        <v/>
      </c>
      <c r="F220" s="45" t="str">
        <f>IFERROR(GETPIVOTDATA("Somme de Rain",'TCD 6h-6h'!$A$3,"Date6",B220),"")</f>
        <v/>
      </c>
      <c r="G220" s="45" t="str">
        <f>IFERROR(INDEX('TCD 6h-6h'!$AG:$AG,MATCH($B220,'TCD 6h-6h'!$G:$G,0)),"")</f>
        <v/>
      </c>
      <c r="H220" s="44" t="str">
        <f>IFERROR(GETPIVOTDATA("Max de Rain Rate",'TCD 6h-6h'!$A$3,"Date6",B220),"")</f>
        <v/>
      </c>
      <c r="I220" s="56" t="str">
        <f>IFERROR(GETPIVOTDATA("Min de Bar  ",'TCD 0h-0h'!$A$3,"Date0",$B220),"")</f>
        <v/>
      </c>
      <c r="J220" s="56" t="str">
        <f>IFERROR(GETPIVOTDATA("Max de Bar  ",'TCD 0h-0h'!$A$3,"Date0",$B220),"")</f>
        <v/>
      </c>
      <c r="K220" s="55" t="str">
        <f>IFERROR(GETPIVOTDATA("Moyenne de Bar  ",'TCD 0h-0h'!$A$3,"Date0",$B220),"")</f>
        <v/>
      </c>
      <c r="L220" s="78" t="str">
        <f>IFERROR(GETPIVOTDATA("Moyenne de Wind Speed",'TCD 0h-0h'!$A$3,"Date0",$B220),"")</f>
        <v/>
      </c>
      <c r="M220" s="78" t="str">
        <f>IFERROR(GETPIVOTDATA("Max de Wind Speed",'TCD 0h-0h'!$A$3,"Date0",$B220),"")</f>
        <v/>
      </c>
      <c r="N220" s="77" t="str">
        <f>IFERROR(GETPIVOTDATA("Max de Hi Speed",'TCD 0h-0h'!$A$3,"Date0",$B220),"")</f>
        <v/>
      </c>
      <c r="O220" s="78" t="str">
        <f>IFERROR(INDEX('TCD vent'!$T:$T,MATCH($B220,'TCD vent'!$A:$A,0)),"")</f>
        <v/>
      </c>
    </row>
    <row r="221" spans="2:15" x14ac:dyDescent="0.35">
      <c r="B221" s="31">
        <f t="shared" si="3"/>
        <v>217</v>
      </c>
      <c r="C221" s="32" t="str">
        <f>IFERROR(GETPIVOTDATA("Low Temp",'TCD 18h-18h'!$A$3,"Date18",B221),"")</f>
        <v/>
      </c>
      <c r="D221" s="32" t="str">
        <f>IFERROR(GETPIVOTDATA("Max de Hi Temp",'TCD 6h-6h'!$A$3,"Date6",B221),"")</f>
        <v/>
      </c>
      <c r="E221" s="33" t="str">
        <f>IFERROR(GETPIVOTDATA("Moyenne de Temp Out",'TCD 0h-0h'!$A$3,"Date0",B221),"")</f>
        <v/>
      </c>
      <c r="F221" s="45" t="str">
        <f>IFERROR(GETPIVOTDATA("Somme de Rain",'TCD 6h-6h'!$A$3,"Date6",B221),"")</f>
        <v/>
      </c>
      <c r="G221" s="45" t="str">
        <f>IFERROR(INDEX('TCD 6h-6h'!$AG:$AG,MATCH($B221,'TCD 6h-6h'!$G:$G,0)),"")</f>
        <v/>
      </c>
      <c r="H221" s="44" t="str">
        <f>IFERROR(GETPIVOTDATA("Max de Rain Rate",'TCD 6h-6h'!$A$3,"Date6",B221),"")</f>
        <v/>
      </c>
      <c r="I221" s="56" t="str">
        <f>IFERROR(GETPIVOTDATA("Min de Bar  ",'TCD 0h-0h'!$A$3,"Date0",$B221),"")</f>
        <v/>
      </c>
      <c r="J221" s="56" t="str">
        <f>IFERROR(GETPIVOTDATA("Max de Bar  ",'TCD 0h-0h'!$A$3,"Date0",$B221),"")</f>
        <v/>
      </c>
      <c r="K221" s="55" t="str">
        <f>IFERROR(GETPIVOTDATA("Moyenne de Bar  ",'TCD 0h-0h'!$A$3,"Date0",$B221),"")</f>
        <v/>
      </c>
      <c r="L221" s="78" t="str">
        <f>IFERROR(GETPIVOTDATA("Moyenne de Wind Speed",'TCD 0h-0h'!$A$3,"Date0",$B221),"")</f>
        <v/>
      </c>
      <c r="M221" s="78" t="str">
        <f>IFERROR(GETPIVOTDATA("Max de Wind Speed",'TCD 0h-0h'!$A$3,"Date0",$B221),"")</f>
        <v/>
      </c>
      <c r="N221" s="77" t="str">
        <f>IFERROR(GETPIVOTDATA("Max de Hi Speed",'TCD 0h-0h'!$A$3,"Date0",$B221),"")</f>
        <v/>
      </c>
      <c r="O221" s="78" t="str">
        <f>IFERROR(INDEX('TCD vent'!$T:$T,MATCH($B221,'TCD vent'!$A:$A,0)),"")</f>
        <v/>
      </c>
    </row>
    <row r="222" spans="2:15" x14ac:dyDescent="0.35">
      <c r="B222" s="31">
        <f t="shared" si="3"/>
        <v>218</v>
      </c>
      <c r="C222" s="32" t="str">
        <f>IFERROR(GETPIVOTDATA("Low Temp",'TCD 18h-18h'!$A$3,"Date18",B222),"")</f>
        <v/>
      </c>
      <c r="D222" s="32" t="str">
        <f>IFERROR(GETPIVOTDATA("Max de Hi Temp",'TCD 6h-6h'!$A$3,"Date6",B222),"")</f>
        <v/>
      </c>
      <c r="E222" s="33" t="str">
        <f>IFERROR(GETPIVOTDATA("Moyenne de Temp Out",'TCD 0h-0h'!$A$3,"Date0",B222),"")</f>
        <v/>
      </c>
      <c r="F222" s="45" t="str">
        <f>IFERROR(GETPIVOTDATA("Somme de Rain",'TCD 6h-6h'!$A$3,"Date6",B222),"")</f>
        <v/>
      </c>
      <c r="G222" s="45" t="str">
        <f>IFERROR(INDEX('TCD 6h-6h'!$AG:$AG,MATCH($B222,'TCD 6h-6h'!$G:$G,0)),"")</f>
        <v/>
      </c>
      <c r="H222" s="44" t="str">
        <f>IFERROR(GETPIVOTDATA("Max de Rain Rate",'TCD 6h-6h'!$A$3,"Date6",B222),"")</f>
        <v/>
      </c>
      <c r="I222" s="56" t="str">
        <f>IFERROR(GETPIVOTDATA("Min de Bar  ",'TCD 0h-0h'!$A$3,"Date0",$B222),"")</f>
        <v/>
      </c>
      <c r="J222" s="56" t="str">
        <f>IFERROR(GETPIVOTDATA("Max de Bar  ",'TCD 0h-0h'!$A$3,"Date0",$B222),"")</f>
        <v/>
      </c>
      <c r="K222" s="55" t="str">
        <f>IFERROR(GETPIVOTDATA("Moyenne de Bar  ",'TCD 0h-0h'!$A$3,"Date0",$B222),"")</f>
        <v/>
      </c>
      <c r="L222" s="78" t="str">
        <f>IFERROR(GETPIVOTDATA("Moyenne de Wind Speed",'TCD 0h-0h'!$A$3,"Date0",$B222),"")</f>
        <v/>
      </c>
      <c r="M222" s="78" t="str">
        <f>IFERROR(GETPIVOTDATA("Max de Wind Speed",'TCD 0h-0h'!$A$3,"Date0",$B222),"")</f>
        <v/>
      </c>
      <c r="N222" s="77" t="str">
        <f>IFERROR(GETPIVOTDATA("Max de Hi Speed",'TCD 0h-0h'!$A$3,"Date0",$B222),"")</f>
        <v/>
      </c>
      <c r="O222" s="78" t="str">
        <f>IFERROR(INDEX('TCD vent'!$T:$T,MATCH($B222,'TCD vent'!$A:$A,0)),"")</f>
        <v/>
      </c>
    </row>
    <row r="223" spans="2:15" x14ac:dyDescent="0.35">
      <c r="B223" s="31">
        <f t="shared" si="3"/>
        <v>219</v>
      </c>
      <c r="C223" s="32" t="str">
        <f>IFERROR(GETPIVOTDATA("Low Temp",'TCD 18h-18h'!$A$3,"Date18",B223),"")</f>
        <v/>
      </c>
      <c r="D223" s="32" t="str">
        <f>IFERROR(GETPIVOTDATA("Max de Hi Temp",'TCD 6h-6h'!$A$3,"Date6",B223),"")</f>
        <v/>
      </c>
      <c r="E223" s="33" t="str">
        <f>IFERROR(GETPIVOTDATA("Moyenne de Temp Out",'TCD 0h-0h'!$A$3,"Date0",B223),"")</f>
        <v/>
      </c>
      <c r="F223" s="45" t="str">
        <f>IFERROR(GETPIVOTDATA("Somme de Rain",'TCD 6h-6h'!$A$3,"Date6",B223),"")</f>
        <v/>
      </c>
      <c r="G223" s="45" t="str">
        <f>IFERROR(INDEX('TCD 6h-6h'!$AG:$AG,MATCH($B223,'TCD 6h-6h'!$G:$G,0)),"")</f>
        <v/>
      </c>
      <c r="H223" s="44" t="str">
        <f>IFERROR(GETPIVOTDATA("Max de Rain Rate",'TCD 6h-6h'!$A$3,"Date6",B223),"")</f>
        <v/>
      </c>
      <c r="I223" s="56" t="str">
        <f>IFERROR(GETPIVOTDATA("Min de Bar  ",'TCD 0h-0h'!$A$3,"Date0",$B223),"")</f>
        <v/>
      </c>
      <c r="J223" s="56" t="str">
        <f>IFERROR(GETPIVOTDATA("Max de Bar  ",'TCD 0h-0h'!$A$3,"Date0",$B223),"")</f>
        <v/>
      </c>
      <c r="K223" s="55" t="str">
        <f>IFERROR(GETPIVOTDATA("Moyenne de Bar  ",'TCD 0h-0h'!$A$3,"Date0",$B223),"")</f>
        <v/>
      </c>
      <c r="L223" s="78" t="str">
        <f>IFERROR(GETPIVOTDATA("Moyenne de Wind Speed",'TCD 0h-0h'!$A$3,"Date0",$B223),"")</f>
        <v/>
      </c>
      <c r="M223" s="78" t="str">
        <f>IFERROR(GETPIVOTDATA("Max de Wind Speed",'TCD 0h-0h'!$A$3,"Date0",$B223),"")</f>
        <v/>
      </c>
      <c r="N223" s="77" t="str">
        <f>IFERROR(GETPIVOTDATA("Max de Hi Speed",'TCD 0h-0h'!$A$3,"Date0",$B223),"")</f>
        <v/>
      </c>
      <c r="O223" s="78" t="str">
        <f>IFERROR(INDEX('TCD vent'!$T:$T,MATCH($B223,'TCD vent'!$A:$A,0)),"")</f>
        <v/>
      </c>
    </row>
    <row r="224" spans="2:15" x14ac:dyDescent="0.35">
      <c r="B224" s="31">
        <f t="shared" si="3"/>
        <v>220</v>
      </c>
      <c r="C224" s="32" t="str">
        <f>IFERROR(GETPIVOTDATA("Low Temp",'TCD 18h-18h'!$A$3,"Date18",B224),"")</f>
        <v/>
      </c>
      <c r="D224" s="32" t="str">
        <f>IFERROR(GETPIVOTDATA("Max de Hi Temp",'TCD 6h-6h'!$A$3,"Date6",B224),"")</f>
        <v/>
      </c>
      <c r="E224" s="33" t="str">
        <f>IFERROR(GETPIVOTDATA("Moyenne de Temp Out",'TCD 0h-0h'!$A$3,"Date0",B224),"")</f>
        <v/>
      </c>
      <c r="F224" s="45" t="str">
        <f>IFERROR(GETPIVOTDATA("Somme de Rain",'TCD 6h-6h'!$A$3,"Date6",B224),"")</f>
        <v/>
      </c>
      <c r="G224" s="45" t="str">
        <f>IFERROR(INDEX('TCD 6h-6h'!$AG:$AG,MATCH($B224,'TCD 6h-6h'!$G:$G,0)),"")</f>
        <v/>
      </c>
      <c r="H224" s="44" t="str">
        <f>IFERROR(GETPIVOTDATA("Max de Rain Rate",'TCD 6h-6h'!$A$3,"Date6",B224),"")</f>
        <v/>
      </c>
      <c r="I224" s="56" t="str">
        <f>IFERROR(GETPIVOTDATA("Min de Bar  ",'TCD 0h-0h'!$A$3,"Date0",$B224),"")</f>
        <v/>
      </c>
      <c r="J224" s="56" t="str">
        <f>IFERROR(GETPIVOTDATA("Max de Bar  ",'TCD 0h-0h'!$A$3,"Date0",$B224),"")</f>
        <v/>
      </c>
      <c r="K224" s="55" t="str">
        <f>IFERROR(GETPIVOTDATA("Moyenne de Bar  ",'TCD 0h-0h'!$A$3,"Date0",$B224),"")</f>
        <v/>
      </c>
      <c r="L224" s="78" t="str">
        <f>IFERROR(GETPIVOTDATA("Moyenne de Wind Speed",'TCD 0h-0h'!$A$3,"Date0",$B224),"")</f>
        <v/>
      </c>
      <c r="M224" s="78" t="str">
        <f>IFERROR(GETPIVOTDATA("Max de Wind Speed",'TCD 0h-0h'!$A$3,"Date0",$B224),"")</f>
        <v/>
      </c>
      <c r="N224" s="77" t="str">
        <f>IFERROR(GETPIVOTDATA("Max de Hi Speed",'TCD 0h-0h'!$A$3,"Date0",$B224),"")</f>
        <v/>
      </c>
      <c r="O224" s="78" t="str">
        <f>IFERROR(INDEX('TCD vent'!$T:$T,MATCH($B224,'TCD vent'!$A:$A,0)),"")</f>
        <v/>
      </c>
    </row>
    <row r="225" spans="2:15" x14ac:dyDescent="0.35">
      <c r="B225" s="31">
        <f t="shared" si="3"/>
        <v>221</v>
      </c>
      <c r="C225" s="32" t="str">
        <f>IFERROR(GETPIVOTDATA("Low Temp",'TCD 18h-18h'!$A$3,"Date18",B225),"")</f>
        <v/>
      </c>
      <c r="D225" s="32" t="str">
        <f>IFERROR(GETPIVOTDATA("Max de Hi Temp",'TCD 6h-6h'!$A$3,"Date6",B225),"")</f>
        <v/>
      </c>
      <c r="E225" s="33" t="str">
        <f>IFERROR(GETPIVOTDATA("Moyenne de Temp Out",'TCD 0h-0h'!$A$3,"Date0",B225),"")</f>
        <v/>
      </c>
      <c r="F225" s="45" t="str">
        <f>IFERROR(GETPIVOTDATA("Somme de Rain",'TCD 6h-6h'!$A$3,"Date6",B225),"")</f>
        <v/>
      </c>
      <c r="G225" s="45" t="str">
        <f>IFERROR(INDEX('TCD 6h-6h'!$AG:$AG,MATCH($B225,'TCD 6h-6h'!$G:$G,0)),"")</f>
        <v/>
      </c>
      <c r="H225" s="44" t="str">
        <f>IFERROR(GETPIVOTDATA("Max de Rain Rate",'TCD 6h-6h'!$A$3,"Date6",B225),"")</f>
        <v/>
      </c>
      <c r="I225" s="56" t="str">
        <f>IFERROR(GETPIVOTDATA("Min de Bar  ",'TCD 0h-0h'!$A$3,"Date0",$B225),"")</f>
        <v/>
      </c>
      <c r="J225" s="56" t="str">
        <f>IFERROR(GETPIVOTDATA("Max de Bar  ",'TCD 0h-0h'!$A$3,"Date0",$B225),"")</f>
        <v/>
      </c>
      <c r="K225" s="55" t="str">
        <f>IFERROR(GETPIVOTDATA("Moyenne de Bar  ",'TCD 0h-0h'!$A$3,"Date0",$B225),"")</f>
        <v/>
      </c>
      <c r="L225" s="78" t="str">
        <f>IFERROR(GETPIVOTDATA("Moyenne de Wind Speed",'TCD 0h-0h'!$A$3,"Date0",$B225),"")</f>
        <v/>
      </c>
      <c r="M225" s="78" t="str">
        <f>IFERROR(GETPIVOTDATA("Max de Wind Speed",'TCD 0h-0h'!$A$3,"Date0",$B225),"")</f>
        <v/>
      </c>
      <c r="N225" s="77" t="str">
        <f>IFERROR(GETPIVOTDATA("Max de Hi Speed",'TCD 0h-0h'!$A$3,"Date0",$B225),"")</f>
        <v/>
      </c>
      <c r="O225" s="78" t="str">
        <f>IFERROR(INDEX('TCD vent'!$T:$T,MATCH($B225,'TCD vent'!$A:$A,0)),"")</f>
        <v/>
      </c>
    </row>
    <row r="226" spans="2:15" x14ac:dyDescent="0.35">
      <c r="B226" s="31">
        <f t="shared" si="3"/>
        <v>222</v>
      </c>
      <c r="C226" s="32" t="str">
        <f>IFERROR(GETPIVOTDATA("Low Temp",'TCD 18h-18h'!$A$3,"Date18",B226),"")</f>
        <v/>
      </c>
      <c r="D226" s="32" t="str">
        <f>IFERROR(GETPIVOTDATA("Max de Hi Temp",'TCD 6h-6h'!$A$3,"Date6",B226),"")</f>
        <v/>
      </c>
      <c r="E226" s="33" t="str">
        <f>IFERROR(GETPIVOTDATA("Moyenne de Temp Out",'TCD 0h-0h'!$A$3,"Date0",B226),"")</f>
        <v/>
      </c>
      <c r="F226" s="45" t="str">
        <f>IFERROR(GETPIVOTDATA("Somme de Rain",'TCD 6h-6h'!$A$3,"Date6",B226),"")</f>
        <v/>
      </c>
      <c r="G226" s="45" t="str">
        <f>IFERROR(INDEX('TCD 6h-6h'!$AG:$AG,MATCH($B226,'TCD 6h-6h'!$G:$G,0)),"")</f>
        <v/>
      </c>
      <c r="H226" s="44" t="str">
        <f>IFERROR(GETPIVOTDATA("Max de Rain Rate",'TCD 6h-6h'!$A$3,"Date6",B226),"")</f>
        <v/>
      </c>
      <c r="I226" s="56" t="str">
        <f>IFERROR(GETPIVOTDATA("Min de Bar  ",'TCD 0h-0h'!$A$3,"Date0",$B226),"")</f>
        <v/>
      </c>
      <c r="J226" s="56" t="str">
        <f>IFERROR(GETPIVOTDATA("Max de Bar  ",'TCD 0h-0h'!$A$3,"Date0",$B226),"")</f>
        <v/>
      </c>
      <c r="K226" s="55" t="str">
        <f>IFERROR(GETPIVOTDATA("Moyenne de Bar  ",'TCD 0h-0h'!$A$3,"Date0",$B226),"")</f>
        <v/>
      </c>
      <c r="L226" s="78" t="str">
        <f>IFERROR(GETPIVOTDATA("Moyenne de Wind Speed",'TCD 0h-0h'!$A$3,"Date0",$B226),"")</f>
        <v/>
      </c>
      <c r="M226" s="78" t="str">
        <f>IFERROR(GETPIVOTDATA("Max de Wind Speed",'TCD 0h-0h'!$A$3,"Date0",$B226),"")</f>
        <v/>
      </c>
      <c r="N226" s="77" t="str">
        <f>IFERROR(GETPIVOTDATA("Max de Hi Speed",'TCD 0h-0h'!$A$3,"Date0",$B226),"")</f>
        <v/>
      </c>
      <c r="O226" s="78" t="str">
        <f>IFERROR(INDEX('TCD vent'!$T:$T,MATCH($B226,'TCD vent'!$A:$A,0)),"")</f>
        <v/>
      </c>
    </row>
    <row r="227" spans="2:15" x14ac:dyDescent="0.35">
      <c r="B227" s="31">
        <f t="shared" si="3"/>
        <v>223</v>
      </c>
      <c r="C227" s="32" t="str">
        <f>IFERROR(GETPIVOTDATA("Low Temp",'TCD 18h-18h'!$A$3,"Date18",B227),"")</f>
        <v/>
      </c>
      <c r="D227" s="32" t="str">
        <f>IFERROR(GETPIVOTDATA("Max de Hi Temp",'TCD 6h-6h'!$A$3,"Date6",B227),"")</f>
        <v/>
      </c>
      <c r="E227" s="33" t="str">
        <f>IFERROR(GETPIVOTDATA("Moyenne de Temp Out",'TCD 0h-0h'!$A$3,"Date0",B227),"")</f>
        <v/>
      </c>
      <c r="F227" s="45" t="str">
        <f>IFERROR(GETPIVOTDATA("Somme de Rain",'TCD 6h-6h'!$A$3,"Date6",B227),"")</f>
        <v/>
      </c>
      <c r="G227" s="45" t="str">
        <f>IFERROR(INDEX('TCD 6h-6h'!$AG:$AG,MATCH($B227,'TCD 6h-6h'!$G:$G,0)),"")</f>
        <v/>
      </c>
      <c r="H227" s="44" t="str">
        <f>IFERROR(GETPIVOTDATA("Max de Rain Rate",'TCD 6h-6h'!$A$3,"Date6",B227),"")</f>
        <v/>
      </c>
      <c r="I227" s="56" t="str">
        <f>IFERROR(GETPIVOTDATA("Min de Bar  ",'TCD 0h-0h'!$A$3,"Date0",$B227),"")</f>
        <v/>
      </c>
      <c r="J227" s="56" t="str">
        <f>IFERROR(GETPIVOTDATA("Max de Bar  ",'TCD 0h-0h'!$A$3,"Date0",$B227),"")</f>
        <v/>
      </c>
      <c r="K227" s="55" t="str">
        <f>IFERROR(GETPIVOTDATA("Moyenne de Bar  ",'TCD 0h-0h'!$A$3,"Date0",$B227),"")</f>
        <v/>
      </c>
      <c r="L227" s="78" t="str">
        <f>IFERROR(GETPIVOTDATA("Moyenne de Wind Speed",'TCD 0h-0h'!$A$3,"Date0",$B227),"")</f>
        <v/>
      </c>
      <c r="M227" s="78" t="str">
        <f>IFERROR(GETPIVOTDATA("Max de Wind Speed",'TCD 0h-0h'!$A$3,"Date0",$B227),"")</f>
        <v/>
      </c>
      <c r="N227" s="77" t="str">
        <f>IFERROR(GETPIVOTDATA("Max de Hi Speed",'TCD 0h-0h'!$A$3,"Date0",$B227),"")</f>
        <v/>
      </c>
      <c r="O227" s="78" t="str">
        <f>IFERROR(INDEX('TCD vent'!$T:$T,MATCH($B227,'TCD vent'!$A:$A,0)),"")</f>
        <v/>
      </c>
    </row>
    <row r="228" spans="2:15" x14ac:dyDescent="0.35">
      <c r="B228" s="31">
        <f t="shared" si="3"/>
        <v>224</v>
      </c>
      <c r="C228" s="32" t="str">
        <f>IFERROR(GETPIVOTDATA("Low Temp",'TCD 18h-18h'!$A$3,"Date18",B228),"")</f>
        <v/>
      </c>
      <c r="D228" s="32" t="str">
        <f>IFERROR(GETPIVOTDATA("Max de Hi Temp",'TCD 6h-6h'!$A$3,"Date6",B228),"")</f>
        <v/>
      </c>
      <c r="E228" s="33" t="str">
        <f>IFERROR(GETPIVOTDATA("Moyenne de Temp Out",'TCD 0h-0h'!$A$3,"Date0",B228),"")</f>
        <v/>
      </c>
      <c r="F228" s="45" t="str">
        <f>IFERROR(GETPIVOTDATA("Somme de Rain",'TCD 6h-6h'!$A$3,"Date6",B228),"")</f>
        <v/>
      </c>
      <c r="G228" s="45" t="str">
        <f>IFERROR(INDEX('TCD 6h-6h'!$AG:$AG,MATCH($B228,'TCD 6h-6h'!$G:$G,0)),"")</f>
        <v/>
      </c>
      <c r="H228" s="44" t="str">
        <f>IFERROR(GETPIVOTDATA("Max de Rain Rate",'TCD 6h-6h'!$A$3,"Date6",B228),"")</f>
        <v/>
      </c>
      <c r="I228" s="56" t="str">
        <f>IFERROR(GETPIVOTDATA("Min de Bar  ",'TCD 0h-0h'!$A$3,"Date0",$B228),"")</f>
        <v/>
      </c>
      <c r="J228" s="56" t="str">
        <f>IFERROR(GETPIVOTDATA("Max de Bar  ",'TCD 0h-0h'!$A$3,"Date0",$B228),"")</f>
        <v/>
      </c>
      <c r="K228" s="55" t="str">
        <f>IFERROR(GETPIVOTDATA("Moyenne de Bar  ",'TCD 0h-0h'!$A$3,"Date0",$B228),"")</f>
        <v/>
      </c>
      <c r="L228" s="78" t="str">
        <f>IFERROR(GETPIVOTDATA("Moyenne de Wind Speed",'TCD 0h-0h'!$A$3,"Date0",$B228),"")</f>
        <v/>
      </c>
      <c r="M228" s="78" t="str">
        <f>IFERROR(GETPIVOTDATA("Max de Wind Speed",'TCD 0h-0h'!$A$3,"Date0",$B228),"")</f>
        <v/>
      </c>
      <c r="N228" s="77" t="str">
        <f>IFERROR(GETPIVOTDATA("Max de Hi Speed",'TCD 0h-0h'!$A$3,"Date0",$B228),"")</f>
        <v/>
      </c>
      <c r="O228" s="78" t="str">
        <f>IFERROR(INDEX('TCD vent'!$T:$T,MATCH($B228,'TCD vent'!$A:$A,0)),"")</f>
        <v/>
      </c>
    </row>
    <row r="229" spans="2:15" x14ac:dyDescent="0.35">
      <c r="B229" s="31">
        <f t="shared" si="3"/>
        <v>225</v>
      </c>
      <c r="C229" s="32" t="str">
        <f>IFERROR(GETPIVOTDATA("Low Temp",'TCD 18h-18h'!$A$3,"Date18",B229),"")</f>
        <v/>
      </c>
      <c r="D229" s="32" t="str">
        <f>IFERROR(GETPIVOTDATA("Max de Hi Temp",'TCD 6h-6h'!$A$3,"Date6",B229),"")</f>
        <v/>
      </c>
      <c r="E229" s="33" t="str">
        <f>IFERROR(GETPIVOTDATA("Moyenne de Temp Out",'TCD 0h-0h'!$A$3,"Date0",B229),"")</f>
        <v/>
      </c>
      <c r="F229" s="45" t="str">
        <f>IFERROR(GETPIVOTDATA("Somme de Rain",'TCD 6h-6h'!$A$3,"Date6",B229),"")</f>
        <v/>
      </c>
      <c r="G229" s="45" t="str">
        <f>IFERROR(INDEX('TCD 6h-6h'!$AG:$AG,MATCH($B229,'TCD 6h-6h'!$G:$G,0)),"")</f>
        <v/>
      </c>
      <c r="H229" s="44" t="str">
        <f>IFERROR(GETPIVOTDATA("Max de Rain Rate",'TCD 6h-6h'!$A$3,"Date6",B229),"")</f>
        <v/>
      </c>
      <c r="I229" s="56" t="str">
        <f>IFERROR(GETPIVOTDATA("Min de Bar  ",'TCD 0h-0h'!$A$3,"Date0",$B229),"")</f>
        <v/>
      </c>
      <c r="J229" s="56" t="str">
        <f>IFERROR(GETPIVOTDATA("Max de Bar  ",'TCD 0h-0h'!$A$3,"Date0",$B229),"")</f>
        <v/>
      </c>
      <c r="K229" s="55" t="str">
        <f>IFERROR(GETPIVOTDATA("Moyenne de Bar  ",'TCD 0h-0h'!$A$3,"Date0",$B229),"")</f>
        <v/>
      </c>
      <c r="L229" s="78" t="str">
        <f>IFERROR(GETPIVOTDATA("Moyenne de Wind Speed",'TCD 0h-0h'!$A$3,"Date0",$B229),"")</f>
        <v/>
      </c>
      <c r="M229" s="78" t="str">
        <f>IFERROR(GETPIVOTDATA("Max de Wind Speed",'TCD 0h-0h'!$A$3,"Date0",$B229),"")</f>
        <v/>
      </c>
      <c r="N229" s="77" t="str">
        <f>IFERROR(GETPIVOTDATA("Max de Hi Speed",'TCD 0h-0h'!$A$3,"Date0",$B229),"")</f>
        <v/>
      </c>
      <c r="O229" s="78" t="str">
        <f>IFERROR(INDEX('TCD vent'!$T:$T,MATCH($B229,'TCD vent'!$A:$A,0)),"")</f>
        <v/>
      </c>
    </row>
    <row r="230" spans="2:15" x14ac:dyDescent="0.35">
      <c r="B230" s="31">
        <f t="shared" si="3"/>
        <v>226</v>
      </c>
      <c r="C230" s="32" t="str">
        <f>IFERROR(GETPIVOTDATA("Low Temp",'TCD 18h-18h'!$A$3,"Date18",B230),"")</f>
        <v/>
      </c>
      <c r="D230" s="32" t="str">
        <f>IFERROR(GETPIVOTDATA("Max de Hi Temp",'TCD 6h-6h'!$A$3,"Date6",B230),"")</f>
        <v/>
      </c>
      <c r="E230" s="33" t="str">
        <f>IFERROR(GETPIVOTDATA("Moyenne de Temp Out",'TCD 0h-0h'!$A$3,"Date0",B230),"")</f>
        <v/>
      </c>
      <c r="F230" s="45" t="str">
        <f>IFERROR(GETPIVOTDATA("Somme de Rain",'TCD 6h-6h'!$A$3,"Date6",B230),"")</f>
        <v/>
      </c>
      <c r="G230" s="45" t="str">
        <f>IFERROR(INDEX('TCD 6h-6h'!$AG:$AG,MATCH($B230,'TCD 6h-6h'!$G:$G,0)),"")</f>
        <v/>
      </c>
      <c r="H230" s="44" t="str">
        <f>IFERROR(GETPIVOTDATA("Max de Rain Rate",'TCD 6h-6h'!$A$3,"Date6",B230),"")</f>
        <v/>
      </c>
      <c r="I230" s="56" t="str">
        <f>IFERROR(GETPIVOTDATA("Min de Bar  ",'TCD 0h-0h'!$A$3,"Date0",$B230),"")</f>
        <v/>
      </c>
      <c r="J230" s="56" t="str">
        <f>IFERROR(GETPIVOTDATA("Max de Bar  ",'TCD 0h-0h'!$A$3,"Date0",$B230),"")</f>
        <v/>
      </c>
      <c r="K230" s="55" t="str">
        <f>IFERROR(GETPIVOTDATA("Moyenne de Bar  ",'TCD 0h-0h'!$A$3,"Date0",$B230),"")</f>
        <v/>
      </c>
      <c r="L230" s="78" t="str">
        <f>IFERROR(GETPIVOTDATA("Moyenne de Wind Speed",'TCD 0h-0h'!$A$3,"Date0",$B230),"")</f>
        <v/>
      </c>
      <c r="M230" s="78" t="str">
        <f>IFERROR(GETPIVOTDATA("Max de Wind Speed",'TCD 0h-0h'!$A$3,"Date0",$B230),"")</f>
        <v/>
      </c>
      <c r="N230" s="77" t="str">
        <f>IFERROR(GETPIVOTDATA("Max de Hi Speed",'TCD 0h-0h'!$A$3,"Date0",$B230),"")</f>
        <v/>
      </c>
      <c r="O230" s="78" t="str">
        <f>IFERROR(INDEX('TCD vent'!$T:$T,MATCH($B230,'TCD vent'!$A:$A,0)),"")</f>
        <v/>
      </c>
    </row>
    <row r="231" spans="2:15" x14ac:dyDescent="0.35">
      <c r="B231" s="31">
        <f t="shared" si="3"/>
        <v>227</v>
      </c>
      <c r="C231" s="32" t="str">
        <f>IFERROR(GETPIVOTDATA("Low Temp",'TCD 18h-18h'!$A$3,"Date18",B231),"")</f>
        <v/>
      </c>
      <c r="D231" s="32" t="str">
        <f>IFERROR(GETPIVOTDATA("Max de Hi Temp",'TCD 6h-6h'!$A$3,"Date6",B231),"")</f>
        <v/>
      </c>
      <c r="E231" s="33" t="str">
        <f>IFERROR(GETPIVOTDATA("Moyenne de Temp Out",'TCD 0h-0h'!$A$3,"Date0",B231),"")</f>
        <v/>
      </c>
      <c r="F231" s="45" t="str">
        <f>IFERROR(GETPIVOTDATA("Somme de Rain",'TCD 6h-6h'!$A$3,"Date6",B231),"")</f>
        <v/>
      </c>
      <c r="G231" s="45" t="str">
        <f>IFERROR(INDEX('TCD 6h-6h'!$AG:$AG,MATCH($B231,'TCD 6h-6h'!$G:$G,0)),"")</f>
        <v/>
      </c>
      <c r="H231" s="44" t="str">
        <f>IFERROR(GETPIVOTDATA("Max de Rain Rate",'TCD 6h-6h'!$A$3,"Date6",B231),"")</f>
        <v/>
      </c>
      <c r="I231" s="56" t="str">
        <f>IFERROR(GETPIVOTDATA("Min de Bar  ",'TCD 0h-0h'!$A$3,"Date0",$B231),"")</f>
        <v/>
      </c>
      <c r="J231" s="56" t="str">
        <f>IFERROR(GETPIVOTDATA("Max de Bar  ",'TCD 0h-0h'!$A$3,"Date0",$B231),"")</f>
        <v/>
      </c>
      <c r="K231" s="55" t="str">
        <f>IFERROR(GETPIVOTDATA("Moyenne de Bar  ",'TCD 0h-0h'!$A$3,"Date0",$B231),"")</f>
        <v/>
      </c>
      <c r="L231" s="78" t="str">
        <f>IFERROR(GETPIVOTDATA("Moyenne de Wind Speed",'TCD 0h-0h'!$A$3,"Date0",$B231),"")</f>
        <v/>
      </c>
      <c r="M231" s="78" t="str">
        <f>IFERROR(GETPIVOTDATA("Max de Wind Speed",'TCD 0h-0h'!$A$3,"Date0",$B231),"")</f>
        <v/>
      </c>
      <c r="N231" s="77" t="str">
        <f>IFERROR(GETPIVOTDATA("Max de Hi Speed",'TCD 0h-0h'!$A$3,"Date0",$B231),"")</f>
        <v/>
      </c>
      <c r="O231" s="78" t="str">
        <f>IFERROR(INDEX('TCD vent'!$T:$T,MATCH($B231,'TCD vent'!$A:$A,0)),"")</f>
        <v/>
      </c>
    </row>
    <row r="232" spans="2:15" x14ac:dyDescent="0.35">
      <c r="B232" s="31">
        <f t="shared" si="3"/>
        <v>228</v>
      </c>
      <c r="C232" s="32" t="str">
        <f>IFERROR(GETPIVOTDATA("Low Temp",'TCD 18h-18h'!$A$3,"Date18",B232),"")</f>
        <v/>
      </c>
      <c r="D232" s="32" t="str">
        <f>IFERROR(GETPIVOTDATA("Max de Hi Temp",'TCD 6h-6h'!$A$3,"Date6",B232),"")</f>
        <v/>
      </c>
      <c r="E232" s="33" t="str">
        <f>IFERROR(GETPIVOTDATA("Moyenne de Temp Out",'TCD 0h-0h'!$A$3,"Date0",B232),"")</f>
        <v/>
      </c>
      <c r="F232" s="45" t="str">
        <f>IFERROR(GETPIVOTDATA("Somme de Rain",'TCD 6h-6h'!$A$3,"Date6",B232),"")</f>
        <v/>
      </c>
      <c r="G232" s="45" t="str">
        <f>IFERROR(INDEX('TCD 6h-6h'!$AG:$AG,MATCH($B232,'TCD 6h-6h'!$G:$G,0)),"")</f>
        <v/>
      </c>
      <c r="H232" s="44" t="str">
        <f>IFERROR(GETPIVOTDATA("Max de Rain Rate",'TCD 6h-6h'!$A$3,"Date6",B232),"")</f>
        <v/>
      </c>
      <c r="I232" s="56" t="str">
        <f>IFERROR(GETPIVOTDATA("Min de Bar  ",'TCD 0h-0h'!$A$3,"Date0",$B232),"")</f>
        <v/>
      </c>
      <c r="J232" s="56" t="str">
        <f>IFERROR(GETPIVOTDATA("Max de Bar  ",'TCD 0h-0h'!$A$3,"Date0",$B232),"")</f>
        <v/>
      </c>
      <c r="K232" s="55" t="str">
        <f>IFERROR(GETPIVOTDATA("Moyenne de Bar  ",'TCD 0h-0h'!$A$3,"Date0",$B232),"")</f>
        <v/>
      </c>
      <c r="L232" s="78" t="str">
        <f>IFERROR(GETPIVOTDATA("Moyenne de Wind Speed",'TCD 0h-0h'!$A$3,"Date0",$B232),"")</f>
        <v/>
      </c>
      <c r="M232" s="78" t="str">
        <f>IFERROR(GETPIVOTDATA("Max de Wind Speed",'TCD 0h-0h'!$A$3,"Date0",$B232),"")</f>
        <v/>
      </c>
      <c r="N232" s="77" t="str">
        <f>IFERROR(GETPIVOTDATA("Max de Hi Speed",'TCD 0h-0h'!$A$3,"Date0",$B232),"")</f>
        <v/>
      </c>
      <c r="O232" s="78" t="str">
        <f>IFERROR(INDEX('TCD vent'!$T:$T,MATCH($B232,'TCD vent'!$A:$A,0)),"")</f>
        <v/>
      </c>
    </row>
    <row r="233" spans="2:15" x14ac:dyDescent="0.35">
      <c r="B233" s="31">
        <f t="shared" si="3"/>
        <v>229</v>
      </c>
      <c r="C233" s="32" t="str">
        <f>IFERROR(GETPIVOTDATA("Low Temp",'TCD 18h-18h'!$A$3,"Date18",B233),"")</f>
        <v/>
      </c>
      <c r="D233" s="32" t="str">
        <f>IFERROR(GETPIVOTDATA("Max de Hi Temp",'TCD 6h-6h'!$A$3,"Date6",B233),"")</f>
        <v/>
      </c>
      <c r="E233" s="33" t="str">
        <f>IFERROR(GETPIVOTDATA("Moyenne de Temp Out",'TCD 0h-0h'!$A$3,"Date0",B233),"")</f>
        <v/>
      </c>
      <c r="F233" s="45" t="str">
        <f>IFERROR(GETPIVOTDATA("Somme de Rain",'TCD 6h-6h'!$A$3,"Date6",B233),"")</f>
        <v/>
      </c>
      <c r="G233" s="45" t="str">
        <f>IFERROR(INDEX('TCD 6h-6h'!$AG:$AG,MATCH($B233,'TCD 6h-6h'!$G:$G,0)),"")</f>
        <v/>
      </c>
      <c r="H233" s="44" t="str">
        <f>IFERROR(GETPIVOTDATA("Max de Rain Rate",'TCD 6h-6h'!$A$3,"Date6",B233),"")</f>
        <v/>
      </c>
      <c r="I233" s="56" t="str">
        <f>IFERROR(GETPIVOTDATA("Min de Bar  ",'TCD 0h-0h'!$A$3,"Date0",$B233),"")</f>
        <v/>
      </c>
      <c r="J233" s="56" t="str">
        <f>IFERROR(GETPIVOTDATA("Max de Bar  ",'TCD 0h-0h'!$A$3,"Date0",$B233),"")</f>
        <v/>
      </c>
      <c r="K233" s="55" t="str">
        <f>IFERROR(GETPIVOTDATA("Moyenne de Bar  ",'TCD 0h-0h'!$A$3,"Date0",$B233),"")</f>
        <v/>
      </c>
      <c r="L233" s="78" t="str">
        <f>IFERROR(GETPIVOTDATA("Moyenne de Wind Speed",'TCD 0h-0h'!$A$3,"Date0",$B233),"")</f>
        <v/>
      </c>
      <c r="M233" s="78" t="str">
        <f>IFERROR(GETPIVOTDATA("Max de Wind Speed",'TCD 0h-0h'!$A$3,"Date0",$B233),"")</f>
        <v/>
      </c>
      <c r="N233" s="77" t="str">
        <f>IFERROR(GETPIVOTDATA("Max de Hi Speed",'TCD 0h-0h'!$A$3,"Date0",$B233),"")</f>
        <v/>
      </c>
      <c r="O233" s="78" t="str">
        <f>IFERROR(INDEX('TCD vent'!$T:$T,MATCH($B233,'TCD vent'!$A:$A,0)),"")</f>
        <v/>
      </c>
    </row>
    <row r="234" spans="2:15" x14ac:dyDescent="0.35">
      <c r="B234" s="31">
        <f t="shared" si="3"/>
        <v>230</v>
      </c>
      <c r="C234" s="32" t="str">
        <f>IFERROR(GETPIVOTDATA("Low Temp",'TCD 18h-18h'!$A$3,"Date18",B234),"")</f>
        <v/>
      </c>
      <c r="D234" s="32" t="str">
        <f>IFERROR(GETPIVOTDATA("Max de Hi Temp",'TCD 6h-6h'!$A$3,"Date6",B234),"")</f>
        <v/>
      </c>
      <c r="E234" s="33" t="str">
        <f>IFERROR(GETPIVOTDATA("Moyenne de Temp Out",'TCD 0h-0h'!$A$3,"Date0",B234),"")</f>
        <v/>
      </c>
      <c r="F234" s="45" t="str">
        <f>IFERROR(GETPIVOTDATA("Somme de Rain",'TCD 6h-6h'!$A$3,"Date6",B234),"")</f>
        <v/>
      </c>
      <c r="G234" s="45" t="str">
        <f>IFERROR(INDEX('TCD 6h-6h'!$AG:$AG,MATCH($B234,'TCD 6h-6h'!$G:$G,0)),"")</f>
        <v/>
      </c>
      <c r="H234" s="44" t="str">
        <f>IFERROR(GETPIVOTDATA("Max de Rain Rate",'TCD 6h-6h'!$A$3,"Date6",B234),"")</f>
        <v/>
      </c>
      <c r="I234" s="56" t="str">
        <f>IFERROR(GETPIVOTDATA("Min de Bar  ",'TCD 0h-0h'!$A$3,"Date0",$B234),"")</f>
        <v/>
      </c>
      <c r="J234" s="56" t="str">
        <f>IFERROR(GETPIVOTDATA("Max de Bar  ",'TCD 0h-0h'!$A$3,"Date0",$B234),"")</f>
        <v/>
      </c>
      <c r="K234" s="55" t="str">
        <f>IFERROR(GETPIVOTDATA("Moyenne de Bar  ",'TCD 0h-0h'!$A$3,"Date0",$B234),"")</f>
        <v/>
      </c>
      <c r="L234" s="78" t="str">
        <f>IFERROR(GETPIVOTDATA("Moyenne de Wind Speed",'TCD 0h-0h'!$A$3,"Date0",$B234),"")</f>
        <v/>
      </c>
      <c r="M234" s="78" t="str">
        <f>IFERROR(GETPIVOTDATA("Max de Wind Speed",'TCD 0h-0h'!$A$3,"Date0",$B234),"")</f>
        <v/>
      </c>
      <c r="N234" s="77" t="str">
        <f>IFERROR(GETPIVOTDATA("Max de Hi Speed",'TCD 0h-0h'!$A$3,"Date0",$B234),"")</f>
        <v/>
      </c>
      <c r="O234" s="78" t="str">
        <f>IFERROR(INDEX('TCD vent'!$T:$T,MATCH($B234,'TCD vent'!$A:$A,0)),"")</f>
        <v/>
      </c>
    </row>
    <row r="235" spans="2:15" x14ac:dyDescent="0.35">
      <c r="B235" s="31">
        <f t="shared" si="3"/>
        <v>231</v>
      </c>
      <c r="C235" s="32" t="str">
        <f>IFERROR(GETPIVOTDATA("Low Temp",'TCD 18h-18h'!$A$3,"Date18",B235),"")</f>
        <v/>
      </c>
      <c r="D235" s="32" t="str">
        <f>IFERROR(GETPIVOTDATA("Max de Hi Temp",'TCD 6h-6h'!$A$3,"Date6",B235),"")</f>
        <v/>
      </c>
      <c r="E235" s="33" t="str">
        <f>IFERROR(GETPIVOTDATA("Moyenne de Temp Out",'TCD 0h-0h'!$A$3,"Date0",B235),"")</f>
        <v/>
      </c>
      <c r="F235" s="45" t="str">
        <f>IFERROR(GETPIVOTDATA("Somme de Rain",'TCD 6h-6h'!$A$3,"Date6",B235),"")</f>
        <v/>
      </c>
      <c r="G235" s="45" t="str">
        <f>IFERROR(INDEX('TCD 6h-6h'!$AG:$AG,MATCH($B235,'TCD 6h-6h'!$G:$G,0)),"")</f>
        <v/>
      </c>
      <c r="H235" s="44" t="str">
        <f>IFERROR(GETPIVOTDATA("Max de Rain Rate",'TCD 6h-6h'!$A$3,"Date6",B235),"")</f>
        <v/>
      </c>
      <c r="I235" s="56" t="str">
        <f>IFERROR(GETPIVOTDATA("Min de Bar  ",'TCD 0h-0h'!$A$3,"Date0",$B235),"")</f>
        <v/>
      </c>
      <c r="J235" s="56" t="str">
        <f>IFERROR(GETPIVOTDATA("Max de Bar  ",'TCD 0h-0h'!$A$3,"Date0",$B235),"")</f>
        <v/>
      </c>
      <c r="K235" s="55" t="str">
        <f>IFERROR(GETPIVOTDATA("Moyenne de Bar  ",'TCD 0h-0h'!$A$3,"Date0",$B235),"")</f>
        <v/>
      </c>
      <c r="L235" s="78" t="str">
        <f>IFERROR(GETPIVOTDATA("Moyenne de Wind Speed",'TCD 0h-0h'!$A$3,"Date0",$B235),"")</f>
        <v/>
      </c>
      <c r="M235" s="78" t="str">
        <f>IFERROR(GETPIVOTDATA("Max de Wind Speed",'TCD 0h-0h'!$A$3,"Date0",$B235),"")</f>
        <v/>
      </c>
      <c r="N235" s="77" t="str">
        <f>IFERROR(GETPIVOTDATA("Max de Hi Speed",'TCD 0h-0h'!$A$3,"Date0",$B235),"")</f>
        <v/>
      </c>
      <c r="O235" s="78" t="str">
        <f>IFERROR(INDEX('TCD vent'!$T:$T,MATCH($B235,'TCD vent'!$A:$A,0)),"")</f>
        <v/>
      </c>
    </row>
    <row r="236" spans="2:15" x14ac:dyDescent="0.35">
      <c r="B236" s="31">
        <f t="shared" si="3"/>
        <v>232</v>
      </c>
      <c r="C236" s="32" t="str">
        <f>IFERROR(GETPIVOTDATA("Low Temp",'TCD 18h-18h'!$A$3,"Date18",B236),"")</f>
        <v/>
      </c>
      <c r="D236" s="32" t="str">
        <f>IFERROR(GETPIVOTDATA("Max de Hi Temp",'TCD 6h-6h'!$A$3,"Date6",B236),"")</f>
        <v/>
      </c>
      <c r="E236" s="33" t="str">
        <f>IFERROR(GETPIVOTDATA("Moyenne de Temp Out",'TCD 0h-0h'!$A$3,"Date0",B236),"")</f>
        <v/>
      </c>
      <c r="F236" s="45" t="str">
        <f>IFERROR(GETPIVOTDATA("Somme de Rain",'TCD 6h-6h'!$A$3,"Date6",B236),"")</f>
        <v/>
      </c>
      <c r="G236" s="45" t="str">
        <f>IFERROR(INDEX('TCD 6h-6h'!$AG:$AG,MATCH($B236,'TCD 6h-6h'!$G:$G,0)),"")</f>
        <v/>
      </c>
      <c r="H236" s="44" t="str">
        <f>IFERROR(GETPIVOTDATA("Max de Rain Rate",'TCD 6h-6h'!$A$3,"Date6",B236),"")</f>
        <v/>
      </c>
      <c r="I236" s="56" t="str">
        <f>IFERROR(GETPIVOTDATA("Min de Bar  ",'TCD 0h-0h'!$A$3,"Date0",$B236),"")</f>
        <v/>
      </c>
      <c r="J236" s="56" t="str">
        <f>IFERROR(GETPIVOTDATA("Max de Bar  ",'TCD 0h-0h'!$A$3,"Date0",$B236),"")</f>
        <v/>
      </c>
      <c r="K236" s="55" t="str">
        <f>IFERROR(GETPIVOTDATA("Moyenne de Bar  ",'TCD 0h-0h'!$A$3,"Date0",$B236),"")</f>
        <v/>
      </c>
      <c r="L236" s="78" t="str">
        <f>IFERROR(GETPIVOTDATA("Moyenne de Wind Speed",'TCD 0h-0h'!$A$3,"Date0",$B236),"")</f>
        <v/>
      </c>
      <c r="M236" s="78" t="str">
        <f>IFERROR(GETPIVOTDATA("Max de Wind Speed",'TCD 0h-0h'!$A$3,"Date0",$B236),"")</f>
        <v/>
      </c>
      <c r="N236" s="77" t="str">
        <f>IFERROR(GETPIVOTDATA("Max de Hi Speed",'TCD 0h-0h'!$A$3,"Date0",$B236),"")</f>
        <v/>
      </c>
      <c r="O236" s="78" t="str">
        <f>IFERROR(INDEX('TCD vent'!$T:$T,MATCH($B236,'TCD vent'!$A:$A,0)),"")</f>
        <v/>
      </c>
    </row>
    <row r="237" spans="2:15" x14ac:dyDescent="0.35">
      <c r="B237" s="31">
        <f t="shared" si="3"/>
        <v>233</v>
      </c>
      <c r="C237" s="32" t="str">
        <f>IFERROR(GETPIVOTDATA("Low Temp",'TCD 18h-18h'!$A$3,"Date18",B237),"")</f>
        <v/>
      </c>
      <c r="D237" s="32" t="str">
        <f>IFERROR(GETPIVOTDATA("Max de Hi Temp",'TCD 6h-6h'!$A$3,"Date6",B237),"")</f>
        <v/>
      </c>
      <c r="E237" s="33" t="str">
        <f>IFERROR(GETPIVOTDATA("Moyenne de Temp Out",'TCD 0h-0h'!$A$3,"Date0",B237),"")</f>
        <v/>
      </c>
      <c r="F237" s="45" t="str">
        <f>IFERROR(GETPIVOTDATA("Somme de Rain",'TCD 6h-6h'!$A$3,"Date6",B237),"")</f>
        <v/>
      </c>
      <c r="G237" s="45" t="str">
        <f>IFERROR(INDEX('TCD 6h-6h'!$AG:$AG,MATCH($B237,'TCD 6h-6h'!$G:$G,0)),"")</f>
        <v/>
      </c>
      <c r="H237" s="44" t="str">
        <f>IFERROR(GETPIVOTDATA("Max de Rain Rate",'TCD 6h-6h'!$A$3,"Date6",B237),"")</f>
        <v/>
      </c>
      <c r="I237" s="56" t="str">
        <f>IFERROR(GETPIVOTDATA("Min de Bar  ",'TCD 0h-0h'!$A$3,"Date0",$B237),"")</f>
        <v/>
      </c>
      <c r="J237" s="56" t="str">
        <f>IFERROR(GETPIVOTDATA("Max de Bar  ",'TCD 0h-0h'!$A$3,"Date0",$B237),"")</f>
        <v/>
      </c>
      <c r="K237" s="55" t="str">
        <f>IFERROR(GETPIVOTDATA("Moyenne de Bar  ",'TCD 0h-0h'!$A$3,"Date0",$B237),"")</f>
        <v/>
      </c>
      <c r="L237" s="78" t="str">
        <f>IFERROR(GETPIVOTDATA("Moyenne de Wind Speed",'TCD 0h-0h'!$A$3,"Date0",$B237),"")</f>
        <v/>
      </c>
      <c r="M237" s="78" t="str">
        <f>IFERROR(GETPIVOTDATA("Max de Wind Speed",'TCD 0h-0h'!$A$3,"Date0",$B237),"")</f>
        <v/>
      </c>
      <c r="N237" s="77" t="str">
        <f>IFERROR(GETPIVOTDATA("Max de Hi Speed",'TCD 0h-0h'!$A$3,"Date0",$B237),"")</f>
        <v/>
      </c>
      <c r="O237" s="78" t="str">
        <f>IFERROR(INDEX('TCD vent'!$T:$T,MATCH($B237,'TCD vent'!$A:$A,0)),"")</f>
        <v/>
      </c>
    </row>
    <row r="238" spans="2:15" x14ac:dyDescent="0.35">
      <c r="B238" s="31">
        <f t="shared" si="3"/>
        <v>234</v>
      </c>
      <c r="C238" s="32" t="str">
        <f>IFERROR(GETPIVOTDATA("Low Temp",'TCD 18h-18h'!$A$3,"Date18",B238),"")</f>
        <v/>
      </c>
      <c r="D238" s="32" t="str">
        <f>IFERROR(GETPIVOTDATA("Max de Hi Temp",'TCD 6h-6h'!$A$3,"Date6",B238),"")</f>
        <v/>
      </c>
      <c r="E238" s="33" t="str">
        <f>IFERROR(GETPIVOTDATA("Moyenne de Temp Out",'TCD 0h-0h'!$A$3,"Date0",B238),"")</f>
        <v/>
      </c>
      <c r="F238" s="45" t="str">
        <f>IFERROR(GETPIVOTDATA("Somme de Rain",'TCD 6h-6h'!$A$3,"Date6",B238),"")</f>
        <v/>
      </c>
      <c r="G238" s="45" t="str">
        <f>IFERROR(INDEX('TCD 6h-6h'!$AG:$AG,MATCH($B238,'TCD 6h-6h'!$G:$G,0)),"")</f>
        <v/>
      </c>
      <c r="H238" s="44" t="str">
        <f>IFERROR(GETPIVOTDATA("Max de Rain Rate",'TCD 6h-6h'!$A$3,"Date6",B238),"")</f>
        <v/>
      </c>
      <c r="I238" s="56" t="str">
        <f>IFERROR(GETPIVOTDATA("Min de Bar  ",'TCD 0h-0h'!$A$3,"Date0",$B238),"")</f>
        <v/>
      </c>
      <c r="J238" s="56" t="str">
        <f>IFERROR(GETPIVOTDATA("Max de Bar  ",'TCD 0h-0h'!$A$3,"Date0",$B238),"")</f>
        <v/>
      </c>
      <c r="K238" s="55" t="str">
        <f>IFERROR(GETPIVOTDATA("Moyenne de Bar  ",'TCD 0h-0h'!$A$3,"Date0",$B238),"")</f>
        <v/>
      </c>
      <c r="L238" s="78" t="str">
        <f>IFERROR(GETPIVOTDATA("Moyenne de Wind Speed",'TCD 0h-0h'!$A$3,"Date0",$B238),"")</f>
        <v/>
      </c>
      <c r="M238" s="78" t="str">
        <f>IFERROR(GETPIVOTDATA("Max de Wind Speed",'TCD 0h-0h'!$A$3,"Date0",$B238),"")</f>
        <v/>
      </c>
      <c r="N238" s="77" t="str">
        <f>IFERROR(GETPIVOTDATA("Max de Hi Speed",'TCD 0h-0h'!$A$3,"Date0",$B238),"")</f>
        <v/>
      </c>
      <c r="O238" s="78" t="str">
        <f>IFERROR(INDEX('TCD vent'!$T:$T,MATCH($B238,'TCD vent'!$A:$A,0)),"")</f>
        <v/>
      </c>
    </row>
    <row r="239" spans="2:15" x14ac:dyDescent="0.35">
      <c r="B239" s="31">
        <f t="shared" si="3"/>
        <v>235</v>
      </c>
      <c r="C239" s="32" t="str">
        <f>IFERROR(GETPIVOTDATA("Low Temp",'TCD 18h-18h'!$A$3,"Date18",B239),"")</f>
        <v/>
      </c>
      <c r="D239" s="32" t="str">
        <f>IFERROR(GETPIVOTDATA("Max de Hi Temp",'TCD 6h-6h'!$A$3,"Date6",B239),"")</f>
        <v/>
      </c>
      <c r="E239" s="33" t="str">
        <f>IFERROR(GETPIVOTDATA("Moyenne de Temp Out",'TCD 0h-0h'!$A$3,"Date0",B239),"")</f>
        <v/>
      </c>
      <c r="F239" s="45" t="str">
        <f>IFERROR(GETPIVOTDATA("Somme de Rain",'TCD 6h-6h'!$A$3,"Date6",B239),"")</f>
        <v/>
      </c>
      <c r="G239" s="45" t="str">
        <f>IFERROR(INDEX('TCD 6h-6h'!$AG:$AG,MATCH($B239,'TCD 6h-6h'!$G:$G,0)),"")</f>
        <v/>
      </c>
      <c r="H239" s="44" t="str">
        <f>IFERROR(GETPIVOTDATA("Max de Rain Rate",'TCD 6h-6h'!$A$3,"Date6",B239),"")</f>
        <v/>
      </c>
      <c r="I239" s="56" t="str">
        <f>IFERROR(GETPIVOTDATA("Min de Bar  ",'TCD 0h-0h'!$A$3,"Date0",$B239),"")</f>
        <v/>
      </c>
      <c r="J239" s="56" t="str">
        <f>IFERROR(GETPIVOTDATA("Max de Bar  ",'TCD 0h-0h'!$A$3,"Date0",$B239),"")</f>
        <v/>
      </c>
      <c r="K239" s="55" t="str">
        <f>IFERROR(GETPIVOTDATA("Moyenne de Bar  ",'TCD 0h-0h'!$A$3,"Date0",$B239),"")</f>
        <v/>
      </c>
      <c r="L239" s="78" t="str">
        <f>IFERROR(GETPIVOTDATA("Moyenne de Wind Speed",'TCD 0h-0h'!$A$3,"Date0",$B239),"")</f>
        <v/>
      </c>
      <c r="M239" s="78" t="str">
        <f>IFERROR(GETPIVOTDATA("Max de Wind Speed",'TCD 0h-0h'!$A$3,"Date0",$B239),"")</f>
        <v/>
      </c>
      <c r="N239" s="77" t="str">
        <f>IFERROR(GETPIVOTDATA("Max de Hi Speed",'TCD 0h-0h'!$A$3,"Date0",$B239),"")</f>
        <v/>
      </c>
      <c r="O239" s="78" t="str">
        <f>IFERROR(INDEX('TCD vent'!$T:$T,MATCH($B239,'TCD vent'!$A:$A,0)),"")</f>
        <v/>
      </c>
    </row>
    <row r="240" spans="2:15" x14ac:dyDescent="0.35">
      <c r="B240" s="31">
        <f t="shared" si="3"/>
        <v>236</v>
      </c>
      <c r="C240" s="32" t="str">
        <f>IFERROR(GETPIVOTDATA("Low Temp",'TCD 18h-18h'!$A$3,"Date18",B240),"")</f>
        <v/>
      </c>
      <c r="D240" s="32" t="str">
        <f>IFERROR(GETPIVOTDATA("Max de Hi Temp",'TCD 6h-6h'!$A$3,"Date6",B240),"")</f>
        <v/>
      </c>
      <c r="E240" s="33" t="str">
        <f>IFERROR(GETPIVOTDATA("Moyenne de Temp Out",'TCD 0h-0h'!$A$3,"Date0",B240),"")</f>
        <v/>
      </c>
      <c r="F240" s="45" t="str">
        <f>IFERROR(GETPIVOTDATA("Somme de Rain",'TCD 6h-6h'!$A$3,"Date6",B240),"")</f>
        <v/>
      </c>
      <c r="G240" s="45" t="str">
        <f>IFERROR(INDEX('TCD 6h-6h'!$AG:$AG,MATCH($B240,'TCD 6h-6h'!$G:$G,0)),"")</f>
        <v/>
      </c>
      <c r="H240" s="44" t="str">
        <f>IFERROR(GETPIVOTDATA("Max de Rain Rate",'TCD 6h-6h'!$A$3,"Date6",B240),"")</f>
        <v/>
      </c>
      <c r="I240" s="56" t="str">
        <f>IFERROR(GETPIVOTDATA("Min de Bar  ",'TCD 0h-0h'!$A$3,"Date0",$B240),"")</f>
        <v/>
      </c>
      <c r="J240" s="56" t="str">
        <f>IFERROR(GETPIVOTDATA("Max de Bar  ",'TCD 0h-0h'!$A$3,"Date0",$B240),"")</f>
        <v/>
      </c>
      <c r="K240" s="55" t="str">
        <f>IFERROR(GETPIVOTDATA("Moyenne de Bar  ",'TCD 0h-0h'!$A$3,"Date0",$B240),"")</f>
        <v/>
      </c>
      <c r="L240" s="78" t="str">
        <f>IFERROR(GETPIVOTDATA("Moyenne de Wind Speed",'TCD 0h-0h'!$A$3,"Date0",$B240),"")</f>
        <v/>
      </c>
      <c r="M240" s="78" t="str">
        <f>IFERROR(GETPIVOTDATA("Max de Wind Speed",'TCD 0h-0h'!$A$3,"Date0",$B240),"")</f>
        <v/>
      </c>
      <c r="N240" s="77" t="str">
        <f>IFERROR(GETPIVOTDATA("Max de Hi Speed",'TCD 0h-0h'!$A$3,"Date0",$B240),"")</f>
        <v/>
      </c>
      <c r="O240" s="78" t="str">
        <f>IFERROR(INDEX('TCD vent'!$T:$T,MATCH($B240,'TCD vent'!$A:$A,0)),"")</f>
        <v/>
      </c>
    </row>
    <row r="241" spans="2:15" x14ac:dyDescent="0.35">
      <c r="B241" s="31">
        <f t="shared" si="3"/>
        <v>237</v>
      </c>
      <c r="C241" s="32" t="str">
        <f>IFERROR(GETPIVOTDATA("Low Temp",'TCD 18h-18h'!$A$3,"Date18",B241),"")</f>
        <v/>
      </c>
      <c r="D241" s="32" t="str">
        <f>IFERROR(GETPIVOTDATA("Max de Hi Temp",'TCD 6h-6h'!$A$3,"Date6",B241),"")</f>
        <v/>
      </c>
      <c r="E241" s="33" t="str">
        <f>IFERROR(GETPIVOTDATA("Moyenne de Temp Out",'TCD 0h-0h'!$A$3,"Date0",B241),"")</f>
        <v/>
      </c>
      <c r="F241" s="45" t="str">
        <f>IFERROR(GETPIVOTDATA("Somme de Rain",'TCD 6h-6h'!$A$3,"Date6",B241),"")</f>
        <v/>
      </c>
      <c r="G241" s="45" t="str">
        <f>IFERROR(INDEX('TCD 6h-6h'!$AG:$AG,MATCH($B241,'TCD 6h-6h'!$G:$G,0)),"")</f>
        <v/>
      </c>
      <c r="H241" s="44" t="str">
        <f>IFERROR(GETPIVOTDATA("Max de Rain Rate",'TCD 6h-6h'!$A$3,"Date6",B241),"")</f>
        <v/>
      </c>
      <c r="I241" s="56" t="str">
        <f>IFERROR(GETPIVOTDATA("Min de Bar  ",'TCD 0h-0h'!$A$3,"Date0",$B241),"")</f>
        <v/>
      </c>
      <c r="J241" s="56" t="str">
        <f>IFERROR(GETPIVOTDATA("Max de Bar  ",'TCD 0h-0h'!$A$3,"Date0",$B241),"")</f>
        <v/>
      </c>
      <c r="K241" s="55" t="str">
        <f>IFERROR(GETPIVOTDATA("Moyenne de Bar  ",'TCD 0h-0h'!$A$3,"Date0",$B241),"")</f>
        <v/>
      </c>
      <c r="L241" s="78" t="str">
        <f>IFERROR(GETPIVOTDATA("Moyenne de Wind Speed",'TCD 0h-0h'!$A$3,"Date0",$B241),"")</f>
        <v/>
      </c>
      <c r="M241" s="78" t="str">
        <f>IFERROR(GETPIVOTDATA("Max de Wind Speed",'TCD 0h-0h'!$A$3,"Date0",$B241),"")</f>
        <v/>
      </c>
      <c r="N241" s="77" t="str">
        <f>IFERROR(GETPIVOTDATA("Max de Hi Speed",'TCD 0h-0h'!$A$3,"Date0",$B241),"")</f>
        <v/>
      </c>
      <c r="O241" s="78" t="str">
        <f>IFERROR(INDEX('TCD vent'!$T:$T,MATCH($B241,'TCD vent'!$A:$A,0)),"")</f>
        <v/>
      </c>
    </row>
    <row r="242" spans="2:15" x14ac:dyDescent="0.35">
      <c r="B242" s="31">
        <f t="shared" si="3"/>
        <v>238</v>
      </c>
      <c r="C242" s="32" t="str">
        <f>IFERROR(GETPIVOTDATA("Low Temp",'TCD 18h-18h'!$A$3,"Date18",B242),"")</f>
        <v/>
      </c>
      <c r="D242" s="32" t="str">
        <f>IFERROR(GETPIVOTDATA("Max de Hi Temp",'TCD 6h-6h'!$A$3,"Date6",B242),"")</f>
        <v/>
      </c>
      <c r="E242" s="33" t="str">
        <f>IFERROR(GETPIVOTDATA("Moyenne de Temp Out",'TCD 0h-0h'!$A$3,"Date0",B242),"")</f>
        <v/>
      </c>
      <c r="F242" s="45" t="str">
        <f>IFERROR(GETPIVOTDATA("Somme de Rain",'TCD 6h-6h'!$A$3,"Date6",B242),"")</f>
        <v/>
      </c>
      <c r="G242" s="45" t="str">
        <f>IFERROR(INDEX('TCD 6h-6h'!$AG:$AG,MATCH($B242,'TCD 6h-6h'!$G:$G,0)),"")</f>
        <v/>
      </c>
      <c r="H242" s="44" t="str">
        <f>IFERROR(GETPIVOTDATA("Max de Rain Rate",'TCD 6h-6h'!$A$3,"Date6",B242),"")</f>
        <v/>
      </c>
      <c r="I242" s="56" t="str">
        <f>IFERROR(GETPIVOTDATA("Min de Bar  ",'TCD 0h-0h'!$A$3,"Date0",$B242),"")</f>
        <v/>
      </c>
      <c r="J242" s="56" t="str">
        <f>IFERROR(GETPIVOTDATA("Max de Bar  ",'TCD 0h-0h'!$A$3,"Date0",$B242),"")</f>
        <v/>
      </c>
      <c r="K242" s="55" t="str">
        <f>IFERROR(GETPIVOTDATA("Moyenne de Bar  ",'TCD 0h-0h'!$A$3,"Date0",$B242),"")</f>
        <v/>
      </c>
      <c r="L242" s="78" t="str">
        <f>IFERROR(GETPIVOTDATA("Moyenne de Wind Speed",'TCD 0h-0h'!$A$3,"Date0",$B242),"")</f>
        <v/>
      </c>
      <c r="M242" s="78" t="str">
        <f>IFERROR(GETPIVOTDATA("Max de Wind Speed",'TCD 0h-0h'!$A$3,"Date0",$B242),"")</f>
        <v/>
      </c>
      <c r="N242" s="77" t="str">
        <f>IFERROR(GETPIVOTDATA("Max de Hi Speed",'TCD 0h-0h'!$A$3,"Date0",$B242),"")</f>
        <v/>
      </c>
      <c r="O242" s="78" t="str">
        <f>IFERROR(INDEX('TCD vent'!$T:$T,MATCH($B242,'TCD vent'!$A:$A,0)),"")</f>
        <v/>
      </c>
    </row>
    <row r="243" spans="2:15" x14ac:dyDescent="0.35">
      <c r="B243" s="31">
        <f t="shared" si="3"/>
        <v>239</v>
      </c>
      <c r="C243" s="32" t="str">
        <f>IFERROR(GETPIVOTDATA("Low Temp",'TCD 18h-18h'!$A$3,"Date18",B243),"")</f>
        <v/>
      </c>
      <c r="D243" s="32" t="str">
        <f>IFERROR(GETPIVOTDATA("Max de Hi Temp",'TCD 6h-6h'!$A$3,"Date6",B243),"")</f>
        <v/>
      </c>
      <c r="E243" s="33" t="str">
        <f>IFERROR(GETPIVOTDATA("Moyenne de Temp Out",'TCD 0h-0h'!$A$3,"Date0",B243),"")</f>
        <v/>
      </c>
      <c r="F243" s="45" t="str">
        <f>IFERROR(GETPIVOTDATA("Somme de Rain",'TCD 6h-6h'!$A$3,"Date6",B243),"")</f>
        <v/>
      </c>
      <c r="G243" s="45" t="str">
        <f>IFERROR(INDEX('TCD 6h-6h'!$AG:$AG,MATCH($B243,'TCD 6h-6h'!$G:$G,0)),"")</f>
        <v/>
      </c>
      <c r="H243" s="44" t="str">
        <f>IFERROR(GETPIVOTDATA("Max de Rain Rate",'TCD 6h-6h'!$A$3,"Date6",B243),"")</f>
        <v/>
      </c>
      <c r="I243" s="56" t="str">
        <f>IFERROR(GETPIVOTDATA("Min de Bar  ",'TCD 0h-0h'!$A$3,"Date0",$B243),"")</f>
        <v/>
      </c>
      <c r="J243" s="56" t="str">
        <f>IFERROR(GETPIVOTDATA("Max de Bar  ",'TCD 0h-0h'!$A$3,"Date0",$B243),"")</f>
        <v/>
      </c>
      <c r="K243" s="55" t="str">
        <f>IFERROR(GETPIVOTDATA("Moyenne de Bar  ",'TCD 0h-0h'!$A$3,"Date0",$B243),"")</f>
        <v/>
      </c>
      <c r="L243" s="78" t="str">
        <f>IFERROR(GETPIVOTDATA("Moyenne de Wind Speed",'TCD 0h-0h'!$A$3,"Date0",$B243),"")</f>
        <v/>
      </c>
      <c r="M243" s="78" t="str">
        <f>IFERROR(GETPIVOTDATA("Max de Wind Speed",'TCD 0h-0h'!$A$3,"Date0",$B243),"")</f>
        <v/>
      </c>
      <c r="N243" s="77" t="str">
        <f>IFERROR(GETPIVOTDATA("Max de Hi Speed",'TCD 0h-0h'!$A$3,"Date0",$B243),"")</f>
        <v/>
      </c>
      <c r="O243" s="78" t="str">
        <f>IFERROR(INDEX('TCD vent'!$T:$T,MATCH($B243,'TCD vent'!$A:$A,0)),"")</f>
        <v/>
      </c>
    </row>
    <row r="244" spans="2:15" x14ac:dyDescent="0.35">
      <c r="B244" s="31">
        <f t="shared" si="3"/>
        <v>240</v>
      </c>
      <c r="C244" s="32" t="str">
        <f>IFERROR(GETPIVOTDATA("Low Temp",'TCD 18h-18h'!$A$3,"Date18",B244),"")</f>
        <v/>
      </c>
      <c r="D244" s="32" t="str">
        <f>IFERROR(GETPIVOTDATA("Max de Hi Temp",'TCD 6h-6h'!$A$3,"Date6",B244),"")</f>
        <v/>
      </c>
      <c r="E244" s="33" t="str">
        <f>IFERROR(GETPIVOTDATA("Moyenne de Temp Out",'TCD 0h-0h'!$A$3,"Date0",B244),"")</f>
        <v/>
      </c>
      <c r="F244" s="45" t="str">
        <f>IFERROR(GETPIVOTDATA("Somme de Rain",'TCD 6h-6h'!$A$3,"Date6",B244),"")</f>
        <v/>
      </c>
      <c r="G244" s="45" t="str">
        <f>IFERROR(INDEX('TCD 6h-6h'!$AG:$AG,MATCH($B244,'TCD 6h-6h'!$G:$G,0)),"")</f>
        <v/>
      </c>
      <c r="H244" s="44" t="str">
        <f>IFERROR(GETPIVOTDATA("Max de Rain Rate",'TCD 6h-6h'!$A$3,"Date6",B244),"")</f>
        <v/>
      </c>
      <c r="I244" s="56" t="str">
        <f>IFERROR(GETPIVOTDATA("Min de Bar  ",'TCD 0h-0h'!$A$3,"Date0",$B244),"")</f>
        <v/>
      </c>
      <c r="J244" s="56" t="str">
        <f>IFERROR(GETPIVOTDATA("Max de Bar  ",'TCD 0h-0h'!$A$3,"Date0",$B244),"")</f>
        <v/>
      </c>
      <c r="K244" s="55" t="str">
        <f>IFERROR(GETPIVOTDATA("Moyenne de Bar  ",'TCD 0h-0h'!$A$3,"Date0",$B244),"")</f>
        <v/>
      </c>
      <c r="L244" s="78" t="str">
        <f>IFERROR(GETPIVOTDATA("Moyenne de Wind Speed",'TCD 0h-0h'!$A$3,"Date0",$B244),"")</f>
        <v/>
      </c>
      <c r="M244" s="78" t="str">
        <f>IFERROR(GETPIVOTDATA("Max de Wind Speed",'TCD 0h-0h'!$A$3,"Date0",$B244),"")</f>
        <v/>
      </c>
      <c r="N244" s="77" t="str">
        <f>IFERROR(GETPIVOTDATA("Max de Hi Speed",'TCD 0h-0h'!$A$3,"Date0",$B244),"")</f>
        <v/>
      </c>
      <c r="O244" s="78" t="str">
        <f>IFERROR(INDEX('TCD vent'!$T:$T,MATCH($B244,'TCD vent'!$A:$A,0)),"")</f>
        <v/>
      </c>
    </row>
    <row r="245" spans="2:15" x14ac:dyDescent="0.35">
      <c r="B245" s="31">
        <f t="shared" si="3"/>
        <v>241</v>
      </c>
      <c r="C245" s="32" t="str">
        <f>IFERROR(GETPIVOTDATA("Low Temp",'TCD 18h-18h'!$A$3,"Date18",B245),"")</f>
        <v/>
      </c>
      <c r="D245" s="32" t="str">
        <f>IFERROR(GETPIVOTDATA("Max de Hi Temp",'TCD 6h-6h'!$A$3,"Date6",B245),"")</f>
        <v/>
      </c>
      <c r="E245" s="33" t="str">
        <f>IFERROR(GETPIVOTDATA("Moyenne de Temp Out",'TCD 0h-0h'!$A$3,"Date0",B245),"")</f>
        <v/>
      </c>
      <c r="F245" s="45" t="str">
        <f>IFERROR(GETPIVOTDATA("Somme de Rain",'TCD 6h-6h'!$A$3,"Date6",B245),"")</f>
        <v/>
      </c>
      <c r="G245" s="45" t="str">
        <f>IFERROR(INDEX('TCD 6h-6h'!$AG:$AG,MATCH($B245,'TCD 6h-6h'!$G:$G,0)),"")</f>
        <v/>
      </c>
      <c r="H245" s="44" t="str">
        <f>IFERROR(GETPIVOTDATA("Max de Rain Rate",'TCD 6h-6h'!$A$3,"Date6",B245),"")</f>
        <v/>
      </c>
      <c r="I245" s="56" t="str">
        <f>IFERROR(GETPIVOTDATA("Min de Bar  ",'TCD 0h-0h'!$A$3,"Date0",$B245),"")</f>
        <v/>
      </c>
      <c r="J245" s="56" t="str">
        <f>IFERROR(GETPIVOTDATA("Max de Bar  ",'TCD 0h-0h'!$A$3,"Date0",$B245),"")</f>
        <v/>
      </c>
      <c r="K245" s="55" t="str">
        <f>IFERROR(GETPIVOTDATA("Moyenne de Bar  ",'TCD 0h-0h'!$A$3,"Date0",$B245),"")</f>
        <v/>
      </c>
      <c r="L245" s="78" t="str">
        <f>IFERROR(GETPIVOTDATA("Moyenne de Wind Speed",'TCD 0h-0h'!$A$3,"Date0",$B245),"")</f>
        <v/>
      </c>
      <c r="M245" s="78" t="str">
        <f>IFERROR(GETPIVOTDATA("Max de Wind Speed",'TCD 0h-0h'!$A$3,"Date0",$B245),"")</f>
        <v/>
      </c>
      <c r="N245" s="77" t="str">
        <f>IFERROR(GETPIVOTDATA("Max de Hi Speed",'TCD 0h-0h'!$A$3,"Date0",$B245),"")</f>
        <v/>
      </c>
      <c r="O245" s="78" t="str">
        <f>IFERROR(INDEX('TCD vent'!$T:$T,MATCH($B245,'TCD vent'!$A:$A,0)),"")</f>
        <v/>
      </c>
    </row>
    <row r="246" spans="2:15" x14ac:dyDescent="0.35">
      <c r="B246" s="31">
        <f t="shared" si="3"/>
        <v>242</v>
      </c>
      <c r="C246" s="32" t="str">
        <f>IFERROR(GETPIVOTDATA("Low Temp",'TCD 18h-18h'!$A$3,"Date18",B246),"")</f>
        <v/>
      </c>
      <c r="D246" s="32" t="str">
        <f>IFERROR(GETPIVOTDATA("Max de Hi Temp",'TCD 6h-6h'!$A$3,"Date6",B246),"")</f>
        <v/>
      </c>
      <c r="E246" s="33" t="str">
        <f>IFERROR(GETPIVOTDATA("Moyenne de Temp Out",'TCD 0h-0h'!$A$3,"Date0",B246),"")</f>
        <v/>
      </c>
      <c r="F246" s="45" t="str">
        <f>IFERROR(GETPIVOTDATA("Somme de Rain",'TCD 6h-6h'!$A$3,"Date6",B246),"")</f>
        <v/>
      </c>
      <c r="G246" s="45" t="str">
        <f>IFERROR(INDEX('TCD 6h-6h'!$AG:$AG,MATCH($B246,'TCD 6h-6h'!$G:$G,0)),"")</f>
        <v/>
      </c>
      <c r="H246" s="44" t="str">
        <f>IFERROR(GETPIVOTDATA("Max de Rain Rate",'TCD 6h-6h'!$A$3,"Date6",B246),"")</f>
        <v/>
      </c>
      <c r="I246" s="56" t="str">
        <f>IFERROR(GETPIVOTDATA("Min de Bar  ",'TCD 0h-0h'!$A$3,"Date0",$B246),"")</f>
        <v/>
      </c>
      <c r="J246" s="56" t="str">
        <f>IFERROR(GETPIVOTDATA("Max de Bar  ",'TCD 0h-0h'!$A$3,"Date0",$B246),"")</f>
        <v/>
      </c>
      <c r="K246" s="55" t="str">
        <f>IFERROR(GETPIVOTDATA("Moyenne de Bar  ",'TCD 0h-0h'!$A$3,"Date0",$B246),"")</f>
        <v/>
      </c>
      <c r="L246" s="78" t="str">
        <f>IFERROR(GETPIVOTDATA("Moyenne de Wind Speed",'TCD 0h-0h'!$A$3,"Date0",$B246),"")</f>
        <v/>
      </c>
      <c r="M246" s="78" t="str">
        <f>IFERROR(GETPIVOTDATA("Max de Wind Speed",'TCD 0h-0h'!$A$3,"Date0",$B246),"")</f>
        <v/>
      </c>
      <c r="N246" s="77" t="str">
        <f>IFERROR(GETPIVOTDATA("Max de Hi Speed",'TCD 0h-0h'!$A$3,"Date0",$B246),"")</f>
        <v/>
      </c>
      <c r="O246" s="78" t="str">
        <f>IFERROR(INDEX('TCD vent'!$T:$T,MATCH($B246,'TCD vent'!$A:$A,0)),"")</f>
        <v/>
      </c>
    </row>
    <row r="247" spans="2:15" x14ac:dyDescent="0.35">
      <c r="B247" s="31">
        <f t="shared" si="3"/>
        <v>243</v>
      </c>
      <c r="C247" s="32" t="str">
        <f>IFERROR(GETPIVOTDATA("Low Temp",'TCD 18h-18h'!$A$3,"Date18",B247),"")</f>
        <v/>
      </c>
      <c r="D247" s="32" t="str">
        <f>IFERROR(GETPIVOTDATA("Max de Hi Temp",'TCD 6h-6h'!$A$3,"Date6",B247),"")</f>
        <v/>
      </c>
      <c r="E247" s="33" t="str">
        <f>IFERROR(GETPIVOTDATA("Moyenne de Temp Out",'TCD 0h-0h'!$A$3,"Date0",B247),"")</f>
        <v/>
      </c>
      <c r="F247" s="45" t="str">
        <f>IFERROR(GETPIVOTDATA("Somme de Rain",'TCD 6h-6h'!$A$3,"Date6",B247),"")</f>
        <v/>
      </c>
      <c r="G247" s="45" t="str">
        <f>IFERROR(INDEX('TCD 6h-6h'!$AG:$AG,MATCH($B247,'TCD 6h-6h'!$G:$G,0)),"")</f>
        <v/>
      </c>
      <c r="H247" s="44" t="str">
        <f>IFERROR(GETPIVOTDATA("Max de Rain Rate",'TCD 6h-6h'!$A$3,"Date6",B247),"")</f>
        <v/>
      </c>
      <c r="I247" s="56" t="str">
        <f>IFERROR(GETPIVOTDATA("Min de Bar  ",'TCD 0h-0h'!$A$3,"Date0",$B247),"")</f>
        <v/>
      </c>
      <c r="J247" s="56" t="str">
        <f>IFERROR(GETPIVOTDATA("Max de Bar  ",'TCD 0h-0h'!$A$3,"Date0",$B247),"")</f>
        <v/>
      </c>
      <c r="K247" s="55" t="str">
        <f>IFERROR(GETPIVOTDATA("Moyenne de Bar  ",'TCD 0h-0h'!$A$3,"Date0",$B247),"")</f>
        <v/>
      </c>
      <c r="L247" s="78" t="str">
        <f>IFERROR(GETPIVOTDATA("Moyenne de Wind Speed",'TCD 0h-0h'!$A$3,"Date0",$B247),"")</f>
        <v/>
      </c>
      <c r="M247" s="78" t="str">
        <f>IFERROR(GETPIVOTDATA("Max de Wind Speed",'TCD 0h-0h'!$A$3,"Date0",$B247),"")</f>
        <v/>
      </c>
      <c r="N247" s="77" t="str">
        <f>IFERROR(GETPIVOTDATA("Max de Hi Speed",'TCD 0h-0h'!$A$3,"Date0",$B247),"")</f>
        <v/>
      </c>
      <c r="O247" s="78" t="str">
        <f>IFERROR(INDEX('TCD vent'!$T:$T,MATCH($B247,'TCD vent'!$A:$A,0)),"")</f>
        <v/>
      </c>
    </row>
    <row r="248" spans="2:15" x14ac:dyDescent="0.35">
      <c r="B248" s="31">
        <f t="shared" si="3"/>
        <v>244</v>
      </c>
      <c r="C248" s="32" t="str">
        <f>IFERROR(GETPIVOTDATA("Low Temp",'TCD 18h-18h'!$A$3,"Date18",B248),"")</f>
        <v/>
      </c>
      <c r="D248" s="32" t="str">
        <f>IFERROR(GETPIVOTDATA("Max de Hi Temp",'TCD 6h-6h'!$A$3,"Date6",B248),"")</f>
        <v/>
      </c>
      <c r="E248" s="33" t="str">
        <f>IFERROR(GETPIVOTDATA("Moyenne de Temp Out",'TCD 0h-0h'!$A$3,"Date0",B248),"")</f>
        <v/>
      </c>
      <c r="F248" s="45" t="str">
        <f>IFERROR(GETPIVOTDATA("Somme de Rain",'TCD 6h-6h'!$A$3,"Date6",B248),"")</f>
        <v/>
      </c>
      <c r="G248" s="45" t="str">
        <f>IFERROR(INDEX('TCD 6h-6h'!$AG:$AG,MATCH($B248,'TCD 6h-6h'!$G:$G,0)),"")</f>
        <v/>
      </c>
      <c r="H248" s="44" t="str">
        <f>IFERROR(GETPIVOTDATA("Max de Rain Rate",'TCD 6h-6h'!$A$3,"Date6",B248),"")</f>
        <v/>
      </c>
      <c r="I248" s="56" t="str">
        <f>IFERROR(GETPIVOTDATA("Min de Bar  ",'TCD 0h-0h'!$A$3,"Date0",$B248),"")</f>
        <v/>
      </c>
      <c r="J248" s="56" t="str">
        <f>IFERROR(GETPIVOTDATA("Max de Bar  ",'TCD 0h-0h'!$A$3,"Date0",$B248),"")</f>
        <v/>
      </c>
      <c r="K248" s="55" t="str">
        <f>IFERROR(GETPIVOTDATA("Moyenne de Bar  ",'TCD 0h-0h'!$A$3,"Date0",$B248),"")</f>
        <v/>
      </c>
      <c r="L248" s="78" t="str">
        <f>IFERROR(GETPIVOTDATA("Moyenne de Wind Speed",'TCD 0h-0h'!$A$3,"Date0",$B248),"")</f>
        <v/>
      </c>
      <c r="M248" s="78" t="str">
        <f>IFERROR(GETPIVOTDATA("Max de Wind Speed",'TCD 0h-0h'!$A$3,"Date0",$B248),"")</f>
        <v/>
      </c>
      <c r="N248" s="77" t="str">
        <f>IFERROR(GETPIVOTDATA("Max de Hi Speed",'TCD 0h-0h'!$A$3,"Date0",$B248),"")</f>
        <v/>
      </c>
      <c r="O248" s="78" t="str">
        <f>IFERROR(INDEX('TCD vent'!$T:$T,MATCH($B248,'TCD vent'!$A:$A,0)),"")</f>
        <v/>
      </c>
    </row>
    <row r="249" spans="2:15" x14ac:dyDescent="0.35">
      <c r="B249" s="31">
        <f t="shared" si="3"/>
        <v>245</v>
      </c>
      <c r="C249" s="32" t="str">
        <f>IFERROR(GETPIVOTDATA("Low Temp",'TCD 18h-18h'!$A$3,"Date18",B249),"")</f>
        <v/>
      </c>
      <c r="D249" s="32" t="str">
        <f>IFERROR(GETPIVOTDATA("Max de Hi Temp",'TCD 6h-6h'!$A$3,"Date6",B249),"")</f>
        <v/>
      </c>
      <c r="E249" s="33" t="str">
        <f>IFERROR(GETPIVOTDATA("Moyenne de Temp Out",'TCD 0h-0h'!$A$3,"Date0",B249),"")</f>
        <v/>
      </c>
      <c r="F249" s="45" t="str">
        <f>IFERROR(GETPIVOTDATA("Somme de Rain",'TCD 6h-6h'!$A$3,"Date6",B249),"")</f>
        <v/>
      </c>
      <c r="G249" s="45" t="str">
        <f>IFERROR(INDEX('TCD 6h-6h'!$AG:$AG,MATCH($B249,'TCD 6h-6h'!$G:$G,0)),"")</f>
        <v/>
      </c>
      <c r="H249" s="44" t="str">
        <f>IFERROR(GETPIVOTDATA("Max de Rain Rate",'TCD 6h-6h'!$A$3,"Date6",B249),"")</f>
        <v/>
      </c>
      <c r="I249" s="56" t="str">
        <f>IFERROR(GETPIVOTDATA("Min de Bar  ",'TCD 0h-0h'!$A$3,"Date0",$B249),"")</f>
        <v/>
      </c>
      <c r="J249" s="56" t="str">
        <f>IFERROR(GETPIVOTDATA("Max de Bar  ",'TCD 0h-0h'!$A$3,"Date0",$B249),"")</f>
        <v/>
      </c>
      <c r="K249" s="55" t="str">
        <f>IFERROR(GETPIVOTDATA("Moyenne de Bar  ",'TCD 0h-0h'!$A$3,"Date0",$B249),"")</f>
        <v/>
      </c>
      <c r="L249" s="78" t="str">
        <f>IFERROR(GETPIVOTDATA("Moyenne de Wind Speed",'TCD 0h-0h'!$A$3,"Date0",$B249),"")</f>
        <v/>
      </c>
      <c r="M249" s="78" t="str">
        <f>IFERROR(GETPIVOTDATA("Max de Wind Speed",'TCD 0h-0h'!$A$3,"Date0",$B249),"")</f>
        <v/>
      </c>
      <c r="N249" s="77" t="str">
        <f>IFERROR(GETPIVOTDATA("Max de Hi Speed",'TCD 0h-0h'!$A$3,"Date0",$B249),"")</f>
        <v/>
      </c>
      <c r="O249" s="78" t="str">
        <f>IFERROR(INDEX('TCD vent'!$T:$T,MATCH($B249,'TCD vent'!$A:$A,0)),"")</f>
        <v/>
      </c>
    </row>
    <row r="250" spans="2:15" x14ac:dyDescent="0.35">
      <c r="B250" s="31">
        <f t="shared" si="3"/>
        <v>246</v>
      </c>
      <c r="C250" s="32" t="str">
        <f>IFERROR(GETPIVOTDATA("Low Temp",'TCD 18h-18h'!$A$3,"Date18",B250),"")</f>
        <v/>
      </c>
      <c r="D250" s="32" t="str">
        <f>IFERROR(GETPIVOTDATA("Max de Hi Temp",'TCD 6h-6h'!$A$3,"Date6",B250),"")</f>
        <v/>
      </c>
      <c r="E250" s="33" t="str">
        <f>IFERROR(GETPIVOTDATA("Moyenne de Temp Out",'TCD 0h-0h'!$A$3,"Date0",B250),"")</f>
        <v/>
      </c>
      <c r="F250" s="45" t="str">
        <f>IFERROR(GETPIVOTDATA("Somme de Rain",'TCD 6h-6h'!$A$3,"Date6",B250),"")</f>
        <v/>
      </c>
      <c r="G250" s="45" t="str">
        <f>IFERROR(INDEX('TCD 6h-6h'!$AG:$AG,MATCH($B250,'TCD 6h-6h'!$G:$G,0)),"")</f>
        <v/>
      </c>
      <c r="H250" s="44" t="str">
        <f>IFERROR(GETPIVOTDATA("Max de Rain Rate",'TCD 6h-6h'!$A$3,"Date6",B250),"")</f>
        <v/>
      </c>
      <c r="I250" s="56" t="str">
        <f>IFERROR(GETPIVOTDATA("Min de Bar  ",'TCD 0h-0h'!$A$3,"Date0",$B250),"")</f>
        <v/>
      </c>
      <c r="J250" s="56" t="str">
        <f>IFERROR(GETPIVOTDATA("Max de Bar  ",'TCD 0h-0h'!$A$3,"Date0",$B250),"")</f>
        <v/>
      </c>
      <c r="K250" s="55" t="str">
        <f>IFERROR(GETPIVOTDATA("Moyenne de Bar  ",'TCD 0h-0h'!$A$3,"Date0",$B250),"")</f>
        <v/>
      </c>
      <c r="L250" s="78" t="str">
        <f>IFERROR(GETPIVOTDATA("Moyenne de Wind Speed",'TCD 0h-0h'!$A$3,"Date0",$B250),"")</f>
        <v/>
      </c>
      <c r="M250" s="78" t="str">
        <f>IFERROR(GETPIVOTDATA("Max de Wind Speed",'TCD 0h-0h'!$A$3,"Date0",$B250),"")</f>
        <v/>
      </c>
      <c r="N250" s="77" t="str">
        <f>IFERROR(GETPIVOTDATA("Max de Hi Speed",'TCD 0h-0h'!$A$3,"Date0",$B250),"")</f>
        <v/>
      </c>
      <c r="O250" s="78" t="str">
        <f>IFERROR(INDEX('TCD vent'!$T:$T,MATCH($B250,'TCD vent'!$A:$A,0)),"")</f>
        <v/>
      </c>
    </row>
    <row r="251" spans="2:15" x14ac:dyDescent="0.35">
      <c r="B251" s="31">
        <f t="shared" si="3"/>
        <v>247</v>
      </c>
      <c r="C251" s="32" t="str">
        <f>IFERROR(GETPIVOTDATA("Low Temp",'TCD 18h-18h'!$A$3,"Date18",B251),"")</f>
        <v/>
      </c>
      <c r="D251" s="32" t="str">
        <f>IFERROR(GETPIVOTDATA("Max de Hi Temp",'TCD 6h-6h'!$A$3,"Date6",B251),"")</f>
        <v/>
      </c>
      <c r="E251" s="33" t="str">
        <f>IFERROR(GETPIVOTDATA("Moyenne de Temp Out",'TCD 0h-0h'!$A$3,"Date0",B251),"")</f>
        <v/>
      </c>
      <c r="F251" s="45" t="str">
        <f>IFERROR(GETPIVOTDATA("Somme de Rain",'TCD 6h-6h'!$A$3,"Date6",B251),"")</f>
        <v/>
      </c>
      <c r="G251" s="45" t="str">
        <f>IFERROR(INDEX('TCD 6h-6h'!$AG:$AG,MATCH($B251,'TCD 6h-6h'!$G:$G,0)),"")</f>
        <v/>
      </c>
      <c r="H251" s="44" t="str">
        <f>IFERROR(GETPIVOTDATA("Max de Rain Rate",'TCD 6h-6h'!$A$3,"Date6",B251),"")</f>
        <v/>
      </c>
      <c r="I251" s="56" t="str">
        <f>IFERROR(GETPIVOTDATA("Min de Bar  ",'TCD 0h-0h'!$A$3,"Date0",$B251),"")</f>
        <v/>
      </c>
      <c r="J251" s="56" t="str">
        <f>IFERROR(GETPIVOTDATA("Max de Bar  ",'TCD 0h-0h'!$A$3,"Date0",$B251),"")</f>
        <v/>
      </c>
      <c r="K251" s="55" t="str">
        <f>IFERROR(GETPIVOTDATA("Moyenne de Bar  ",'TCD 0h-0h'!$A$3,"Date0",$B251),"")</f>
        <v/>
      </c>
      <c r="L251" s="78" t="str">
        <f>IFERROR(GETPIVOTDATA("Moyenne de Wind Speed",'TCD 0h-0h'!$A$3,"Date0",$B251),"")</f>
        <v/>
      </c>
      <c r="M251" s="78" t="str">
        <f>IFERROR(GETPIVOTDATA("Max de Wind Speed",'TCD 0h-0h'!$A$3,"Date0",$B251),"")</f>
        <v/>
      </c>
      <c r="N251" s="77" t="str">
        <f>IFERROR(GETPIVOTDATA("Max de Hi Speed",'TCD 0h-0h'!$A$3,"Date0",$B251),"")</f>
        <v/>
      </c>
      <c r="O251" s="78" t="str">
        <f>IFERROR(INDEX('TCD vent'!$T:$T,MATCH($B251,'TCD vent'!$A:$A,0)),"")</f>
        <v/>
      </c>
    </row>
    <row r="252" spans="2:15" x14ac:dyDescent="0.35">
      <c r="B252" s="31">
        <f t="shared" si="3"/>
        <v>248</v>
      </c>
      <c r="C252" s="32" t="str">
        <f>IFERROR(GETPIVOTDATA("Low Temp",'TCD 18h-18h'!$A$3,"Date18",B252),"")</f>
        <v/>
      </c>
      <c r="D252" s="32" t="str">
        <f>IFERROR(GETPIVOTDATA("Max de Hi Temp",'TCD 6h-6h'!$A$3,"Date6",B252),"")</f>
        <v/>
      </c>
      <c r="E252" s="33" t="str">
        <f>IFERROR(GETPIVOTDATA("Moyenne de Temp Out",'TCD 0h-0h'!$A$3,"Date0",B252),"")</f>
        <v/>
      </c>
      <c r="F252" s="45" t="str">
        <f>IFERROR(GETPIVOTDATA("Somme de Rain",'TCD 6h-6h'!$A$3,"Date6",B252),"")</f>
        <v/>
      </c>
      <c r="G252" s="45" t="str">
        <f>IFERROR(INDEX('TCD 6h-6h'!$AG:$AG,MATCH($B252,'TCD 6h-6h'!$G:$G,0)),"")</f>
        <v/>
      </c>
      <c r="H252" s="44" t="str">
        <f>IFERROR(GETPIVOTDATA("Max de Rain Rate",'TCD 6h-6h'!$A$3,"Date6",B252),"")</f>
        <v/>
      </c>
      <c r="I252" s="56" t="str">
        <f>IFERROR(GETPIVOTDATA("Min de Bar  ",'TCD 0h-0h'!$A$3,"Date0",$B252),"")</f>
        <v/>
      </c>
      <c r="J252" s="56" t="str">
        <f>IFERROR(GETPIVOTDATA("Max de Bar  ",'TCD 0h-0h'!$A$3,"Date0",$B252),"")</f>
        <v/>
      </c>
      <c r="K252" s="55" t="str">
        <f>IFERROR(GETPIVOTDATA("Moyenne de Bar  ",'TCD 0h-0h'!$A$3,"Date0",$B252),"")</f>
        <v/>
      </c>
      <c r="L252" s="78" t="str">
        <f>IFERROR(GETPIVOTDATA("Moyenne de Wind Speed",'TCD 0h-0h'!$A$3,"Date0",$B252),"")</f>
        <v/>
      </c>
      <c r="M252" s="78" t="str">
        <f>IFERROR(GETPIVOTDATA("Max de Wind Speed",'TCD 0h-0h'!$A$3,"Date0",$B252),"")</f>
        <v/>
      </c>
      <c r="N252" s="77" t="str">
        <f>IFERROR(GETPIVOTDATA("Max de Hi Speed",'TCD 0h-0h'!$A$3,"Date0",$B252),"")</f>
        <v/>
      </c>
      <c r="O252" s="78" t="str">
        <f>IFERROR(INDEX('TCD vent'!$T:$T,MATCH($B252,'TCD vent'!$A:$A,0)),"")</f>
        <v/>
      </c>
    </row>
    <row r="253" spans="2:15" x14ac:dyDescent="0.35">
      <c r="B253" s="31">
        <f t="shared" si="3"/>
        <v>249</v>
      </c>
      <c r="C253" s="32" t="str">
        <f>IFERROR(GETPIVOTDATA("Low Temp",'TCD 18h-18h'!$A$3,"Date18",B253),"")</f>
        <v/>
      </c>
      <c r="D253" s="32" t="str">
        <f>IFERROR(GETPIVOTDATA("Max de Hi Temp",'TCD 6h-6h'!$A$3,"Date6",B253),"")</f>
        <v/>
      </c>
      <c r="E253" s="33" t="str">
        <f>IFERROR(GETPIVOTDATA("Moyenne de Temp Out",'TCD 0h-0h'!$A$3,"Date0",B253),"")</f>
        <v/>
      </c>
      <c r="F253" s="45" t="str">
        <f>IFERROR(GETPIVOTDATA("Somme de Rain",'TCD 6h-6h'!$A$3,"Date6",B253),"")</f>
        <v/>
      </c>
      <c r="G253" s="45" t="str">
        <f>IFERROR(INDEX('TCD 6h-6h'!$AG:$AG,MATCH($B253,'TCD 6h-6h'!$G:$G,0)),"")</f>
        <v/>
      </c>
      <c r="H253" s="44" t="str">
        <f>IFERROR(GETPIVOTDATA("Max de Rain Rate",'TCD 6h-6h'!$A$3,"Date6",B253),"")</f>
        <v/>
      </c>
      <c r="I253" s="56" t="str">
        <f>IFERROR(GETPIVOTDATA("Min de Bar  ",'TCD 0h-0h'!$A$3,"Date0",$B253),"")</f>
        <v/>
      </c>
      <c r="J253" s="56" t="str">
        <f>IFERROR(GETPIVOTDATA("Max de Bar  ",'TCD 0h-0h'!$A$3,"Date0",$B253),"")</f>
        <v/>
      </c>
      <c r="K253" s="55" t="str">
        <f>IFERROR(GETPIVOTDATA("Moyenne de Bar  ",'TCD 0h-0h'!$A$3,"Date0",$B253),"")</f>
        <v/>
      </c>
      <c r="L253" s="78" t="str">
        <f>IFERROR(GETPIVOTDATA("Moyenne de Wind Speed",'TCD 0h-0h'!$A$3,"Date0",$B253),"")</f>
        <v/>
      </c>
      <c r="M253" s="78" t="str">
        <f>IFERROR(GETPIVOTDATA("Max de Wind Speed",'TCD 0h-0h'!$A$3,"Date0",$B253),"")</f>
        <v/>
      </c>
      <c r="N253" s="77" t="str">
        <f>IFERROR(GETPIVOTDATA("Max de Hi Speed",'TCD 0h-0h'!$A$3,"Date0",$B253),"")</f>
        <v/>
      </c>
      <c r="O253" s="78" t="str">
        <f>IFERROR(INDEX('TCD vent'!$T:$T,MATCH($B253,'TCD vent'!$A:$A,0)),"")</f>
        <v/>
      </c>
    </row>
    <row r="254" spans="2:15" x14ac:dyDescent="0.35">
      <c r="B254" s="31">
        <f t="shared" si="3"/>
        <v>250</v>
      </c>
      <c r="C254" s="32" t="str">
        <f>IFERROR(GETPIVOTDATA("Low Temp",'TCD 18h-18h'!$A$3,"Date18",B254),"")</f>
        <v/>
      </c>
      <c r="D254" s="32" t="str">
        <f>IFERROR(GETPIVOTDATA("Max de Hi Temp",'TCD 6h-6h'!$A$3,"Date6",B254),"")</f>
        <v/>
      </c>
      <c r="E254" s="33" t="str">
        <f>IFERROR(GETPIVOTDATA("Moyenne de Temp Out",'TCD 0h-0h'!$A$3,"Date0",B254),"")</f>
        <v/>
      </c>
      <c r="F254" s="45" t="str">
        <f>IFERROR(GETPIVOTDATA("Somme de Rain",'TCD 6h-6h'!$A$3,"Date6",B254),"")</f>
        <v/>
      </c>
      <c r="G254" s="45" t="str">
        <f>IFERROR(INDEX('TCD 6h-6h'!$AG:$AG,MATCH($B254,'TCD 6h-6h'!$G:$G,0)),"")</f>
        <v/>
      </c>
      <c r="H254" s="44" t="str">
        <f>IFERROR(GETPIVOTDATA("Max de Rain Rate",'TCD 6h-6h'!$A$3,"Date6",B254),"")</f>
        <v/>
      </c>
      <c r="I254" s="56" t="str">
        <f>IFERROR(GETPIVOTDATA("Min de Bar  ",'TCD 0h-0h'!$A$3,"Date0",$B254),"")</f>
        <v/>
      </c>
      <c r="J254" s="56" t="str">
        <f>IFERROR(GETPIVOTDATA("Max de Bar  ",'TCD 0h-0h'!$A$3,"Date0",$B254),"")</f>
        <v/>
      </c>
      <c r="K254" s="55" t="str">
        <f>IFERROR(GETPIVOTDATA("Moyenne de Bar  ",'TCD 0h-0h'!$A$3,"Date0",$B254),"")</f>
        <v/>
      </c>
      <c r="L254" s="78" t="str">
        <f>IFERROR(GETPIVOTDATA("Moyenne de Wind Speed",'TCD 0h-0h'!$A$3,"Date0",$B254),"")</f>
        <v/>
      </c>
      <c r="M254" s="78" t="str">
        <f>IFERROR(GETPIVOTDATA("Max de Wind Speed",'TCD 0h-0h'!$A$3,"Date0",$B254),"")</f>
        <v/>
      </c>
      <c r="N254" s="77" t="str">
        <f>IFERROR(GETPIVOTDATA("Max de Hi Speed",'TCD 0h-0h'!$A$3,"Date0",$B254),"")</f>
        <v/>
      </c>
      <c r="O254" s="78" t="str">
        <f>IFERROR(INDEX('TCD vent'!$T:$T,MATCH($B254,'TCD vent'!$A:$A,0)),"")</f>
        <v/>
      </c>
    </row>
    <row r="255" spans="2:15" x14ac:dyDescent="0.35">
      <c r="B255" s="31">
        <f t="shared" si="3"/>
        <v>251</v>
      </c>
      <c r="C255" s="32" t="str">
        <f>IFERROR(GETPIVOTDATA("Low Temp",'TCD 18h-18h'!$A$3,"Date18",B255),"")</f>
        <v/>
      </c>
      <c r="D255" s="32" t="str">
        <f>IFERROR(GETPIVOTDATA("Max de Hi Temp",'TCD 6h-6h'!$A$3,"Date6",B255),"")</f>
        <v/>
      </c>
      <c r="E255" s="33" t="str">
        <f>IFERROR(GETPIVOTDATA("Moyenne de Temp Out",'TCD 0h-0h'!$A$3,"Date0",B255),"")</f>
        <v/>
      </c>
      <c r="F255" s="45" t="str">
        <f>IFERROR(GETPIVOTDATA("Somme de Rain",'TCD 6h-6h'!$A$3,"Date6",B255),"")</f>
        <v/>
      </c>
      <c r="G255" s="45" t="str">
        <f>IFERROR(INDEX('TCD 6h-6h'!$AG:$AG,MATCH($B255,'TCD 6h-6h'!$G:$G,0)),"")</f>
        <v/>
      </c>
      <c r="H255" s="44" t="str">
        <f>IFERROR(GETPIVOTDATA("Max de Rain Rate",'TCD 6h-6h'!$A$3,"Date6",B255),"")</f>
        <v/>
      </c>
      <c r="I255" s="56" t="str">
        <f>IFERROR(GETPIVOTDATA("Min de Bar  ",'TCD 0h-0h'!$A$3,"Date0",$B255),"")</f>
        <v/>
      </c>
      <c r="J255" s="56" t="str">
        <f>IFERROR(GETPIVOTDATA("Max de Bar  ",'TCD 0h-0h'!$A$3,"Date0",$B255),"")</f>
        <v/>
      </c>
      <c r="K255" s="55" t="str">
        <f>IFERROR(GETPIVOTDATA("Moyenne de Bar  ",'TCD 0h-0h'!$A$3,"Date0",$B255),"")</f>
        <v/>
      </c>
      <c r="L255" s="78" t="str">
        <f>IFERROR(GETPIVOTDATA("Moyenne de Wind Speed",'TCD 0h-0h'!$A$3,"Date0",$B255),"")</f>
        <v/>
      </c>
      <c r="M255" s="78" t="str">
        <f>IFERROR(GETPIVOTDATA("Max de Wind Speed",'TCD 0h-0h'!$A$3,"Date0",$B255),"")</f>
        <v/>
      </c>
      <c r="N255" s="77" t="str">
        <f>IFERROR(GETPIVOTDATA("Max de Hi Speed",'TCD 0h-0h'!$A$3,"Date0",$B255),"")</f>
        <v/>
      </c>
      <c r="O255" s="78" t="str">
        <f>IFERROR(INDEX('TCD vent'!$T:$T,MATCH($B255,'TCD vent'!$A:$A,0)),"")</f>
        <v/>
      </c>
    </row>
    <row r="256" spans="2:15" x14ac:dyDescent="0.35">
      <c r="B256" s="31">
        <f t="shared" si="3"/>
        <v>252</v>
      </c>
      <c r="C256" s="32" t="str">
        <f>IFERROR(GETPIVOTDATA("Low Temp",'TCD 18h-18h'!$A$3,"Date18",B256),"")</f>
        <v/>
      </c>
      <c r="D256" s="32" t="str">
        <f>IFERROR(GETPIVOTDATA("Max de Hi Temp",'TCD 6h-6h'!$A$3,"Date6",B256),"")</f>
        <v/>
      </c>
      <c r="E256" s="33" t="str">
        <f>IFERROR(GETPIVOTDATA("Moyenne de Temp Out",'TCD 0h-0h'!$A$3,"Date0",B256),"")</f>
        <v/>
      </c>
      <c r="F256" s="45" t="str">
        <f>IFERROR(GETPIVOTDATA("Somme de Rain",'TCD 6h-6h'!$A$3,"Date6",B256),"")</f>
        <v/>
      </c>
      <c r="G256" s="45" t="str">
        <f>IFERROR(INDEX('TCD 6h-6h'!$AG:$AG,MATCH($B256,'TCD 6h-6h'!$G:$G,0)),"")</f>
        <v/>
      </c>
      <c r="H256" s="44" t="str">
        <f>IFERROR(GETPIVOTDATA("Max de Rain Rate",'TCD 6h-6h'!$A$3,"Date6",B256),"")</f>
        <v/>
      </c>
      <c r="I256" s="56" t="str">
        <f>IFERROR(GETPIVOTDATA("Min de Bar  ",'TCD 0h-0h'!$A$3,"Date0",$B256),"")</f>
        <v/>
      </c>
      <c r="J256" s="56" t="str">
        <f>IFERROR(GETPIVOTDATA("Max de Bar  ",'TCD 0h-0h'!$A$3,"Date0",$B256),"")</f>
        <v/>
      </c>
      <c r="K256" s="55" t="str">
        <f>IFERROR(GETPIVOTDATA("Moyenne de Bar  ",'TCD 0h-0h'!$A$3,"Date0",$B256),"")</f>
        <v/>
      </c>
      <c r="L256" s="78" t="str">
        <f>IFERROR(GETPIVOTDATA("Moyenne de Wind Speed",'TCD 0h-0h'!$A$3,"Date0",$B256),"")</f>
        <v/>
      </c>
      <c r="M256" s="78" t="str">
        <f>IFERROR(GETPIVOTDATA("Max de Wind Speed",'TCD 0h-0h'!$A$3,"Date0",$B256),"")</f>
        <v/>
      </c>
      <c r="N256" s="77" t="str">
        <f>IFERROR(GETPIVOTDATA("Max de Hi Speed",'TCD 0h-0h'!$A$3,"Date0",$B256),"")</f>
        <v/>
      </c>
      <c r="O256" s="78" t="str">
        <f>IFERROR(INDEX('TCD vent'!$T:$T,MATCH($B256,'TCD vent'!$A:$A,0)),"")</f>
        <v/>
      </c>
    </row>
    <row r="257" spans="2:15" x14ac:dyDescent="0.35">
      <c r="B257" s="31">
        <f t="shared" si="3"/>
        <v>253</v>
      </c>
      <c r="C257" s="32" t="str">
        <f>IFERROR(GETPIVOTDATA("Low Temp",'TCD 18h-18h'!$A$3,"Date18",B257),"")</f>
        <v/>
      </c>
      <c r="D257" s="32" t="str">
        <f>IFERROR(GETPIVOTDATA("Max de Hi Temp",'TCD 6h-6h'!$A$3,"Date6",B257),"")</f>
        <v/>
      </c>
      <c r="E257" s="33" t="str">
        <f>IFERROR(GETPIVOTDATA("Moyenne de Temp Out",'TCD 0h-0h'!$A$3,"Date0",B257),"")</f>
        <v/>
      </c>
      <c r="F257" s="45" t="str">
        <f>IFERROR(GETPIVOTDATA("Somme de Rain",'TCD 6h-6h'!$A$3,"Date6",B257),"")</f>
        <v/>
      </c>
      <c r="G257" s="45" t="str">
        <f>IFERROR(INDEX('TCD 6h-6h'!$AG:$AG,MATCH($B257,'TCD 6h-6h'!$G:$G,0)),"")</f>
        <v/>
      </c>
      <c r="H257" s="44" t="str">
        <f>IFERROR(GETPIVOTDATA("Max de Rain Rate",'TCD 6h-6h'!$A$3,"Date6",B257),"")</f>
        <v/>
      </c>
      <c r="I257" s="56" t="str">
        <f>IFERROR(GETPIVOTDATA("Min de Bar  ",'TCD 0h-0h'!$A$3,"Date0",$B257),"")</f>
        <v/>
      </c>
      <c r="J257" s="56" t="str">
        <f>IFERROR(GETPIVOTDATA("Max de Bar  ",'TCD 0h-0h'!$A$3,"Date0",$B257),"")</f>
        <v/>
      </c>
      <c r="K257" s="55" t="str">
        <f>IFERROR(GETPIVOTDATA("Moyenne de Bar  ",'TCD 0h-0h'!$A$3,"Date0",$B257),"")</f>
        <v/>
      </c>
      <c r="L257" s="78" t="str">
        <f>IFERROR(GETPIVOTDATA("Moyenne de Wind Speed",'TCD 0h-0h'!$A$3,"Date0",$B257),"")</f>
        <v/>
      </c>
      <c r="M257" s="78" t="str">
        <f>IFERROR(GETPIVOTDATA("Max de Wind Speed",'TCD 0h-0h'!$A$3,"Date0",$B257),"")</f>
        <v/>
      </c>
      <c r="N257" s="77" t="str">
        <f>IFERROR(GETPIVOTDATA("Max de Hi Speed",'TCD 0h-0h'!$A$3,"Date0",$B257),"")</f>
        <v/>
      </c>
      <c r="O257" s="78" t="str">
        <f>IFERROR(INDEX('TCD vent'!$T:$T,MATCH($B257,'TCD vent'!$A:$A,0)),"")</f>
        <v/>
      </c>
    </row>
    <row r="258" spans="2:15" x14ac:dyDescent="0.35">
      <c r="B258" s="31">
        <f t="shared" si="3"/>
        <v>254</v>
      </c>
      <c r="C258" s="32" t="str">
        <f>IFERROR(GETPIVOTDATA("Low Temp",'TCD 18h-18h'!$A$3,"Date18",B258),"")</f>
        <v/>
      </c>
      <c r="D258" s="32" t="str">
        <f>IFERROR(GETPIVOTDATA("Max de Hi Temp",'TCD 6h-6h'!$A$3,"Date6",B258),"")</f>
        <v/>
      </c>
      <c r="E258" s="33" t="str">
        <f>IFERROR(GETPIVOTDATA("Moyenne de Temp Out",'TCD 0h-0h'!$A$3,"Date0",B258),"")</f>
        <v/>
      </c>
      <c r="F258" s="45" t="str">
        <f>IFERROR(GETPIVOTDATA("Somme de Rain",'TCD 6h-6h'!$A$3,"Date6",B258),"")</f>
        <v/>
      </c>
      <c r="G258" s="45" t="str">
        <f>IFERROR(INDEX('TCD 6h-6h'!$AG:$AG,MATCH($B258,'TCD 6h-6h'!$G:$G,0)),"")</f>
        <v/>
      </c>
      <c r="H258" s="44" t="str">
        <f>IFERROR(GETPIVOTDATA("Max de Rain Rate",'TCD 6h-6h'!$A$3,"Date6",B258),"")</f>
        <v/>
      </c>
      <c r="I258" s="56" t="str">
        <f>IFERROR(GETPIVOTDATA("Min de Bar  ",'TCD 0h-0h'!$A$3,"Date0",$B258),"")</f>
        <v/>
      </c>
      <c r="J258" s="56" t="str">
        <f>IFERROR(GETPIVOTDATA("Max de Bar  ",'TCD 0h-0h'!$A$3,"Date0",$B258),"")</f>
        <v/>
      </c>
      <c r="K258" s="55" t="str">
        <f>IFERROR(GETPIVOTDATA("Moyenne de Bar  ",'TCD 0h-0h'!$A$3,"Date0",$B258),"")</f>
        <v/>
      </c>
      <c r="L258" s="78" t="str">
        <f>IFERROR(GETPIVOTDATA("Moyenne de Wind Speed",'TCD 0h-0h'!$A$3,"Date0",$B258),"")</f>
        <v/>
      </c>
      <c r="M258" s="78" t="str">
        <f>IFERROR(GETPIVOTDATA("Max de Wind Speed",'TCD 0h-0h'!$A$3,"Date0",$B258),"")</f>
        <v/>
      </c>
      <c r="N258" s="77" t="str">
        <f>IFERROR(GETPIVOTDATA("Max de Hi Speed",'TCD 0h-0h'!$A$3,"Date0",$B258),"")</f>
        <v/>
      </c>
      <c r="O258" s="78" t="str">
        <f>IFERROR(INDEX('TCD vent'!$T:$T,MATCH($B258,'TCD vent'!$A:$A,0)),"")</f>
        <v/>
      </c>
    </row>
    <row r="259" spans="2:15" x14ac:dyDescent="0.35">
      <c r="B259" s="31">
        <f t="shared" si="3"/>
        <v>255</v>
      </c>
      <c r="C259" s="32" t="str">
        <f>IFERROR(GETPIVOTDATA("Low Temp",'TCD 18h-18h'!$A$3,"Date18",B259),"")</f>
        <v/>
      </c>
      <c r="D259" s="32" t="str">
        <f>IFERROR(GETPIVOTDATA("Max de Hi Temp",'TCD 6h-6h'!$A$3,"Date6",B259),"")</f>
        <v/>
      </c>
      <c r="E259" s="33" t="str">
        <f>IFERROR(GETPIVOTDATA("Moyenne de Temp Out",'TCD 0h-0h'!$A$3,"Date0",B259),"")</f>
        <v/>
      </c>
      <c r="F259" s="45" t="str">
        <f>IFERROR(GETPIVOTDATA("Somme de Rain",'TCD 6h-6h'!$A$3,"Date6",B259),"")</f>
        <v/>
      </c>
      <c r="G259" s="45" t="str">
        <f>IFERROR(INDEX('TCD 6h-6h'!$AG:$AG,MATCH($B259,'TCD 6h-6h'!$G:$G,0)),"")</f>
        <v/>
      </c>
      <c r="H259" s="44" t="str">
        <f>IFERROR(GETPIVOTDATA("Max de Rain Rate",'TCD 6h-6h'!$A$3,"Date6",B259),"")</f>
        <v/>
      </c>
      <c r="I259" s="56" t="str">
        <f>IFERROR(GETPIVOTDATA("Min de Bar  ",'TCD 0h-0h'!$A$3,"Date0",$B259),"")</f>
        <v/>
      </c>
      <c r="J259" s="56" t="str">
        <f>IFERROR(GETPIVOTDATA("Max de Bar  ",'TCD 0h-0h'!$A$3,"Date0",$B259),"")</f>
        <v/>
      </c>
      <c r="K259" s="55" t="str">
        <f>IFERROR(GETPIVOTDATA("Moyenne de Bar  ",'TCD 0h-0h'!$A$3,"Date0",$B259),"")</f>
        <v/>
      </c>
      <c r="L259" s="78" t="str">
        <f>IFERROR(GETPIVOTDATA("Moyenne de Wind Speed",'TCD 0h-0h'!$A$3,"Date0",$B259),"")</f>
        <v/>
      </c>
      <c r="M259" s="78" t="str">
        <f>IFERROR(GETPIVOTDATA("Max de Wind Speed",'TCD 0h-0h'!$A$3,"Date0",$B259),"")</f>
        <v/>
      </c>
      <c r="N259" s="77" t="str">
        <f>IFERROR(GETPIVOTDATA("Max de Hi Speed",'TCD 0h-0h'!$A$3,"Date0",$B259),"")</f>
        <v/>
      </c>
      <c r="O259" s="78" t="str">
        <f>IFERROR(INDEX('TCD vent'!$T:$T,MATCH($B259,'TCD vent'!$A:$A,0)),"")</f>
        <v/>
      </c>
    </row>
    <row r="260" spans="2:15" x14ac:dyDescent="0.35">
      <c r="B260" s="31">
        <f t="shared" si="3"/>
        <v>256</v>
      </c>
      <c r="C260" s="32" t="str">
        <f>IFERROR(GETPIVOTDATA("Low Temp",'TCD 18h-18h'!$A$3,"Date18",B260),"")</f>
        <v/>
      </c>
      <c r="D260" s="32" t="str">
        <f>IFERROR(GETPIVOTDATA("Max de Hi Temp",'TCD 6h-6h'!$A$3,"Date6",B260),"")</f>
        <v/>
      </c>
      <c r="E260" s="33" t="str">
        <f>IFERROR(GETPIVOTDATA("Moyenne de Temp Out",'TCD 0h-0h'!$A$3,"Date0",B260),"")</f>
        <v/>
      </c>
      <c r="F260" s="45" t="str">
        <f>IFERROR(GETPIVOTDATA("Somme de Rain",'TCD 6h-6h'!$A$3,"Date6",B260),"")</f>
        <v/>
      </c>
      <c r="G260" s="45" t="str">
        <f>IFERROR(INDEX('TCD 6h-6h'!$AG:$AG,MATCH($B260,'TCD 6h-6h'!$G:$G,0)),"")</f>
        <v/>
      </c>
      <c r="H260" s="44" t="str">
        <f>IFERROR(GETPIVOTDATA("Max de Rain Rate",'TCD 6h-6h'!$A$3,"Date6",B260),"")</f>
        <v/>
      </c>
      <c r="I260" s="56" t="str">
        <f>IFERROR(GETPIVOTDATA("Min de Bar  ",'TCD 0h-0h'!$A$3,"Date0",$B260),"")</f>
        <v/>
      </c>
      <c r="J260" s="56" t="str">
        <f>IFERROR(GETPIVOTDATA("Max de Bar  ",'TCD 0h-0h'!$A$3,"Date0",$B260),"")</f>
        <v/>
      </c>
      <c r="K260" s="55" t="str">
        <f>IFERROR(GETPIVOTDATA("Moyenne de Bar  ",'TCD 0h-0h'!$A$3,"Date0",$B260),"")</f>
        <v/>
      </c>
      <c r="L260" s="78" t="str">
        <f>IFERROR(GETPIVOTDATA("Moyenne de Wind Speed",'TCD 0h-0h'!$A$3,"Date0",$B260),"")</f>
        <v/>
      </c>
      <c r="M260" s="78" t="str">
        <f>IFERROR(GETPIVOTDATA("Max de Wind Speed",'TCD 0h-0h'!$A$3,"Date0",$B260),"")</f>
        <v/>
      </c>
      <c r="N260" s="77" t="str">
        <f>IFERROR(GETPIVOTDATA("Max de Hi Speed",'TCD 0h-0h'!$A$3,"Date0",$B260),"")</f>
        <v/>
      </c>
      <c r="O260" s="78" t="str">
        <f>IFERROR(INDEX('TCD vent'!$T:$T,MATCH($B260,'TCD vent'!$A:$A,0)),"")</f>
        <v/>
      </c>
    </row>
    <row r="261" spans="2:15" x14ac:dyDescent="0.35">
      <c r="B261" s="31">
        <f t="shared" si="3"/>
        <v>257</v>
      </c>
      <c r="C261" s="32" t="str">
        <f>IFERROR(GETPIVOTDATA("Low Temp",'TCD 18h-18h'!$A$3,"Date18",B261),"")</f>
        <v/>
      </c>
      <c r="D261" s="32" t="str">
        <f>IFERROR(GETPIVOTDATA("Max de Hi Temp",'TCD 6h-6h'!$A$3,"Date6",B261),"")</f>
        <v/>
      </c>
      <c r="E261" s="33" t="str">
        <f>IFERROR(GETPIVOTDATA("Moyenne de Temp Out",'TCD 0h-0h'!$A$3,"Date0",B261),"")</f>
        <v/>
      </c>
      <c r="F261" s="45" t="str">
        <f>IFERROR(GETPIVOTDATA("Somme de Rain",'TCD 6h-6h'!$A$3,"Date6",B261),"")</f>
        <v/>
      </c>
      <c r="G261" s="45" t="str">
        <f>IFERROR(INDEX('TCD 6h-6h'!$AG:$AG,MATCH($B261,'TCD 6h-6h'!$G:$G,0)),"")</f>
        <v/>
      </c>
      <c r="H261" s="44" t="str">
        <f>IFERROR(GETPIVOTDATA("Max de Rain Rate",'TCD 6h-6h'!$A$3,"Date6",B261),"")</f>
        <v/>
      </c>
      <c r="I261" s="56" t="str">
        <f>IFERROR(GETPIVOTDATA("Min de Bar  ",'TCD 0h-0h'!$A$3,"Date0",$B261),"")</f>
        <v/>
      </c>
      <c r="J261" s="56" t="str">
        <f>IFERROR(GETPIVOTDATA("Max de Bar  ",'TCD 0h-0h'!$A$3,"Date0",$B261),"")</f>
        <v/>
      </c>
      <c r="K261" s="55" t="str">
        <f>IFERROR(GETPIVOTDATA("Moyenne de Bar  ",'TCD 0h-0h'!$A$3,"Date0",$B261),"")</f>
        <v/>
      </c>
      <c r="L261" s="78" t="str">
        <f>IFERROR(GETPIVOTDATA("Moyenne de Wind Speed",'TCD 0h-0h'!$A$3,"Date0",$B261),"")</f>
        <v/>
      </c>
      <c r="M261" s="78" t="str">
        <f>IFERROR(GETPIVOTDATA("Max de Wind Speed",'TCD 0h-0h'!$A$3,"Date0",$B261),"")</f>
        <v/>
      </c>
      <c r="N261" s="77" t="str">
        <f>IFERROR(GETPIVOTDATA("Max de Hi Speed",'TCD 0h-0h'!$A$3,"Date0",$B261),"")</f>
        <v/>
      </c>
      <c r="O261" s="78" t="str">
        <f>IFERROR(INDEX('TCD vent'!$T:$T,MATCH($B261,'TCD vent'!$A:$A,0)),"")</f>
        <v/>
      </c>
    </row>
    <row r="262" spans="2:15" x14ac:dyDescent="0.35">
      <c r="B262" s="31">
        <f t="shared" ref="B262:B325" si="4">B261+1</f>
        <v>258</v>
      </c>
      <c r="C262" s="32" t="str">
        <f>IFERROR(GETPIVOTDATA("Low Temp",'TCD 18h-18h'!$A$3,"Date18",B262),"")</f>
        <v/>
      </c>
      <c r="D262" s="32" t="str">
        <f>IFERROR(GETPIVOTDATA("Max de Hi Temp",'TCD 6h-6h'!$A$3,"Date6",B262),"")</f>
        <v/>
      </c>
      <c r="E262" s="33" t="str">
        <f>IFERROR(GETPIVOTDATA("Moyenne de Temp Out",'TCD 0h-0h'!$A$3,"Date0",B262),"")</f>
        <v/>
      </c>
      <c r="F262" s="45" t="str">
        <f>IFERROR(GETPIVOTDATA("Somme de Rain",'TCD 6h-6h'!$A$3,"Date6",B262),"")</f>
        <v/>
      </c>
      <c r="G262" s="45" t="str">
        <f>IFERROR(INDEX('TCD 6h-6h'!$AG:$AG,MATCH($B262,'TCD 6h-6h'!$G:$G,0)),"")</f>
        <v/>
      </c>
      <c r="H262" s="44" t="str">
        <f>IFERROR(GETPIVOTDATA("Max de Rain Rate",'TCD 6h-6h'!$A$3,"Date6",B262),"")</f>
        <v/>
      </c>
      <c r="I262" s="56" t="str">
        <f>IFERROR(GETPIVOTDATA("Min de Bar  ",'TCD 0h-0h'!$A$3,"Date0",$B262),"")</f>
        <v/>
      </c>
      <c r="J262" s="56" t="str">
        <f>IFERROR(GETPIVOTDATA("Max de Bar  ",'TCD 0h-0h'!$A$3,"Date0",$B262),"")</f>
        <v/>
      </c>
      <c r="K262" s="55" t="str">
        <f>IFERROR(GETPIVOTDATA("Moyenne de Bar  ",'TCD 0h-0h'!$A$3,"Date0",$B262),"")</f>
        <v/>
      </c>
      <c r="L262" s="78" t="str">
        <f>IFERROR(GETPIVOTDATA("Moyenne de Wind Speed",'TCD 0h-0h'!$A$3,"Date0",$B262),"")</f>
        <v/>
      </c>
      <c r="M262" s="78" t="str">
        <f>IFERROR(GETPIVOTDATA("Max de Wind Speed",'TCD 0h-0h'!$A$3,"Date0",$B262),"")</f>
        <v/>
      </c>
      <c r="N262" s="77" t="str">
        <f>IFERROR(GETPIVOTDATA("Max de Hi Speed",'TCD 0h-0h'!$A$3,"Date0",$B262),"")</f>
        <v/>
      </c>
      <c r="O262" s="78" t="str">
        <f>IFERROR(INDEX('TCD vent'!$T:$T,MATCH($B262,'TCD vent'!$A:$A,0)),"")</f>
        <v/>
      </c>
    </row>
    <row r="263" spans="2:15" x14ac:dyDescent="0.35">
      <c r="B263" s="31">
        <f t="shared" si="4"/>
        <v>259</v>
      </c>
      <c r="C263" s="32" t="str">
        <f>IFERROR(GETPIVOTDATA("Low Temp",'TCD 18h-18h'!$A$3,"Date18",B263),"")</f>
        <v/>
      </c>
      <c r="D263" s="32" t="str">
        <f>IFERROR(GETPIVOTDATA("Max de Hi Temp",'TCD 6h-6h'!$A$3,"Date6",B263),"")</f>
        <v/>
      </c>
      <c r="E263" s="33" t="str">
        <f>IFERROR(GETPIVOTDATA("Moyenne de Temp Out",'TCD 0h-0h'!$A$3,"Date0",B263),"")</f>
        <v/>
      </c>
      <c r="F263" s="45" t="str">
        <f>IFERROR(GETPIVOTDATA("Somme de Rain",'TCD 6h-6h'!$A$3,"Date6",B263),"")</f>
        <v/>
      </c>
      <c r="G263" s="45" t="str">
        <f>IFERROR(INDEX('TCD 6h-6h'!$AG:$AG,MATCH($B263,'TCD 6h-6h'!$G:$G,0)),"")</f>
        <v/>
      </c>
      <c r="H263" s="44" t="str">
        <f>IFERROR(GETPIVOTDATA("Max de Rain Rate",'TCD 6h-6h'!$A$3,"Date6",B263),"")</f>
        <v/>
      </c>
      <c r="I263" s="56" t="str">
        <f>IFERROR(GETPIVOTDATA("Min de Bar  ",'TCD 0h-0h'!$A$3,"Date0",$B263),"")</f>
        <v/>
      </c>
      <c r="J263" s="56" t="str">
        <f>IFERROR(GETPIVOTDATA("Max de Bar  ",'TCD 0h-0h'!$A$3,"Date0",$B263),"")</f>
        <v/>
      </c>
      <c r="K263" s="55" t="str">
        <f>IFERROR(GETPIVOTDATA("Moyenne de Bar  ",'TCD 0h-0h'!$A$3,"Date0",$B263),"")</f>
        <v/>
      </c>
      <c r="L263" s="78" t="str">
        <f>IFERROR(GETPIVOTDATA("Moyenne de Wind Speed",'TCD 0h-0h'!$A$3,"Date0",$B263),"")</f>
        <v/>
      </c>
      <c r="M263" s="78" t="str">
        <f>IFERROR(GETPIVOTDATA("Max de Wind Speed",'TCD 0h-0h'!$A$3,"Date0",$B263),"")</f>
        <v/>
      </c>
      <c r="N263" s="77" t="str">
        <f>IFERROR(GETPIVOTDATA("Max de Hi Speed",'TCD 0h-0h'!$A$3,"Date0",$B263),"")</f>
        <v/>
      </c>
      <c r="O263" s="78" t="str">
        <f>IFERROR(INDEX('TCD vent'!$T:$T,MATCH($B263,'TCD vent'!$A:$A,0)),"")</f>
        <v/>
      </c>
    </row>
    <row r="264" spans="2:15" x14ac:dyDescent="0.35">
      <c r="B264" s="31">
        <f t="shared" si="4"/>
        <v>260</v>
      </c>
      <c r="C264" s="32" t="str">
        <f>IFERROR(GETPIVOTDATA("Low Temp",'TCD 18h-18h'!$A$3,"Date18",B264),"")</f>
        <v/>
      </c>
      <c r="D264" s="32" t="str">
        <f>IFERROR(GETPIVOTDATA("Max de Hi Temp",'TCD 6h-6h'!$A$3,"Date6",B264),"")</f>
        <v/>
      </c>
      <c r="E264" s="33" t="str">
        <f>IFERROR(GETPIVOTDATA("Moyenne de Temp Out",'TCD 0h-0h'!$A$3,"Date0",B264),"")</f>
        <v/>
      </c>
      <c r="F264" s="45" t="str">
        <f>IFERROR(GETPIVOTDATA("Somme de Rain",'TCD 6h-6h'!$A$3,"Date6",B264),"")</f>
        <v/>
      </c>
      <c r="G264" s="45" t="str">
        <f>IFERROR(INDEX('TCD 6h-6h'!$AG:$AG,MATCH($B264,'TCD 6h-6h'!$G:$G,0)),"")</f>
        <v/>
      </c>
      <c r="H264" s="44" t="str">
        <f>IFERROR(GETPIVOTDATA("Max de Rain Rate",'TCD 6h-6h'!$A$3,"Date6",B264),"")</f>
        <v/>
      </c>
      <c r="I264" s="56" t="str">
        <f>IFERROR(GETPIVOTDATA("Min de Bar  ",'TCD 0h-0h'!$A$3,"Date0",$B264),"")</f>
        <v/>
      </c>
      <c r="J264" s="56" t="str">
        <f>IFERROR(GETPIVOTDATA("Max de Bar  ",'TCD 0h-0h'!$A$3,"Date0",$B264),"")</f>
        <v/>
      </c>
      <c r="K264" s="55" t="str">
        <f>IFERROR(GETPIVOTDATA("Moyenne de Bar  ",'TCD 0h-0h'!$A$3,"Date0",$B264),"")</f>
        <v/>
      </c>
      <c r="L264" s="78" t="str">
        <f>IFERROR(GETPIVOTDATA("Moyenne de Wind Speed",'TCD 0h-0h'!$A$3,"Date0",$B264),"")</f>
        <v/>
      </c>
      <c r="M264" s="78" t="str">
        <f>IFERROR(GETPIVOTDATA("Max de Wind Speed",'TCD 0h-0h'!$A$3,"Date0",$B264),"")</f>
        <v/>
      </c>
      <c r="N264" s="77" t="str">
        <f>IFERROR(GETPIVOTDATA("Max de Hi Speed",'TCD 0h-0h'!$A$3,"Date0",$B264),"")</f>
        <v/>
      </c>
      <c r="O264" s="78" t="str">
        <f>IFERROR(INDEX('TCD vent'!$T:$T,MATCH($B264,'TCD vent'!$A:$A,0)),"")</f>
        <v/>
      </c>
    </row>
    <row r="265" spans="2:15" x14ac:dyDescent="0.35">
      <c r="B265" s="31">
        <f t="shared" si="4"/>
        <v>261</v>
      </c>
      <c r="C265" s="32" t="str">
        <f>IFERROR(GETPIVOTDATA("Low Temp",'TCD 18h-18h'!$A$3,"Date18",B265),"")</f>
        <v/>
      </c>
      <c r="D265" s="32" t="str">
        <f>IFERROR(GETPIVOTDATA("Max de Hi Temp",'TCD 6h-6h'!$A$3,"Date6",B265),"")</f>
        <v/>
      </c>
      <c r="E265" s="33" t="str">
        <f>IFERROR(GETPIVOTDATA("Moyenne de Temp Out",'TCD 0h-0h'!$A$3,"Date0",B265),"")</f>
        <v/>
      </c>
      <c r="F265" s="45" t="str">
        <f>IFERROR(GETPIVOTDATA("Somme de Rain",'TCD 6h-6h'!$A$3,"Date6",B265),"")</f>
        <v/>
      </c>
      <c r="G265" s="45" t="str">
        <f>IFERROR(INDEX('TCD 6h-6h'!$AG:$AG,MATCH($B265,'TCD 6h-6h'!$G:$G,0)),"")</f>
        <v/>
      </c>
      <c r="H265" s="44" t="str">
        <f>IFERROR(GETPIVOTDATA("Max de Rain Rate",'TCD 6h-6h'!$A$3,"Date6",B265),"")</f>
        <v/>
      </c>
      <c r="I265" s="56" t="str">
        <f>IFERROR(GETPIVOTDATA("Min de Bar  ",'TCD 0h-0h'!$A$3,"Date0",$B265),"")</f>
        <v/>
      </c>
      <c r="J265" s="56" t="str">
        <f>IFERROR(GETPIVOTDATA("Max de Bar  ",'TCD 0h-0h'!$A$3,"Date0",$B265),"")</f>
        <v/>
      </c>
      <c r="K265" s="55" t="str">
        <f>IFERROR(GETPIVOTDATA("Moyenne de Bar  ",'TCD 0h-0h'!$A$3,"Date0",$B265),"")</f>
        <v/>
      </c>
      <c r="L265" s="78" t="str">
        <f>IFERROR(GETPIVOTDATA("Moyenne de Wind Speed",'TCD 0h-0h'!$A$3,"Date0",$B265),"")</f>
        <v/>
      </c>
      <c r="M265" s="78" t="str">
        <f>IFERROR(GETPIVOTDATA("Max de Wind Speed",'TCD 0h-0h'!$A$3,"Date0",$B265),"")</f>
        <v/>
      </c>
      <c r="N265" s="77" t="str">
        <f>IFERROR(GETPIVOTDATA("Max de Hi Speed",'TCD 0h-0h'!$A$3,"Date0",$B265),"")</f>
        <v/>
      </c>
      <c r="O265" s="78" t="str">
        <f>IFERROR(INDEX('TCD vent'!$T:$T,MATCH($B265,'TCD vent'!$A:$A,0)),"")</f>
        <v/>
      </c>
    </row>
    <row r="266" spans="2:15" x14ac:dyDescent="0.35">
      <c r="B266" s="31">
        <f t="shared" si="4"/>
        <v>262</v>
      </c>
      <c r="C266" s="32" t="str">
        <f>IFERROR(GETPIVOTDATA("Low Temp",'TCD 18h-18h'!$A$3,"Date18",B266),"")</f>
        <v/>
      </c>
      <c r="D266" s="32" t="str">
        <f>IFERROR(GETPIVOTDATA("Max de Hi Temp",'TCD 6h-6h'!$A$3,"Date6",B266),"")</f>
        <v/>
      </c>
      <c r="E266" s="33" t="str">
        <f>IFERROR(GETPIVOTDATA("Moyenne de Temp Out",'TCD 0h-0h'!$A$3,"Date0",B266),"")</f>
        <v/>
      </c>
      <c r="F266" s="45" t="str">
        <f>IFERROR(GETPIVOTDATA("Somme de Rain",'TCD 6h-6h'!$A$3,"Date6",B266),"")</f>
        <v/>
      </c>
      <c r="G266" s="45" t="str">
        <f>IFERROR(INDEX('TCD 6h-6h'!$AG:$AG,MATCH($B266,'TCD 6h-6h'!$G:$G,0)),"")</f>
        <v/>
      </c>
      <c r="H266" s="44" t="str">
        <f>IFERROR(GETPIVOTDATA("Max de Rain Rate",'TCD 6h-6h'!$A$3,"Date6",B266),"")</f>
        <v/>
      </c>
      <c r="I266" s="56" t="str">
        <f>IFERROR(GETPIVOTDATA("Min de Bar  ",'TCD 0h-0h'!$A$3,"Date0",$B266),"")</f>
        <v/>
      </c>
      <c r="J266" s="56" t="str">
        <f>IFERROR(GETPIVOTDATA("Max de Bar  ",'TCD 0h-0h'!$A$3,"Date0",$B266),"")</f>
        <v/>
      </c>
      <c r="K266" s="55" t="str">
        <f>IFERROR(GETPIVOTDATA("Moyenne de Bar  ",'TCD 0h-0h'!$A$3,"Date0",$B266),"")</f>
        <v/>
      </c>
      <c r="L266" s="78" t="str">
        <f>IFERROR(GETPIVOTDATA("Moyenne de Wind Speed",'TCD 0h-0h'!$A$3,"Date0",$B266),"")</f>
        <v/>
      </c>
      <c r="M266" s="78" t="str">
        <f>IFERROR(GETPIVOTDATA("Max de Wind Speed",'TCD 0h-0h'!$A$3,"Date0",$B266),"")</f>
        <v/>
      </c>
      <c r="N266" s="77" t="str">
        <f>IFERROR(GETPIVOTDATA("Max de Hi Speed",'TCD 0h-0h'!$A$3,"Date0",$B266),"")</f>
        <v/>
      </c>
      <c r="O266" s="78" t="str">
        <f>IFERROR(INDEX('TCD vent'!$T:$T,MATCH($B266,'TCD vent'!$A:$A,0)),"")</f>
        <v/>
      </c>
    </row>
    <row r="267" spans="2:15" x14ac:dyDescent="0.35">
      <c r="B267" s="31">
        <f t="shared" si="4"/>
        <v>263</v>
      </c>
      <c r="C267" s="32" t="str">
        <f>IFERROR(GETPIVOTDATA("Low Temp",'TCD 18h-18h'!$A$3,"Date18",B267),"")</f>
        <v/>
      </c>
      <c r="D267" s="32" t="str">
        <f>IFERROR(GETPIVOTDATA("Max de Hi Temp",'TCD 6h-6h'!$A$3,"Date6",B267),"")</f>
        <v/>
      </c>
      <c r="E267" s="33" t="str">
        <f>IFERROR(GETPIVOTDATA("Moyenne de Temp Out",'TCD 0h-0h'!$A$3,"Date0",B267),"")</f>
        <v/>
      </c>
      <c r="F267" s="45" t="str">
        <f>IFERROR(GETPIVOTDATA("Somme de Rain",'TCD 6h-6h'!$A$3,"Date6",B267),"")</f>
        <v/>
      </c>
      <c r="G267" s="45" t="str">
        <f>IFERROR(INDEX('TCD 6h-6h'!$AG:$AG,MATCH($B267,'TCD 6h-6h'!$G:$G,0)),"")</f>
        <v/>
      </c>
      <c r="H267" s="44" t="str">
        <f>IFERROR(GETPIVOTDATA("Max de Rain Rate",'TCD 6h-6h'!$A$3,"Date6",B267),"")</f>
        <v/>
      </c>
      <c r="I267" s="56" t="str">
        <f>IFERROR(GETPIVOTDATA("Min de Bar  ",'TCD 0h-0h'!$A$3,"Date0",$B267),"")</f>
        <v/>
      </c>
      <c r="J267" s="56" t="str">
        <f>IFERROR(GETPIVOTDATA("Max de Bar  ",'TCD 0h-0h'!$A$3,"Date0",$B267),"")</f>
        <v/>
      </c>
      <c r="K267" s="55" t="str">
        <f>IFERROR(GETPIVOTDATA("Moyenne de Bar  ",'TCD 0h-0h'!$A$3,"Date0",$B267),"")</f>
        <v/>
      </c>
      <c r="L267" s="78" t="str">
        <f>IFERROR(GETPIVOTDATA("Moyenne de Wind Speed",'TCD 0h-0h'!$A$3,"Date0",$B267),"")</f>
        <v/>
      </c>
      <c r="M267" s="78" t="str">
        <f>IFERROR(GETPIVOTDATA("Max de Wind Speed",'TCD 0h-0h'!$A$3,"Date0",$B267),"")</f>
        <v/>
      </c>
      <c r="N267" s="77" t="str">
        <f>IFERROR(GETPIVOTDATA("Max de Hi Speed",'TCD 0h-0h'!$A$3,"Date0",$B267),"")</f>
        <v/>
      </c>
      <c r="O267" s="78" t="str">
        <f>IFERROR(INDEX('TCD vent'!$T:$T,MATCH($B267,'TCD vent'!$A:$A,0)),"")</f>
        <v/>
      </c>
    </row>
    <row r="268" spans="2:15" x14ac:dyDescent="0.35">
      <c r="B268" s="31">
        <f t="shared" si="4"/>
        <v>264</v>
      </c>
      <c r="C268" s="32" t="str">
        <f>IFERROR(GETPIVOTDATA("Low Temp",'TCD 18h-18h'!$A$3,"Date18",B268),"")</f>
        <v/>
      </c>
      <c r="D268" s="32" t="str">
        <f>IFERROR(GETPIVOTDATA("Max de Hi Temp",'TCD 6h-6h'!$A$3,"Date6",B268),"")</f>
        <v/>
      </c>
      <c r="E268" s="33" t="str">
        <f>IFERROR(GETPIVOTDATA("Moyenne de Temp Out",'TCD 0h-0h'!$A$3,"Date0",B268),"")</f>
        <v/>
      </c>
      <c r="F268" s="45" t="str">
        <f>IFERROR(GETPIVOTDATA("Somme de Rain",'TCD 6h-6h'!$A$3,"Date6",B268),"")</f>
        <v/>
      </c>
      <c r="G268" s="45" t="str">
        <f>IFERROR(INDEX('TCD 6h-6h'!$AG:$AG,MATCH($B268,'TCD 6h-6h'!$G:$G,0)),"")</f>
        <v/>
      </c>
      <c r="H268" s="44" t="str">
        <f>IFERROR(GETPIVOTDATA("Max de Rain Rate",'TCD 6h-6h'!$A$3,"Date6",B268),"")</f>
        <v/>
      </c>
      <c r="I268" s="56" t="str">
        <f>IFERROR(GETPIVOTDATA("Min de Bar  ",'TCD 0h-0h'!$A$3,"Date0",$B268),"")</f>
        <v/>
      </c>
      <c r="J268" s="56" t="str">
        <f>IFERROR(GETPIVOTDATA("Max de Bar  ",'TCD 0h-0h'!$A$3,"Date0",$B268),"")</f>
        <v/>
      </c>
      <c r="K268" s="55" t="str">
        <f>IFERROR(GETPIVOTDATA("Moyenne de Bar  ",'TCD 0h-0h'!$A$3,"Date0",$B268),"")</f>
        <v/>
      </c>
      <c r="L268" s="78" t="str">
        <f>IFERROR(GETPIVOTDATA("Moyenne de Wind Speed",'TCD 0h-0h'!$A$3,"Date0",$B268),"")</f>
        <v/>
      </c>
      <c r="M268" s="78" t="str">
        <f>IFERROR(GETPIVOTDATA("Max de Wind Speed",'TCD 0h-0h'!$A$3,"Date0",$B268),"")</f>
        <v/>
      </c>
      <c r="N268" s="77" t="str">
        <f>IFERROR(GETPIVOTDATA("Max de Hi Speed",'TCD 0h-0h'!$A$3,"Date0",$B268),"")</f>
        <v/>
      </c>
      <c r="O268" s="78" t="str">
        <f>IFERROR(INDEX('TCD vent'!$T:$T,MATCH($B268,'TCD vent'!$A:$A,0)),"")</f>
        <v/>
      </c>
    </row>
    <row r="269" spans="2:15" x14ac:dyDescent="0.35">
      <c r="B269" s="31">
        <f t="shared" si="4"/>
        <v>265</v>
      </c>
      <c r="C269" s="32" t="str">
        <f>IFERROR(GETPIVOTDATA("Low Temp",'TCD 18h-18h'!$A$3,"Date18",B269),"")</f>
        <v/>
      </c>
      <c r="D269" s="32" t="str">
        <f>IFERROR(GETPIVOTDATA("Max de Hi Temp",'TCD 6h-6h'!$A$3,"Date6",B269),"")</f>
        <v/>
      </c>
      <c r="E269" s="33" t="str">
        <f>IFERROR(GETPIVOTDATA("Moyenne de Temp Out",'TCD 0h-0h'!$A$3,"Date0",B269),"")</f>
        <v/>
      </c>
      <c r="F269" s="45" t="str">
        <f>IFERROR(GETPIVOTDATA("Somme de Rain",'TCD 6h-6h'!$A$3,"Date6",B269),"")</f>
        <v/>
      </c>
      <c r="G269" s="45" t="str">
        <f>IFERROR(INDEX('TCD 6h-6h'!$AG:$AG,MATCH($B269,'TCD 6h-6h'!$G:$G,0)),"")</f>
        <v/>
      </c>
      <c r="H269" s="44" t="str">
        <f>IFERROR(GETPIVOTDATA("Max de Rain Rate",'TCD 6h-6h'!$A$3,"Date6",B269),"")</f>
        <v/>
      </c>
      <c r="I269" s="56" t="str">
        <f>IFERROR(GETPIVOTDATA("Min de Bar  ",'TCD 0h-0h'!$A$3,"Date0",$B269),"")</f>
        <v/>
      </c>
      <c r="J269" s="56" t="str">
        <f>IFERROR(GETPIVOTDATA("Max de Bar  ",'TCD 0h-0h'!$A$3,"Date0",$B269),"")</f>
        <v/>
      </c>
      <c r="K269" s="55" t="str">
        <f>IFERROR(GETPIVOTDATA("Moyenne de Bar  ",'TCD 0h-0h'!$A$3,"Date0",$B269),"")</f>
        <v/>
      </c>
      <c r="L269" s="78" t="str">
        <f>IFERROR(GETPIVOTDATA("Moyenne de Wind Speed",'TCD 0h-0h'!$A$3,"Date0",$B269),"")</f>
        <v/>
      </c>
      <c r="M269" s="78" t="str">
        <f>IFERROR(GETPIVOTDATA("Max de Wind Speed",'TCD 0h-0h'!$A$3,"Date0",$B269),"")</f>
        <v/>
      </c>
      <c r="N269" s="77" t="str">
        <f>IFERROR(GETPIVOTDATA("Max de Hi Speed",'TCD 0h-0h'!$A$3,"Date0",$B269),"")</f>
        <v/>
      </c>
      <c r="O269" s="78" t="str">
        <f>IFERROR(INDEX('TCD vent'!$T:$T,MATCH($B269,'TCD vent'!$A:$A,0)),"")</f>
        <v/>
      </c>
    </row>
    <row r="270" spans="2:15" x14ac:dyDescent="0.35">
      <c r="B270" s="31">
        <f t="shared" si="4"/>
        <v>266</v>
      </c>
      <c r="C270" s="32" t="str">
        <f>IFERROR(GETPIVOTDATA("Low Temp",'TCD 18h-18h'!$A$3,"Date18",B270),"")</f>
        <v/>
      </c>
      <c r="D270" s="32" t="str">
        <f>IFERROR(GETPIVOTDATA("Max de Hi Temp",'TCD 6h-6h'!$A$3,"Date6",B270),"")</f>
        <v/>
      </c>
      <c r="E270" s="33" t="str">
        <f>IFERROR(GETPIVOTDATA("Moyenne de Temp Out",'TCD 0h-0h'!$A$3,"Date0",B270),"")</f>
        <v/>
      </c>
      <c r="F270" s="45" t="str">
        <f>IFERROR(GETPIVOTDATA("Somme de Rain",'TCD 6h-6h'!$A$3,"Date6",B270),"")</f>
        <v/>
      </c>
      <c r="G270" s="45" t="str">
        <f>IFERROR(INDEX('TCD 6h-6h'!$AG:$AG,MATCH($B270,'TCD 6h-6h'!$G:$G,0)),"")</f>
        <v/>
      </c>
      <c r="H270" s="44" t="str">
        <f>IFERROR(GETPIVOTDATA("Max de Rain Rate",'TCD 6h-6h'!$A$3,"Date6",B270),"")</f>
        <v/>
      </c>
      <c r="I270" s="56" t="str">
        <f>IFERROR(GETPIVOTDATA("Min de Bar  ",'TCD 0h-0h'!$A$3,"Date0",$B270),"")</f>
        <v/>
      </c>
      <c r="J270" s="56" t="str">
        <f>IFERROR(GETPIVOTDATA("Max de Bar  ",'TCD 0h-0h'!$A$3,"Date0",$B270),"")</f>
        <v/>
      </c>
      <c r="K270" s="55" t="str">
        <f>IFERROR(GETPIVOTDATA("Moyenne de Bar  ",'TCD 0h-0h'!$A$3,"Date0",$B270),"")</f>
        <v/>
      </c>
      <c r="L270" s="78" t="str">
        <f>IFERROR(GETPIVOTDATA("Moyenne de Wind Speed",'TCD 0h-0h'!$A$3,"Date0",$B270),"")</f>
        <v/>
      </c>
      <c r="M270" s="78" t="str">
        <f>IFERROR(GETPIVOTDATA("Max de Wind Speed",'TCD 0h-0h'!$A$3,"Date0",$B270),"")</f>
        <v/>
      </c>
      <c r="N270" s="77" t="str">
        <f>IFERROR(GETPIVOTDATA("Max de Hi Speed",'TCD 0h-0h'!$A$3,"Date0",$B270),"")</f>
        <v/>
      </c>
      <c r="O270" s="78" t="str">
        <f>IFERROR(INDEX('TCD vent'!$T:$T,MATCH($B270,'TCD vent'!$A:$A,0)),"")</f>
        <v/>
      </c>
    </row>
    <row r="271" spans="2:15" x14ac:dyDescent="0.35">
      <c r="B271" s="31">
        <f t="shared" si="4"/>
        <v>267</v>
      </c>
      <c r="C271" s="32" t="str">
        <f>IFERROR(GETPIVOTDATA("Low Temp",'TCD 18h-18h'!$A$3,"Date18",B271),"")</f>
        <v/>
      </c>
      <c r="D271" s="32" t="str">
        <f>IFERROR(GETPIVOTDATA("Max de Hi Temp",'TCD 6h-6h'!$A$3,"Date6",B271),"")</f>
        <v/>
      </c>
      <c r="E271" s="33" t="str">
        <f>IFERROR(GETPIVOTDATA("Moyenne de Temp Out",'TCD 0h-0h'!$A$3,"Date0",B271),"")</f>
        <v/>
      </c>
      <c r="F271" s="45" t="str">
        <f>IFERROR(GETPIVOTDATA("Somme de Rain",'TCD 6h-6h'!$A$3,"Date6",B271),"")</f>
        <v/>
      </c>
      <c r="G271" s="45" t="str">
        <f>IFERROR(INDEX('TCD 6h-6h'!$AG:$AG,MATCH($B271,'TCD 6h-6h'!$G:$G,0)),"")</f>
        <v/>
      </c>
      <c r="H271" s="44" t="str">
        <f>IFERROR(GETPIVOTDATA("Max de Rain Rate",'TCD 6h-6h'!$A$3,"Date6",B271),"")</f>
        <v/>
      </c>
      <c r="I271" s="56" t="str">
        <f>IFERROR(GETPIVOTDATA("Min de Bar  ",'TCD 0h-0h'!$A$3,"Date0",$B271),"")</f>
        <v/>
      </c>
      <c r="J271" s="56" t="str">
        <f>IFERROR(GETPIVOTDATA("Max de Bar  ",'TCD 0h-0h'!$A$3,"Date0",$B271),"")</f>
        <v/>
      </c>
      <c r="K271" s="55" t="str">
        <f>IFERROR(GETPIVOTDATA("Moyenne de Bar  ",'TCD 0h-0h'!$A$3,"Date0",$B271),"")</f>
        <v/>
      </c>
      <c r="L271" s="78" t="str">
        <f>IFERROR(GETPIVOTDATA("Moyenne de Wind Speed",'TCD 0h-0h'!$A$3,"Date0",$B271),"")</f>
        <v/>
      </c>
      <c r="M271" s="78" t="str">
        <f>IFERROR(GETPIVOTDATA("Max de Wind Speed",'TCD 0h-0h'!$A$3,"Date0",$B271),"")</f>
        <v/>
      </c>
      <c r="N271" s="77" t="str">
        <f>IFERROR(GETPIVOTDATA("Max de Hi Speed",'TCD 0h-0h'!$A$3,"Date0",$B271),"")</f>
        <v/>
      </c>
      <c r="O271" s="78" t="str">
        <f>IFERROR(INDEX('TCD vent'!$T:$T,MATCH($B271,'TCD vent'!$A:$A,0)),"")</f>
        <v/>
      </c>
    </row>
    <row r="272" spans="2:15" x14ac:dyDescent="0.35">
      <c r="B272" s="31">
        <f t="shared" si="4"/>
        <v>268</v>
      </c>
      <c r="C272" s="32" t="str">
        <f>IFERROR(GETPIVOTDATA("Low Temp",'TCD 18h-18h'!$A$3,"Date18",B272),"")</f>
        <v/>
      </c>
      <c r="D272" s="32" t="str">
        <f>IFERROR(GETPIVOTDATA("Max de Hi Temp",'TCD 6h-6h'!$A$3,"Date6",B272),"")</f>
        <v/>
      </c>
      <c r="E272" s="33" t="str">
        <f>IFERROR(GETPIVOTDATA("Moyenne de Temp Out",'TCD 0h-0h'!$A$3,"Date0",B272),"")</f>
        <v/>
      </c>
      <c r="F272" s="45" t="str">
        <f>IFERROR(GETPIVOTDATA("Somme de Rain",'TCD 6h-6h'!$A$3,"Date6",B272),"")</f>
        <v/>
      </c>
      <c r="G272" s="45" t="str">
        <f>IFERROR(INDEX('TCD 6h-6h'!$AG:$AG,MATCH($B272,'TCD 6h-6h'!$G:$G,0)),"")</f>
        <v/>
      </c>
      <c r="H272" s="44" t="str">
        <f>IFERROR(GETPIVOTDATA("Max de Rain Rate",'TCD 6h-6h'!$A$3,"Date6",B272),"")</f>
        <v/>
      </c>
      <c r="I272" s="56" t="str">
        <f>IFERROR(GETPIVOTDATA("Min de Bar  ",'TCD 0h-0h'!$A$3,"Date0",$B272),"")</f>
        <v/>
      </c>
      <c r="J272" s="56" t="str">
        <f>IFERROR(GETPIVOTDATA("Max de Bar  ",'TCD 0h-0h'!$A$3,"Date0",$B272),"")</f>
        <v/>
      </c>
      <c r="K272" s="55" t="str">
        <f>IFERROR(GETPIVOTDATA("Moyenne de Bar  ",'TCD 0h-0h'!$A$3,"Date0",$B272),"")</f>
        <v/>
      </c>
      <c r="L272" s="78" t="str">
        <f>IFERROR(GETPIVOTDATA("Moyenne de Wind Speed",'TCD 0h-0h'!$A$3,"Date0",$B272),"")</f>
        <v/>
      </c>
      <c r="M272" s="78" t="str">
        <f>IFERROR(GETPIVOTDATA("Max de Wind Speed",'TCD 0h-0h'!$A$3,"Date0",$B272),"")</f>
        <v/>
      </c>
      <c r="N272" s="77" t="str">
        <f>IFERROR(GETPIVOTDATA("Max de Hi Speed",'TCD 0h-0h'!$A$3,"Date0",$B272),"")</f>
        <v/>
      </c>
      <c r="O272" s="78" t="str">
        <f>IFERROR(INDEX('TCD vent'!$T:$T,MATCH($B272,'TCD vent'!$A:$A,0)),"")</f>
        <v/>
      </c>
    </row>
    <row r="273" spans="2:15" x14ac:dyDescent="0.35">
      <c r="B273" s="31">
        <f t="shared" si="4"/>
        <v>269</v>
      </c>
      <c r="C273" s="32" t="str">
        <f>IFERROR(GETPIVOTDATA("Low Temp",'TCD 18h-18h'!$A$3,"Date18",B273),"")</f>
        <v/>
      </c>
      <c r="D273" s="32" t="str">
        <f>IFERROR(GETPIVOTDATA("Max de Hi Temp",'TCD 6h-6h'!$A$3,"Date6",B273),"")</f>
        <v/>
      </c>
      <c r="E273" s="33" t="str">
        <f>IFERROR(GETPIVOTDATA("Moyenne de Temp Out",'TCD 0h-0h'!$A$3,"Date0",B273),"")</f>
        <v/>
      </c>
      <c r="F273" s="45" t="str">
        <f>IFERROR(GETPIVOTDATA("Somme de Rain",'TCD 6h-6h'!$A$3,"Date6",B273),"")</f>
        <v/>
      </c>
      <c r="G273" s="45" t="str">
        <f>IFERROR(INDEX('TCD 6h-6h'!$AG:$AG,MATCH($B273,'TCD 6h-6h'!$G:$G,0)),"")</f>
        <v/>
      </c>
      <c r="H273" s="44" t="str">
        <f>IFERROR(GETPIVOTDATA("Max de Rain Rate",'TCD 6h-6h'!$A$3,"Date6",B273),"")</f>
        <v/>
      </c>
      <c r="I273" s="56" t="str">
        <f>IFERROR(GETPIVOTDATA("Min de Bar  ",'TCD 0h-0h'!$A$3,"Date0",$B273),"")</f>
        <v/>
      </c>
      <c r="J273" s="56" t="str">
        <f>IFERROR(GETPIVOTDATA("Max de Bar  ",'TCD 0h-0h'!$A$3,"Date0",$B273),"")</f>
        <v/>
      </c>
      <c r="K273" s="55" t="str">
        <f>IFERROR(GETPIVOTDATA("Moyenne de Bar  ",'TCD 0h-0h'!$A$3,"Date0",$B273),"")</f>
        <v/>
      </c>
      <c r="L273" s="78" t="str">
        <f>IFERROR(GETPIVOTDATA("Moyenne de Wind Speed",'TCD 0h-0h'!$A$3,"Date0",$B273),"")</f>
        <v/>
      </c>
      <c r="M273" s="78" t="str">
        <f>IFERROR(GETPIVOTDATA("Max de Wind Speed",'TCD 0h-0h'!$A$3,"Date0",$B273),"")</f>
        <v/>
      </c>
      <c r="N273" s="77" t="str">
        <f>IFERROR(GETPIVOTDATA("Max de Hi Speed",'TCD 0h-0h'!$A$3,"Date0",$B273),"")</f>
        <v/>
      </c>
      <c r="O273" s="78" t="str">
        <f>IFERROR(INDEX('TCD vent'!$T:$T,MATCH($B273,'TCD vent'!$A:$A,0)),"")</f>
        <v/>
      </c>
    </row>
    <row r="274" spans="2:15" x14ac:dyDescent="0.35">
      <c r="B274" s="31">
        <f t="shared" si="4"/>
        <v>270</v>
      </c>
      <c r="C274" s="32" t="str">
        <f>IFERROR(GETPIVOTDATA("Low Temp",'TCD 18h-18h'!$A$3,"Date18",B274),"")</f>
        <v/>
      </c>
      <c r="D274" s="32" t="str">
        <f>IFERROR(GETPIVOTDATA("Max de Hi Temp",'TCD 6h-6h'!$A$3,"Date6",B274),"")</f>
        <v/>
      </c>
      <c r="E274" s="33" t="str">
        <f>IFERROR(GETPIVOTDATA("Moyenne de Temp Out",'TCD 0h-0h'!$A$3,"Date0",B274),"")</f>
        <v/>
      </c>
      <c r="F274" s="45" t="str">
        <f>IFERROR(GETPIVOTDATA("Somme de Rain",'TCD 6h-6h'!$A$3,"Date6",B274),"")</f>
        <v/>
      </c>
      <c r="G274" s="45" t="str">
        <f>IFERROR(INDEX('TCD 6h-6h'!$AG:$AG,MATCH($B274,'TCD 6h-6h'!$G:$G,0)),"")</f>
        <v/>
      </c>
      <c r="H274" s="44" t="str">
        <f>IFERROR(GETPIVOTDATA("Max de Rain Rate",'TCD 6h-6h'!$A$3,"Date6",B274),"")</f>
        <v/>
      </c>
      <c r="I274" s="56" t="str">
        <f>IFERROR(GETPIVOTDATA("Min de Bar  ",'TCD 0h-0h'!$A$3,"Date0",$B274),"")</f>
        <v/>
      </c>
      <c r="J274" s="56" t="str">
        <f>IFERROR(GETPIVOTDATA("Max de Bar  ",'TCD 0h-0h'!$A$3,"Date0",$B274),"")</f>
        <v/>
      </c>
      <c r="K274" s="55" t="str">
        <f>IFERROR(GETPIVOTDATA("Moyenne de Bar  ",'TCD 0h-0h'!$A$3,"Date0",$B274),"")</f>
        <v/>
      </c>
      <c r="L274" s="78" t="str">
        <f>IFERROR(GETPIVOTDATA("Moyenne de Wind Speed",'TCD 0h-0h'!$A$3,"Date0",$B274),"")</f>
        <v/>
      </c>
      <c r="M274" s="78" t="str">
        <f>IFERROR(GETPIVOTDATA("Max de Wind Speed",'TCD 0h-0h'!$A$3,"Date0",$B274),"")</f>
        <v/>
      </c>
      <c r="N274" s="77" t="str">
        <f>IFERROR(GETPIVOTDATA("Max de Hi Speed",'TCD 0h-0h'!$A$3,"Date0",$B274),"")</f>
        <v/>
      </c>
      <c r="O274" s="78" t="str">
        <f>IFERROR(INDEX('TCD vent'!$T:$T,MATCH($B274,'TCD vent'!$A:$A,0)),"")</f>
        <v/>
      </c>
    </row>
    <row r="275" spans="2:15" x14ac:dyDescent="0.35">
      <c r="B275" s="31">
        <f t="shared" si="4"/>
        <v>271</v>
      </c>
      <c r="C275" s="32" t="str">
        <f>IFERROR(GETPIVOTDATA("Low Temp",'TCD 18h-18h'!$A$3,"Date18",B275),"")</f>
        <v/>
      </c>
      <c r="D275" s="32" t="str">
        <f>IFERROR(GETPIVOTDATA("Max de Hi Temp",'TCD 6h-6h'!$A$3,"Date6",B275),"")</f>
        <v/>
      </c>
      <c r="E275" s="33" t="str">
        <f>IFERROR(GETPIVOTDATA("Moyenne de Temp Out",'TCD 0h-0h'!$A$3,"Date0",B275),"")</f>
        <v/>
      </c>
      <c r="F275" s="45" t="str">
        <f>IFERROR(GETPIVOTDATA("Somme de Rain",'TCD 6h-6h'!$A$3,"Date6",B275),"")</f>
        <v/>
      </c>
      <c r="G275" s="45" t="str">
        <f>IFERROR(INDEX('TCD 6h-6h'!$AG:$AG,MATCH($B275,'TCD 6h-6h'!$G:$G,0)),"")</f>
        <v/>
      </c>
      <c r="H275" s="44" t="str">
        <f>IFERROR(GETPIVOTDATA("Max de Rain Rate",'TCD 6h-6h'!$A$3,"Date6",B275),"")</f>
        <v/>
      </c>
      <c r="I275" s="56" t="str">
        <f>IFERROR(GETPIVOTDATA("Min de Bar  ",'TCD 0h-0h'!$A$3,"Date0",$B275),"")</f>
        <v/>
      </c>
      <c r="J275" s="56" t="str">
        <f>IFERROR(GETPIVOTDATA("Max de Bar  ",'TCD 0h-0h'!$A$3,"Date0",$B275),"")</f>
        <v/>
      </c>
      <c r="K275" s="55" t="str">
        <f>IFERROR(GETPIVOTDATA("Moyenne de Bar  ",'TCD 0h-0h'!$A$3,"Date0",$B275),"")</f>
        <v/>
      </c>
      <c r="L275" s="78" t="str">
        <f>IFERROR(GETPIVOTDATA("Moyenne de Wind Speed",'TCD 0h-0h'!$A$3,"Date0",$B275),"")</f>
        <v/>
      </c>
      <c r="M275" s="78" t="str">
        <f>IFERROR(GETPIVOTDATA("Max de Wind Speed",'TCD 0h-0h'!$A$3,"Date0",$B275),"")</f>
        <v/>
      </c>
      <c r="N275" s="77" t="str">
        <f>IFERROR(GETPIVOTDATA("Max de Hi Speed",'TCD 0h-0h'!$A$3,"Date0",$B275),"")</f>
        <v/>
      </c>
      <c r="O275" s="78" t="str">
        <f>IFERROR(INDEX('TCD vent'!$T:$T,MATCH($B275,'TCD vent'!$A:$A,0)),"")</f>
        <v/>
      </c>
    </row>
    <row r="276" spans="2:15" x14ac:dyDescent="0.35">
      <c r="B276" s="31">
        <f t="shared" si="4"/>
        <v>272</v>
      </c>
      <c r="C276" s="32" t="str">
        <f>IFERROR(GETPIVOTDATA("Low Temp",'TCD 18h-18h'!$A$3,"Date18",B276),"")</f>
        <v/>
      </c>
      <c r="D276" s="32" t="str">
        <f>IFERROR(GETPIVOTDATA("Max de Hi Temp",'TCD 6h-6h'!$A$3,"Date6",B276),"")</f>
        <v/>
      </c>
      <c r="E276" s="33" t="str">
        <f>IFERROR(GETPIVOTDATA("Moyenne de Temp Out",'TCD 0h-0h'!$A$3,"Date0",B276),"")</f>
        <v/>
      </c>
      <c r="F276" s="45" t="str">
        <f>IFERROR(GETPIVOTDATA("Somme de Rain",'TCD 6h-6h'!$A$3,"Date6",B276),"")</f>
        <v/>
      </c>
      <c r="G276" s="45" t="str">
        <f>IFERROR(INDEX('TCD 6h-6h'!$AG:$AG,MATCH($B276,'TCD 6h-6h'!$G:$G,0)),"")</f>
        <v/>
      </c>
      <c r="H276" s="44" t="str">
        <f>IFERROR(GETPIVOTDATA("Max de Rain Rate",'TCD 6h-6h'!$A$3,"Date6",B276),"")</f>
        <v/>
      </c>
      <c r="I276" s="56" t="str">
        <f>IFERROR(GETPIVOTDATA("Min de Bar  ",'TCD 0h-0h'!$A$3,"Date0",$B276),"")</f>
        <v/>
      </c>
      <c r="J276" s="56" t="str">
        <f>IFERROR(GETPIVOTDATA("Max de Bar  ",'TCD 0h-0h'!$A$3,"Date0",$B276),"")</f>
        <v/>
      </c>
      <c r="K276" s="55" t="str">
        <f>IFERROR(GETPIVOTDATA("Moyenne de Bar  ",'TCD 0h-0h'!$A$3,"Date0",$B276),"")</f>
        <v/>
      </c>
      <c r="L276" s="78" t="str">
        <f>IFERROR(GETPIVOTDATA("Moyenne de Wind Speed",'TCD 0h-0h'!$A$3,"Date0",$B276),"")</f>
        <v/>
      </c>
      <c r="M276" s="78" t="str">
        <f>IFERROR(GETPIVOTDATA("Max de Wind Speed",'TCD 0h-0h'!$A$3,"Date0",$B276),"")</f>
        <v/>
      </c>
      <c r="N276" s="77" t="str">
        <f>IFERROR(GETPIVOTDATA("Max de Hi Speed",'TCD 0h-0h'!$A$3,"Date0",$B276),"")</f>
        <v/>
      </c>
      <c r="O276" s="78" t="str">
        <f>IFERROR(INDEX('TCD vent'!$T:$T,MATCH($B276,'TCD vent'!$A:$A,0)),"")</f>
        <v/>
      </c>
    </row>
    <row r="277" spans="2:15" x14ac:dyDescent="0.35">
      <c r="B277" s="31">
        <f t="shared" si="4"/>
        <v>273</v>
      </c>
      <c r="C277" s="32" t="str">
        <f>IFERROR(GETPIVOTDATA("Low Temp",'TCD 18h-18h'!$A$3,"Date18",B277),"")</f>
        <v/>
      </c>
      <c r="D277" s="32" t="str">
        <f>IFERROR(GETPIVOTDATA("Max de Hi Temp",'TCD 6h-6h'!$A$3,"Date6",B277),"")</f>
        <v/>
      </c>
      <c r="E277" s="33" t="str">
        <f>IFERROR(GETPIVOTDATA("Moyenne de Temp Out",'TCD 0h-0h'!$A$3,"Date0",B277),"")</f>
        <v/>
      </c>
      <c r="F277" s="45" t="str">
        <f>IFERROR(GETPIVOTDATA("Somme de Rain",'TCD 6h-6h'!$A$3,"Date6",B277),"")</f>
        <v/>
      </c>
      <c r="G277" s="45" t="str">
        <f>IFERROR(INDEX('TCD 6h-6h'!$AG:$AG,MATCH($B277,'TCD 6h-6h'!$G:$G,0)),"")</f>
        <v/>
      </c>
      <c r="H277" s="44" t="str">
        <f>IFERROR(GETPIVOTDATA("Max de Rain Rate",'TCD 6h-6h'!$A$3,"Date6",B277),"")</f>
        <v/>
      </c>
      <c r="I277" s="56" t="str">
        <f>IFERROR(GETPIVOTDATA("Min de Bar  ",'TCD 0h-0h'!$A$3,"Date0",$B277),"")</f>
        <v/>
      </c>
      <c r="J277" s="56" t="str">
        <f>IFERROR(GETPIVOTDATA("Max de Bar  ",'TCD 0h-0h'!$A$3,"Date0",$B277),"")</f>
        <v/>
      </c>
      <c r="K277" s="55" t="str">
        <f>IFERROR(GETPIVOTDATA("Moyenne de Bar  ",'TCD 0h-0h'!$A$3,"Date0",$B277),"")</f>
        <v/>
      </c>
      <c r="L277" s="78" t="str">
        <f>IFERROR(GETPIVOTDATA("Moyenne de Wind Speed",'TCD 0h-0h'!$A$3,"Date0",$B277),"")</f>
        <v/>
      </c>
      <c r="M277" s="78" t="str">
        <f>IFERROR(GETPIVOTDATA("Max de Wind Speed",'TCD 0h-0h'!$A$3,"Date0",$B277),"")</f>
        <v/>
      </c>
      <c r="N277" s="77" t="str">
        <f>IFERROR(GETPIVOTDATA("Max de Hi Speed",'TCD 0h-0h'!$A$3,"Date0",$B277),"")</f>
        <v/>
      </c>
      <c r="O277" s="78" t="str">
        <f>IFERROR(INDEX('TCD vent'!$T:$T,MATCH($B277,'TCD vent'!$A:$A,0)),"")</f>
        <v/>
      </c>
    </row>
    <row r="278" spans="2:15" x14ac:dyDescent="0.35">
      <c r="B278" s="31">
        <f t="shared" si="4"/>
        <v>274</v>
      </c>
      <c r="C278" s="32" t="str">
        <f>IFERROR(GETPIVOTDATA("Low Temp",'TCD 18h-18h'!$A$3,"Date18",B278),"")</f>
        <v/>
      </c>
      <c r="D278" s="32" t="str">
        <f>IFERROR(GETPIVOTDATA("Max de Hi Temp",'TCD 6h-6h'!$A$3,"Date6",B278),"")</f>
        <v/>
      </c>
      <c r="E278" s="33" t="str">
        <f>IFERROR(GETPIVOTDATA("Moyenne de Temp Out",'TCD 0h-0h'!$A$3,"Date0",B278),"")</f>
        <v/>
      </c>
      <c r="F278" s="45" t="str">
        <f>IFERROR(GETPIVOTDATA("Somme de Rain",'TCD 6h-6h'!$A$3,"Date6",B278),"")</f>
        <v/>
      </c>
      <c r="G278" s="45" t="str">
        <f>IFERROR(INDEX('TCD 6h-6h'!$AG:$AG,MATCH($B278,'TCD 6h-6h'!$G:$G,0)),"")</f>
        <v/>
      </c>
      <c r="H278" s="44" t="str">
        <f>IFERROR(GETPIVOTDATA("Max de Rain Rate",'TCD 6h-6h'!$A$3,"Date6",B278),"")</f>
        <v/>
      </c>
      <c r="I278" s="56" t="str">
        <f>IFERROR(GETPIVOTDATA("Min de Bar  ",'TCD 0h-0h'!$A$3,"Date0",$B278),"")</f>
        <v/>
      </c>
      <c r="J278" s="56" t="str">
        <f>IFERROR(GETPIVOTDATA("Max de Bar  ",'TCD 0h-0h'!$A$3,"Date0",$B278),"")</f>
        <v/>
      </c>
      <c r="K278" s="55" t="str">
        <f>IFERROR(GETPIVOTDATA("Moyenne de Bar  ",'TCD 0h-0h'!$A$3,"Date0",$B278),"")</f>
        <v/>
      </c>
      <c r="L278" s="78" t="str">
        <f>IFERROR(GETPIVOTDATA("Moyenne de Wind Speed",'TCD 0h-0h'!$A$3,"Date0",$B278),"")</f>
        <v/>
      </c>
      <c r="M278" s="78" t="str">
        <f>IFERROR(GETPIVOTDATA("Max de Wind Speed",'TCD 0h-0h'!$A$3,"Date0",$B278),"")</f>
        <v/>
      </c>
      <c r="N278" s="77" t="str">
        <f>IFERROR(GETPIVOTDATA("Max de Hi Speed",'TCD 0h-0h'!$A$3,"Date0",$B278),"")</f>
        <v/>
      </c>
      <c r="O278" s="78" t="str">
        <f>IFERROR(INDEX('TCD vent'!$T:$T,MATCH($B278,'TCD vent'!$A:$A,0)),"")</f>
        <v/>
      </c>
    </row>
    <row r="279" spans="2:15" x14ac:dyDescent="0.35">
      <c r="B279" s="31">
        <f t="shared" si="4"/>
        <v>275</v>
      </c>
      <c r="C279" s="32" t="str">
        <f>IFERROR(GETPIVOTDATA("Low Temp",'TCD 18h-18h'!$A$3,"Date18",B279),"")</f>
        <v/>
      </c>
      <c r="D279" s="32" t="str">
        <f>IFERROR(GETPIVOTDATA("Max de Hi Temp",'TCD 6h-6h'!$A$3,"Date6",B279),"")</f>
        <v/>
      </c>
      <c r="E279" s="33" t="str">
        <f>IFERROR(GETPIVOTDATA("Moyenne de Temp Out",'TCD 0h-0h'!$A$3,"Date0",B279),"")</f>
        <v/>
      </c>
      <c r="F279" s="45" t="str">
        <f>IFERROR(GETPIVOTDATA("Somme de Rain",'TCD 6h-6h'!$A$3,"Date6",B279),"")</f>
        <v/>
      </c>
      <c r="G279" s="45" t="str">
        <f>IFERROR(INDEX('TCD 6h-6h'!$AG:$AG,MATCH($B279,'TCD 6h-6h'!$G:$G,0)),"")</f>
        <v/>
      </c>
      <c r="H279" s="44" t="str">
        <f>IFERROR(GETPIVOTDATA("Max de Rain Rate",'TCD 6h-6h'!$A$3,"Date6",B279),"")</f>
        <v/>
      </c>
      <c r="I279" s="56" t="str">
        <f>IFERROR(GETPIVOTDATA("Min de Bar  ",'TCD 0h-0h'!$A$3,"Date0",$B279),"")</f>
        <v/>
      </c>
      <c r="J279" s="56" t="str">
        <f>IFERROR(GETPIVOTDATA("Max de Bar  ",'TCD 0h-0h'!$A$3,"Date0",$B279),"")</f>
        <v/>
      </c>
      <c r="K279" s="55" t="str">
        <f>IFERROR(GETPIVOTDATA("Moyenne de Bar  ",'TCD 0h-0h'!$A$3,"Date0",$B279),"")</f>
        <v/>
      </c>
      <c r="L279" s="78" t="str">
        <f>IFERROR(GETPIVOTDATA("Moyenne de Wind Speed",'TCD 0h-0h'!$A$3,"Date0",$B279),"")</f>
        <v/>
      </c>
      <c r="M279" s="78" t="str">
        <f>IFERROR(GETPIVOTDATA("Max de Wind Speed",'TCD 0h-0h'!$A$3,"Date0",$B279),"")</f>
        <v/>
      </c>
      <c r="N279" s="77" t="str">
        <f>IFERROR(GETPIVOTDATA("Max de Hi Speed",'TCD 0h-0h'!$A$3,"Date0",$B279),"")</f>
        <v/>
      </c>
      <c r="O279" s="78" t="str">
        <f>IFERROR(INDEX('TCD vent'!$T:$T,MATCH($B279,'TCD vent'!$A:$A,0)),"")</f>
        <v/>
      </c>
    </row>
    <row r="280" spans="2:15" x14ac:dyDescent="0.35">
      <c r="B280" s="31">
        <f t="shared" si="4"/>
        <v>276</v>
      </c>
      <c r="C280" s="32" t="str">
        <f>IFERROR(GETPIVOTDATA("Low Temp",'TCD 18h-18h'!$A$3,"Date18",B280),"")</f>
        <v/>
      </c>
      <c r="D280" s="32" t="str">
        <f>IFERROR(GETPIVOTDATA("Max de Hi Temp",'TCD 6h-6h'!$A$3,"Date6",B280),"")</f>
        <v/>
      </c>
      <c r="E280" s="33" t="str">
        <f>IFERROR(GETPIVOTDATA("Moyenne de Temp Out",'TCD 0h-0h'!$A$3,"Date0",B280),"")</f>
        <v/>
      </c>
      <c r="F280" s="45" t="str">
        <f>IFERROR(GETPIVOTDATA("Somme de Rain",'TCD 6h-6h'!$A$3,"Date6",B280),"")</f>
        <v/>
      </c>
      <c r="G280" s="45" t="str">
        <f>IFERROR(INDEX('TCD 6h-6h'!$AG:$AG,MATCH($B280,'TCD 6h-6h'!$G:$G,0)),"")</f>
        <v/>
      </c>
      <c r="H280" s="44" t="str">
        <f>IFERROR(GETPIVOTDATA("Max de Rain Rate",'TCD 6h-6h'!$A$3,"Date6",B280),"")</f>
        <v/>
      </c>
      <c r="I280" s="56" t="str">
        <f>IFERROR(GETPIVOTDATA("Min de Bar  ",'TCD 0h-0h'!$A$3,"Date0",$B280),"")</f>
        <v/>
      </c>
      <c r="J280" s="56" t="str">
        <f>IFERROR(GETPIVOTDATA("Max de Bar  ",'TCD 0h-0h'!$A$3,"Date0",$B280),"")</f>
        <v/>
      </c>
      <c r="K280" s="55" t="str">
        <f>IFERROR(GETPIVOTDATA("Moyenne de Bar  ",'TCD 0h-0h'!$A$3,"Date0",$B280),"")</f>
        <v/>
      </c>
      <c r="L280" s="78" t="str">
        <f>IFERROR(GETPIVOTDATA("Moyenne de Wind Speed",'TCD 0h-0h'!$A$3,"Date0",$B280),"")</f>
        <v/>
      </c>
      <c r="M280" s="78" t="str">
        <f>IFERROR(GETPIVOTDATA("Max de Wind Speed",'TCD 0h-0h'!$A$3,"Date0",$B280),"")</f>
        <v/>
      </c>
      <c r="N280" s="77" t="str">
        <f>IFERROR(GETPIVOTDATA("Max de Hi Speed",'TCD 0h-0h'!$A$3,"Date0",$B280),"")</f>
        <v/>
      </c>
      <c r="O280" s="78" t="str">
        <f>IFERROR(INDEX('TCD vent'!$T:$T,MATCH($B280,'TCD vent'!$A:$A,0)),"")</f>
        <v/>
      </c>
    </row>
    <row r="281" spans="2:15" x14ac:dyDescent="0.35">
      <c r="B281" s="31">
        <f t="shared" si="4"/>
        <v>277</v>
      </c>
      <c r="C281" s="32" t="str">
        <f>IFERROR(GETPIVOTDATA("Low Temp",'TCD 18h-18h'!$A$3,"Date18",B281),"")</f>
        <v/>
      </c>
      <c r="D281" s="32" t="str">
        <f>IFERROR(GETPIVOTDATA("Max de Hi Temp",'TCD 6h-6h'!$A$3,"Date6",B281),"")</f>
        <v/>
      </c>
      <c r="E281" s="33" t="str">
        <f>IFERROR(GETPIVOTDATA("Moyenne de Temp Out",'TCD 0h-0h'!$A$3,"Date0",B281),"")</f>
        <v/>
      </c>
      <c r="F281" s="45" t="str">
        <f>IFERROR(GETPIVOTDATA("Somme de Rain",'TCD 6h-6h'!$A$3,"Date6",B281),"")</f>
        <v/>
      </c>
      <c r="G281" s="45" t="str">
        <f>IFERROR(INDEX('TCD 6h-6h'!$AG:$AG,MATCH($B281,'TCD 6h-6h'!$G:$G,0)),"")</f>
        <v/>
      </c>
      <c r="H281" s="44" t="str">
        <f>IFERROR(GETPIVOTDATA("Max de Rain Rate",'TCD 6h-6h'!$A$3,"Date6",B281),"")</f>
        <v/>
      </c>
      <c r="I281" s="56" t="str">
        <f>IFERROR(GETPIVOTDATA("Min de Bar  ",'TCD 0h-0h'!$A$3,"Date0",$B281),"")</f>
        <v/>
      </c>
      <c r="J281" s="56" t="str">
        <f>IFERROR(GETPIVOTDATA("Max de Bar  ",'TCD 0h-0h'!$A$3,"Date0",$B281),"")</f>
        <v/>
      </c>
      <c r="K281" s="55" t="str">
        <f>IFERROR(GETPIVOTDATA("Moyenne de Bar  ",'TCD 0h-0h'!$A$3,"Date0",$B281),"")</f>
        <v/>
      </c>
      <c r="L281" s="78" t="str">
        <f>IFERROR(GETPIVOTDATA("Moyenne de Wind Speed",'TCD 0h-0h'!$A$3,"Date0",$B281),"")</f>
        <v/>
      </c>
      <c r="M281" s="78" t="str">
        <f>IFERROR(GETPIVOTDATA("Max de Wind Speed",'TCD 0h-0h'!$A$3,"Date0",$B281),"")</f>
        <v/>
      </c>
      <c r="N281" s="77" t="str">
        <f>IFERROR(GETPIVOTDATA("Max de Hi Speed",'TCD 0h-0h'!$A$3,"Date0",$B281),"")</f>
        <v/>
      </c>
      <c r="O281" s="78" t="str">
        <f>IFERROR(INDEX('TCD vent'!$T:$T,MATCH($B281,'TCD vent'!$A:$A,0)),"")</f>
        <v/>
      </c>
    </row>
    <row r="282" spans="2:15" x14ac:dyDescent="0.35">
      <c r="B282" s="31">
        <f t="shared" si="4"/>
        <v>278</v>
      </c>
      <c r="C282" s="32" t="str">
        <f>IFERROR(GETPIVOTDATA("Low Temp",'TCD 18h-18h'!$A$3,"Date18",B282),"")</f>
        <v/>
      </c>
      <c r="D282" s="32" t="str">
        <f>IFERROR(GETPIVOTDATA("Max de Hi Temp",'TCD 6h-6h'!$A$3,"Date6",B282),"")</f>
        <v/>
      </c>
      <c r="E282" s="33" t="str">
        <f>IFERROR(GETPIVOTDATA("Moyenne de Temp Out",'TCD 0h-0h'!$A$3,"Date0",B282),"")</f>
        <v/>
      </c>
      <c r="F282" s="45" t="str">
        <f>IFERROR(GETPIVOTDATA("Somme de Rain",'TCD 6h-6h'!$A$3,"Date6",B282),"")</f>
        <v/>
      </c>
      <c r="G282" s="45" t="str">
        <f>IFERROR(INDEX('TCD 6h-6h'!$AG:$AG,MATCH($B282,'TCD 6h-6h'!$G:$G,0)),"")</f>
        <v/>
      </c>
      <c r="H282" s="44" t="str">
        <f>IFERROR(GETPIVOTDATA("Max de Rain Rate",'TCD 6h-6h'!$A$3,"Date6",B282),"")</f>
        <v/>
      </c>
      <c r="I282" s="56" t="str">
        <f>IFERROR(GETPIVOTDATA("Min de Bar  ",'TCD 0h-0h'!$A$3,"Date0",$B282),"")</f>
        <v/>
      </c>
      <c r="J282" s="56" t="str">
        <f>IFERROR(GETPIVOTDATA("Max de Bar  ",'TCD 0h-0h'!$A$3,"Date0",$B282),"")</f>
        <v/>
      </c>
      <c r="K282" s="55" t="str">
        <f>IFERROR(GETPIVOTDATA("Moyenne de Bar  ",'TCD 0h-0h'!$A$3,"Date0",$B282),"")</f>
        <v/>
      </c>
      <c r="L282" s="78" t="str">
        <f>IFERROR(GETPIVOTDATA("Moyenne de Wind Speed",'TCD 0h-0h'!$A$3,"Date0",$B282),"")</f>
        <v/>
      </c>
      <c r="M282" s="78" t="str">
        <f>IFERROR(GETPIVOTDATA("Max de Wind Speed",'TCD 0h-0h'!$A$3,"Date0",$B282),"")</f>
        <v/>
      </c>
      <c r="N282" s="77" t="str">
        <f>IFERROR(GETPIVOTDATA("Max de Hi Speed",'TCD 0h-0h'!$A$3,"Date0",$B282),"")</f>
        <v/>
      </c>
      <c r="O282" s="78" t="str">
        <f>IFERROR(INDEX('TCD vent'!$T:$T,MATCH($B282,'TCD vent'!$A:$A,0)),"")</f>
        <v/>
      </c>
    </row>
    <row r="283" spans="2:15" x14ac:dyDescent="0.35">
      <c r="B283" s="31">
        <f t="shared" si="4"/>
        <v>279</v>
      </c>
      <c r="C283" s="32" t="str">
        <f>IFERROR(GETPIVOTDATA("Low Temp",'TCD 18h-18h'!$A$3,"Date18",B283),"")</f>
        <v/>
      </c>
      <c r="D283" s="32" t="str">
        <f>IFERROR(GETPIVOTDATA("Max de Hi Temp",'TCD 6h-6h'!$A$3,"Date6",B283),"")</f>
        <v/>
      </c>
      <c r="E283" s="33" t="str">
        <f>IFERROR(GETPIVOTDATA("Moyenne de Temp Out",'TCD 0h-0h'!$A$3,"Date0",B283),"")</f>
        <v/>
      </c>
      <c r="F283" s="45" t="str">
        <f>IFERROR(GETPIVOTDATA("Somme de Rain",'TCD 6h-6h'!$A$3,"Date6",B283),"")</f>
        <v/>
      </c>
      <c r="G283" s="45" t="str">
        <f>IFERROR(INDEX('TCD 6h-6h'!$AG:$AG,MATCH($B283,'TCD 6h-6h'!$G:$G,0)),"")</f>
        <v/>
      </c>
      <c r="H283" s="44" t="str">
        <f>IFERROR(GETPIVOTDATA("Max de Rain Rate",'TCD 6h-6h'!$A$3,"Date6",B283),"")</f>
        <v/>
      </c>
      <c r="I283" s="56" t="str">
        <f>IFERROR(GETPIVOTDATA("Min de Bar  ",'TCD 0h-0h'!$A$3,"Date0",$B283),"")</f>
        <v/>
      </c>
      <c r="J283" s="56" t="str">
        <f>IFERROR(GETPIVOTDATA("Max de Bar  ",'TCD 0h-0h'!$A$3,"Date0",$B283),"")</f>
        <v/>
      </c>
      <c r="K283" s="55" t="str">
        <f>IFERROR(GETPIVOTDATA("Moyenne de Bar  ",'TCD 0h-0h'!$A$3,"Date0",$B283),"")</f>
        <v/>
      </c>
      <c r="L283" s="78" t="str">
        <f>IFERROR(GETPIVOTDATA("Moyenne de Wind Speed",'TCD 0h-0h'!$A$3,"Date0",$B283),"")</f>
        <v/>
      </c>
      <c r="M283" s="78" t="str">
        <f>IFERROR(GETPIVOTDATA("Max de Wind Speed",'TCD 0h-0h'!$A$3,"Date0",$B283),"")</f>
        <v/>
      </c>
      <c r="N283" s="77" t="str">
        <f>IFERROR(GETPIVOTDATA("Max de Hi Speed",'TCD 0h-0h'!$A$3,"Date0",$B283),"")</f>
        <v/>
      </c>
      <c r="O283" s="78" t="str">
        <f>IFERROR(INDEX('TCD vent'!$T:$T,MATCH($B283,'TCD vent'!$A:$A,0)),"")</f>
        <v/>
      </c>
    </row>
    <row r="284" spans="2:15" x14ac:dyDescent="0.35">
      <c r="B284" s="31">
        <f t="shared" si="4"/>
        <v>280</v>
      </c>
      <c r="C284" s="32" t="str">
        <f>IFERROR(GETPIVOTDATA("Low Temp",'TCD 18h-18h'!$A$3,"Date18",B284),"")</f>
        <v/>
      </c>
      <c r="D284" s="32" t="str">
        <f>IFERROR(GETPIVOTDATA("Max de Hi Temp",'TCD 6h-6h'!$A$3,"Date6",B284),"")</f>
        <v/>
      </c>
      <c r="E284" s="33" t="str">
        <f>IFERROR(GETPIVOTDATA("Moyenne de Temp Out",'TCD 0h-0h'!$A$3,"Date0",B284),"")</f>
        <v/>
      </c>
      <c r="F284" s="45" t="str">
        <f>IFERROR(GETPIVOTDATA("Somme de Rain",'TCD 6h-6h'!$A$3,"Date6",B284),"")</f>
        <v/>
      </c>
      <c r="G284" s="45" t="str">
        <f>IFERROR(INDEX('TCD 6h-6h'!$AG:$AG,MATCH($B284,'TCD 6h-6h'!$G:$G,0)),"")</f>
        <v/>
      </c>
      <c r="H284" s="44" t="str">
        <f>IFERROR(GETPIVOTDATA("Max de Rain Rate",'TCD 6h-6h'!$A$3,"Date6",B284),"")</f>
        <v/>
      </c>
      <c r="I284" s="56" t="str">
        <f>IFERROR(GETPIVOTDATA("Min de Bar  ",'TCD 0h-0h'!$A$3,"Date0",$B284),"")</f>
        <v/>
      </c>
      <c r="J284" s="56" t="str">
        <f>IFERROR(GETPIVOTDATA("Max de Bar  ",'TCD 0h-0h'!$A$3,"Date0",$B284),"")</f>
        <v/>
      </c>
      <c r="K284" s="55" t="str">
        <f>IFERROR(GETPIVOTDATA("Moyenne de Bar  ",'TCD 0h-0h'!$A$3,"Date0",$B284),"")</f>
        <v/>
      </c>
      <c r="L284" s="78" t="str">
        <f>IFERROR(GETPIVOTDATA("Moyenne de Wind Speed",'TCD 0h-0h'!$A$3,"Date0",$B284),"")</f>
        <v/>
      </c>
      <c r="M284" s="78" t="str">
        <f>IFERROR(GETPIVOTDATA("Max de Wind Speed",'TCD 0h-0h'!$A$3,"Date0",$B284),"")</f>
        <v/>
      </c>
      <c r="N284" s="77" t="str">
        <f>IFERROR(GETPIVOTDATA("Max de Hi Speed",'TCD 0h-0h'!$A$3,"Date0",$B284),"")</f>
        <v/>
      </c>
      <c r="O284" s="78" t="str">
        <f>IFERROR(INDEX('TCD vent'!$T:$T,MATCH($B284,'TCD vent'!$A:$A,0)),"")</f>
        <v/>
      </c>
    </row>
    <row r="285" spans="2:15" x14ac:dyDescent="0.35">
      <c r="B285" s="31">
        <f t="shared" si="4"/>
        <v>281</v>
      </c>
      <c r="C285" s="32" t="str">
        <f>IFERROR(GETPIVOTDATA("Low Temp",'TCD 18h-18h'!$A$3,"Date18",B285),"")</f>
        <v/>
      </c>
      <c r="D285" s="32" t="str">
        <f>IFERROR(GETPIVOTDATA("Max de Hi Temp",'TCD 6h-6h'!$A$3,"Date6",B285),"")</f>
        <v/>
      </c>
      <c r="E285" s="33" t="str">
        <f>IFERROR(GETPIVOTDATA("Moyenne de Temp Out",'TCD 0h-0h'!$A$3,"Date0",B285),"")</f>
        <v/>
      </c>
      <c r="F285" s="45" t="str">
        <f>IFERROR(GETPIVOTDATA("Somme de Rain",'TCD 6h-6h'!$A$3,"Date6",B285),"")</f>
        <v/>
      </c>
      <c r="G285" s="45" t="str">
        <f>IFERROR(INDEX('TCD 6h-6h'!$AG:$AG,MATCH($B285,'TCD 6h-6h'!$G:$G,0)),"")</f>
        <v/>
      </c>
      <c r="H285" s="44" t="str">
        <f>IFERROR(GETPIVOTDATA("Max de Rain Rate",'TCD 6h-6h'!$A$3,"Date6",B285),"")</f>
        <v/>
      </c>
      <c r="I285" s="56" t="str">
        <f>IFERROR(GETPIVOTDATA("Min de Bar  ",'TCD 0h-0h'!$A$3,"Date0",$B285),"")</f>
        <v/>
      </c>
      <c r="J285" s="56" t="str">
        <f>IFERROR(GETPIVOTDATA("Max de Bar  ",'TCD 0h-0h'!$A$3,"Date0",$B285),"")</f>
        <v/>
      </c>
      <c r="K285" s="55" t="str">
        <f>IFERROR(GETPIVOTDATA("Moyenne de Bar  ",'TCD 0h-0h'!$A$3,"Date0",$B285),"")</f>
        <v/>
      </c>
      <c r="L285" s="78" t="str">
        <f>IFERROR(GETPIVOTDATA("Moyenne de Wind Speed",'TCD 0h-0h'!$A$3,"Date0",$B285),"")</f>
        <v/>
      </c>
      <c r="M285" s="78" t="str">
        <f>IFERROR(GETPIVOTDATA("Max de Wind Speed",'TCD 0h-0h'!$A$3,"Date0",$B285),"")</f>
        <v/>
      </c>
      <c r="N285" s="77" t="str">
        <f>IFERROR(GETPIVOTDATA("Max de Hi Speed",'TCD 0h-0h'!$A$3,"Date0",$B285),"")</f>
        <v/>
      </c>
      <c r="O285" s="78" t="str">
        <f>IFERROR(INDEX('TCD vent'!$T:$T,MATCH($B285,'TCD vent'!$A:$A,0)),"")</f>
        <v/>
      </c>
    </row>
    <row r="286" spans="2:15" x14ac:dyDescent="0.35">
      <c r="B286" s="31">
        <f t="shared" si="4"/>
        <v>282</v>
      </c>
      <c r="C286" s="32" t="str">
        <f>IFERROR(GETPIVOTDATA("Low Temp",'TCD 18h-18h'!$A$3,"Date18",B286),"")</f>
        <v/>
      </c>
      <c r="D286" s="32" t="str">
        <f>IFERROR(GETPIVOTDATA("Max de Hi Temp",'TCD 6h-6h'!$A$3,"Date6",B286),"")</f>
        <v/>
      </c>
      <c r="E286" s="33" t="str">
        <f>IFERROR(GETPIVOTDATA("Moyenne de Temp Out",'TCD 0h-0h'!$A$3,"Date0",B286),"")</f>
        <v/>
      </c>
      <c r="F286" s="45" t="str">
        <f>IFERROR(GETPIVOTDATA("Somme de Rain",'TCD 6h-6h'!$A$3,"Date6",B286),"")</f>
        <v/>
      </c>
      <c r="G286" s="45" t="str">
        <f>IFERROR(INDEX('TCD 6h-6h'!$AG:$AG,MATCH($B286,'TCD 6h-6h'!$G:$G,0)),"")</f>
        <v/>
      </c>
      <c r="H286" s="44" t="str">
        <f>IFERROR(GETPIVOTDATA("Max de Rain Rate",'TCD 6h-6h'!$A$3,"Date6",B286),"")</f>
        <v/>
      </c>
      <c r="I286" s="56" t="str">
        <f>IFERROR(GETPIVOTDATA("Min de Bar  ",'TCD 0h-0h'!$A$3,"Date0",$B286),"")</f>
        <v/>
      </c>
      <c r="J286" s="56" t="str">
        <f>IFERROR(GETPIVOTDATA("Max de Bar  ",'TCD 0h-0h'!$A$3,"Date0",$B286),"")</f>
        <v/>
      </c>
      <c r="K286" s="55" t="str">
        <f>IFERROR(GETPIVOTDATA("Moyenne de Bar  ",'TCD 0h-0h'!$A$3,"Date0",$B286),"")</f>
        <v/>
      </c>
      <c r="L286" s="78" t="str">
        <f>IFERROR(GETPIVOTDATA("Moyenne de Wind Speed",'TCD 0h-0h'!$A$3,"Date0",$B286),"")</f>
        <v/>
      </c>
      <c r="M286" s="78" t="str">
        <f>IFERROR(GETPIVOTDATA("Max de Wind Speed",'TCD 0h-0h'!$A$3,"Date0",$B286),"")</f>
        <v/>
      </c>
      <c r="N286" s="77" t="str">
        <f>IFERROR(GETPIVOTDATA("Max de Hi Speed",'TCD 0h-0h'!$A$3,"Date0",$B286),"")</f>
        <v/>
      </c>
      <c r="O286" s="78" t="str">
        <f>IFERROR(INDEX('TCD vent'!$T:$T,MATCH($B286,'TCD vent'!$A:$A,0)),"")</f>
        <v/>
      </c>
    </row>
    <row r="287" spans="2:15" x14ac:dyDescent="0.35">
      <c r="B287" s="31">
        <f t="shared" si="4"/>
        <v>283</v>
      </c>
      <c r="C287" s="32" t="str">
        <f>IFERROR(GETPIVOTDATA("Low Temp",'TCD 18h-18h'!$A$3,"Date18",B287),"")</f>
        <v/>
      </c>
      <c r="D287" s="32" t="str">
        <f>IFERROR(GETPIVOTDATA("Max de Hi Temp",'TCD 6h-6h'!$A$3,"Date6",B287),"")</f>
        <v/>
      </c>
      <c r="E287" s="33" t="str">
        <f>IFERROR(GETPIVOTDATA("Moyenne de Temp Out",'TCD 0h-0h'!$A$3,"Date0",B287),"")</f>
        <v/>
      </c>
      <c r="F287" s="45" t="str">
        <f>IFERROR(GETPIVOTDATA("Somme de Rain",'TCD 6h-6h'!$A$3,"Date6",B287),"")</f>
        <v/>
      </c>
      <c r="G287" s="45" t="str">
        <f>IFERROR(INDEX('TCD 6h-6h'!$AG:$AG,MATCH($B287,'TCD 6h-6h'!$G:$G,0)),"")</f>
        <v/>
      </c>
      <c r="H287" s="44" t="str">
        <f>IFERROR(GETPIVOTDATA("Max de Rain Rate",'TCD 6h-6h'!$A$3,"Date6",B287),"")</f>
        <v/>
      </c>
      <c r="I287" s="56" t="str">
        <f>IFERROR(GETPIVOTDATA("Min de Bar  ",'TCD 0h-0h'!$A$3,"Date0",$B287),"")</f>
        <v/>
      </c>
      <c r="J287" s="56" t="str">
        <f>IFERROR(GETPIVOTDATA("Max de Bar  ",'TCD 0h-0h'!$A$3,"Date0",$B287),"")</f>
        <v/>
      </c>
      <c r="K287" s="55" t="str">
        <f>IFERROR(GETPIVOTDATA("Moyenne de Bar  ",'TCD 0h-0h'!$A$3,"Date0",$B287),"")</f>
        <v/>
      </c>
      <c r="L287" s="78" t="str">
        <f>IFERROR(GETPIVOTDATA("Moyenne de Wind Speed",'TCD 0h-0h'!$A$3,"Date0",$B287),"")</f>
        <v/>
      </c>
      <c r="M287" s="78" t="str">
        <f>IFERROR(GETPIVOTDATA("Max de Wind Speed",'TCD 0h-0h'!$A$3,"Date0",$B287),"")</f>
        <v/>
      </c>
      <c r="N287" s="77" t="str">
        <f>IFERROR(GETPIVOTDATA("Max de Hi Speed",'TCD 0h-0h'!$A$3,"Date0",$B287),"")</f>
        <v/>
      </c>
      <c r="O287" s="78" t="str">
        <f>IFERROR(INDEX('TCD vent'!$T:$T,MATCH($B287,'TCD vent'!$A:$A,0)),"")</f>
        <v/>
      </c>
    </row>
    <row r="288" spans="2:15" x14ac:dyDescent="0.35">
      <c r="B288" s="31">
        <f t="shared" si="4"/>
        <v>284</v>
      </c>
      <c r="C288" s="32" t="str">
        <f>IFERROR(GETPIVOTDATA("Low Temp",'TCD 18h-18h'!$A$3,"Date18",B288),"")</f>
        <v/>
      </c>
      <c r="D288" s="32" t="str">
        <f>IFERROR(GETPIVOTDATA("Max de Hi Temp",'TCD 6h-6h'!$A$3,"Date6",B288),"")</f>
        <v/>
      </c>
      <c r="E288" s="33" t="str">
        <f>IFERROR(GETPIVOTDATA("Moyenne de Temp Out",'TCD 0h-0h'!$A$3,"Date0",B288),"")</f>
        <v/>
      </c>
      <c r="F288" s="45" t="str">
        <f>IFERROR(GETPIVOTDATA("Somme de Rain",'TCD 6h-6h'!$A$3,"Date6",B288),"")</f>
        <v/>
      </c>
      <c r="G288" s="45" t="str">
        <f>IFERROR(INDEX('TCD 6h-6h'!$AG:$AG,MATCH($B288,'TCD 6h-6h'!$G:$G,0)),"")</f>
        <v/>
      </c>
      <c r="H288" s="44" t="str">
        <f>IFERROR(GETPIVOTDATA("Max de Rain Rate",'TCD 6h-6h'!$A$3,"Date6",B288),"")</f>
        <v/>
      </c>
      <c r="I288" s="56" t="str">
        <f>IFERROR(GETPIVOTDATA("Min de Bar  ",'TCD 0h-0h'!$A$3,"Date0",$B288),"")</f>
        <v/>
      </c>
      <c r="J288" s="56" t="str">
        <f>IFERROR(GETPIVOTDATA("Max de Bar  ",'TCD 0h-0h'!$A$3,"Date0",$B288),"")</f>
        <v/>
      </c>
      <c r="K288" s="55" t="str">
        <f>IFERROR(GETPIVOTDATA("Moyenne de Bar  ",'TCD 0h-0h'!$A$3,"Date0",$B288),"")</f>
        <v/>
      </c>
      <c r="L288" s="78" t="str">
        <f>IFERROR(GETPIVOTDATA("Moyenne de Wind Speed",'TCD 0h-0h'!$A$3,"Date0",$B288),"")</f>
        <v/>
      </c>
      <c r="M288" s="78" t="str">
        <f>IFERROR(GETPIVOTDATA("Max de Wind Speed",'TCD 0h-0h'!$A$3,"Date0",$B288),"")</f>
        <v/>
      </c>
      <c r="N288" s="77" t="str">
        <f>IFERROR(GETPIVOTDATA("Max de Hi Speed",'TCD 0h-0h'!$A$3,"Date0",$B288),"")</f>
        <v/>
      </c>
      <c r="O288" s="78" t="str">
        <f>IFERROR(INDEX('TCD vent'!$T:$T,MATCH($B288,'TCD vent'!$A:$A,0)),"")</f>
        <v/>
      </c>
    </row>
    <row r="289" spans="2:15" x14ac:dyDescent="0.35">
      <c r="B289" s="31">
        <f t="shared" si="4"/>
        <v>285</v>
      </c>
      <c r="C289" s="32" t="str">
        <f>IFERROR(GETPIVOTDATA("Low Temp",'TCD 18h-18h'!$A$3,"Date18",B289),"")</f>
        <v/>
      </c>
      <c r="D289" s="32" t="str">
        <f>IFERROR(GETPIVOTDATA("Max de Hi Temp",'TCD 6h-6h'!$A$3,"Date6",B289),"")</f>
        <v/>
      </c>
      <c r="E289" s="33" t="str">
        <f>IFERROR(GETPIVOTDATA("Moyenne de Temp Out",'TCD 0h-0h'!$A$3,"Date0",B289),"")</f>
        <v/>
      </c>
      <c r="F289" s="45" t="str">
        <f>IFERROR(GETPIVOTDATA("Somme de Rain",'TCD 6h-6h'!$A$3,"Date6",B289),"")</f>
        <v/>
      </c>
      <c r="G289" s="45" t="str">
        <f>IFERROR(INDEX('TCD 6h-6h'!$AG:$AG,MATCH($B289,'TCD 6h-6h'!$G:$G,0)),"")</f>
        <v/>
      </c>
      <c r="H289" s="44" t="str">
        <f>IFERROR(GETPIVOTDATA("Max de Rain Rate",'TCD 6h-6h'!$A$3,"Date6",B289),"")</f>
        <v/>
      </c>
      <c r="I289" s="56" t="str">
        <f>IFERROR(GETPIVOTDATA("Min de Bar  ",'TCD 0h-0h'!$A$3,"Date0",$B289),"")</f>
        <v/>
      </c>
      <c r="J289" s="56" t="str">
        <f>IFERROR(GETPIVOTDATA("Max de Bar  ",'TCD 0h-0h'!$A$3,"Date0",$B289),"")</f>
        <v/>
      </c>
      <c r="K289" s="55" t="str">
        <f>IFERROR(GETPIVOTDATA("Moyenne de Bar  ",'TCD 0h-0h'!$A$3,"Date0",$B289),"")</f>
        <v/>
      </c>
      <c r="L289" s="78" t="str">
        <f>IFERROR(GETPIVOTDATA("Moyenne de Wind Speed",'TCD 0h-0h'!$A$3,"Date0",$B289),"")</f>
        <v/>
      </c>
      <c r="M289" s="78" t="str">
        <f>IFERROR(GETPIVOTDATA("Max de Wind Speed",'TCD 0h-0h'!$A$3,"Date0",$B289),"")</f>
        <v/>
      </c>
      <c r="N289" s="77" t="str">
        <f>IFERROR(GETPIVOTDATA("Max de Hi Speed",'TCD 0h-0h'!$A$3,"Date0",$B289),"")</f>
        <v/>
      </c>
      <c r="O289" s="78" t="str">
        <f>IFERROR(INDEX('TCD vent'!$T:$T,MATCH($B289,'TCD vent'!$A:$A,0)),"")</f>
        <v/>
      </c>
    </row>
    <row r="290" spans="2:15" x14ac:dyDescent="0.35">
      <c r="B290" s="31">
        <f t="shared" si="4"/>
        <v>286</v>
      </c>
      <c r="C290" s="32" t="str">
        <f>IFERROR(GETPIVOTDATA("Low Temp",'TCD 18h-18h'!$A$3,"Date18",B290),"")</f>
        <v/>
      </c>
      <c r="D290" s="32" t="str">
        <f>IFERROR(GETPIVOTDATA("Max de Hi Temp",'TCD 6h-6h'!$A$3,"Date6",B290),"")</f>
        <v/>
      </c>
      <c r="E290" s="33" t="str">
        <f>IFERROR(GETPIVOTDATA("Moyenne de Temp Out",'TCD 0h-0h'!$A$3,"Date0",B290),"")</f>
        <v/>
      </c>
      <c r="F290" s="45" t="str">
        <f>IFERROR(GETPIVOTDATA("Somme de Rain",'TCD 6h-6h'!$A$3,"Date6",B290),"")</f>
        <v/>
      </c>
      <c r="G290" s="45" t="str">
        <f>IFERROR(INDEX('TCD 6h-6h'!$AG:$AG,MATCH($B290,'TCD 6h-6h'!$G:$G,0)),"")</f>
        <v/>
      </c>
      <c r="H290" s="44" t="str">
        <f>IFERROR(GETPIVOTDATA("Max de Rain Rate",'TCD 6h-6h'!$A$3,"Date6",B290),"")</f>
        <v/>
      </c>
      <c r="I290" s="56" t="str">
        <f>IFERROR(GETPIVOTDATA("Min de Bar  ",'TCD 0h-0h'!$A$3,"Date0",$B290),"")</f>
        <v/>
      </c>
      <c r="J290" s="56" t="str">
        <f>IFERROR(GETPIVOTDATA("Max de Bar  ",'TCD 0h-0h'!$A$3,"Date0",$B290),"")</f>
        <v/>
      </c>
      <c r="K290" s="55" t="str">
        <f>IFERROR(GETPIVOTDATA("Moyenne de Bar  ",'TCD 0h-0h'!$A$3,"Date0",$B290),"")</f>
        <v/>
      </c>
      <c r="L290" s="78" t="str">
        <f>IFERROR(GETPIVOTDATA("Moyenne de Wind Speed",'TCD 0h-0h'!$A$3,"Date0",$B290),"")</f>
        <v/>
      </c>
      <c r="M290" s="78" t="str">
        <f>IFERROR(GETPIVOTDATA("Max de Wind Speed",'TCD 0h-0h'!$A$3,"Date0",$B290),"")</f>
        <v/>
      </c>
      <c r="N290" s="77" t="str">
        <f>IFERROR(GETPIVOTDATA("Max de Hi Speed",'TCD 0h-0h'!$A$3,"Date0",$B290),"")</f>
        <v/>
      </c>
      <c r="O290" s="78" t="str">
        <f>IFERROR(INDEX('TCD vent'!$T:$T,MATCH($B290,'TCD vent'!$A:$A,0)),"")</f>
        <v/>
      </c>
    </row>
    <row r="291" spans="2:15" x14ac:dyDescent="0.35">
      <c r="B291" s="31">
        <f t="shared" si="4"/>
        <v>287</v>
      </c>
      <c r="C291" s="32" t="str">
        <f>IFERROR(GETPIVOTDATA("Low Temp",'TCD 18h-18h'!$A$3,"Date18",B291),"")</f>
        <v/>
      </c>
      <c r="D291" s="32" t="str">
        <f>IFERROR(GETPIVOTDATA("Max de Hi Temp",'TCD 6h-6h'!$A$3,"Date6",B291),"")</f>
        <v/>
      </c>
      <c r="E291" s="33" t="str">
        <f>IFERROR(GETPIVOTDATA("Moyenne de Temp Out",'TCD 0h-0h'!$A$3,"Date0",B291),"")</f>
        <v/>
      </c>
      <c r="F291" s="45" t="str">
        <f>IFERROR(GETPIVOTDATA("Somme de Rain",'TCD 6h-6h'!$A$3,"Date6",B291),"")</f>
        <v/>
      </c>
      <c r="G291" s="45" t="str">
        <f>IFERROR(INDEX('TCD 6h-6h'!$AG:$AG,MATCH($B291,'TCD 6h-6h'!$G:$G,0)),"")</f>
        <v/>
      </c>
      <c r="H291" s="44" t="str">
        <f>IFERROR(GETPIVOTDATA("Max de Rain Rate",'TCD 6h-6h'!$A$3,"Date6",B291),"")</f>
        <v/>
      </c>
      <c r="I291" s="56" t="str">
        <f>IFERROR(GETPIVOTDATA("Min de Bar  ",'TCD 0h-0h'!$A$3,"Date0",$B291),"")</f>
        <v/>
      </c>
      <c r="J291" s="56" t="str">
        <f>IFERROR(GETPIVOTDATA("Max de Bar  ",'TCD 0h-0h'!$A$3,"Date0",$B291),"")</f>
        <v/>
      </c>
      <c r="K291" s="55" t="str">
        <f>IFERROR(GETPIVOTDATA("Moyenne de Bar  ",'TCD 0h-0h'!$A$3,"Date0",$B291),"")</f>
        <v/>
      </c>
      <c r="L291" s="78" t="str">
        <f>IFERROR(GETPIVOTDATA("Moyenne de Wind Speed",'TCD 0h-0h'!$A$3,"Date0",$B291),"")</f>
        <v/>
      </c>
      <c r="M291" s="78" t="str">
        <f>IFERROR(GETPIVOTDATA("Max de Wind Speed",'TCD 0h-0h'!$A$3,"Date0",$B291),"")</f>
        <v/>
      </c>
      <c r="N291" s="77" t="str">
        <f>IFERROR(GETPIVOTDATA("Max de Hi Speed",'TCD 0h-0h'!$A$3,"Date0",$B291),"")</f>
        <v/>
      </c>
      <c r="O291" s="78" t="str">
        <f>IFERROR(INDEX('TCD vent'!$T:$T,MATCH($B291,'TCD vent'!$A:$A,0)),"")</f>
        <v/>
      </c>
    </row>
    <row r="292" spans="2:15" x14ac:dyDescent="0.35">
      <c r="B292" s="31">
        <f t="shared" si="4"/>
        <v>288</v>
      </c>
      <c r="C292" s="32" t="str">
        <f>IFERROR(GETPIVOTDATA("Low Temp",'TCD 18h-18h'!$A$3,"Date18",B292),"")</f>
        <v/>
      </c>
      <c r="D292" s="32" t="str">
        <f>IFERROR(GETPIVOTDATA("Max de Hi Temp",'TCD 6h-6h'!$A$3,"Date6",B292),"")</f>
        <v/>
      </c>
      <c r="E292" s="33" t="str">
        <f>IFERROR(GETPIVOTDATA("Moyenne de Temp Out",'TCD 0h-0h'!$A$3,"Date0",B292),"")</f>
        <v/>
      </c>
      <c r="F292" s="45" t="str">
        <f>IFERROR(GETPIVOTDATA("Somme de Rain",'TCD 6h-6h'!$A$3,"Date6",B292),"")</f>
        <v/>
      </c>
      <c r="G292" s="45" t="str">
        <f>IFERROR(INDEX('TCD 6h-6h'!$AG:$AG,MATCH($B292,'TCD 6h-6h'!$G:$G,0)),"")</f>
        <v/>
      </c>
      <c r="H292" s="44" t="str">
        <f>IFERROR(GETPIVOTDATA("Max de Rain Rate",'TCD 6h-6h'!$A$3,"Date6",B292),"")</f>
        <v/>
      </c>
      <c r="I292" s="56" t="str">
        <f>IFERROR(GETPIVOTDATA("Min de Bar  ",'TCD 0h-0h'!$A$3,"Date0",$B292),"")</f>
        <v/>
      </c>
      <c r="J292" s="56" t="str">
        <f>IFERROR(GETPIVOTDATA("Max de Bar  ",'TCD 0h-0h'!$A$3,"Date0",$B292),"")</f>
        <v/>
      </c>
      <c r="K292" s="55" t="str">
        <f>IFERROR(GETPIVOTDATA("Moyenne de Bar  ",'TCD 0h-0h'!$A$3,"Date0",$B292),"")</f>
        <v/>
      </c>
      <c r="L292" s="78" t="str">
        <f>IFERROR(GETPIVOTDATA("Moyenne de Wind Speed",'TCD 0h-0h'!$A$3,"Date0",$B292),"")</f>
        <v/>
      </c>
      <c r="M292" s="78" t="str">
        <f>IFERROR(GETPIVOTDATA("Max de Wind Speed",'TCD 0h-0h'!$A$3,"Date0",$B292),"")</f>
        <v/>
      </c>
      <c r="N292" s="77" t="str">
        <f>IFERROR(GETPIVOTDATA("Max de Hi Speed",'TCD 0h-0h'!$A$3,"Date0",$B292),"")</f>
        <v/>
      </c>
      <c r="O292" s="78" t="str">
        <f>IFERROR(INDEX('TCD vent'!$T:$T,MATCH($B292,'TCD vent'!$A:$A,0)),"")</f>
        <v/>
      </c>
    </row>
    <row r="293" spans="2:15" x14ac:dyDescent="0.35">
      <c r="B293" s="31">
        <f t="shared" si="4"/>
        <v>289</v>
      </c>
      <c r="C293" s="32" t="str">
        <f>IFERROR(GETPIVOTDATA("Low Temp",'TCD 18h-18h'!$A$3,"Date18",B293),"")</f>
        <v/>
      </c>
      <c r="D293" s="32" t="str">
        <f>IFERROR(GETPIVOTDATA("Max de Hi Temp",'TCD 6h-6h'!$A$3,"Date6",B293),"")</f>
        <v/>
      </c>
      <c r="E293" s="33" t="str">
        <f>IFERROR(GETPIVOTDATA("Moyenne de Temp Out",'TCD 0h-0h'!$A$3,"Date0",B293),"")</f>
        <v/>
      </c>
      <c r="F293" s="45" t="str">
        <f>IFERROR(GETPIVOTDATA("Somme de Rain",'TCD 6h-6h'!$A$3,"Date6",B293),"")</f>
        <v/>
      </c>
      <c r="G293" s="45" t="str">
        <f>IFERROR(INDEX('TCD 6h-6h'!$AG:$AG,MATCH($B293,'TCD 6h-6h'!$G:$G,0)),"")</f>
        <v/>
      </c>
      <c r="H293" s="44" t="str">
        <f>IFERROR(GETPIVOTDATA("Max de Rain Rate",'TCD 6h-6h'!$A$3,"Date6",B293),"")</f>
        <v/>
      </c>
      <c r="I293" s="56" t="str">
        <f>IFERROR(GETPIVOTDATA("Min de Bar  ",'TCD 0h-0h'!$A$3,"Date0",$B293),"")</f>
        <v/>
      </c>
      <c r="J293" s="56" t="str">
        <f>IFERROR(GETPIVOTDATA("Max de Bar  ",'TCD 0h-0h'!$A$3,"Date0",$B293),"")</f>
        <v/>
      </c>
      <c r="K293" s="55" t="str">
        <f>IFERROR(GETPIVOTDATA("Moyenne de Bar  ",'TCD 0h-0h'!$A$3,"Date0",$B293),"")</f>
        <v/>
      </c>
      <c r="L293" s="78" t="str">
        <f>IFERROR(GETPIVOTDATA("Moyenne de Wind Speed",'TCD 0h-0h'!$A$3,"Date0",$B293),"")</f>
        <v/>
      </c>
      <c r="M293" s="78" t="str">
        <f>IFERROR(GETPIVOTDATA("Max de Wind Speed",'TCD 0h-0h'!$A$3,"Date0",$B293),"")</f>
        <v/>
      </c>
      <c r="N293" s="77" t="str">
        <f>IFERROR(GETPIVOTDATA("Max de Hi Speed",'TCD 0h-0h'!$A$3,"Date0",$B293),"")</f>
        <v/>
      </c>
      <c r="O293" s="78" t="str">
        <f>IFERROR(INDEX('TCD vent'!$T:$T,MATCH($B293,'TCD vent'!$A:$A,0)),"")</f>
        <v/>
      </c>
    </row>
    <row r="294" spans="2:15" x14ac:dyDescent="0.35">
      <c r="B294" s="31">
        <f t="shared" si="4"/>
        <v>290</v>
      </c>
      <c r="C294" s="32" t="str">
        <f>IFERROR(GETPIVOTDATA("Low Temp",'TCD 18h-18h'!$A$3,"Date18",B294),"")</f>
        <v/>
      </c>
      <c r="D294" s="32" t="str">
        <f>IFERROR(GETPIVOTDATA("Max de Hi Temp",'TCD 6h-6h'!$A$3,"Date6",B294),"")</f>
        <v/>
      </c>
      <c r="E294" s="33" t="str">
        <f>IFERROR(GETPIVOTDATA("Moyenne de Temp Out",'TCD 0h-0h'!$A$3,"Date0",B294),"")</f>
        <v/>
      </c>
      <c r="F294" s="45" t="str">
        <f>IFERROR(GETPIVOTDATA("Somme de Rain",'TCD 6h-6h'!$A$3,"Date6",B294),"")</f>
        <v/>
      </c>
      <c r="G294" s="45" t="str">
        <f>IFERROR(INDEX('TCD 6h-6h'!$AG:$AG,MATCH($B294,'TCD 6h-6h'!$G:$G,0)),"")</f>
        <v/>
      </c>
      <c r="H294" s="44" t="str">
        <f>IFERROR(GETPIVOTDATA("Max de Rain Rate",'TCD 6h-6h'!$A$3,"Date6",B294),"")</f>
        <v/>
      </c>
      <c r="I294" s="56" t="str">
        <f>IFERROR(GETPIVOTDATA("Min de Bar  ",'TCD 0h-0h'!$A$3,"Date0",$B294),"")</f>
        <v/>
      </c>
      <c r="J294" s="56" t="str">
        <f>IFERROR(GETPIVOTDATA("Max de Bar  ",'TCD 0h-0h'!$A$3,"Date0",$B294),"")</f>
        <v/>
      </c>
      <c r="K294" s="55" t="str">
        <f>IFERROR(GETPIVOTDATA("Moyenne de Bar  ",'TCD 0h-0h'!$A$3,"Date0",$B294),"")</f>
        <v/>
      </c>
      <c r="L294" s="78" t="str">
        <f>IFERROR(GETPIVOTDATA("Moyenne de Wind Speed",'TCD 0h-0h'!$A$3,"Date0",$B294),"")</f>
        <v/>
      </c>
      <c r="M294" s="78" t="str">
        <f>IFERROR(GETPIVOTDATA("Max de Wind Speed",'TCD 0h-0h'!$A$3,"Date0",$B294),"")</f>
        <v/>
      </c>
      <c r="N294" s="77" t="str">
        <f>IFERROR(GETPIVOTDATA("Max de Hi Speed",'TCD 0h-0h'!$A$3,"Date0",$B294),"")</f>
        <v/>
      </c>
      <c r="O294" s="78" t="str">
        <f>IFERROR(INDEX('TCD vent'!$T:$T,MATCH($B294,'TCD vent'!$A:$A,0)),"")</f>
        <v/>
      </c>
    </row>
    <row r="295" spans="2:15" x14ac:dyDescent="0.35">
      <c r="B295" s="31">
        <f t="shared" si="4"/>
        <v>291</v>
      </c>
      <c r="C295" s="32" t="str">
        <f>IFERROR(GETPIVOTDATA("Low Temp",'TCD 18h-18h'!$A$3,"Date18",B295),"")</f>
        <v/>
      </c>
      <c r="D295" s="32" t="str">
        <f>IFERROR(GETPIVOTDATA("Max de Hi Temp",'TCD 6h-6h'!$A$3,"Date6",B295),"")</f>
        <v/>
      </c>
      <c r="E295" s="33" t="str">
        <f>IFERROR(GETPIVOTDATA("Moyenne de Temp Out",'TCD 0h-0h'!$A$3,"Date0",B295),"")</f>
        <v/>
      </c>
      <c r="F295" s="45" t="str">
        <f>IFERROR(GETPIVOTDATA("Somme de Rain",'TCD 6h-6h'!$A$3,"Date6",B295),"")</f>
        <v/>
      </c>
      <c r="G295" s="45" t="str">
        <f>IFERROR(INDEX('TCD 6h-6h'!$AG:$AG,MATCH($B295,'TCD 6h-6h'!$G:$G,0)),"")</f>
        <v/>
      </c>
      <c r="H295" s="44" t="str">
        <f>IFERROR(GETPIVOTDATA("Max de Rain Rate",'TCD 6h-6h'!$A$3,"Date6",B295),"")</f>
        <v/>
      </c>
      <c r="I295" s="56" t="str">
        <f>IFERROR(GETPIVOTDATA("Min de Bar  ",'TCD 0h-0h'!$A$3,"Date0",$B295),"")</f>
        <v/>
      </c>
      <c r="J295" s="56" t="str">
        <f>IFERROR(GETPIVOTDATA("Max de Bar  ",'TCD 0h-0h'!$A$3,"Date0",$B295),"")</f>
        <v/>
      </c>
      <c r="K295" s="55" t="str">
        <f>IFERROR(GETPIVOTDATA("Moyenne de Bar  ",'TCD 0h-0h'!$A$3,"Date0",$B295),"")</f>
        <v/>
      </c>
      <c r="L295" s="78" t="str">
        <f>IFERROR(GETPIVOTDATA("Moyenne de Wind Speed",'TCD 0h-0h'!$A$3,"Date0",$B295),"")</f>
        <v/>
      </c>
      <c r="M295" s="78" t="str">
        <f>IFERROR(GETPIVOTDATA("Max de Wind Speed",'TCD 0h-0h'!$A$3,"Date0",$B295),"")</f>
        <v/>
      </c>
      <c r="N295" s="77" t="str">
        <f>IFERROR(GETPIVOTDATA("Max de Hi Speed",'TCD 0h-0h'!$A$3,"Date0",$B295),"")</f>
        <v/>
      </c>
      <c r="O295" s="78" t="str">
        <f>IFERROR(INDEX('TCD vent'!$T:$T,MATCH($B295,'TCD vent'!$A:$A,0)),"")</f>
        <v/>
      </c>
    </row>
    <row r="296" spans="2:15" x14ac:dyDescent="0.35">
      <c r="B296" s="31">
        <f t="shared" si="4"/>
        <v>292</v>
      </c>
      <c r="C296" s="32" t="str">
        <f>IFERROR(GETPIVOTDATA("Low Temp",'TCD 18h-18h'!$A$3,"Date18",B296),"")</f>
        <v/>
      </c>
      <c r="D296" s="32" t="str">
        <f>IFERROR(GETPIVOTDATA("Max de Hi Temp",'TCD 6h-6h'!$A$3,"Date6",B296),"")</f>
        <v/>
      </c>
      <c r="E296" s="33" t="str">
        <f>IFERROR(GETPIVOTDATA("Moyenne de Temp Out",'TCD 0h-0h'!$A$3,"Date0",B296),"")</f>
        <v/>
      </c>
      <c r="F296" s="45" t="str">
        <f>IFERROR(GETPIVOTDATA("Somme de Rain",'TCD 6h-6h'!$A$3,"Date6",B296),"")</f>
        <v/>
      </c>
      <c r="G296" s="45" t="str">
        <f>IFERROR(INDEX('TCD 6h-6h'!$AG:$AG,MATCH($B296,'TCD 6h-6h'!$G:$G,0)),"")</f>
        <v/>
      </c>
      <c r="H296" s="44" t="str">
        <f>IFERROR(GETPIVOTDATA("Max de Rain Rate",'TCD 6h-6h'!$A$3,"Date6",B296),"")</f>
        <v/>
      </c>
      <c r="I296" s="56" t="str">
        <f>IFERROR(GETPIVOTDATA("Min de Bar  ",'TCD 0h-0h'!$A$3,"Date0",$B296),"")</f>
        <v/>
      </c>
      <c r="J296" s="56" t="str">
        <f>IFERROR(GETPIVOTDATA("Max de Bar  ",'TCD 0h-0h'!$A$3,"Date0",$B296),"")</f>
        <v/>
      </c>
      <c r="K296" s="55" t="str">
        <f>IFERROR(GETPIVOTDATA("Moyenne de Bar  ",'TCD 0h-0h'!$A$3,"Date0",$B296),"")</f>
        <v/>
      </c>
      <c r="L296" s="78" t="str">
        <f>IFERROR(GETPIVOTDATA("Moyenne de Wind Speed",'TCD 0h-0h'!$A$3,"Date0",$B296),"")</f>
        <v/>
      </c>
      <c r="M296" s="78" t="str">
        <f>IFERROR(GETPIVOTDATA("Max de Wind Speed",'TCD 0h-0h'!$A$3,"Date0",$B296),"")</f>
        <v/>
      </c>
      <c r="N296" s="77" t="str">
        <f>IFERROR(GETPIVOTDATA("Max de Hi Speed",'TCD 0h-0h'!$A$3,"Date0",$B296),"")</f>
        <v/>
      </c>
      <c r="O296" s="78" t="str">
        <f>IFERROR(INDEX('TCD vent'!$T:$T,MATCH($B296,'TCD vent'!$A:$A,0)),"")</f>
        <v/>
      </c>
    </row>
    <row r="297" spans="2:15" x14ac:dyDescent="0.35">
      <c r="B297" s="31">
        <f t="shared" si="4"/>
        <v>293</v>
      </c>
      <c r="C297" s="32" t="str">
        <f>IFERROR(GETPIVOTDATA("Low Temp",'TCD 18h-18h'!$A$3,"Date18",B297),"")</f>
        <v/>
      </c>
      <c r="D297" s="32" t="str">
        <f>IFERROR(GETPIVOTDATA("Max de Hi Temp",'TCD 6h-6h'!$A$3,"Date6",B297),"")</f>
        <v/>
      </c>
      <c r="E297" s="33" t="str">
        <f>IFERROR(GETPIVOTDATA("Moyenne de Temp Out",'TCD 0h-0h'!$A$3,"Date0",B297),"")</f>
        <v/>
      </c>
      <c r="F297" s="45" t="str">
        <f>IFERROR(GETPIVOTDATA("Somme de Rain",'TCD 6h-6h'!$A$3,"Date6",B297),"")</f>
        <v/>
      </c>
      <c r="G297" s="45" t="str">
        <f>IFERROR(INDEX('TCD 6h-6h'!$AG:$AG,MATCH($B297,'TCD 6h-6h'!$G:$G,0)),"")</f>
        <v/>
      </c>
      <c r="H297" s="44" t="str">
        <f>IFERROR(GETPIVOTDATA("Max de Rain Rate",'TCD 6h-6h'!$A$3,"Date6",B297),"")</f>
        <v/>
      </c>
      <c r="I297" s="56" t="str">
        <f>IFERROR(GETPIVOTDATA("Min de Bar  ",'TCD 0h-0h'!$A$3,"Date0",$B297),"")</f>
        <v/>
      </c>
      <c r="J297" s="56" t="str">
        <f>IFERROR(GETPIVOTDATA("Max de Bar  ",'TCD 0h-0h'!$A$3,"Date0",$B297),"")</f>
        <v/>
      </c>
      <c r="K297" s="55" t="str">
        <f>IFERROR(GETPIVOTDATA("Moyenne de Bar  ",'TCD 0h-0h'!$A$3,"Date0",$B297),"")</f>
        <v/>
      </c>
      <c r="L297" s="78" t="str">
        <f>IFERROR(GETPIVOTDATA("Moyenne de Wind Speed",'TCD 0h-0h'!$A$3,"Date0",$B297),"")</f>
        <v/>
      </c>
      <c r="M297" s="78" t="str">
        <f>IFERROR(GETPIVOTDATA("Max de Wind Speed",'TCD 0h-0h'!$A$3,"Date0",$B297),"")</f>
        <v/>
      </c>
      <c r="N297" s="77" t="str">
        <f>IFERROR(GETPIVOTDATA("Max de Hi Speed",'TCD 0h-0h'!$A$3,"Date0",$B297),"")</f>
        <v/>
      </c>
      <c r="O297" s="78" t="str">
        <f>IFERROR(INDEX('TCD vent'!$T:$T,MATCH($B297,'TCD vent'!$A:$A,0)),"")</f>
        <v/>
      </c>
    </row>
    <row r="298" spans="2:15" x14ac:dyDescent="0.35">
      <c r="B298" s="31">
        <f t="shared" si="4"/>
        <v>294</v>
      </c>
      <c r="C298" s="32" t="str">
        <f>IFERROR(GETPIVOTDATA("Low Temp",'TCD 18h-18h'!$A$3,"Date18",B298),"")</f>
        <v/>
      </c>
      <c r="D298" s="32" t="str">
        <f>IFERROR(GETPIVOTDATA("Max de Hi Temp",'TCD 6h-6h'!$A$3,"Date6",B298),"")</f>
        <v/>
      </c>
      <c r="E298" s="33" t="str">
        <f>IFERROR(GETPIVOTDATA("Moyenne de Temp Out",'TCD 0h-0h'!$A$3,"Date0",B298),"")</f>
        <v/>
      </c>
      <c r="F298" s="45" t="str">
        <f>IFERROR(GETPIVOTDATA("Somme de Rain",'TCD 6h-6h'!$A$3,"Date6",B298),"")</f>
        <v/>
      </c>
      <c r="G298" s="45" t="str">
        <f>IFERROR(INDEX('TCD 6h-6h'!$AG:$AG,MATCH($B298,'TCD 6h-6h'!$G:$G,0)),"")</f>
        <v/>
      </c>
      <c r="H298" s="44" t="str">
        <f>IFERROR(GETPIVOTDATA("Max de Rain Rate",'TCD 6h-6h'!$A$3,"Date6",B298),"")</f>
        <v/>
      </c>
      <c r="I298" s="56" t="str">
        <f>IFERROR(GETPIVOTDATA("Min de Bar  ",'TCD 0h-0h'!$A$3,"Date0",$B298),"")</f>
        <v/>
      </c>
      <c r="J298" s="56" t="str">
        <f>IFERROR(GETPIVOTDATA("Max de Bar  ",'TCD 0h-0h'!$A$3,"Date0",$B298),"")</f>
        <v/>
      </c>
      <c r="K298" s="55" t="str">
        <f>IFERROR(GETPIVOTDATA("Moyenne de Bar  ",'TCD 0h-0h'!$A$3,"Date0",$B298),"")</f>
        <v/>
      </c>
      <c r="L298" s="78" t="str">
        <f>IFERROR(GETPIVOTDATA("Moyenne de Wind Speed",'TCD 0h-0h'!$A$3,"Date0",$B298),"")</f>
        <v/>
      </c>
      <c r="M298" s="78" t="str">
        <f>IFERROR(GETPIVOTDATA("Max de Wind Speed",'TCD 0h-0h'!$A$3,"Date0",$B298),"")</f>
        <v/>
      </c>
      <c r="N298" s="77" t="str">
        <f>IFERROR(GETPIVOTDATA("Max de Hi Speed",'TCD 0h-0h'!$A$3,"Date0",$B298),"")</f>
        <v/>
      </c>
      <c r="O298" s="78" t="str">
        <f>IFERROR(INDEX('TCD vent'!$T:$T,MATCH($B298,'TCD vent'!$A:$A,0)),"")</f>
        <v/>
      </c>
    </row>
    <row r="299" spans="2:15" x14ac:dyDescent="0.35">
      <c r="B299" s="31">
        <f t="shared" si="4"/>
        <v>295</v>
      </c>
      <c r="C299" s="32" t="str">
        <f>IFERROR(GETPIVOTDATA("Low Temp",'TCD 18h-18h'!$A$3,"Date18",B299),"")</f>
        <v/>
      </c>
      <c r="D299" s="32" t="str">
        <f>IFERROR(GETPIVOTDATA("Max de Hi Temp",'TCD 6h-6h'!$A$3,"Date6",B299),"")</f>
        <v/>
      </c>
      <c r="E299" s="33" t="str">
        <f>IFERROR(GETPIVOTDATA("Moyenne de Temp Out",'TCD 0h-0h'!$A$3,"Date0",B299),"")</f>
        <v/>
      </c>
      <c r="F299" s="45" t="str">
        <f>IFERROR(GETPIVOTDATA("Somme de Rain",'TCD 6h-6h'!$A$3,"Date6",B299),"")</f>
        <v/>
      </c>
      <c r="G299" s="45" t="str">
        <f>IFERROR(INDEX('TCD 6h-6h'!$AG:$AG,MATCH($B299,'TCD 6h-6h'!$G:$G,0)),"")</f>
        <v/>
      </c>
      <c r="H299" s="44" t="str">
        <f>IFERROR(GETPIVOTDATA("Max de Rain Rate",'TCD 6h-6h'!$A$3,"Date6",B299),"")</f>
        <v/>
      </c>
      <c r="I299" s="56" t="str">
        <f>IFERROR(GETPIVOTDATA("Min de Bar  ",'TCD 0h-0h'!$A$3,"Date0",$B299),"")</f>
        <v/>
      </c>
      <c r="J299" s="56" t="str">
        <f>IFERROR(GETPIVOTDATA("Max de Bar  ",'TCD 0h-0h'!$A$3,"Date0",$B299),"")</f>
        <v/>
      </c>
      <c r="K299" s="55" t="str">
        <f>IFERROR(GETPIVOTDATA("Moyenne de Bar  ",'TCD 0h-0h'!$A$3,"Date0",$B299),"")</f>
        <v/>
      </c>
      <c r="L299" s="78" t="str">
        <f>IFERROR(GETPIVOTDATA("Moyenne de Wind Speed",'TCD 0h-0h'!$A$3,"Date0",$B299),"")</f>
        <v/>
      </c>
      <c r="M299" s="78" t="str">
        <f>IFERROR(GETPIVOTDATA("Max de Wind Speed",'TCD 0h-0h'!$A$3,"Date0",$B299),"")</f>
        <v/>
      </c>
      <c r="N299" s="77" t="str">
        <f>IFERROR(GETPIVOTDATA("Max de Hi Speed",'TCD 0h-0h'!$A$3,"Date0",$B299),"")</f>
        <v/>
      </c>
      <c r="O299" s="78" t="str">
        <f>IFERROR(INDEX('TCD vent'!$T:$T,MATCH($B299,'TCD vent'!$A:$A,0)),"")</f>
        <v/>
      </c>
    </row>
    <row r="300" spans="2:15" x14ac:dyDescent="0.35">
      <c r="B300" s="31">
        <f t="shared" si="4"/>
        <v>296</v>
      </c>
      <c r="C300" s="32" t="str">
        <f>IFERROR(GETPIVOTDATA("Low Temp",'TCD 18h-18h'!$A$3,"Date18",B300),"")</f>
        <v/>
      </c>
      <c r="D300" s="32" t="str">
        <f>IFERROR(GETPIVOTDATA("Max de Hi Temp",'TCD 6h-6h'!$A$3,"Date6",B300),"")</f>
        <v/>
      </c>
      <c r="E300" s="33" t="str">
        <f>IFERROR(GETPIVOTDATA("Moyenne de Temp Out",'TCD 0h-0h'!$A$3,"Date0",B300),"")</f>
        <v/>
      </c>
      <c r="F300" s="45" t="str">
        <f>IFERROR(GETPIVOTDATA("Somme de Rain",'TCD 6h-6h'!$A$3,"Date6",B300),"")</f>
        <v/>
      </c>
      <c r="G300" s="45" t="str">
        <f>IFERROR(INDEX('TCD 6h-6h'!$AG:$AG,MATCH($B300,'TCD 6h-6h'!$G:$G,0)),"")</f>
        <v/>
      </c>
      <c r="H300" s="44" t="str">
        <f>IFERROR(GETPIVOTDATA("Max de Rain Rate",'TCD 6h-6h'!$A$3,"Date6",B300),"")</f>
        <v/>
      </c>
      <c r="I300" s="56" t="str">
        <f>IFERROR(GETPIVOTDATA("Min de Bar  ",'TCD 0h-0h'!$A$3,"Date0",$B300),"")</f>
        <v/>
      </c>
      <c r="J300" s="56" t="str">
        <f>IFERROR(GETPIVOTDATA("Max de Bar  ",'TCD 0h-0h'!$A$3,"Date0",$B300),"")</f>
        <v/>
      </c>
      <c r="K300" s="55" t="str">
        <f>IFERROR(GETPIVOTDATA("Moyenne de Bar  ",'TCD 0h-0h'!$A$3,"Date0",$B300),"")</f>
        <v/>
      </c>
      <c r="L300" s="78" t="str">
        <f>IFERROR(GETPIVOTDATA("Moyenne de Wind Speed",'TCD 0h-0h'!$A$3,"Date0",$B300),"")</f>
        <v/>
      </c>
      <c r="M300" s="78" t="str">
        <f>IFERROR(GETPIVOTDATA("Max de Wind Speed",'TCD 0h-0h'!$A$3,"Date0",$B300),"")</f>
        <v/>
      </c>
      <c r="N300" s="77" t="str">
        <f>IFERROR(GETPIVOTDATA("Max de Hi Speed",'TCD 0h-0h'!$A$3,"Date0",$B300),"")</f>
        <v/>
      </c>
      <c r="O300" s="78" t="str">
        <f>IFERROR(INDEX('TCD vent'!$T:$T,MATCH($B300,'TCD vent'!$A:$A,0)),"")</f>
        <v/>
      </c>
    </row>
    <row r="301" spans="2:15" x14ac:dyDescent="0.35">
      <c r="B301" s="31">
        <f t="shared" si="4"/>
        <v>297</v>
      </c>
      <c r="C301" s="32" t="str">
        <f>IFERROR(GETPIVOTDATA("Low Temp",'TCD 18h-18h'!$A$3,"Date18",B301),"")</f>
        <v/>
      </c>
      <c r="D301" s="32" t="str">
        <f>IFERROR(GETPIVOTDATA("Max de Hi Temp",'TCD 6h-6h'!$A$3,"Date6",B301),"")</f>
        <v/>
      </c>
      <c r="E301" s="33" t="str">
        <f>IFERROR(GETPIVOTDATA("Moyenne de Temp Out",'TCD 0h-0h'!$A$3,"Date0",B301),"")</f>
        <v/>
      </c>
      <c r="F301" s="45" t="str">
        <f>IFERROR(GETPIVOTDATA("Somme de Rain",'TCD 6h-6h'!$A$3,"Date6",B301),"")</f>
        <v/>
      </c>
      <c r="G301" s="45" t="str">
        <f>IFERROR(INDEX('TCD 6h-6h'!$AG:$AG,MATCH($B301,'TCD 6h-6h'!$G:$G,0)),"")</f>
        <v/>
      </c>
      <c r="H301" s="44" t="str">
        <f>IFERROR(GETPIVOTDATA("Max de Rain Rate",'TCD 6h-6h'!$A$3,"Date6",B301),"")</f>
        <v/>
      </c>
      <c r="I301" s="56" t="str">
        <f>IFERROR(GETPIVOTDATA("Min de Bar  ",'TCD 0h-0h'!$A$3,"Date0",$B301),"")</f>
        <v/>
      </c>
      <c r="J301" s="56" t="str">
        <f>IFERROR(GETPIVOTDATA("Max de Bar  ",'TCD 0h-0h'!$A$3,"Date0",$B301),"")</f>
        <v/>
      </c>
      <c r="K301" s="55" t="str">
        <f>IFERROR(GETPIVOTDATA("Moyenne de Bar  ",'TCD 0h-0h'!$A$3,"Date0",$B301),"")</f>
        <v/>
      </c>
      <c r="L301" s="78" t="str">
        <f>IFERROR(GETPIVOTDATA("Moyenne de Wind Speed",'TCD 0h-0h'!$A$3,"Date0",$B301),"")</f>
        <v/>
      </c>
      <c r="M301" s="78" t="str">
        <f>IFERROR(GETPIVOTDATA("Max de Wind Speed",'TCD 0h-0h'!$A$3,"Date0",$B301),"")</f>
        <v/>
      </c>
      <c r="N301" s="77" t="str">
        <f>IFERROR(GETPIVOTDATA("Max de Hi Speed",'TCD 0h-0h'!$A$3,"Date0",$B301),"")</f>
        <v/>
      </c>
      <c r="O301" s="78" t="str">
        <f>IFERROR(INDEX('TCD vent'!$T:$T,MATCH($B301,'TCD vent'!$A:$A,0)),"")</f>
        <v/>
      </c>
    </row>
    <row r="302" spans="2:15" x14ac:dyDescent="0.35">
      <c r="B302" s="31">
        <f t="shared" si="4"/>
        <v>298</v>
      </c>
      <c r="C302" s="32" t="str">
        <f>IFERROR(GETPIVOTDATA("Low Temp",'TCD 18h-18h'!$A$3,"Date18",B302),"")</f>
        <v/>
      </c>
      <c r="D302" s="32" t="str">
        <f>IFERROR(GETPIVOTDATA("Max de Hi Temp",'TCD 6h-6h'!$A$3,"Date6",B302),"")</f>
        <v/>
      </c>
      <c r="E302" s="33" t="str">
        <f>IFERROR(GETPIVOTDATA("Moyenne de Temp Out",'TCD 0h-0h'!$A$3,"Date0",B302),"")</f>
        <v/>
      </c>
      <c r="F302" s="45" t="str">
        <f>IFERROR(GETPIVOTDATA("Somme de Rain",'TCD 6h-6h'!$A$3,"Date6",B302),"")</f>
        <v/>
      </c>
      <c r="G302" s="45" t="str">
        <f>IFERROR(INDEX('TCD 6h-6h'!$AG:$AG,MATCH($B302,'TCD 6h-6h'!$G:$G,0)),"")</f>
        <v/>
      </c>
      <c r="H302" s="44" t="str">
        <f>IFERROR(GETPIVOTDATA("Max de Rain Rate",'TCD 6h-6h'!$A$3,"Date6",B302),"")</f>
        <v/>
      </c>
      <c r="I302" s="56" t="str">
        <f>IFERROR(GETPIVOTDATA("Min de Bar  ",'TCD 0h-0h'!$A$3,"Date0",$B302),"")</f>
        <v/>
      </c>
      <c r="J302" s="56" t="str">
        <f>IFERROR(GETPIVOTDATA("Max de Bar  ",'TCD 0h-0h'!$A$3,"Date0",$B302),"")</f>
        <v/>
      </c>
      <c r="K302" s="55" t="str">
        <f>IFERROR(GETPIVOTDATA("Moyenne de Bar  ",'TCD 0h-0h'!$A$3,"Date0",$B302),"")</f>
        <v/>
      </c>
      <c r="L302" s="78" t="str">
        <f>IFERROR(GETPIVOTDATA("Moyenne de Wind Speed",'TCD 0h-0h'!$A$3,"Date0",$B302),"")</f>
        <v/>
      </c>
      <c r="M302" s="78" t="str">
        <f>IFERROR(GETPIVOTDATA("Max de Wind Speed",'TCD 0h-0h'!$A$3,"Date0",$B302),"")</f>
        <v/>
      </c>
      <c r="N302" s="77" t="str">
        <f>IFERROR(GETPIVOTDATA("Max de Hi Speed",'TCD 0h-0h'!$A$3,"Date0",$B302),"")</f>
        <v/>
      </c>
      <c r="O302" s="78" t="str">
        <f>IFERROR(INDEX('TCD vent'!$T:$T,MATCH($B302,'TCD vent'!$A:$A,0)),"")</f>
        <v/>
      </c>
    </row>
    <row r="303" spans="2:15" x14ac:dyDescent="0.35">
      <c r="B303" s="31">
        <f t="shared" si="4"/>
        <v>299</v>
      </c>
      <c r="C303" s="32" t="str">
        <f>IFERROR(GETPIVOTDATA("Low Temp",'TCD 18h-18h'!$A$3,"Date18",B303),"")</f>
        <v/>
      </c>
      <c r="D303" s="32" t="str">
        <f>IFERROR(GETPIVOTDATA("Max de Hi Temp",'TCD 6h-6h'!$A$3,"Date6",B303),"")</f>
        <v/>
      </c>
      <c r="E303" s="33" t="str">
        <f>IFERROR(GETPIVOTDATA("Moyenne de Temp Out",'TCD 0h-0h'!$A$3,"Date0",B303),"")</f>
        <v/>
      </c>
      <c r="F303" s="45" t="str">
        <f>IFERROR(GETPIVOTDATA("Somme de Rain",'TCD 6h-6h'!$A$3,"Date6",B303),"")</f>
        <v/>
      </c>
      <c r="G303" s="45" t="str">
        <f>IFERROR(INDEX('TCD 6h-6h'!$AG:$AG,MATCH($B303,'TCD 6h-6h'!$G:$G,0)),"")</f>
        <v/>
      </c>
      <c r="H303" s="44" t="str">
        <f>IFERROR(GETPIVOTDATA("Max de Rain Rate",'TCD 6h-6h'!$A$3,"Date6",B303),"")</f>
        <v/>
      </c>
      <c r="I303" s="56" t="str">
        <f>IFERROR(GETPIVOTDATA("Min de Bar  ",'TCD 0h-0h'!$A$3,"Date0",$B303),"")</f>
        <v/>
      </c>
      <c r="J303" s="56" t="str">
        <f>IFERROR(GETPIVOTDATA("Max de Bar  ",'TCD 0h-0h'!$A$3,"Date0",$B303),"")</f>
        <v/>
      </c>
      <c r="K303" s="55" t="str">
        <f>IFERROR(GETPIVOTDATA("Moyenne de Bar  ",'TCD 0h-0h'!$A$3,"Date0",$B303),"")</f>
        <v/>
      </c>
      <c r="L303" s="78" t="str">
        <f>IFERROR(GETPIVOTDATA("Moyenne de Wind Speed",'TCD 0h-0h'!$A$3,"Date0",$B303),"")</f>
        <v/>
      </c>
      <c r="M303" s="78" t="str">
        <f>IFERROR(GETPIVOTDATA("Max de Wind Speed",'TCD 0h-0h'!$A$3,"Date0",$B303),"")</f>
        <v/>
      </c>
      <c r="N303" s="77" t="str">
        <f>IFERROR(GETPIVOTDATA("Max de Hi Speed",'TCD 0h-0h'!$A$3,"Date0",$B303),"")</f>
        <v/>
      </c>
      <c r="O303" s="78" t="str">
        <f>IFERROR(INDEX('TCD vent'!$T:$T,MATCH($B303,'TCD vent'!$A:$A,0)),"")</f>
        <v/>
      </c>
    </row>
    <row r="304" spans="2:15" x14ac:dyDescent="0.35">
      <c r="B304" s="31">
        <f t="shared" si="4"/>
        <v>300</v>
      </c>
      <c r="C304" s="32" t="str">
        <f>IFERROR(GETPIVOTDATA("Low Temp",'TCD 18h-18h'!$A$3,"Date18",B304),"")</f>
        <v/>
      </c>
      <c r="D304" s="32" t="str">
        <f>IFERROR(GETPIVOTDATA("Max de Hi Temp",'TCD 6h-6h'!$A$3,"Date6",B304),"")</f>
        <v/>
      </c>
      <c r="E304" s="33" t="str">
        <f>IFERROR(GETPIVOTDATA("Moyenne de Temp Out",'TCD 0h-0h'!$A$3,"Date0",B304),"")</f>
        <v/>
      </c>
      <c r="F304" s="45" t="str">
        <f>IFERROR(GETPIVOTDATA("Somme de Rain",'TCD 6h-6h'!$A$3,"Date6",B304),"")</f>
        <v/>
      </c>
      <c r="G304" s="45" t="str">
        <f>IFERROR(INDEX('TCD 6h-6h'!$AG:$AG,MATCH($B304,'TCD 6h-6h'!$G:$G,0)),"")</f>
        <v/>
      </c>
      <c r="H304" s="44" t="str">
        <f>IFERROR(GETPIVOTDATA("Max de Rain Rate",'TCD 6h-6h'!$A$3,"Date6",B304),"")</f>
        <v/>
      </c>
      <c r="I304" s="56" t="str">
        <f>IFERROR(GETPIVOTDATA("Min de Bar  ",'TCD 0h-0h'!$A$3,"Date0",$B304),"")</f>
        <v/>
      </c>
      <c r="J304" s="56" t="str">
        <f>IFERROR(GETPIVOTDATA("Max de Bar  ",'TCD 0h-0h'!$A$3,"Date0",$B304),"")</f>
        <v/>
      </c>
      <c r="K304" s="55" t="str">
        <f>IFERROR(GETPIVOTDATA("Moyenne de Bar  ",'TCD 0h-0h'!$A$3,"Date0",$B304),"")</f>
        <v/>
      </c>
      <c r="L304" s="78" t="str">
        <f>IFERROR(GETPIVOTDATA("Moyenne de Wind Speed",'TCD 0h-0h'!$A$3,"Date0",$B304),"")</f>
        <v/>
      </c>
      <c r="M304" s="78" t="str">
        <f>IFERROR(GETPIVOTDATA("Max de Wind Speed",'TCD 0h-0h'!$A$3,"Date0",$B304),"")</f>
        <v/>
      </c>
      <c r="N304" s="77" t="str">
        <f>IFERROR(GETPIVOTDATA("Max de Hi Speed",'TCD 0h-0h'!$A$3,"Date0",$B304),"")</f>
        <v/>
      </c>
      <c r="O304" s="78" t="str">
        <f>IFERROR(INDEX('TCD vent'!$T:$T,MATCH($B304,'TCD vent'!$A:$A,0)),"")</f>
        <v/>
      </c>
    </row>
    <row r="305" spans="2:15" x14ac:dyDescent="0.35">
      <c r="B305" s="31">
        <f t="shared" si="4"/>
        <v>301</v>
      </c>
      <c r="C305" s="32" t="str">
        <f>IFERROR(GETPIVOTDATA("Low Temp",'TCD 18h-18h'!$A$3,"Date18",B305),"")</f>
        <v/>
      </c>
      <c r="D305" s="32" t="str">
        <f>IFERROR(GETPIVOTDATA("Max de Hi Temp",'TCD 6h-6h'!$A$3,"Date6",B305),"")</f>
        <v/>
      </c>
      <c r="E305" s="33" t="str">
        <f>IFERROR(GETPIVOTDATA("Moyenne de Temp Out",'TCD 0h-0h'!$A$3,"Date0",B305),"")</f>
        <v/>
      </c>
      <c r="F305" s="45" t="str">
        <f>IFERROR(GETPIVOTDATA("Somme de Rain",'TCD 6h-6h'!$A$3,"Date6",B305),"")</f>
        <v/>
      </c>
      <c r="G305" s="45" t="str">
        <f>IFERROR(INDEX('TCD 6h-6h'!$AG:$AG,MATCH($B305,'TCD 6h-6h'!$G:$G,0)),"")</f>
        <v/>
      </c>
      <c r="H305" s="44" t="str">
        <f>IFERROR(GETPIVOTDATA("Max de Rain Rate",'TCD 6h-6h'!$A$3,"Date6",B305),"")</f>
        <v/>
      </c>
      <c r="I305" s="56" t="str">
        <f>IFERROR(GETPIVOTDATA("Min de Bar  ",'TCD 0h-0h'!$A$3,"Date0",$B305),"")</f>
        <v/>
      </c>
      <c r="J305" s="56" t="str">
        <f>IFERROR(GETPIVOTDATA("Max de Bar  ",'TCD 0h-0h'!$A$3,"Date0",$B305),"")</f>
        <v/>
      </c>
      <c r="K305" s="55" t="str">
        <f>IFERROR(GETPIVOTDATA("Moyenne de Bar  ",'TCD 0h-0h'!$A$3,"Date0",$B305),"")</f>
        <v/>
      </c>
      <c r="L305" s="78" t="str">
        <f>IFERROR(GETPIVOTDATA("Moyenne de Wind Speed",'TCD 0h-0h'!$A$3,"Date0",$B305),"")</f>
        <v/>
      </c>
      <c r="M305" s="78" t="str">
        <f>IFERROR(GETPIVOTDATA("Max de Wind Speed",'TCD 0h-0h'!$A$3,"Date0",$B305),"")</f>
        <v/>
      </c>
      <c r="N305" s="77" t="str">
        <f>IFERROR(GETPIVOTDATA("Max de Hi Speed",'TCD 0h-0h'!$A$3,"Date0",$B305),"")</f>
        <v/>
      </c>
      <c r="O305" s="78" t="str">
        <f>IFERROR(INDEX('TCD vent'!$T:$T,MATCH($B305,'TCD vent'!$A:$A,0)),"")</f>
        <v/>
      </c>
    </row>
    <row r="306" spans="2:15" x14ac:dyDescent="0.35">
      <c r="B306" s="31">
        <f t="shared" si="4"/>
        <v>302</v>
      </c>
      <c r="C306" s="32" t="str">
        <f>IFERROR(GETPIVOTDATA("Low Temp",'TCD 18h-18h'!$A$3,"Date18",B306),"")</f>
        <v/>
      </c>
      <c r="D306" s="32" t="str">
        <f>IFERROR(GETPIVOTDATA("Max de Hi Temp",'TCD 6h-6h'!$A$3,"Date6",B306),"")</f>
        <v/>
      </c>
      <c r="E306" s="33" t="str">
        <f>IFERROR(GETPIVOTDATA("Moyenne de Temp Out",'TCD 0h-0h'!$A$3,"Date0",B306),"")</f>
        <v/>
      </c>
      <c r="F306" s="45" t="str">
        <f>IFERROR(GETPIVOTDATA("Somme de Rain",'TCD 6h-6h'!$A$3,"Date6",B306),"")</f>
        <v/>
      </c>
      <c r="G306" s="45" t="str">
        <f>IFERROR(INDEX('TCD 6h-6h'!$AG:$AG,MATCH($B306,'TCD 6h-6h'!$G:$G,0)),"")</f>
        <v/>
      </c>
      <c r="H306" s="44" t="str">
        <f>IFERROR(GETPIVOTDATA("Max de Rain Rate",'TCD 6h-6h'!$A$3,"Date6",B306),"")</f>
        <v/>
      </c>
      <c r="I306" s="56" t="str">
        <f>IFERROR(GETPIVOTDATA("Min de Bar  ",'TCD 0h-0h'!$A$3,"Date0",$B306),"")</f>
        <v/>
      </c>
      <c r="J306" s="56" t="str">
        <f>IFERROR(GETPIVOTDATA("Max de Bar  ",'TCD 0h-0h'!$A$3,"Date0",$B306),"")</f>
        <v/>
      </c>
      <c r="K306" s="55" t="str">
        <f>IFERROR(GETPIVOTDATA("Moyenne de Bar  ",'TCD 0h-0h'!$A$3,"Date0",$B306),"")</f>
        <v/>
      </c>
      <c r="L306" s="78" t="str">
        <f>IFERROR(GETPIVOTDATA("Moyenne de Wind Speed",'TCD 0h-0h'!$A$3,"Date0",$B306),"")</f>
        <v/>
      </c>
      <c r="M306" s="78" t="str">
        <f>IFERROR(GETPIVOTDATA("Max de Wind Speed",'TCD 0h-0h'!$A$3,"Date0",$B306),"")</f>
        <v/>
      </c>
      <c r="N306" s="77" t="str">
        <f>IFERROR(GETPIVOTDATA("Max de Hi Speed",'TCD 0h-0h'!$A$3,"Date0",$B306),"")</f>
        <v/>
      </c>
      <c r="O306" s="78" t="str">
        <f>IFERROR(INDEX('TCD vent'!$T:$T,MATCH($B306,'TCD vent'!$A:$A,0)),"")</f>
        <v/>
      </c>
    </row>
    <row r="307" spans="2:15" x14ac:dyDescent="0.35">
      <c r="B307" s="31">
        <f t="shared" si="4"/>
        <v>303</v>
      </c>
      <c r="C307" s="32" t="str">
        <f>IFERROR(GETPIVOTDATA("Low Temp",'TCD 18h-18h'!$A$3,"Date18",B307),"")</f>
        <v/>
      </c>
      <c r="D307" s="32" t="str">
        <f>IFERROR(GETPIVOTDATA("Max de Hi Temp",'TCD 6h-6h'!$A$3,"Date6",B307),"")</f>
        <v/>
      </c>
      <c r="E307" s="33" t="str">
        <f>IFERROR(GETPIVOTDATA("Moyenne de Temp Out",'TCD 0h-0h'!$A$3,"Date0",B307),"")</f>
        <v/>
      </c>
      <c r="F307" s="45" t="str">
        <f>IFERROR(GETPIVOTDATA("Somme de Rain",'TCD 6h-6h'!$A$3,"Date6",B307),"")</f>
        <v/>
      </c>
      <c r="G307" s="45" t="str">
        <f>IFERROR(INDEX('TCD 6h-6h'!$AG:$AG,MATCH($B307,'TCD 6h-6h'!$G:$G,0)),"")</f>
        <v/>
      </c>
      <c r="H307" s="44" t="str">
        <f>IFERROR(GETPIVOTDATA("Max de Rain Rate",'TCD 6h-6h'!$A$3,"Date6",B307),"")</f>
        <v/>
      </c>
      <c r="I307" s="56" t="str">
        <f>IFERROR(GETPIVOTDATA("Min de Bar  ",'TCD 0h-0h'!$A$3,"Date0",$B307),"")</f>
        <v/>
      </c>
      <c r="J307" s="56" t="str">
        <f>IFERROR(GETPIVOTDATA("Max de Bar  ",'TCD 0h-0h'!$A$3,"Date0",$B307),"")</f>
        <v/>
      </c>
      <c r="K307" s="55" t="str">
        <f>IFERROR(GETPIVOTDATA("Moyenne de Bar  ",'TCD 0h-0h'!$A$3,"Date0",$B307),"")</f>
        <v/>
      </c>
      <c r="L307" s="78" t="str">
        <f>IFERROR(GETPIVOTDATA("Moyenne de Wind Speed",'TCD 0h-0h'!$A$3,"Date0",$B307),"")</f>
        <v/>
      </c>
      <c r="M307" s="78" t="str">
        <f>IFERROR(GETPIVOTDATA("Max de Wind Speed",'TCD 0h-0h'!$A$3,"Date0",$B307),"")</f>
        <v/>
      </c>
      <c r="N307" s="77" t="str">
        <f>IFERROR(GETPIVOTDATA("Max de Hi Speed",'TCD 0h-0h'!$A$3,"Date0",$B307),"")</f>
        <v/>
      </c>
      <c r="O307" s="78" t="str">
        <f>IFERROR(INDEX('TCD vent'!$T:$T,MATCH($B307,'TCD vent'!$A:$A,0)),"")</f>
        <v/>
      </c>
    </row>
    <row r="308" spans="2:15" x14ac:dyDescent="0.35">
      <c r="B308" s="31">
        <f t="shared" si="4"/>
        <v>304</v>
      </c>
      <c r="C308" s="32" t="str">
        <f>IFERROR(GETPIVOTDATA("Low Temp",'TCD 18h-18h'!$A$3,"Date18",B308),"")</f>
        <v/>
      </c>
      <c r="D308" s="32" t="str">
        <f>IFERROR(GETPIVOTDATA("Max de Hi Temp",'TCD 6h-6h'!$A$3,"Date6",B308),"")</f>
        <v/>
      </c>
      <c r="E308" s="33" t="str">
        <f>IFERROR(GETPIVOTDATA("Moyenne de Temp Out",'TCD 0h-0h'!$A$3,"Date0",B308),"")</f>
        <v/>
      </c>
      <c r="F308" s="45" t="str">
        <f>IFERROR(GETPIVOTDATA("Somme de Rain",'TCD 6h-6h'!$A$3,"Date6",B308),"")</f>
        <v/>
      </c>
      <c r="G308" s="45" t="str">
        <f>IFERROR(INDEX('TCD 6h-6h'!$AG:$AG,MATCH($B308,'TCD 6h-6h'!$G:$G,0)),"")</f>
        <v/>
      </c>
      <c r="H308" s="44" t="str">
        <f>IFERROR(GETPIVOTDATA("Max de Rain Rate",'TCD 6h-6h'!$A$3,"Date6",B308),"")</f>
        <v/>
      </c>
      <c r="I308" s="56" t="str">
        <f>IFERROR(GETPIVOTDATA("Min de Bar  ",'TCD 0h-0h'!$A$3,"Date0",$B308),"")</f>
        <v/>
      </c>
      <c r="J308" s="56" t="str">
        <f>IFERROR(GETPIVOTDATA("Max de Bar  ",'TCD 0h-0h'!$A$3,"Date0",$B308),"")</f>
        <v/>
      </c>
      <c r="K308" s="55" t="str">
        <f>IFERROR(GETPIVOTDATA("Moyenne de Bar  ",'TCD 0h-0h'!$A$3,"Date0",$B308),"")</f>
        <v/>
      </c>
      <c r="L308" s="78" t="str">
        <f>IFERROR(GETPIVOTDATA("Moyenne de Wind Speed",'TCD 0h-0h'!$A$3,"Date0",$B308),"")</f>
        <v/>
      </c>
      <c r="M308" s="78" t="str">
        <f>IFERROR(GETPIVOTDATA("Max de Wind Speed",'TCD 0h-0h'!$A$3,"Date0",$B308),"")</f>
        <v/>
      </c>
      <c r="N308" s="77" t="str">
        <f>IFERROR(GETPIVOTDATA("Max de Hi Speed",'TCD 0h-0h'!$A$3,"Date0",$B308),"")</f>
        <v/>
      </c>
      <c r="O308" s="78" t="str">
        <f>IFERROR(INDEX('TCD vent'!$T:$T,MATCH($B308,'TCD vent'!$A:$A,0)),"")</f>
        <v/>
      </c>
    </row>
    <row r="309" spans="2:15" x14ac:dyDescent="0.35">
      <c r="B309" s="31">
        <f t="shared" si="4"/>
        <v>305</v>
      </c>
      <c r="C309" s="32" t="str">
        <f>IFERROR(GETPIVOTDATA("Low Temp",'TCD 18h-18h'!$A$3,"Date18",B309),"")</f>
        <v/>
      </c>
      <c r="D309" s="32" t="str">
        <f>IFERROR(GETPIVOTDATA("Max de Hi Temp",'TCD 6h-6h'!$A$3,"Date6",B309),"")</f>
        <v/>
      </c>
      <c r="E309" s="33" t="str">
        <f>IFERROR(GETPIVOTDATA("Moyenne de Temp Out",'TCD 0h-0h'!$A$3,"Date0",B309),"")</f>
        <v/>
      </c>
      <c r="F309" s="45" t="str">
        <f>IFERROR(GETPIVOTDATA("Somme de Rain",'TCD 6h-6h'!$A$3,"Date6",B309),"")</f>
        <v/>
      </c>
      <c r="G309" s="45" t="str">
        <f>IFERROR(INDEX('TCD 6h-6h'!$AG:$AG,MATCH($B309,'TCD 6h-6h'!$G:$G,0)),"")</f>
        <v/>
      </c>
      <c r="H309" s="44" t="str">
        <f>IFERROR(GETPIVOTDATA("Max de Rain Rate",'TCD 6h-6h'!$A$3,"Date6",B309),"")</f>
        <v/>
      </c>
      <c r="I309" s="56" t="str">
        <f>IFERROR(GETPIVOTDATA("Min de Bar  ",'TCD 0h-0h'!$A$3,"Date0",$B309),"")</f>
        <v/>
      </c>
      <c r="J309" s="56" t="str">
        <f>IFERROR(GETPIVOTDATA("Max de Bar  ",'TCD 0h-0h'!$A$3,"Date0",$B309),"")</f>
        <v/>
      </c>
      <c r="K309" s="55" t="str">
        <f>IFERROR(GETPIVOTDATA("Moyenne de Bar  ",'TCD 0h-0h'!$A$3,"Date0",$B309),"")</f>
        <v/>
      </c>
      <c r="L309" s="78" t="str">
        <f>IFERROR(GETPIVOTDATA("Moyenne de Wind Speed",'TCD 0h-0h'!$A$3,"Date0",$B309),"")</f>
        <v/>
      </c>
      <c r="M309" s="78" t="str">
        <f>IFERROR(GETPIVOTDATA("Max de Wind Speed",'TCD 0h-0h'!$A$3,"Date0",$B309),"")</f>
        <v/>
      </c>
      <c r="N309" s="77" t="str">
        <f>IFERROR(GETPIVOTDATA("Max de Hi Speed",'TCD 0h-0h'!$A$3,"Date0",$B309),"")</f>
        <v/>
      </c>
      <c r="O309" s="78" t="str">
        <f>IFERROR(INDEX('TCD vent'!$T:$T,MATCH($B309,'TCD vent'!$A:$A,0)),"")</f>
        <v/>
      </c>
    </row>
    <row r="310" spans="2:15" x14ac:dyDescent="0.35">
      <c r="B310" s="31">
        <f t="shared" si="4"/>
        <v>306</v>
      </c>
      <c r="C310" s="32" t="str">
        <f>IFERROR(GETPIVOTDATA("Low Temp",'TCD 18h-18h'!$A$3,"Date18",B310),"")</f>
        <v/>
      </c>
      <c r="D310" s="32" t="str">
        <f>IFERROR(GETPIVOTDATA("Max de Hi Temp",'TCD 6h-6h'!$A$3,"Date6",B310),"")</f>
        <v/>
      </c>
      <c r="E310" s="33" t="str">
        <f>IFERROR(GETPIVOTDATA("Moyenne de Temp Out",'TCD 0h-0h'!$A$3,"Date0",B310),"")</f>
        <v/>
      </c>
      <c r="F310" s="45" t="str">
        <f>IFERROR(GETPIVOTDATA("Somme de Rain",'TCD 6h-6h'!$A$3,"Date6",B310),"")</f>
        <v/>
      </c>
      <c r="G310" s="45" t="str">
        <f>IFERROR(INDEX('TCD 6h-6h'!$AG:$AG,MATCH($B310,'TCD 6h-6h'!$G:$G,0)),"")</f>
        <v/>
      </c>
      <c r="H310" s="44" t="str">
        <f>IFERROR(GETPIVOTDATA("Max de Rain Rate",'TCD 6h-6h'!$A$3,"Date6",B310),"")</f>
        <v/>
      </c>
      <c r="I310" s="56" t="str">
        <f>IFERROR(GETPIVOTDATA("Min de Bar  ",'TCD 0h-0h'!$A$3,"Date0",$B310),"")</f>
        <v/>
      </c>
      <c r="J310" s="56" t="str">
        <f>IFERROR(GETPIVOTDATA("Max de Bar  ",'TCD 0h-0h'!$A$3,"Date0",$B310),"")</f>
        <v/>
      </c>
      <c r="K310" s="55" t="str">
        <f>IFERROR(GETPIVOTDATA("Moyenne de Bar  ",'TCD 0h-0h'!$A$3,"Date0",$B310),"")</f>
        <v/>
      </c>
      <c r="L310" s="78" t="str">
        <f>IFERROR(GETPIVOTDATA("Moyenne de Wind Speed",'TCD 0h-0h'!$A$3,"Date0",$B310),"")</f>
        <v/>
      </c>
      <c r="M310" s="78" t="str">
        <f>IFERROR(GETPIVOTDATA("Max de Wind Speed",'TCD 0h-0h'!$A$3,"Date0",$B310),"")</f>
        <v/>
      </c>
      <c r="N310" s="77" t="str">
        <f>IFERROR(GETPIVOTDATA("Max de Hi Speed",'TCD 0h-0h'!$A$3,"Date0",$B310),"")</f>
        <v/>
      </c>
      <c r="O310" s="78" t="str">
        <f>IFERROR(INDEX('TCD vent'!$T:$T,MATCH($B310,'TCD vent'!$A:$A,0)),"")</f>
        <v/>
      </c>
    </row>
    <row r="311" spans="2:15" x14ac:dyDescent="0.35">
      <c r="B311" s="31">
        <f t="shared" si="4"/>
        <v>307</v>
      </c>
      <c r="C311" s="32" t="str">
        <f>IFERROR(GETPIVOTDATA("Low Temp",'TCD 18h-18h'!$A$3,"Date18",B311),"")</f>
        <v/>
      </c>
      <c r="D311" s="32" t="str">
        <f>IFERROR(GETPIVOTDATA("Max de Hi Temp",'TCD 6h-6h'!$A$3,"Date6",B311),"")</f>
        <v/>
      </c>
      <c r="E311" s="33" t="str">
        <f>IFERROR(GETPIVOTDATA("Moyenne de Temp Out",'TCD 0h-0h'!$A$3,"Date0",B311),"")</f>
        <v/>
      </c>
      <c r="F311" s="45" t="str">
        <f>IFERROR(GETPIVOTDATA("Somme de Rain",'TCD 6h-6h'!$A$3,"Date6",B311),"")</f>
        <v/>
      </c>
      <c r="G311" s="45" t="str">
        <f>IFERROR(INDEX('TCD 6h-6h'!$AG:$AG,MATCH($B311,'TCD 6h-6h'!$G:$G,0)),"")</f>
        <v/>
      </c>
      <c r="H311" s="44" t="str">
        <f>IFERROR(GETPIVOTDATA("Max de Rain Rate",'TCD 6h-6h'!$A$3,"Date6",B311),"")</f>
        <v/>
      </c>
      <c r="I311" s="56" t="str">
        <f>IFERROR(GETPIVOTDATA("Min de Bar  ",'TCD 0h-0h'!$A$3,"Date0",$B311),"")</f>
        <v/>
      </c>
      <c r="J311" s="56" t="str">
        <f>IFERROR(GETPIVOTDATA("Max de Bar  ",'TCD 0h-0h'!$A$3,"Date0",$B311),"")</f>
        <v/>
      </c>
      <c r="K311" s="55" t="str">
        <f>IFERROR(GETPIVOTDATA("Moyenne de Bar  ",'TCD 0h-0h'!$A$3,"Date0",$B311),"")</f>
        <v/>
      </c>
      <c r="L311" s="78" t="str">
        <f>IFERROR(GETPIVOTDATA("Moyenne de Wind Speed",'TCD 0h-0h'!$A$3,"Date0",$B311),"")</f>
        <v/>
      </c>
      <c r="M311" s="78" t="str">
        <f>IFERROR(GETPIVOTDATA("Max de Wind Speed",'TCD 0h-0h'!$A$3,"Date0",$B311),"")</f>
        <v/>
      </c>
      <c r="N311" s="77" t="str">
        <f>IFERROR(GETPIVOTDATA("Max de Hi Speed",'TCD 0h-0h'!$A$3,"Date0",$B311),"")</f>
        <v/>
      </c>
      <c r="O311" s="78" t="str">
        <f>IFERROR(INDEX('TCD vent'!$T:$T,MATCH($B311,'TCD vent'!$A:$A,0)),"")</f>
        <v/>
      </c>
    </row>
    <row r="312" spans="2:15" x14ac:dyDescent="0.35">
      <c r="B312" s="31">
        <f t="shared" si="4"/>
        <v>308</v>
      </c>
      <c r="C312" s="32" t="str">
        <f>IFERROR(GETPIVOTDATA("Low Temp",'TCD 18h-18h'!$A$3,"Date18",B312),"")</f>
        <v/>
      </c>
      <c r="D312" s="32" t="str">
        <f>IFERROR(GETPIVOTDATA("Max de Hi Temp",'TCD 6h-6h'!$A$3,"Date6",B312),"")</f>
        <v/>
      </c>
      <c r="E312" s="33" t="str">
        <f>IFERROR(GETPIVOTDATA("Moyenne de Temp Out",'TCD 0h-0h'!$A$3,"Date0",B312),"")</f>
        <v/>
      </c>
      <c r="F312" s="45" t="str">
        <f>IFERROR(GETPIVOTDATA("Somme de Rain",'TCD 6h-6h'!$A$3,"Date6",B312),"")</f>
        <v/>
      </c>
      <c r="G312" s="45" t="str">
        <f>IFERROR(INDEX('TCD 6h-6h'!$AG:$AG,MATCH($B312,'TCD 6h-6h'!$G:$G,0)),"")</f>
        <v/>
      </c>
      <c r="H312" s="44" t="str">
        <f>IFERROR(GETPIVOTDATA("Max de Rain Rate",'TCD 6h-6h'!$A$3,"Date6",B312),"")</f>
        <v/>
      </c>
      <c r="I312" s="56" t="str">
        <f>IFERROR(GETPIVOTDATA("Min de Bar  ",'TCD 0h-0h'!$A$3,"Date0",$B312),"")</f>
        <v/>
      </c>
      <c r="J312" s="56" t="str">
        <f>IFERROR(GETPIVOTDATA("Max de Bar  ",'TCD 0h-0h'!$A$3,"Date0",$B312),"")</f>
        <v/>
      </c>
      <c r="K312" s="55" t="str">
        <f>IFERROR(GETPIVOTDATA("Moyenne de Bar  ",'TCD 0h-0h'!$A$3,"Date0",$B312),"")</f>
        <v/>
      </c>
      <c r="L312" s="78" t="str">
        <f>IFERROR(GETPIVOTDATA("Moyenne de Wind Speed",'TCD 0h-0h'!$A$3,"Date0",$B312),"")</f>
        <v/>
      </c>
      <c r="M312" s="78" t="str">
        <f>IFERROR(GETPIVOTDATA("Max de Wind Speed",'TCD 0h-0h'!$A$3,"Date0",$B312),"")</f>
        <v/>
      </c>
      <c r="N312" s="77" t="str">
        <f>IFERROR(GETPIVOTDATA("Max de Hi Speed",'TCD 0h-0h'!$A$3,"Date0",$B312),"")</f>
        <v/>
      </c>
      <c r="O312" s="78" t="str">
        <f>IFERROR(INDEX('TCD vent'!$T:$T,MATCH($B312,'TCD vent'!$A:$A,0)),"")</f>
        <v/>
      </c>
    </row>
    <row r="313" spans="2:15" x14ac:dyDescent="0.35">
      <c r="B313" s="31">
        <f t="shared" si="4"/>
        <v>309</v>
      </c>
      <c r="C313" s="32" t="str">
        <f>IFERROR(GETPIVOTDATA("Low Temp",'TCD 18h-18h'!$A$3,"Date18",B313),"")</f>
        <v/>
      </c>
      <c r="D313" s="32" t="str">
        <f>IFERROR(GETPIVOTDATA("Max de Hi Temp",'TCD 6h-6h'!$A$3,"Date6",B313),"")</f>
        <v/>
      </c>
      <c r="E313" s="33" t="str">
        <f>IFERROR(GETPIVOTDATA("Moyenne de Temp Out",'TCD 0h-0h'!$A$3,"Date0",B313),"")</f>
        <v/>
      </c>
      <c r="F313" s="45" t="str">
        <f>IFERROR(GETPIVOTDATA("Somme de Rain",'TCD 6h-6h'!$A$3,"Date6",B313),"")</f>
        <v/>
      </c>
      <c r="G313" s="45" t="str">
        <f>IFERROR(INDEX('TCD 6h-6h'!$AG:$AG,MATCH($B313,'TCD 6h-6h'!$G:$G,0)),"")</f>
        <v/>
      </c>
      <c r="H313" s="44" t="str">
        <f>IFERROR(GETPIVOTDATA("Max de Rain Rate",'TCD 6h-6h'!$A$3,"Date6",B313),"")</f>
        <v/>
      </c>
      <c r="I313" s="56" t="str">
        <f>IFERROR(GETPIVOTDATA("Min de Bar  ",'TCD 0h-0h'!$A$3,"Date0",$B313),"")</f>
        <v/>
      </c>
      <c r="J313" s="56" t="str">
        <f>IFERROR(GETPIVOTDATA("Max de Bar  ",'TCD 0h-0h'!$A$3,"Date0",$B313),"")</f>
        <v/>
      </c>
      <c r="K313" s="55" t="str">
        <f>IFERROR(GETPIVOTDATA("Moyenne de Bar  ",'TCD 0h-0h'!$A$3,"Date0",$B313),"")</f>
        <v/>
      </c>
      <c r="L313" s="78" t="str">
        <f>IFERROR(GETPIVOTDATA("Moyenne de Wind Speed",'TCD 0h-0h'!$A$3,"Date0",$B313),"")</f>
        <v/>
      </c>
      <c r="M313" s="78" t="str">
        <f>IFERROR(GETPIVOTDATA("Max de Wind Speed",'TCD 0h-0h'!$A$3,"Date0",$B313),"")</f>
        <v/>
      </c>
      <c r="N313" s="77" t="str">
        <f>IFERROR(GETPIVOTDATA("Max de Hi Speed",'TCD 0h-0h'!$A$3,"Date0",$B313),"")</f>
        <v/>
      </c>
      <c r="O313" s="78" t="str">
        <f>IFERROR(INDEX('TCD vent'!$T:$T,MATCH($B313,'TCD vent'!$A:$A,0)),"")</f>
        <v/>
      </c>
    </row>
    <row r="314" spans="2:15" x14ac:dyDescent="0.35">
      <c r="B314" s="31">
        <f t="shared" si="4"/>
        <v>310</v>
      </c>
      <c r="C314" s="32" t="str">
        <f>IFERROR(GETPIVOTDATA("Low Temp",'TCD 18h-18h'!$A$3,"Date18",B314),"")</f>
        <v/>
      </c>
      <c r="D314" s="32" t="str">
        <f>IFERROR(GETPIVOTDATA("Max de Hi Temp",'TCD 6h-6h'!$A$3,"Date6",B314),"")</f>
        <v/>
      </c>
      <c r="E314" s="33" t="str">
        <f>IFERROR(GETPIVOTDATA("Moyenne de Temp Out",'TCD 0h-0h'!$A$3,"Date0",B314),"")</f>
        <v/>
      </c>
      <c r="F314" s="45" t="str">
        <f>IFERROR(GETPIVOTDATA("Somme de Rain",'TCD 6h-6h'!$A$3,"Date6",B314),"")</f>
        <v/>
      </c>
      <c r="G314" s="45" t="str">
        <f>IFERROR(INDEX('TCD 6h-6h'!$AG:$AG,MATCH($B314,'TCD 6h-6h'!$G:$G,0)),"")</f>
        <v/>
      </c>
      <c r="H314" s="44" t="str">
        <f>IFERROR(GETPIVOTDATA("Max de Rain Rate",'TCD 6h-6h'!$A$3,"Date6",B314),"")</f>
        <v/>
      </c>
      <c r="I314" s="56" t="str">
        <f>IFERROR(GETPIVOTDATA("Min de Bar  ",'TCD 0h-0h'!$A$3,"Date0",$B314),"")</f>
        <v/>
      </c>
      <c r="J314" s="56" t="str">
        <f>IFERROR(GETPIVOTDATA("Max de Bar  ",'TCD 0h-0h'!$A$3,"Date0",$B314),"")</f>
        <v/>
      </c>
      <c r="K314" s="55" t="str">
        <f>IFERROR(GETPIVOTDATA("Moyenne de Bar  ",'TCD 0h-0h'!$A$3,"Date0",$B314),"")</f>
        <v/>
      </c>
      <c r="L314" s="78" t="str">
        <f>IFERROR(GETPIVOTDATA("Moyenne de Wind Speed",'TCD 0h-0h'!$A$3,"Date0",$B314),"")</f>
        <v/>
      </c>
      <c r="M314" s="78" t="str">
        <f>IFERROR(GETPIVOTDATA("Max de Wind Speed",'TCD 0h-0h'!$A$3,"Date0",$B314),"")</f>
        <v/>
      </c>
      <c r="N314" s="77" t="str">
        <f>IFERROR(GETPIVOTDATA("Max de Hi Speed",'TCD 0h-0h'!$A$3,"Date0",$B314),"")</f>
        <v/>
      </c>
      <c r="O314" s="78" t="str">
        <f>IFERROR(INDEX('TCD vent'!$T:$T,MATCH($B314,'TCD vent'!$A:$A,0)),"")</f>
        <v/>
      </c>
    </row>
    <row r="315" spans="2:15" x14ac:dyDescent="0.35">
      <c r="B315" s="31">
        <f t="shared" si="4"/>
        <v>311</v>
      </c>
      <c r="C315" s="32" t="str">
        <f>IFERROR(GETPIVOTDATA("Low Temp",'TCD 18h-18h'!$A$3,"Date18",B315),"")</f>
        <v/>
      </c>
      <c r="D315" s="32" t="str">
        <f>IFERROR(GETPIVOTDATA("Max de Hi Temp",'TCD 6h-6h'!$A$3,"Date6",B315),"")</f>
        <v/>
      </c>
      <c r="E315" s="33" t="str">
        <f>IFERROR(GETPIVOTDATA("Moyenne de Temp Out",'TCD 0h-0h'!$A$3,"Date0",B315),"")</f>
        <v/>
      </c>
      <c r="F315" s="45" t="str">
        <f>IFERROR(GETPIVOTDATA("Somme de Rain",'TCD 6h-6h'!$A$3,"Date6",B315),"")</f>
        <v/>
      </c>
      <c r="G315" s="45" t="str">
        <f>IFERROR(INDEX('TCD 6h-6h'!$AG:$AG,MATCH($B315,'TCD 6h-6h'!$G:$G,0)),"")</f>
        <v/>
      </c>
      <c r="H315" s="44" t="str">
        <f>IFERROR(GETPIVOTDATA("Max de Rain Rate",'TCD 6h-6h'!$A$3,"Date6",B315),"")</f>
        <v/>
      </c>
      <c r="I315" s="56" t="str">
        <f>IFERROR(GETPIVOTDATA("Min de Bar  ",'TCD 0h-0h'!$A$3,"Date0",$B315),"")</f>
        <v/>
      </c>
      <c r="J315" s="56" t="str">
        <f>IFERROR(GETPIVOTDATA("Max de Bar  ",'TCD 0h-0h'!$A$3,"Date0",$B315),"")</f>
        <v/>
      </c>
      <c r="K315" s="55" t="str">
        <f>IFERROR(GETPIVOTDATA("Moyenne de Bar  ",'TCD 0h-0h'!$A$3,"Date0",$B315),"")</f>
        <v/>
      </c>
      <c r="L315" s="78" t="str">
        <f>IFERROR(GETPIVOTDATA("Moyenne de Wind Speed",'TCD 0h-0h'!$A$3,"Date0",$B315),"")</f>
        <v/>
      </c>
      <c r="M315" s="78" t="str">
        <f>IFERROR(GETPIVOTDATA("Max de Wind Speed",'TCD 0h-0h'!$A$3,"Date0",$B315),"")</f>
        <v/>
      </c>
      <c r="N315" s="77" t="str">
        <f>IFERROR(GETPIVOTDATA("Max de Hi Speed",'TCD 0h-0h'!$A$3,"Date0",$B315),"")</f>
        <v/>
      </c>
      <c r="O315" s="78" t="str">
        <f>IFERROR(INDEX('TCD vent'!$T:$T,MATCH($B315,'TCD vent'!$A:$A,0)),"")</f>
        <v/>
      </c>
    </row>
    <row r="316" spans="2:15" x14ac:dyDescent="0.35">
      <c r="B316" s="31">
        <f t="shared" si="4"/>
        <v>312</v>
      </c>
      <c r="C316" s="32" t="str">
        <f>IFERROR(GETPIVOTDATA("Low Temp",'TCD 18h-18h'!$A$3,"Date18",B316),"")</f>
        <v/>
      </c>
      <c r="D316" s="32" t="str">
        <f>IFERROR(GETPIVOTDATA("Max de Hi Temp",'TCD 6h-6h'!$A$3,"Date6",B316),"")</f>
        <v/>
      </c>
      <c r="E316" s="33" t="str">
        <f>IFERROR(GETPIVOTDATA("Moyenne de Temp Out",'TCD 0h-0h'!$A$3,"Date0",B316),"")</f>
        <v/>
      </c>
      <c r="F316" s="45" t="str">
        <f>IFERROR(GETPIVOTDATA("Somme de Rain",'TCD 6h-6h'!$A$3,"Date6",B316),"")</f>
        <v/>
      </c>
      <c r="G316" s="45" t="str">
        <f>IFERROR(INDEX('TCD 6h-6h'!$AG:$AG,MATCH($B316,'TCD 6h-6h'!$G:$G,0)),"")</f>
        <v/>
      </c>
      <c r="H316" s="44" t="str">
        <f>IFERROR(GETPIVOTDATA("Max de Rain Rate",'TCD 6h-6h'!$A$3,"Date6",B316),"")</f>
        <v/>
      </c>
      <c r="I316" s="56" t="str">
        <f>IFERROR(GETPIVOTDATA("Min de Bar  ",'TCD 0h-0h'!$A$3,"Date0",$B316),"")</f>
        <v/>
      </c>
      <c r="J316" s="56" t="str">
        <f>IFERROR(GETPIVOTDATA("Max de Bar  ",'TCD 0h-0h'!$A$3,"Date0",$B316),"")</f>
        <v/>
      </c>
      <c r="K316" s="55" t="str">
        <f>IFERROR(GETPIVOTDATA("Moyenne de Bar  ",'TCD 0h-0h'!$A$3,"Date0",$B316),"")</f>
        <v/>
      </c>
      <c r="L316" s="78" t="str">
        <f>IFERROR(GETPIVOTDATA("Moyenne de Wind Speed",'TCD 0h-0h'!$A$3,"Date0",$B316),"")</f>
        <v/>
      </c>
      <c r="M316" s="78" t="str">
        <f>IFERROR(GETPIVOTDATA("Max de Wind Speed",'TCD 0h-0h'!$A$3,"Date0",$B316),"")</f>
        <v/>
      </c>
      <c r="N316" s="77" t="str">
        <f>IFERROR(GETPIVOTDATA("Max de Hi Speed",'TCD 0h-0h'!$A$3,"Date0",$B316),"")</f>
        <v/>
      </c>
      <c r="O316" s="78" t="str">
        <f>IFERROR(INDEX('TCD vent'!$T:$T,MATCH($B316,'TCD vent'!$A:$A,0)),"")</f>
        <v/>
      </c>
    </row>
    <row r="317" spans="2:15" x14ac:dyDescent="0.35">
      <c r="B317" s="31">
        <f t="shared" si="4"/>
        <v>313</v>
      </c>
      <c r="C317" s="32" t="str">
        <f>IFERROR(GETPIVOTDATA("Low Temp",'TCD 18h-18h'!$A$3,"Date18",B317),"")</f>
        <v/>
      </c>
      <c r="D317" s="32" t="str">
        <f>IFERROR(GETPIVOTDATA("Max de Hi Temp",'TCD 6h-6h'!$A$3,"Date6",B317),"")</f>
        <v/>
      </c>
      <c r="E317" s="33" t="str">
        <f>IFERROR(GETPIVOTDATA("Moyenne de Temp Out",'TCD 0h-0h'!$A$3,"Date0",B317),"")</f>
        <v/>
      </c>
      <c r="F317" s="45" t="str">
        <f>IFERROR(GETPIVOTDATA("Somme de Rain",'TCD 6h-6h'!$A$3,"Date6",B317),"")</f>
        <v/>
      </c>
      <c r="G317" s="45" t="str">
        <f>IFERROR(INDEX('TCD 6h-6h'!$AG:$AG,MATCH($B317,'TCD 6h-6h'!$G:$G,0)),"")</f>
        <v/>
      </c>
      <c r="H317" s="44" t="str">
        <f>IFERROR(GETPIVOTDATA("Max de Rain Rate",'TCD 6h-6h'!$A$3,"Date6",B317),"")</f>
        <v/>
      </c>
      <c r="I317" s="56" t="str">
        <f>IFERROR(GETPIVOTDATA("Min de Bar  ",'TCD 0h-0h'!$A$3,"Date0",$B317),"")</f>
        <v/>
      </c>
      <c r="J317" s="56" t="str">
        <f>IFERROR(GETPIVOTDATA("Max de Bar  ",'TCD 0h-0h'!$A$3,"Date0",$B317),"")</f>
        <v/>
      </c>
      <c r="K317" s="55" t="str">
        <f>IFERROR(GETPIVOTDATA("Moyenne de Bar  ",'TCD 0h-0h'!$A$3,"Date0",$B317),"")</f>
        <v/>
      </c>
      <c r="L317" s="78" t="str">
        <f>IFERROR(GETPIVOTDATA("Moyenne de Wind Speed",'TCD 0h-0h'!$A$3,"Date0",$B317),"")</f>
        <v/>
      </c>
      <c r="M317" s="78" t="str">
        <f>IFERROR(GETPIVOTDATA("Max de Wind Speed",'TCD 0h-0h'!$A$3,"Date0",$B317),"")</f>
        <v/>
      </c>
      <c r="N317" s="77" t="str">
        <f>IFERROR(GETPIVOTDATA("Max de Hi Speed",'TCD 0h-0h'!$A$3,"Date0",$B317),"")</f>
        <v/>
      </c>
      <c r="O317" s="78" t="str">
        <f>IFERROR(INDEX('TCD vent'!$T:$T,MATCH($B317,'TCD vent'!$A:$A,0)),"")</f>
        <v/>
      </c>
    </row>
    <row r="318" spans="2:15" x14ac:dyDescent="0.35">
      <c r="B318" s="31">
        <f t="shared" si="4"/>
        <v>314</v>
      </c>
      <c r="C318" s="32" t="str">
        <f>IFERROR(GETPIVOTDATA("Low Temp",'TCD 18h-18h'!$A$3,"Date18",B318),"")</f>
        <v/>
      </c>
      <c r="D318" s="32" t="str">
        <f>IFERROR(GETPIVOTDATA("Max de Hi Temp",'TCD 6h-6h'!$A$3,"Date6",B318),"")</f>
        <v/>
      </c>
      <c r="E318" s="33" t="str">
        <f>IFERROR(GETPIVOTDATA("Moyenne de Temp Out",'TCD 0h-0h'!$A$3,"Date0",B318),"")</f>
        <v/>
      </c>
      <c r="F318" s="45" t="str">
        <f>IFERROR(GETPIVOTDATA("Somme de Rain",'TCD 6h-6h'!$A$3,"Date6",B318),"")</f>
        <v/>
      </c>
      <c r="G318" s="45" t="str">
        <f>IFERROR(INDEX('TCD 6h-6h'!$AG:$AG,MATCH($B318,'TCD 6h-6h'!$G:$G,0)),"")</f>
        <v/>
      </c>
      <c r="H318" s="44" t="str">
        <f>IFERROR(GETPIVOTDATA("Max de Rain Rate",'TCD 6h-6h'!$A$3,"Date6",B318),"")</f>
        <v/>
      </c>
      <c r="I318" s="56" t="str">
        <f>IFERROR(GETPIVOTDATA("Min de Bar  ",'TCD 0h-0h'!$A$3,"Date0",$B318),"")</f>
        <v/>
      </c>
      <c r="J318" s="56" t="str">
        <f>IFERROR(GETPIVOTDATA("Max de Bar  ",'TCD 0h-0h'!$A$3,"Date0",$B318),"")</f>
        <v/>
      </c>
      <c r="K318" s="55" t="str">
        <f>IFERROR(GETPIVOTDATA("Moyenne de Bar  ",'TCD 0h-0h'!$A$3,"Date0",$B318),"")</f>
        <v/>
      </c>
      <c r="L318" s="78" t="str">
        <f>IFERROR(GETPIVOTDATA("Moyenne de Wind Speed",'TCD 0h-0h'!$A$3,"Date0",$B318),"")</f>
        <v/>
      </c>
      <c r="M318" s="78" t="str">
        <f>IFERROR(GETPIVOTDATA("Max de Wind Speed",'TCD 0h-0h'!$A$3,"Date0",$B318),"")</f>
        <v/>
      </c>
      <c r="N318" s="77" t="str">
        <f>IFERROR(GETPIVOTDATA("Max de Hi Speed",'TCD 0h-0h'!$A$3,"Date0",$B318),"")</f>
        <v/>
      </c>
      <c r="O318" s="78" t="str">
        <f>IFERROR(INDEX('TCD vent'!$T:$T,MATCH($B318,'TCD vent'!$A:$A,0)),"")</f>
        <v/>
      </c>
    </row>
    <row r="319" spans="2:15" x14ac:dyDescent="0.35">
      <c r="B319" s="31">
        <f t="shared" si="4"/>
        <v>315</v>
      </c>
      <c r="C319" s="32" t="str">
        <f>IFERROR(GETPIVOTDATA("Low Temp",'TCD 18h-18h'!$A$3,"Date18",B319),"")</f>
        <v/>
      </c>
      <c r="D319" s="32" t="str">
        <f>IFERROR(GETPIVOTDATA("Max de Hi Temp",'TCD 6h-6h'!$A$3,"Date6",B319),"")</f>
        <v/>
      </c>
      <c r="E319" s="33" t="str">
        <f>IFERROR(GETPIVOTDATA("Moyenne de Temp Out",'TCD 0h-0h'!$A$3,"Date0",B319),"")</f>
        <v/>
      </c>
      <c r="F319" s="45" t="str">
        <f>IFERROR(GETPIVOTDATA("Somme de Rain",'TCD 6h-6h'!$A$3,"Date6",B319),"")</f>
        <v/>
      </c>
      <c r="G319" s="45" t="str">
        <f>IFERROR(INDEX('TCD 6h-6h'!$AG:$AG,MATCH($B319,'TCD 6h-6h'!$G:$G,0)),"")</f>
        <v/>
      </c>
      <c r="H319" s="44" t="str">
        <f>IFERROR(GETPIVOTDATA("Max de Rain Rate",'TCD 6h-6h'!$A$3,"Date6",B319),"")</f>
        <v/>
      </c>
      <c r="I319" s="56" t="str">
        <f>IFERROR(GETPIVOTDATA("Min de Bar  ",'TCD 0h-0h'!$A$3,"Date0",$B319),"")</f>
        <v/>
      </c>
      <c r="J319" s="56" t="str">
        <f>IFERROR(GETPIVOTDATA("Max de Bar  ",'TCD 0h-0h'!$A$3,"Date0",$B319),"")</f>
        <v/>
      </c>
      <c r="K319" s="55" t="str">
        <f>IFERROR(GETPIVOTDATA("Moyenne de Bar  ",'TCD 0h-0h'!$A$3,"Date0",$B319),"")</f>
        <v/>
      </c>
      <c r="L319" s="78" t="str">
        <f>IFERROR(GETPIVOTDATA("Moyenne de Wind Speed",'TCD 0h-0h'!$A$3,"Date0",$B319),"")</f>
        <v/>
      </c>
      <c r="M319" s="78" t="str">
        <f>IFERROR(GETPIVOTDATA("Max de Wind Speed",'TCD 0h-0h'!$A$3,"Date0",$B319),"")</f>
        <v/>
      </c>
      <c r="N319" s="77" t="str">
        <f>IFERROR(GETPIVOTDATA("Max de Hi Speed",'TCD 0h-0h'!$A$3,"Date0",$B319),"")</f>
        <v/>
      </c>
      <c r="O319" s="78" t="str">
        <f>IFERROR(INDEX('TCD vent'!$T:$T,MATCH($B319,'TCD vent'!$A:$A,0)),"")</f>
        <v/>
      </c>
    </row>
    <row r="320" spans="2:15" x14ac:dyDescent="0.35">
      <c r="B320" s="31">
        <f t="shared" si="4"/>
        <v>316</v>
      </c>
      <c r="C320" s="32" t="str">
        <f>IFERROR(GETPIVOTDATA("Low Temp",'TCD 18h-18h'!$A$3,"Date18",B320),"")</f>
        <v/>
      </c>
      <c r="D320" s="32" t="str">
        <f>IFERROR(GETPIVOTDATA("Max de Hi Temp",'TCD 6h-6h'!$A$3,"Date6",B320),"")</f>
        <v/>
      </c>
      <c r="E320" s="33" t="str">
        <f>IFERROR(GETPIVOTDATA("Moyenne de Temp Out",'TCD 0h-0h'!$A$3,"Date0",B320),"")</f>
        <v/>
      </c>
      <c r="F320" s="45" t="str">
        <f>IFERROR(GETPIVOTDATA("Somme de Rain",'TCD 6h-6h'!$A$3,"Date6",B320),"")</f>
        <v/>
      </c>
      <c r="G320" s="45" t="str">
        <f>IFERROR(INDEX('TCD 6h-6h'!$AG:$AG,MATCH($B320,'TCD 6h-6h'!$G:$G,0)),"")</f>
        <v/>
      </c>
      <c r="H320" s="44" t="str">
        <f>IFERROR(GETPIVOTDATA("Max de Rain Rate",'TCD 6h-6h'!$A$3,"Date6",B320),"")</f>
        <v/>
      </c>
      <c r="I320" s="56" t="str">
        <f>IFERROR(GETPIVOTDATA("Min de Bar  ",'TCD 0h-0h'!$A$3,"Date0",$B320),"")</f>
        <v/>
      </c>
      <c r="J320" s="56" t="str">
        <f>IFERROR(GETPIVOTDATA("Max de Bar  ",'TCD 0h-0h'!$A$3,"Date0",$B320),"")</f>
        <v/>
      </c>
      <c r="K320" s="55" t="str">
        <f>IFERROR(GETPIVOTDATA("Moyenne de Bar  ",'TCD 0h-0h'!$A$3,"Date0",$B320),"")</f>
        <v/>
      </c>
      <c r="L320" s="78" t="str">
        <f>IFERROR(GETPIVOTDATA("Moyenne de Wind Speed",'TCD 0h-0h'!$A$3,"Date0",$B320),"")</f>
        <v/>
      </c>
      <c r="M320" s="78" t="str">
        <f>IFERROR(GETPIVOTDATA("Max de Wind Speed",'TCD 0h-0h'!$A$3,"Date0",$B320),"")</f>
        <v/>
      </c>
      <c r="N320" s="77" t="str">
        <f>IFERROR(GETPIVOTDATA("Max de Hi Speed",'TCD 0h-0h'!$A$3,"Date0",$B320),"")</f>
        <v/>
      </c>
      <c r="O320" s="78" t="str">
        <f>IFERROR(INDEX('TCD vent'!$T:$T,MATCH($B320,'TCD vent'!$A:$A,0)),"")</f>
        <v/>
      </c>
    </row>
    <row r="321" spans="2:15" x14ac:dyDescent="0.35">
      <c r="B321" s="31">
        <f t="shared" si="4"/>
        <v>317</v>
      </c>
      <c r="C321" s="32" t="str">
        <f>IFERROR(GETPIVOTDATA("Low Temp",'TCD 18h-18h'!$A$3,"Date18",B321),"")</f>
        <v/>
      </c>
      <c r="D321" s="32" t="str">
        <f>IFERROR(GETPIVOTDATA("Max de Hi Temp",'TCD 6h-6h'!$A$3,"Date6",B321),"")</f>
        <v/>
      </c>
      <c r="E321" s="33" t="str">
        <f>IFERROR(GETPIVOTDATA("Moyenne de Temp Out",'TCD 0h-0h'!$A$3,"Date0",B321),"")</f>
        <v/>
      </c>
      <c r="F321" s="45" t="str">
        <f>IFERROR(GETPIVOTDATA("Somme de Rain",'TCD 6h-6h'!$A$3,"Date6",B321),"")</f>
        <v/>
      </c>
      <c r="G321" s="45" t="str">
        <f>IFERROR(INDEX('TCD 6h-6h'!$AG:$AG,MATCH($B321,'TCD 6h-6h'!$G:$G,0)),"")</f>
        <v/>
      </c>
      <c r="H321" s="44" t="str">
        <f>IFERROR(GETPIVOTDATA("Max de Rain Rate",'TCD 6h-6h'!$A$3,"Date6",B321),"")</f>
        <v/>
      </c>
      <c r="I321" s="56" t="str">
        <f>IFERROR(GETPIVOTDATA("Min de Bar  ",'TCD 0h-0h'!$A$3,"Date0",$B321),"")</f>
        <v/>
      </c>
      <c r="J321" s="56" t="str">
        <f>IFERROR(GETPIVOTDATA("Max de Bar  ",'TCD 0h-0h'!$A$3,"Date0",$B321),"")</f>
        <v/>
      </c>
      <c r="K321" s="55" t="str">
        <f>IFERROR(GETPIVOTDATA("Moyenne de Bar  ",'TCD 0h-0h'!$A$3,"Date0",$B321),"")</f>
        <v/>
      </c>
      <c r="L321" s="78" t="str">
        <f>IFERROR(GETPIVOTDATA("Moyenne de Wind Speed",'TCD 0h-0h'!$A$3,"Date0",$B321),"")</f>
        <v/>
      </c>
      <c r="M321" s="78" t="str">
        <f>IFERROR(GETPIVOTDATA("Max de Wind Speed",'TCD 0h-0h'!$A$3,"Date0",$B321),"")</f>
        <v/>
      </c>
      <c r="N321" s="77" t="str">
        <f>IFERROR(GETPIVOTDATA("Max de Hi Speed",'TCD 0h-0h'!$A$3,"Date0",$B321),"")</f>
        <v/>
      </c>
      <c r="O321" s="78" t="str">
        <f>IFERROR(INDEX('TCD vent'!$T:$T,MATCH($B321,'TCD vent'!$A:$A,0)),"")</f>
        <v/>
      </c>
    </row>
    <row r="322" spans="2:15" x14ac:dyDescent="0.35">
      <c r="B322" s="31">
        <f t="shared" si="4"/>
        <v>318</v>
      </c>
      <c r="C322" s="32" t="str">
        <f>IFERROR(GETPIVOTDATA("Low Temp",'TCD 18h-18h'!$A$3,"Date18",B322),"")</f>
        <v/>
      </c>
      <c r="D322" s="32" t="str">
        <f>IFERROR(GETPIVOTDATA("Max de Hi Temp",'TCD 6h-6h'!$A$3,"Date6",B322),"")</f>
        <v/>
      </c>
      <c r="E322" s="33" t="str">
        <f>IFERROR(GETPIVOTDATA("Moyenne de Temp Out",'TCD 0h-0h'!$A$3,"Date0",B322),"")</f>
        <v/>
      </c>
      <c r="F322" s="45" t="str">
        <f>IFERROR(GETPIVOTDATA("Somme de Rain",'TCD 6h-6h'!$A$3,"Date6",B322),"")</f>
        <v/>
      </c>
      <c r="G322" s="45" t="str">
        <f>IFERROR(INDEX('TCD 6h-6h'!$AG:$AG,MATCH($B322,'TCD 6h-6h'!$G:$G,0)),"")</f>
        <v/>
      </c>
      <c r="H322" s="44" t="str">
        <f>IFERROR(GETPIVOTDATA("Max de Rain Rate",'TCD 6h-6h'!$A$3,"Date6",B322),"")</f>
        <v/>
      </c>
      <c r="I322" s="56" t="str">
        <f>IFERROR(GETPIVOTDATA("Min de Bar  ",'TCD 0h-0h'!$A$3,"Date0",$B322),"")</f>
        <v/>
      </c>
      <c r="J322" s="56" t="str">
        <f>IFERROR(GETPIVOTDATA("Max de Bar  ",'TCD 0h-0h'!$A$3,"Date0",$B322),"")</f>
        <v/>
      </c>
      <c r="K322" s="55" t="str">
        <f>IFERROR(GETPIVOTDATA("Moyenne de Bar  ",'TCD 0h-0h'!$A$3,"Date0",$B322),"")</f>
        <v/>
      </c>
      <c r="L322" s="78" t="str">
        <f>IFERROR(GETPIVOTDATA("Moyenne de Wind Speed",'TCD 0h-0h'!$A$3,"Date0",$B322),"")</f>
        <v/>
      </c>
      <c r="M322" s="78" t="str">
        <f>IFERROR(GETPIVOTDATA("Max de Wind Speed",'TCD 0h-0h'!$A$3,"Date0",$B322),"")</f>
        <v/>
      </c>
      <c r="N322" s="77" t="str">
        <f>IFERROR(GETPIVOTDATA("Max de Hi Speed",'TCD 0h-0h'!$A$3,"Date0",$B322),"")</f>
        <v/>
      </c>
      <c r="O322" s="78" t="str">
        <f>IFERROR(INDEX('TCD vent'!$T:$T,MATCH($B322,'TCD vent'!$A:$A,0)),"")</f>
        <v/>
      </c>
    </row>
    <row r="323" spans="2:15" x14ac:dyDescent="0.35">
      <c r="B323" s="31">
        <f t="shared" si="4"/>
        <v>319</v>
      </c>
      <c r="C323" s="32" t="str">
        <f>IFERROR(GETPIVOTDATA("Low Temp",'TCD 18h-18h'!$A$3,"Date18",B323),"")</f>
        <v/>
      </c>
      <c r="D323" s="32" t="str">
        <f>IFERROR(GETPIVOTDATA("Max de Hi Temp",'TCD 6h-6h'!$A$3,"Date6",B323),"")</f>
        <v/>
      </c>
      <c r="E323" s="33" t="str">
        <f>IFERROR(GETPIVOTDATA("Moyenne de Temp Out",'TCD 0h-0h'!$A$3,"Date0",B323),"")</f>
        <v/>
      </c>
      <c r="F323" s="45" t="str">
        <f>IFERROR(GETPIVOTDATA("Somme de Rain",'TCD 6h-6h'!$A$3,"Date6",B323),"")</f>
        <v/>
      </c>
      <c r="G323" s="45" t="str">
        <f>IFERROR(INDEX('TCD 6h-6h'!$AG:$AG,MATCH($B323,'TCD 6h-6h'!$G:$G,0)),"")</f>
        <v/>
      </c>
      <c r="H323" s="44" t="str">
        <f>IFERROR(GETPIVOTDATA("Max de Rain Rate",'TCD 6h-6h'!$A$3,"Date6",B323),"")</f>
        <v/>
      </c>
      <c r="I323" s="56" t="str">
        <f>IFERROR(GETPIVOTDATA("Min de Bar  ",'TCD 0h-0h'!$A$3,"Date0",$B323),"")</f>
        <v/>
      </c>
      <c r="J323" s="56" t="str">
        <f>IFERROR(GETPIVOTDATA("Max de Bar  ",'TCD 0h-0h'!$A$3,"Date0",$B323),"")</f>
        <v/>
      </c>
      <c r="K323" s="55" t="str">
        <f>IFERROR(GETPIVOTDATA("Moyenne de Bar  ",'TCD 0h-0h'!$A$3,"Date0",$B323),"")</f>
        <v/>
      </c>
      <c r="L323" s="78" t="str">
        <f>IFERROR(GETPIVOTDATA("Moyenne de Wind Speed",'TCD 0h-0h'!$A$3,"Date0",$B323),"")</f>
        <v/>
      </c>
      <c r="M323" s="78" t="str">
        <f>IFERROR(GETPIVOTDATA("Max de Wind Speed",'TCD 0h-0h'!$A$3,"Date0",$B323),"")</f>
        <v/>
      </c>
      <c r="N323" s="77" t="str">
        <f>IFERROR(GETPIVOTDATA("Max de Hi Speed",'TCD 0h-0h'!$A$3,"Date0",$B323),"")</f>
        <v/>
      </c>
      <c r="O323" s="78" t="str">
        <f>IFERROR(INDEX('TCD vent'!$T:$T,MATCH($B323,'TCD vent'!$A:$A,0)),"")</f>
        <v/>
      </c>
    </row>
    <row r="324" spans="2:15" x14ac:dyDescent="0.35">
      <c r="B324" s="31">
        <f t="shared" si="4"/>
        <v>320</v>
      </c>
      <c r="C324" s="32" t="str">
        <f>IFERROR(GETPIVOTDATA("Low Temp",'TCD 18h-18h'!$A$3,"Date18",B324),"")</f>
        <v/>
      </c>
      <c r="D324" s="32" t="str">
        <f>IFERROR(GETPIVOTDATA("Max de Hi Temp",'TCD 6h-6h'!$A$3,"Date6",B324),"")</f>
        <v/>
      </c>
      <c r="E324" s="33" t="str">
        <f>IFERROR(GETPIVOTDATA("Moyenne de Temp Out",'TCD 0h-0h'!$A$3,"Date0",B324),"")</f>
        <v/>
      </c>
      <c r="F324" s="45" t="str">
        <f>IFERROR(GETPIVOTDATA("Somme de Rain",'TCD 6h-6h'!$A$3,"Date6",B324),"")</f>
        <v/>
      </c>
      <c r="G324" s="45" t="str">
        <f>IFERROR(INDEX('TCD 6h-6h'!$AG:$AG,MATCH($B324,'TCD 6h-6h'!$G:$G,0)),"")</f>
        <v/>
      </c>
      <c r="H324" s="44" t="str">
        <f>IFERROR(GETPIVOTDATA("Max de Rain Rate",'TCD 6h-6h'!$A$3,"Date6",B324),"")</f>
        <v/>
      </c>
      <c r="I324" s="56" t="str">
        <f>IFERROR(GETPIVOTDATA("Min de Bar  ",'TCD 0h-0h'!$A$3,"Date0",$B324),"")</f>
        <v/>
      </c>
      <c r="J324" s="56" t="str">
        <f>IFERROR(GETPIVOTDATA("Max de Bar  ",'TCD 0h-0h'!$A$3,"Date0",$B324),"")</f>
        <v/>
      </c>
      <c r="K324" s="55" t="str">
        <f>IFERROR(GETPIVOTDATA("Moyenne de Bar  ",'TCD 0h-0h'!$A$3,"Date0",$B324),"")</f>
        <v/>
      </c>
      <c r="L324" s="78" t="str">
        <f>IFERROR(GETPIVOTDATA("Moyenne de Wind Speed",'TCD 0h-0h'!$A$3,"Date0",$B324),"")</f>
        <v/>
      </c>
      <c r="M324" s="78" t="str">
        <f>IFERROR(GETPIVOTDATA("Max de Wind Speed",'TCD 0h-0h'!$A$3,"Date0",$B324),"")</f>
        <v/>
      </c>
      <c r="N324" s="77" t="str">
        <f>IFERROR(GETPIVOTDATA("Max de Hi Speed",'TCD 0h-0h'!$A$3,"Date0",$B324),"")</f>
        <v/>
      </c>
      <c r="O324" s="78" t="str">
        <f>IFERROR(INDEX('TCD vent'!$T:$T,MATCH($B324,'TCD vent'!$A:$A,0)),"")</f>
        <v/>
      </c>
    </row>
    <row r="325" spans="2:15" x14ac:dyDescent="0.35">
      <c r="B325" s="31">
        <f t="shared" si="4"/>
        <v>321</v>
      </c>
      <c r="C325" s="32" t="str">
        <f>IFERROR(GETPIVOTDATA("Low Temp",'TCD 18h-18h'!$A$3,"Date18",B325),"")</f>
        <v/>
      </c>
      <c r="D325" s="32" t="str">
        <f>IFERROR(GETPIVOTDATA("Max de Hi Temp",'TCD 6h-6h'!$A$3,"Date6",B325),"")</f>
        <v/>
      </c>
      <c r="E325" s="33" t="str">
        <f>IFERROR(GETPIVOTDATA("Moyenne de Temp Out",'TCD 0h-0h'!$A$3,"Date0",B325),"")</f>
        <v/>
      </c>
      <c r="F325" s="45" t="str">
        <f>IFERROR(GETPIVOTDATA("Somme de Rain",'TCD 6h-6h'!$A$3,"Date6",B325),"")</f>
        <v/>
      </c>
      <c r="G325" s="45" t="str">
        <f>IFERROR(INDEX('TCD 6h-6h'!$AG:$AG,MATCH($B325,'TCD 6h-6h'!$G:$G,0)),"")</f>
        <v/>
      </c>
      <c r="H325" s="44" t="str">
        <f>IFERROR(GETPIVOTDATA("Max de Rain Rate",'TCD 6h-6h'!$A$3,"Date6",B325),"")</f>
        <v/>
      </c>
      <c r="I325" s="56" t="str">
        <f>IFERROR(GETPIVOTDATA("Min de Bar  ",'TCD 0h-0h'!$A$3,"Date0",$B325),"")</f>
        <v/>
      </c>
      <c r="J325" s="56" t="str">
        <f>IFERROR(GETPIVOTDATA("Max de Bar  ",'TCD 0h-0h'!$A$3,"Date0",$B325),"")</f>
        <v/>
      </c>
      <c r="K325" s="55" t="str">
        <f>IFERROR(GETPIVOTDATA("Moyenne de Bar  ",'TCD 0h-0h'!$A$3,"Date0",$B325),"")</f>
        <v/>
      </c>
      <c r="L325" s="78" t="str">
        <f>IFERROR(GETPIVOTDATA("Moyenne de Wind Speed",'TCD 0h-0h'!$A$3,"Date0",$B325),"")</f>
        <v/>
      </c>
      <c r="M325" s="78" t="str">
        <f>IFERROR(GETPIVOTDATA("Max de Wind Speed",'TCD 0h-0h'!$A$3,"Date0",$B325),"")</f>
        <v/>
      </c>
      <c r="N325" s="77" t="str">
        <f>IFERROR(GETPIVOTDATA("Max de Hi Speed",'TCD 0h-0h'!$A$3,"Date0",$B325),"")</f>
        <v/>
      </c>
      <c r="O325" s="78" t="str">
        <f>IFERROR(INDEX('TCD vent'!$T:$T,MATCH($B325,'TCD vent'!$A:$A,0)),"")</f>
        <v/>
      </c>
    </row>
    <row r="326" spans="2:15" x14ac:dyDescent="0.35">
      <c r="B326" s="31">
        <f t="shared" ref="B326:B370" si="5">B325+1</f>
        <v>322</v>
      </c>
      <c r="C326" s="32" t="str">
        <f>IFERROR(GETPIVOTDATA("Low Temp",'TCD 18h-18h'!$A$3,"Date18",B326),"")</f>
        <v/>
      </c>
      <c r="D326" s="32" t="str">
        <f>IFERROR(GETPIVOTDATA("Max de Hi Temp",'TCD 6h-6h'!$A$3,"Date6",B326),"")</f>
        <v/>
      </c>
      <c r="E326" s="33" t="str">
        <f>IFERROR(GETPIVOTDATA("Moyenne de Temp Out",'TCD 0h-0h'!$A$3,"Date0",B326),"")</f>
        <v/>
      </c>
      <c r="F326" s="45" t="str">
        <f>IFERROR(GETPIVOTDATA("Somme de Rain",'TCD 6h-6h'!$A$3,"Date6",B326),"")</f>
        <v/>
      </c>
      <c r="G326" s="45" t="str">
        <f>IFERROR(INDEX('TCD 6h-6h'!$AG:$AG,MATCH($B326,'TCD 6h-6h'!$G:$G,0)),"")</f>
        <v/>
      </c>
      <c r="H326" s="44" t="str">
        <f>IFERROR(GETPIVOTDATA("Max de Rain Rate",'TCD 6h-6h'!$A$3,"Date6",B326),"")</f>
        <v/>
      </c>
      <c r="I326" s="56" t="str">
        <f>IFERROR(GETPIVOTDATA("Min de Bar  ",'TCD 0h-0h'!$A$3,"Date0",$B326),"")</f>
        <v/>
      </c>
      <c r="J326" s="56" t="str">
        <f>IFERROR(GETPIVOTDATA("Max de Bar  ",'TCD 0h-0h'!$A$3,"Date0",$B326),"")</f>
        <v/>
      </c>
      <c r="K326" s="55" t="str">
        <f>IFERROR(GETPIVOTDATA("Moyenne de Bar  ",'TCD 0h-0h'!$A$3,"Date0",$B326),"")</f>
        <v/>
      </c>
      <c r="L326" s="78" t="str">
        <f>IFERROR(GETPIVOTDATA("Moyenne de Wind Speed",'TCD 0h-0h'!$A$3,"Date0",$B326),"")</f>
        <v/>
      </c>
      <c r="M326" s="78" t="str">
        <f>IFERROR(GETPIVOTDATA("Max de Wind Speed",'TCD 0h-0h'!$A$3,"Date0",$B326),"")</f>
        <v/>
      </c>
      <c r="N326" s="77" t="str">
        <f>IFERROR(GETPIVOTDATA("Max de Hi Speed",'TCD 0h-0h'!$A$3,"Date0",$B326),"")</f>
        <v/>
      </c>
      <c r="O326" s="78" t="str">
        <f>IFERROR(INDEX('TCD vent'!$T:$T,MATCH($B326,'TCD vent'!$A:$A,0)),"")</f>
        <v/>
      </c>
    </row>
    <row r="327" spans="2:15" x14ac:dyDescent="0.35">
      <c r="B327" s="31">
        <f t="shared" si="5"/>
        <v>323</v>
      </c>
      <c r="C327" s="32" t="str">
        <f>IFERROR(GETPIVOTDATA("Low Temp",'TCD 18h-18h'!$A$3,"Date18",B327),"")</f>
        <v/>
      </c>
      <c r="D327" s="32" t="str">
        <f>IFERROR(GETPIVOTDATA("Max de Hi Temp",'TCD 6h-6h'!$A$3,"Date6",B327),"")</f>
        <v/>
      </c>
      <c r="E327" s="33" t="str">
        <f>IFERROR(GETPIVOTDATA("Moyenne de Temp Out",'TCD 0h-0h'!$A$3,"Date0",B327),"")</f>
        <v/>
      </c>
      <c r="F327" s="45" t="str">
        <f>IFERROR(GETPIVOTDATA("Somme de Rain",'TCD 6h-6h'!$A$3,"Date6",B327),"")</f>
        <v/>
      </c>
      <c r="G327" s="45" t="str">
        <f>IFERROR(INDEX('TCD 6h-6h'!$AG:$AG,MATCH($B327,'TCD 6h-6h'!$G:$G,0)),"")</f>
        <v/>
      </c>
      <c r="H327" s="44" t="str">
        <f>IFERROR(GETPIVOTDATA("Max de Rain Rate",'TCD 6h-6h'!$A$3,"Date6",B327),"")</f>
        <v/>
      </c>
      <c r="I327" s="56" t="str">
        <f>IFERROR(GETPIVOTDATA("Min de Bar  ",'TCD 0h-0h'!$A$3,"Date0",$B327),"")</f>
        <v/>
      </c>
      <c r="J327" s="56" t="str">
        <f>IFERROR(GETPIVOTDATA("Max de Bar  ",'TCD 0h-0h'!$A$3,"Date0",$B327),"")</f>
        <v/>
      </c>
      <c r="K327" s="55" t="str">
        <f>IFERROR(GETPIVOTDATA("Moyenne de Bar  ",'TCD 0h-0h'!$A$3,"Date0",$B327),"")</f>
        <v/>
      </c>
      <c r="L327" s="78" t="str">
        <f>IFERROR(GETPIVOTDATA("Moyenne de Wind Speed",'TCD 0h-0h'!$A$3,"Date0",$B327),"")</f>
        <v/>
      </c>
      <c r="M327" s="78" t="str">
        <f>IFERROR(GETPIVOTDATA("Max de Wind Speed",'TCD 0h-0h'!$A$3,"Date0",$B327),"")</f>
        <v/>
      </c>
      <c r="N327" s="77" t="str">
        <f>IFERROR(GETPIVOTDATA("Max de Hi Speed",'TCD 0h-0h'!$A$3,"Date0",$B327),"")</f>
        <v/>
      </c>
      <c r="O327" s="78" t="str">
        <f>IFERROR(INDEX('TCD vent'!$T:$T,MATCH($B327,'TCD vent'!$A:$A,0)),"")</f>
        <v/>
      </c>
    </row>
    <row r="328" spans="2:15" x14ac:dyDescent="0.35">
      <c r="B328" s="31">
        <f t="shared" si="5"/>
        <v>324</v>
      </c>
      <c r="C328" s="32" t="str">
        <f>IFERROR(GETPIVOTDATA("Low Temp",'TCD 18h-18h'!$A$3,"Date18",B328),"")</f>
        <v/>
      </c>
      <c r="D328" s="32" t="str">
        <f>IFERROR(GETPIVOTDATA("Max de Hi Temp",'TCD 6h-6h'!$A$3,"Date6",B328),"")</f>
        <v/>
      </c>
      <c r="E328" s="33" t="str">
        <f>IFERROR(GETPIVOTDATA("Moyenne de Temp Out",'TCD 0h-0h'!$A$3,"Date0",B328),"")</f>
        <v/>
      </c>
      <c r="F328" s="45" t="str">
        <f>IFERROR(GETPIVOTDATA("Somme de Rain",'TCD 6h-6h'!$A$3,"Date6",B328),"")</f>
        <v/>
      </c>
      <c r="G328" s="45" t="str">
        <f>IFERROR(INDEX('TCD 6h-6h'!$AG:$AG,MATCH($B328,'TCD 6h-6h'!$G:$G,0)),"")</f>
        <v/>
      </c>
      <c r="H328" s="44" t="str">
        <f>IFERROR(GETPIVOTDATA("Max de Rain Rate",'TCD 6h-6h'!$A$3,"Date6",B328),"")</f>
        <v/>
      </c>
      <c r="I328" s="56" t="str">
        <f>IFERROR(GETPIVOTDATA("Min de Bar  ",'TCD 0h-0h'!$A$3,"Date0",$B328),"")</f>
        <v/>
      </c>
      <c r="J328" s="56" t="str">
        <f>IFERROR(GETPIVOTDATA("Max de Bar  ",'TCD 0h-0h'!$A$3,"Date0",$B328),"")</f>
        <v/>
      </c>
      <c r="K328" s="55" t="str">
        <f>IFERROR(GETPIVOTDATA("Moyenne de Bar  ",'TCD 0h-0h'!$A$3,"Date0",$B328),"")</f>
        <v/>
      </c>
      <c r="L328" s="78" t="str">
        <f>IFERROR(GETPIVOTDATA("Moyenne de Wind Speed",'TCD 0h-0h'!$A$3,"Date0",$B328),"")</f>
        <v/>
      </c>
      <c r="M328" s="78" t="str">
        <f>IFERROR(GETPIVOTDATA("Max de Wind Speed",'TCD 0h-0h'!$A$3,"Date0",$B328),"")</f>
        <v/>
      </c>
      <c r="N328" s="77" t="str">
        <f>IFERROR(GETPIVOTDATA("Max de Hi Speed",'TCD 0h-0h'!$A$3,"Date0",$B328),"")</f>
        <v/>
      </c>
      <c r="O328" s="78" t="str">
        <f>IFERROR(INDEX('TCD vent'!$T:$T,MATCH($B328,'TCD vent'!$A:$A,0)),"")</f>
        <v/>
      </c>
    </row>
    <row r="329" spans="2:15" x14ac:dyDescent="0.35">
      <c r="B329" s="31">
        <f t="shared" si="5"/>
        <v>325</v>
      </c>
      <c r="C329" s="32" t="str">
        <f>IFERROR(GETPIVOTDATA("Low Temp",'TCD 18h-18h'!$A$3,"Date18",B329),"")</f>
        <v/>
      </c>
      <c r="D329" s="32" t="str">
        <f>IFERROR(GETPIVOTDATA("Max de Hi Temp",'TCD 6h-6h'!$A$3,"Date6",B329),"")</f>
        <v/>
      </c>
      <c r="E329" s="33" t="str">
        <f>IFERROR(GETPIVOTDATA("Moyenne de Temp Out",'TCD 0h-0h'!$A$3,"Date0",B329),"")</f>
        <v/>
      </c>
      <c r="F329" s="45" t="str">
        <f>IFERROR(GETPIVOTDATA("Somme de Rain",'TCD 6h-6h'!$A$3,"Date6",B329),"")</f>
        <v/>
      </c>
      <c r="G329" s="45" t="str">
        <f>IFERROR(INDEX('TCD 6h-6h'!$AG:$AG,MATCH($B329,'TCD 6h-6h'!$G:$G,0)),"")</f>
        <v/>
      </c>
      <c r="H329" s="44" t="str">
        <f>IFERROR(GETPIVOTDATA("Max de Rain Rate",'TCD 6h-6h'!$A$3,"Date6",B329),"")</f>
        <v/>
      </c>
      <c r="I329" s="56" t="str">
        <f>IFERROR(GETPIVOTDATA("Min de Bar  ",'TCD 0h-0h'!$A$3,"Date0",$B329),"")</f>
        <v/>
      </c>
      <c r="J329" s="56" t="str">
        <f>IFERROR(GETPIVOTDATA("Max de Bar  ",'TCD 0h-0h'!$A$3,"Date0",$B329),"")</f>
        <v/>
      </c>
      <c r="K329" s="55" t="str">
        <f>IFERROR(GETPIVOTDATA("Moyenne de Bar  ",'TCD 0h-0h'!$A$3,"Date0",$B329),"")</f>
        <v/>
      </c>
      <c r="L329" s="78" t="str">
        <f>IFERROR(GETPIVOTDATA("Moyenne de Wind Speed",'TCD 0h-0h'!$A$3,"Date0",$B329),"")</f>
        <v/>
      </c>
      <c r="M329" s="78" t="str">
        <f>IFERROR(GETPIVOTDATA("Max de Wind Speed",'TCD 0h-0h'!$A$3,"Date0",$B329),"")</f>
        <v/>
      </c>
      <c r="N329" s="77" t="str">
        <f>IFERROR(GETPIVOTDATA("Max de Hi Speed",'TCD 0h-0h'!$A$3,"Date0",$B329),"")</f>
        <v/>
      </c>
      <c r="O329" s="78" t="str">
        <f>IFERROR(INDEX('TCD vent'!$T:$T,MATCH($B329,'TCD vent'!$A:$A,0)),"")</f>
        <v/>
      </c>
    </row>
    <row r="330" spans="2:15" x14ac:dyDescent="0.35">
      <c r="B330" s="31">
        <f t="shared" si="5"/>
        <v>326</v>
      </c>
      <c r="C330" s="32" t="str">
        <f>IFERROR(GETPIVOTDATA("Low Temp",'TCD 18h-18h'!$A$3,"Date18",B330),"")</f>
        <v/>
      </c>
      <c r="D330" s="32" t="str">
        <f>IFERROR(GETPIVOTDATA("Max de Hi Temp",'TCD 6h-6h'!$A$3,"Date6",B330),"")</f>
        <v/>
      </c>
      <c r="E330" s="33" t="str">
        <f>IFERROR(GETPIVOTDATA("Moyenne de Temp Out",'TCD 0h-0h'!$A$3,"Date0",B330),"")</f>
        <v/>
      </c>
      <c r="F330" s="45" t="str">
        <f>IFERROR(GETPIVOTDATA("Somme de Rain",'TCD 6h-6h'!$A$3,"Date6",B330),"")</f>
        <v/>
      </c>
      <c r="G330" s="45" t="str">
        <f>IFERROR(INDEX('TCD 6h-6h'!$AG:$AG,MATCH($B330,'TCD 6h-6h'!$G:$G,0)),"")</f>
        <v/>
      </c>
      <c r="H330" s="44" t="str">
        <f>IFERROR(GETPIVOTDATA("Max de Rain Rate",'TCD 6h-6h'!$A$3,"Date6",B330),"")</f>
        <v/>
      </c>
      <c r="I330" s="56" t="str">
        <f>IFERROR(GETPIVOTDATA("Min de Bar  ",'TCD 0h-0h'!$A$3,"Date0",$B330),"")</f>
        <v/>
      </c>
      <c r="J330" s="56" t="str">
        <f>IFERROR(GETPIVOTDATA("Max de Bar  ",'TCD 0h-0h'!$A$3,"Date0",$B330),"")</f>
        <v/>
      </c>
      <c r="K330" s="55" t="str">
        <f>IFERROR(GETPIVOTDATA("Moyenne de Bar  ",'TCD 0h-0h'!$A$3,"Date0",$B330),"")</f>
        <v/>
      </c>
      <c r="L330" s="78" t="str">
        <f>IFERROR(GETPIVOTDATA("Moyenne de Wind Speed",'TCD 0h-0h'!$A$3,"Date0",$B330),"")</f>
        <v/>
      </c>
      <c r="M330" s="78" t="str">
        <f>IFERROR(GETPIVOTDATA("Max de Wind Speed",'TCD 0h-0h'!$A$3,"Date0",$B330),"")</f>
        <v/>
      </c>
      <c r="N330" s="77" t="str">
        <f>IFERROR(GETPIVOTDATA("Max de Hi Speed",'TCD 0h-0h'!$A$3,"Date0",$B330),"")</f>
        <v/>
      </c>
      <c r="O330" s="78" t="str">
        <f>IFERROR(INDEX('TCD vent'!$T:$T,MATCH($B330,'TCD vent'!$A:$A,0)),"")</f>
        <v/>
      </c>
    </row>
    <row r="331" spans="2:15" x14ac:dyDescent="0.35">
      <c r="B331" s="31">
        <f t="shared" si="5"/>
        <v>327</v>
      </c>
      <c r="C331" s="32" t="str">
        <f>IFERROR(GETPIVOTDATA("Low Temp",'TCD 18h-18h'!$A$3,"Date18",B331),"")</f>
        <v/>
      </c>
      <c r="D331" s="32" t="str">
        <f>IFERROR(GETPIVOTDATA("Max de Hi Temp",'TCD 6h-6h'!$A$3,"Date6",B331),"")</f>
        <v/>
      </c>
      <c r="E331" s="33" t="str">
        <f>IFERROR(GETPIVOTDATA("Moyenne de Temp Out",'TCD 0h-0h'!$A$3,"Date0",B331),"")</f>
        <v/>
      </c>
      <c r="F331" s="45" t="str">
        <f>IFERROR(GETPIVOTDATA("Somme de Rain",'TCD 6h-6h'!$A$3,"Date6",B331),"")</f>
        <v/>
      </c>
      <c r="G331" s="45" t="str">
        <f>IFERROR(INDEX('TCD 6h-6h'!$AG:$AG,MATCH($B331,'TCD 6h-6h'!$G:$G,0)),"")</f>
        <v/>
      </c>
      <c r="H331" s="44" t="str">
        <f>IFERROR(GETPIVOTDATA("Max de Rain Rate",'TCD 6h-6h'!$A$3,"Date6",B331),"")</f>
        <v/>
      </c>
      <c r="I331" s="56" t="str">
        <f>IFERROR(GETPIVOTDATA("Min de Bar  ",'TCD 0h-0h'!$A$3,"Date0",$B331),"")</f>
        <v/>
      </c>
      <c r="J331" s="56" t="str">
        <f>IFERROR(GETPIVOTDATA("Max de Bar  ",'TCD 0h-0h'!$A$3,"Date0",$B331),"")</f>
        <v/>
      </c>
      <c r="K331" s="55" t="str">
        <f>IFERROR(GETPIVOTDATA("Moyenne de Bar  ",'TCD 0h-0h'!$A$3,"Date0",$B331),"")</f>
        <v/>
      </c>
      <c r="L331" s="78" t="str">
        <f>IFERROR(GETPIVOTDATA("Moyenne de Wind Speed",'TCD 0h-0h'!$A$3,"Date0",$B331),"")</f>
        <v/>
      </c>
      <c r="M331" s="78" t="str">
        <f>IFERROR(GETPIVOTDATA("Max de Wind Speed",'TCD 0h-0h'!$A$3,"Date0",$B331),"")</f>
        <v/>
      </c>
      <c r="N331" s="77" t="str">
        <f>IFERROR(GETPIVOTDATA("Max de Hi Speed",'TCD 0h-0h'!$A$3,"Date0",$B331),"")</f>
        <v/>
      </c>
      <c r="O331" s="78" t="str">
        <f>IFERROR(INDEX('TCD vent'!$T:$T,MATCH($B331,'TCD vent'!$A:$A,0)),"")</f>
        <v/>
      </c>
    </row>
    <row r="332" spans="2:15" x14ac:dyDescent="0.35">
      <c r="B332" s="31">
        <f t="shared" si="5"/>
        <v>328</v>
      </c>
      <c r="C332" s="32" t="str">
        <f>IFERROR(GETPIVOTDATA("Low Temp",'TCD 18h-18h'!$A$3,"Date18",B332),"")</f>
        <v/>
      </c>
      <c r="D332" s="32" t="str">
        <f>IFERROR(GETPIVOTDATA("Max de Hi Temp",'TCD 6h-6h'!$A$3,"Date6",B332),"")</f>
        <v/>
      </c>
      <c r="E332" s="33" t="str">
        <f>IFERROR(GETPIVOTDATA("Moyenne de Temp Out",'TCD 0h-0h'!$A$3,"Date0",B332),"")</f>
        <v/>
      </c>
      <c r="F332" s="45" t="str">
        <f>IFERROR(GETPIVOTDATA("Somme de Rain",'TCD 6h-6h'!$A$3,"Date6",B332),"")</f>
        <v/>
      </c>
      <c r="G332" s="45" t="str">
        <f>IFERROR(INDEX('TCD 6h-6h'!$AG:$AG,MATCH($B332,'TCD 6h-6h'!$G:$G,0)),"")</f>
        <v/>
      </c>
      <c r="H332" s="44" t="str">
        <f>IFERROR(GETPIVOTDATA("Max de Rain Rate",'TCD 6h-6h'!$A$3,"Date6",B332),"")</f>
        <v/>
      </c>
      <c r="I332" s="56" t="str">
        <f>IFERROR(GETPIVOTDATA("Min de Bar  ",'TCD 0h-0h'!$A$3,"Date0",$B332),"")</f>
        <v/>
      </c>
      <c r="J332" s="56" t="str">
        <f>IFERROR(GETPIVOTDATA("Max de Bar  ",'TCD 0h-0h'!$A$3,"Date0",$B332),"")</f>
        <v/>
      </c>
      <c r="K332" s="55" t="str">
        <f>IFERROR(GETPIVOTDATA("Moyenne de Bar  ",'TCD 0h-0h'!$A$3,"Date0",$B332),"")</f>
        <v/>
      </c>
      <c r="L332" s="78" t="str">
        <f>IFERROR(GETPIVOTDATA("Moyenne de Wind Speed",'TCD 0h-0h'!$A$3,"Date0",$B332),"")</f>
        <v/>
      </c>
      <c r="M332" s="78" t="str">
        <f>IFERROR(GETPIVOTDATA("Max de Wind Speed",'TCD 0h-0h'!$A$3,"Date0",$B332),"")</f>
        <v/>
      </c>
      <c r="N332" s="77" t="str">
        <f>IFERROR(GETPIVOTDATA("Max de Hi Speed",'TCD 0h-0h'!$A$3,"Date0",$B332),"")</f>
        <v/>
      </c>
      <c r="O332" s="78" t="str">
        <f>IFERROR(INDEX('TCD vent'!$T:$T,MATCH($B332,'TCD vent'!$A:$A,0)),"")</f>
        <v/>
      </c>
    </row>
    <row r="333" spans="2:15" x14ac:dyDescent="0.35">
      <c r="B333" s="31">
        <f t="shared" si="5"/>
        <v>329</v>
      </c>
      <c r="C333" s="32" t="str">
        <f>IFERROR(GETPIVOTDATA("Low Temp",'TCD 18h-18h'!$A$3,"Date18",B333),"")</f>
        <v/>
      </c>
      <c r="D333" s="32" t="str">
        <f>IFERROR(GETPIVOTDATA("Max de Hi Temp",'TCD 6h-6h'!$A$3,"Date6",B333),"")</f>
        <v/>
      </c>
      <c r="E333" s="33" t="str">
        <f>IFERROR(GETPIVOTDATA("Moyenne de Temp Out",'TCD 0h-0h'!$A$3,"Date0",B333),"")</f>
        <v/>
      </c>
      <c r="F333" s="45" t="str">
        <f>IFERROR(GETPIVOTDATA("Somme de Rain",'TCD 6h-6h'!$A$3,"Date6",B333),"")</f>
        <v/>
      </c>
      <c r="G333" s="45" t="str">
        <f>IFERROR(INDEX('TCD 6h-6h'!$AG:$AG,MATCH($B333,'TCD 6h-6h'!$G:$G,0)),"")</f>
        <v/>
      </c>
      <c r="H333" s="44" t="str">
        <f>IFERROR(GETPIVOTDATA("Max de Rain Rate",'TCD 6h-6h'!$A$3,"Date6",B333),"")</f>
        <v/>
      </c>
      <c r="I333" s="56" t="str">
        <f>IFERROR(GETPIVOTDATA("Min de Bar  ",'TCD 0h-0h'!$A$3,"Date0",$B333),"")</f>
        <v/>
      </c>
      <c r="J333" s="56" t="str">
        <f>IFERROR(GETPIVOTDATA("Max de Bar  ",'TCD 0h-0h'!$A$3,"Date0",$B333),"")</f>
        <v/>
      </c>
      <c r="K333" s="55" t="str">
        <f>IFERROR(GETPIVOTDATA("Moyenne de Bar  ",'TCD 0h-0h'!$A$3,"Date0",$B333),"")</f>
        <v/>
      </c>
      <c r="L333" s="78" t="str">
        <f>IFERROR(GETPIVOTDATA("Moyenne de Wind Speed",'TCD 0h-0h'!$A$3,"Date0",$B333),"")</f>
        <v/>
      </c>
      <c r="M333" s="78" t="str">
        <f>IFERROR(GETPIVOTDATA("Max de Wind Speed",'TCD 0h-0h'!$A$3,"Date0",$B333),"")</f>
        <v/>
      </c>
      <c r="N333" s="77" t="str">
        <f>IFERROR(GETPIVOTDATA("Max de Hi Speed",'TCD 0h-0h'!$A$3,"Date0",$B333),"")</f>
        <v/>
      </c>
      <c r="O333" s="78" t="str">
        <f>IFERROR(INDEX('TCD vent'!$T:$T,MATCH($B333,'TCD vent'!$A:$A,0)),"")</f>
        <v/>
      </c>
    </row>
    <row r="334" spans="2:15" x14ac:dyDescent="0.35">
      <c r="B334" s="31">
        <f t="shared" si="5"/>
        <v>330</v>
      </c>
      <c r="C334" s="32" t="str">
        <f>IFERROR(GETPIVOTDATA("Low Temp",'TCD 18h-18h'!$A$3,"Date18",B334),"")</f>
        <v/>
      </c>
      <c r="D334" s="32" t="str">
        <f>IFERROR(GETPIVOTDATA("Max de Hi Temp",'TCD 6h-6h'!$A$3,"Date6",B334),"")</f>
        <v/>
      </c>
      <c r="E334" s="33" t="str">
        <f>IFERROR(GETPIVOTDATA("Moyenne de Temp Out",'TCD 0h-0h'!$A$3,"Date0",B334),"")</f>
        <v/>
      </c>
      <c r="F334" s="45" t="str">
        <f>IFERROR(GETPIVOTDATA("Somme de Rain",'TCD 6h-6h'!$A$3,"Date6",B334),"")</f>
        <v/>
      </c>
      <c r="G334" s="45" t="str">
        <f>IFERROR(INDEX('TCD 6h-6h'!$AG:$AG,MATCH($B334,'TCD 6h-6h'!$G:$G,0)),"")</f>
        <v/>
      </c>
      <c r="H334" s="44" t="str">
        <f>IFERROR(GETPIVOTDATA("Max de Rain Rate",'TCD 6h-6h'!$A$3,"Date6",B334),"")</f>
        <v/>
      </c>
      <c r="I334" s="56" t="str">
        <f>IFERROR(GETPIVOTDATA("Min de Bar  ",'TCD 0h-0h'!$A$3,"Date0",$B334),"")</f>
        <v/>
      </c>
      <c r="J334" s="56" t="str">
        <f>IFERROR(GETPIVOTDATA("Max de Bar  ",'TCD 0h-0h'!$A$3,"Date0",$B334),"")</f>
        <v/>
      </c>
      <c r="K334" s="55" t="str">
        <f>IFERROR(GETPIVOTDATA("Moyenne de Bar  ",'TCD 0h-0h'!$A$3,"Date0",$B334),"")</f>
        <v/>
      </c>
      <c r="L334" s="78" t="str">
        <f>IFERROR(GETPIVOTDATA("Moyenne de Wind Speed",'TCD 0h-0h'!$A$3,"Date0",$B334),"")</f>
        <v/>
      </c>
      <c r="M334" s="78" t="str">
        <f>IFERROR(GETPIVOTDATA("Max de Wind Speed",'TCD 0h-0h'!$A$3,"Date0",$B334),"")</f>
        <v/>
      </c>
      <c r="N334" s="77" t="str">
        <f>IFERROR(GETPIVOTDATA("Max de Hi Speed",'TCD 0h-0h'!$A$3,"Date0",$B334),"")</f>
        <v/>
      </c>
      <c r="O334" s="78" t="str">
        <f>IFERROR(INDEX('TCD vent'!$T:$T,MATCH($B334,'TCD vent'!$A:$A,0)),"")</f>
        <v/>
      </c>
    </row>
    <row r="335" spans="2:15" x14ac:dyDescent="0.35">
      <c r="B335" s="31">
        <f t="shared" si="5"/>
        <v>331</v>
      </c>
      <c r="C335" s="32" t="str">
        <f>IFERROR(GETPIVOTDATA("Low Temp",'TCD 18h-18h'!$A$3,"Date18",B335),"")</f>
        <v/>
      </c>
      <c r="D335" s="32" t="str">
        <f>IFERROR(GETPIVOTDATA("Max de Hi Temp",'TCD 6h-6h'!$A$3,"Date6",B335),"")</f>
        <v/>
      </c>
      <c r="E335" s="33" t="str">
        <f>IFERROR(GETPIVOTDATA("Moyenne de Temp Out",'TCD 0h-0h'!$A$3,"Date0",B335),"")</f>
        <v/>
      </c>
      <c r="F335" s="45" t="str">
        <f>IFERROR(GETPIVOTDATA("Somme de Rain",'TCD 6h-6h'!$A$3,"Date6",B335),"")</f>
        <v/>
      </c>
      <c r="G335" s="45" t="str">
        <f>IFERROR(INDEX('TCD 6h-6h'!$AG:$AG,MATCH($B335,'TCD 6h-6h'!$G:$G,0)),"")</f>
        <v/>
      </c>
      <c r="H335" s="44" t="str">
        <f>IFERROR(GETPIVOTDATA("Max de Rain Rate",'TCD 6h-6h'!$A$3,"Date6",B335),"")</f>
        <v/>
      </c>
      <c r="I335" s="56" t="str">
        <f>IFERROR(GETPIVOTDATA("Min de Bar  ",'TCD 0h-0h'!$A$3,"Date0",$B335),"")</f>
        <v/>
      </c>
      <c r="J335" s="56" t="str">
        <f>IFERROR(GETPIVOTDATA("Max de Bar  ",'TCD 0h-0h'!$A$3,"Date0",$B335),"")</f>
        <v/>
      </c>
      <c r="K335" s="55" t="str">
        <f>IFERROR(GETPIVOTDATA("Moyenne de Bar  ",'TCD 0h-0h'!$A$3,"Date0",$B335),"")</f>
        <v/>
      </c>
      <c r="L335" s="78" t="str">
        <f>IFERROR(GETPIVOTDATA("Moyenne de Wind Speed",'TCD 0h-0h'!$A$3,"Date0",$B335),"")</f>
        <v/>
      </c>
      <c r="M335" s="78" t="str">
        <f>IFERROR(GETPIVOTDATA("Max de Wind Speed",'TCD 0h-0h'!$A$3,"Date0",$B335),"")</f>
        <v/>
      </c>
      <c r="N335" s="77" t="str">
        <f>IFERROR(GETPIVOTDATA("Max de Hi Speed",'TCD 0h-0h'!$A$3,"Date0",$B335),"")</f>
        <v/>
      </c>
      <c r="O335" s="78" t="str">
        <f>IFERROR(INDEX('TCD vent'!$T:$T,MATCH($B335,'TCD vent'!$A:$A,0)),"")</f>
        <v/>
      </c>
    </row>
    <row r="336" spans="2:15" x14ac:dyDescent="0.35">
      <c r="B336" s="31">
        <f t="shared" si="5"/>
        <v>332</v>
      </c>
      <c r="C336" s="32" t="str">
        <f>IFERROR(GETPIVOTDATA("Low Temp",'TCD 18h-18h'!$A$3,"Date18",B336),"")</f>
        <v/>
      </c>
      <c r="D336" s="32" t="str">
        <f>IFERROR(GETPIVOTDATA("Max de Hi Temp",'TCD 6h-6h'!$A$3,"Date6",B336),"")</f>
        <v/>
      </c>
      <c r="E336" s="33" t="str">
        <f>IFERROR(GETPIVOTDATA("Moyenne de Temp Out",'TCD 0h-0h'!$A$3,"Date0",B336),"")</f>
        <v/>
      </c>
      <c r="F336" s="45" t="str">
        <f>IFERROR(GETPIVOTDATA("Somme de Rain",'TCD 6h-6h'!$A$3,"Date6",B336),"")</f>
        <v/>
      </c>
      <c r="G336" s="45" t="str">
        <f>IFERROR(INDEX('TCD 6h-6h'!$AG:$AG,MATCH($B336,'TCD 6h-6h'!$G:$G,0)),"")</f>
        <v/>
      </c>
      <c r="H336" s="44" t="str">
        <f>IFERROR(GETPIVOTDATA("Max de Rain Rate",'TCD 6h-6h'!$A$3,"Date6",B336),"")</f>
        <v/>
      </c>
      <c r="I336" s="56" t="str">
        <f>IFERROR(GETPIVOTDATA("Min de Bar  ",'TCD 0h-0h'!$A$3,"Date0",$B336),"")</f>
        <v/>
      </c>
      <c r="J336" s="56" t="str">
        <f>IFERROR(GETPIVOTDATA("Max de Bar  ",'TCD 0h-0h'!$A$3,"Date0",$B336),"")</f>
        <v/>
      </c>
      <c r="K336" s="55" t="str">
        <f>IFERROR(GETPIVOTDATA("Moyenne de Bar  ",'TCD 0h-0h'!$A$3,"Date0",$B336),"")</f>
        <v/>
      </c>
      <c r="L336" s="78" t="str">
        <f>IFERROR(GETPIVOTDATA("Moyenne de Wind Speed",'TCD 0h-0h'!$A$3,"Date0",$B336),"")</f>
        <v/>
      </c>
      <c r="M336" s="78" t="str">
        <f>IFERROR(GETPIVOTDATA("Max de Wind Speed",'TCD 0h-0h'!$A$3,"Date0",$B336),"")</f>
        <v/>
      </c>
      <c r="N336" s="77" t="str">
        <f>IFERROR(GETPIVOTDATA("Max de Hi Speed",'TCD 0h-0h'!$A$3,"Date0",$B336),"")</f>
        <v/>
      </c>
      <c r="O336" s="78" t="str">
        <f>IFERROR(INDEX('TCD vent'!$T:$T,MATCH($B336,'TCD vent'!$A:$A,0)),"")</f>
        <v/>
      </c>
    </row>
    <row r="337" spans="2:15" x14ac:dyDescent="0.35">
      <c r="B337" s="31">
        <f t="shared" si="5"/>
        <v>333</v>
      </c>
      <c r="C337" s="32" t="str">
        <f>IFERROR(GETPIVOTDATA("Low Temp",'TCD 18h-18h'!$A$3,"Date18",B337),"")</f>
        <v/>
      </c>
      <c r="D337" s="32" t="str">
        <f>IFERROR(GETPIVOTDATA("Max de Hi Temp",'TCD 6h-6h'!$A$3,"Date6",B337),"")</f>
        <v/>
      </c>
      <c r="E337" s="33" t="str">
        <f>IFERROR(GETPIVOTDATA("Moyenne de Temp Out",'TCD 0h-0h'!$A$3,"Date0",B337),"")</f>
        <v/>
      </c>
      <c r="F337" s="45" t="str">
        <f>IFERROR(GETPIVOTDATA("Somme de Rain",'TCD 6h-6h'!$A$3,"Date6",B337),"")</f>
        <v/>
      </c>
      <c r="G337" s="45" t="str">
        <f>IFERROR(INDEX('TCD 6h-6h'!$AG:$AG,MATCH($B337,'TCD 6h-6h'!$G:$G,0)),"")</f>
        <v/>
      </c>
      <c r="H337" s="44" t="str">
        <f>IFERROR(GETPIVOTDATA("Max de Rain Rate",'TCD 6h-6h'!$A$3,"Date6",B337),"")</f>
        <v/>
      </c>
      <c r="I337" s="56" t="str">
        <f>IFERROR(GETPIVOTDATA("Min de Bar  ",'TCD 0h-0h'!$A$3,"Date0",$B337),"")</f>
        <v/>
      </c>
      <c r="J337" s="56" t="str">
        <f>IFERROR(GETPIVOTDATA("Max de Bar  ",'TCD 0h-0h'!$A$3,"Date0",$B337),"")</f>
        <v/>
      </c>
      <c r="K337" s="55" t="str">
        <f>IFERROR(GETPIVOTDATA("Moyenne de Bar  ",'TCD 0h-0h'!$A$3,"Date0",$B337),"")</f>
        <v/>
      </c>
      <c r="L337" s="78" t="str">
        <f>IFERROR(GETPIVOTDATA("Moyenne de Wind Speed",'TCD 0h-0h'!$A$3,"Date0",$B337),"")</f>
        <v/>
      </c>
      <c r="M337" s="78" t="str">
        <f>IFERROR(GETPIVOTDATA("Max de Wind Speed",'TCD 0h-0h'!$A$3,"Date0",$B337),"")</f>
        <v/>
      </c>
      <c r="N337" s="77" t="str">
        <f>IFERROR(GETPIVOTDATA("Max de Hi Speed",'TCD 0h-0h'!$A$3,"Date0",$B337),"")</f>
        <v/>
      </c>
      <c r="O337" s="78" t="str">
        <f>IFERROR(INDEX('TCD vent'!$T:$T,MATCH($B337,'TCD vent'!$A:$A,0)),"")</f>
        <v/>
      </c>
    </row>
    <row r="338" spans="2:15" x14ac:dyDescent="0.35">
      <c r="B338" s="31">
        <f t="shared" si="5"/>
        <v>334</v>
      </c>
      <c r="C338" s="32" t="str">
        <f>IFERROR(GETPIVOTDATA("Low Temp",'TCD 18h-18h'!$A$3,"Date18",B338),"")</f>
        <v/>
      </c>
      <c r="D338" s="32" t="str">
        <f>IFERROR(GETPIVOTDATA("Max de Hi Temp",'TCD 6h-6h'!$A$3,"Date6",B338),"")</f>
        <v/>
      </c>
      <c r="E338" s="33" t="str">
        <f>IFERROR(GETPIVOTDATA("Moyenne de Temp Out",'TCD 0h-0h'!$A$3,"Date0",B338),"")</f>
        <v/>
      </c>
      <c r="F338" s="45" t="str">
        <f>IFERROR(GETPIVOTDATA("Somme de Rain",'TCD 6h-6h'!$A$3,"Date6",B338),"")</f>
        <v/>
      </c>
      <c r="G338" s="45" t="str">
        <f>IFERROR(INDEX('TCD 6h-6h'!$AG:$AG,MATCH($B338,'TCD 6h-6h'!$G:$G,0)),"")</f>
        <v/>
      </c>
      <c r="H338" s="44" t="str">
        <f>IFERROR(GETPIVOTDATA("Max de Rain Rate",'TCD 6h-6h'!$A$3,"Date6",B338),"")</f>
        <v/>
      </c>
      <c r="I338" s="56" t="str">
        <f>IFERROR(GETPIVOTDATA("Min de Bar  ",'TCD 0h-0h'!$A$3,"Date0",$B338),"")</f>
        <v/>
      </c>
      <c r="J338" s="56" t="str">
        <f>IFERROR(GETPIVOTDATA("Max de Bar  ",'TCD 0h-0h'!$A$3,"Date0",$B338),"")</f>
        <v/>
      </c>
      <c r="K338" s="55" t="str">
        <f>IFERROR(GETPIVOTDATA("Moyenne de Bar  ",'TCD 0h-0h'!$A$3,"Date0",$B338),"")</f>
        <v/>
      </c>
      <c r="L338" s="78" t="str">
        <f>IFERROR(GETPIVOTDATA("Moyenne de Wind Speed",'TCD 0h-0h'!$A$3,"Date0",$B338),"")</f>
        <v/>
      </c>
      <c r="M338" s="78" t="str">
        <f>IFERROR(GETPIVOTDATA("Max de Wind Speed",'TCD 0h-0h'!$A$3,"Date0",$B338),"")</f>
        <v/>
      </c>
      <c r="N338" s="77" t="str">
        <f>IFERROR(GETPIVOTDATA("Max de Hi Speed",'TCD 0h-0h'!$A$3,"Date0",$B338),"")</f>
        <v/>
      </c>
      <c r="O338" s="78" t="str">
        <f>IFERROR(INDEX('TCD vent'!$T:$T,MATCH($B338,'TCD vent'!$A:$A,0)),"")</f>
        <v/>
      </c>
    </row>
    <row r="339" spans="2:15" x14ac:dyDescent="0.35">
      <c r="B339" s="31">
        <f t="shared" si="5"/>
        <v>335</v>
      </c>
      <c r="C339" s="32" t="str">
        <f>IFERROR(GETPIVOTDATA("Low Temp",'TCD 18h-18h'!$A$3,"Date18",B339),"")</f>
        <v/>
      </c>
      <c r="D339" s="32" t="str">
        <f>IFERROR(GETPIVOTDATA("Max de Hi Temp",'TCD 6h-6h'!$A$3,"Date6",B339),"")</f>
        <v/>
      </c>
      <c r="E339" s="33" t="str">
        <f>IFERROR(GETPIVOTDATA("Moyenne de Temp Out",'TCD 0h-0h'!$A$3,"Date0",B339),"")</f>
        <v/>
      </c>
      <c r="F339" s="45" t="str">
        <f>IFERROR(GETPIVOTDATA("Somme de Rain",'TCD 6h-6h'!$A$3,"Date6",B339),"")</f>
        <v/>
      </c>
      <c r="G339" s="45" t="str">
        <f>IFERROR(INDEX('TCD 6h-6h'!$AG:$AG,MATCH($B339,'TCD 6h-6h'!$G:$G,0)),"")</f>
        <v/>
      </c>
      <c r="H339" s="44" t="str">
        <f>IFERROR(GETPIVOTDATA("Max de Rain Rate",'TCD 6h-6h'!$A$3,"Date6",B339),"")</f>
        <v/>
      </c>
      <c r="I339" s="56" t="str">
        <f>IFERROR(GETPIVOTDATA("Min de Bar  ",'TCD 0h-0h'!$A$3,"Date0",$B339),"")</f>
        <v/>
      </c>
      <c r="J339" s="56" t="str">
        <f>IFERROR(GETPIVOTDATA("Max de Bar  ",'TCD 0h-0h'!$A$3,"Date0",$B339),"")</f>
        <v/>
      </c>
      <c r="K339" s="55" t="str">
        <f>IFERROR(GETPIVOTDATA("Moyenne de Bar  ",'TCD 0h-0h'!$A$3,"Date0",$B339),"")</f>
        <v/>
      </c>
      <c r="L339" s="78" t="str">
        <f>IFERROR(GETPIVOTDATA("Moyenne de Wind Speed",'TCD 0h-0h'!$A$3,"Date0",$B339),"")</f>
        <v/>
      </c>
      <c r="M339" s="78" t="str">
        <f>IFERROR(GETPIVOTDATA("Max de Wind Speed",'TCD 0h-0h'!$A$3,"Date0",$B339),"")</f>
        <v/>
      </c>
      <c r="N339" s="77" t="str">
        <f>IFERROR(GETPIVOTDATA("Max de Hi Speed",'TCD 0h-0h'!$A$3,"Date0",$B339),"")</f>
        <v/>
      </c>
      <c r="O339" s="78" t="str">
        <f>IFERROR(INDEX('TCD vent'!$T:$T,MATCH($B339,'TCD vent'!$A:$A,0)),"")</f>
        <v/>
      </c>
    </row>
    <row r="340" spans="2:15" x14ac:dyDescent="0.35">
      <c r="B340" s="31">
        <f t="shared" si="5"/>
        <v>336</v>
      </c>
      <c r="C340" s="32" t="str">
        <f>IFERROR(GETPIVOTDATA("Low Temp",'TCD 18h-18h'!$A$3,"Date18",B340),"")</f>
        <v/>
      </c>
      <c r="D340" s="32" t="str">
        <f>IFERROR(GETPIVOTDATA("Max de Hi Temp",'TCD 6h-6h'!$A$3,"Date6",B340),"")</f>
        <v/>
      </c>
      <c r="E340" s="33" t="str">
        <f>IFERROR(GETPIVOTDATA("Moyenne de Temp Out",'TCD 0h-0h'!$A$3,"Date0",B340),"")</f>
        <v/>
      </c>
      <c r="F340" s="45" t="str">
        <f>IFERROR(GETPIVOTDATA("Somme de Rain",'TCD 6h-6h'!$A$3,"Date6",B340),"")</f>
        <v/>
      </c>
      <c r="G340" s="45" t="str">
        <f>IFERROR(INDEX('TCD 6h-6h'!$AG:$AG,MATCH($B340,'TCD 6h-6h'!$G:$G,0)),"")</f>
        <v/>
      </c>
      <c r="H340" s="44" t="str">
        <f>IFERROR(GETPIVOTDATA("Max de Rain Rate",'TCD 6h-6h'!$A$3,"Date6",B340),"")</f>
        <v/>
      </c>
      <c r="I340" s="56" t="str">
        <f>IFERROR(GETPIVOTDATA("Min de Bar  ",'TCD 0h-0h'!$A$3,"Date0",$B340),"")</f>
        <v/>
      </c>
      <c r="J340" s="56" t="str">
        <f>IFERROR(GETPIVOTDATA("Max de Bar  ",'TCD 0h-0h'!$A$3,"Date0",$B340),"")</f>
        <v/>
      </c>
      <c r="K340" s="55" t="str">
        <f>IFERROR(GETPIVOTDATA("Moyenne de Bar  ",'TCD 0h-0h'!$A$3,"Date0",$B340),"")</f>
        <v/>
      </c>
      <c r="L340" s="78" t="str">
        <f>IFERROR(GETPIVOTDATA("Moyenne de Wind Speed",'TCD 0h-0h'!$A$3,"Date0",$B340),"")</f>
        <v/>
      </c>
      <c r="M340" s="78" t="str">
        <f>IFERROR(GETPIVOTDATA("Max de Wind Speed",'TCD 0h-0h'!$A$3,"Date0",$B340),"")</f>
        <v/>
      </c>
      <c r="N340" s="77" t="str">
        <f>IFERROR(GETPIVOTDATA("Max de Hi Speed",'TCD 0h-0h'!$A$3,"Date0",$B340),"")</f>
        <v/>
      </c>
      <c r="O340" s="78" t="str">
        <f>IFERROR(INDEX('TCD vent'!$T:$T,MATCH($B340,'TCD vent'!$A:$A,0)),"")</f>
        <v/>
      </c>
    </row>
    <row r="341" spans="2:15" x14ac:dyDescent="0.35">
      <c r="B341" s="31">
        <f t="shared" si="5"/>
        <v>337</v>
      </c>
      <c r="C341" s="32" t="str">
        <f>IFERROR(GETPIVOTDATA("Low Temp",'TCD 18h-18h'!$A$3,"Date18",B341),"")</f>
        <v/>
      </c>
      <c r="D341" s="32" t="str">
        <f>IFERROR(GETPIVOTDATA("Max de Hi Temp",'TCD 6h-6h'!$A$3,"Date6",B341),"")</f>
        <v/>
      </c>
      <c r="E341" s="33" t="str">
        <f>IFERROR(GETPIVOTDATA("Moyenne de Temp Out",'TCD 0h-0h'!$A$3,"Date0",B341),"")</f>
        <v/>
      </c>
      <c r="F341" s="45" t="str">
        <f>IFERROR(GETPIVOTDATA("Somme de Rain",'TCD 6h-6h'!$A$3,"Date6",B341),"")</f>
        <v/>
      </c>
      <c r="G341" s="45" t="str">
        <f>IFERROR(INDEX('TCD 6h-6h'!$AG:$AG,MATCH($B341,'TCD 6h-6h'!$G:$G,0)),"")</f>
        <v/>
      </c>
      <c r="H341" s="44" t="str">
        <f>IFERROR(GETPIVOTDATA("Max de Rain Rate",'TCD 6h-6h'!$A$3,"Date6",B341),"")</f>
        <v/>
      </c>
      <c r="I341" s="56" t="str">
        <f>IFERROR(GETPIVOTDATA("Min de Bar  ",'TCD 0h-0h'!$A$3,"Date0",$B341),"")</f>
        <v/>
      </c>
      <c r="J341" s="56" t="str">
        <f>IFERROR(GETPIVOTDATA("Max de Bar  ",'TCD 0h-0h'!$A$3,"Date0",$B341),"")</f>
        <v/>
      </c>
      <c r="K341" s="55" t="str">
        <f>IFERROR(GETPIVOTDATA("Moyenne de Bar  ",'TCD 0h-0h'!$A$3,"Date0",$B341),"")</f>
        <v/>
      </c>
      <c r="L341" s="78" t="str">
        <f>IFERROR(GETPIVOTDATA("Moyenne de Wind Speed",'TCD 0h-0h'!$A$3,"Date0",$B341),"")</f>
        <v/>
      </c>
      <c r="M341" s="78" t="str">
        <f>IFERROR(GETPIVOTDATA("Max de Wind Speed",'TCD 0h-0h'!$A$3,"Date0",$B341),"")</f>
        <v/>
      </c>
      <c r="N341" s="77" t="str">
        <f>IFERROR(GETPIVOTDATA("Max de Hi Speed",'TCD 0h-0h'!$A$3,"Date0",$B341),"")</f>
        <v/>
      </c>
      <c r="O341" s="78" t="str">
        <f>IFERROR(INDEX('TCD vent'!$T:$T,MATCH($B341,'TCD vent'!$A:$A,0)),"")</f>
        <v/>
      </c>
    </row>
    <row r="342" spans="2:15" x14ac:dyDescent="0.35">
      <c r="B342" s="31">
        <f t="shared" si="5"/>
        <v>338</v>
      </c>
      <c r="C342" s="32" t="str">
        <f>IFERROR(GETPIVOTDATA("Low Temp",'TCD 18h-18h'!$A$3,"Date18",B342),"")</f>
        <v/>
      </c>
      <c r="D342" s="32" t="str">
        <f>IFERROR(GETPIVOTDATA("Max de Hi Temp",'TCD 6h-6h'!$A$3,"Date6",B342),"")</f>
        <v/>
      </c>
      <c r="E342" s="33" t="str">
        <f>IFERROR(GETPIVOTDATA("Moyenne de Temp Out",'TCD 0h-0h'!$A$3,"Date0",B342),"")</f>
        <v/>
      </c>
      <c r="F342" s="45" t="str">
        <f>IFERROR(GETPIVOTDATA("Somme de Rain",'TCD 6h-6h'!$A$3,"Date6",B342),"")</f>
        <v/>
      </c>
      <c r="G342" s="45" t="str">
        <f>IFERROR(INDEX('TCD 6h-6h'!$AG:$AG,MATCH($B342,'TCD 6h-6h'!$G:$G,0)),"")</f>
        <v/>
      </c>
      <c r="H342" s="44" t="str">
        <f>IFERROR(GETPIVOTDATA("Max de Rain Rate",'TCD 6h-6h'!$A$3,"Date6",B342),"")</f>
        <v/>
      </c>
      <c r="I342" s="56" t="str">
        <f>IFERROR(GETPIVOTDATA("Min de Bar  ",'TCD 0h-0h'!$A$3,"Date0",$B342),"")</f>
        <v/>
      </c>
      <c r="J342" s="56" t="str">
        <f>IFERROR(GETPIVOTDATA("Max de Bar  ",'TCD 0h-0h'!$A$3,"Date0",$B342),"")</f>
        <v/>
      </c>
      <c r="K342" s="55" t="str">
        <f>IFERROR(GETPIVOTDATA("Moyenne de Bar  ",'TCD 0h-0h'!$A$3,"Date0",$B342),"")</f>
        <v/>
      </c>
      <c r="L342" s="78" t="str">
        <f>IFERROR(GETPIVOTDATA("Moyenne de Wind Speed",'TCD 0h-0h'!$A$3,"Date0",$B342),"")</f>
        <v/>
      </c>
      <c r="M342" s="78" t="str">
        <f>IFERROR(GETPIVOTDATA("Max de Wind Speed",'TCD 0h-0h'!$A$3,"Date0",$B342),"")</f>
        <v/>
      </c>
      <c r="N342" s="77" t="str">
        <f>IFERROR(GETPIVOTDATA("Max de Hi Speed",'TCD 0h-0h'!$A$3,"Date0",$B342),"")</f>
        <v/>
      </c>
      <c r="O342" s="78" t="str">
        <f>IFERROR(INDEX('TCD vent'!$T:$T,MATCH($B342,'TCD vent'!$A:$A,0)),"")</f>
        <v/>
      </c>
    </row>
    <row r="343" spans="2:15" x14ac:dyDescent="0.35">
      <c r="B343" s="31">
        <f t="shared" si="5"/>
        <v>339</v>
      </c>
      <c r="C343" s="32" t="str">
        <f>IFERROR(GETPIVOTDATA("Low Temp",'TCD 18h-18h'!$A$3,"Date18",B343),"")</f>
        <v/>
      </c>
      <c r="D343" s="32" t="str">
        <f>IFERROR(GETPIVOTDATA("Max de Hi Temp",'TCD 6h-6h'!$A$3,"Date6",B343),"")</f>
        <v/>
      </c>
      <c r="E343" s="33" t="str">
        <f>IFERROR(GETPIVOTDATA("Moyenne de Temp Out",'TCD 0h-0h'!$A$3,"Date0",B343),"")</f>
        <v/>
      </c>
      <c r="F343" s="45" t="str">
        <f>IFERROR(GETPIVOTDATA("Somme de Rain",'TCD 6h-6h'!$A$3,"Date6",B343),"")</f>
        <v/>
      </c>
      <c r="G343" s="45" t="str">
        <f>IFERROR(INDEX('TCD 6h-6h'!$AG:$AG,MATCH($B343,'TCD 6h-6h'!$G:$G,0)),"")</f>
        <v/>
      </c>
      <c r="H343" s="44" t="str">
        <f>IFERROR(GETPIVOTDATA("Max de Rain Rate",'TCD 6h-6h'!$A$3,"Date6",B343),"")</f>
        <v/>
      </c>
      <c r="I343" s="56" t="str">
        <f>IFERROR(GETPIVOTDATA("Min de Bar  ",'TCD 0h-0h'!$A$3,"Date0",$B343),"")</f>
        <v/>
      </c>
      <c r="J343" s="56" t="str">
        <f>IFERROR(GETPIVOTDATA("Max de Bar  ",'TCD 0h-0h'!$A$3,"Date0",$B343),"")</f>
        <v/>
      </c>
      <c r="K343" s="55" t="str">
        <f>IFERROR(GETPIVOTDATA("Moyenne de Bar  ",'TCD 0h-0h'!$A$3,"Date0",$B343),"")</f>
        <v/>
      </c>
      <c r="L343" s="78" t="str">
        <f>IFERROR(GETPIVOTDATA("Moyenne de Wind Speed",'TCD 0h-0h'!$A$3,"Date0",$B343),"")</f>
        <v/>
      </c>
      <c r="M343" s="78" t="str">
        <f>IFERROR(GETPIVOTDATA("Max de Wind Speed",'TCD 0h-0h'!$A$3,"Date0",$B343),"")</f>
        <v/>
      </c>
      <c r="N343" s="77" t="str">
        <f>IFERROR(GETPIVOTDATA("Max de Hi Speed",'TCD 0h-0h'!$A$3,"Date0",$B343),"")</f>
        <v/>
      </c>
      <c r="O343" s="78" t="str">
        <f>IFERROR(INDEX('TCD vent'!$T:$T,MATCH($B343,'TCD vent'!$A:$A,0)),"")</f>
        <v/>
      </c>
    </row>
    <row r="344" spans="2:15" x14ac:dyDescent="0.35">
      <c r="B344" s="31">
        <f t="shared" si="5"/>
        <v>340</v>
      </c>
      <c r="C344" s="32" t="str">
        <f>IFERROR(GETPIVOTDATA("Low Temp",'TCD 18h-18h'!$A$3,"Date18",B344),"")</f>
        <v/>
      </c>
      <c r="D344" s="32" t="str">
        <f>IFERROR(GETPIVOTDATA("Max de Hi Temp",'TCD 6h-6h'!$A$3,"Date6",B344),"")</f>
        <v/>
      </c>
      <c r="E344" s="33" t="str">
        <f>IFERROR(GETPIVOTDATA("Moyenne de Temp Out",'TCD 0h-0h'!$A$3,"Date0",B344),"")</f>
        <v/>
      </c>
      <c r="F344" s="45" t="str">
        <f>IFERROR(GETPIVOTDATA("Somme de Rain",'TCD 6h-6h'!$A$3,"Date6",B344),"")</f>
        <v/>
      </c>
      <c r="G344" s="45" t="str">
        <f>IFERROR(INDEX('TCD 6h-6h'!$AG:$AG,MATCH($B344,'TCD 6h-6h'!$G:$G,0)),"")</f>
        <v/>
      </c>
      <c r="H344" s="44" t="str">
        <f>IFERROR(GETPIVOTDATA("Max de Rain Rate",'TCD 6h-6h'!$A$3,"Date6",B344),"")</f>
        <v/>
      </c>
      <c r="I344" s="56" t="str">
        <f>IFERROR(GETPIVOTDATA("Min de Bar  ",'TCD 0h-0h'!$A$3,"Date0",$B344),"")</f>
        <v/>
      </c>
      <c r="J344" s="56" t="str">
        <f>IFERROR(GETPIVOTDATA("Max de Bar  ",'TCD 0h-0h'!$A$3,"Date0",$B344),"")</f>
        <v/>
      </c>
      <c r="K344" s="55" t="str">
        <f>IFERROR(GETPIVOTDATA("Moyenne de Bar  ",'TCD 0h-0h'!$A$3,"Date0",$B344),"")</f>
        <v/>
      </c>
      <c r="L344" s="78" t="str">
        <f>IFERROR(GETPIVOTDATA("Moyenne de Wind Speed",'TCD 0h-0h'!$A$3,"Date0",$B344),"")</f>
        <v/>
      </c>
      <c r="M344" s="78" t="str">
        <f>IFERROR(GETPIVOTDATA("Max de Wind Speed",'TCD 0h-0h'!$A$3,"Date0",$B344),"")</f>
        <v/>
      </c>
      <c r="N344" s="77" t="str">
        <f>IFERROR(GETPIVOTDATA("Max de Hi Speed",'TCD 0h-0h'!$A$3,"Date0",$B344),"")</f>
        <v/>
      </c>
      <c r="O344" s="78" t="str">
        <f>IFERROR(INDEX('TCD vent'!$T:$T,MATCH($B344,'TCD vent'!$A:$A,0)),"")</f>
        <v/>
      </c>
    </row>
    <row r="345" spans="2:15" x14ac:dyDescent="0.35">
      <c r="B345" s="31">
        <f t="shared" si="5"/>
        <v>341</v>
      </c>
      <c r="C345" s="32" t="str">
        <f>IFERROR(GETPIVOTDATA("Low Temp",'TCD 18h-18h'!$A$3,"Date18",B345),"")</f>
        <v/>
      </c>
      <c r="D345" s="32" t="str">
        <f>IFERROR(GETPIVOTDATA("Max de Hi Temp",'TCD 6h-6h'!$A$3,"Date6",B345),"")</f>
        <v/>
      </c>
      <c r="E345" s="33" t="str">
        <f>IFERROR(GETPIVOTDATA("Moyenne de Temp Out",'TCD 0h-0h'!$A$3,"Date0",B345),"")</f>
        <v/>
      </c>
      <c r="F345" s="45" t="str">
        <f>IFERROR(GETPIVOTDATA("Somme de Rain",'TCD 6h-6h'!$A$3,"Date6",B345),"")</f>
        <v/>
      </c>
      <c r="G345" s="45" t="str">
        <f>IFERROR(INDEX('TCD 6h-6h'!$AG:$AG,MATCH($B345,'TCD 6h-6h'!$G:$G,0)),"")</f>
        <v/>
      </c>
      <c r="H345" s="44" t="str">
        <f>IFERROR(GETPIVOTDATA("Max de Rain Rate",'TCD 6h-6h'!$A$3,"Date6",B345),"")</f>
        <v/>
      </c>
      <c r="I345" s="56" t="str">
        <f>IFERROR(GETPIVOTDATA("Min de Bar  ",'TCD 0h-0h'!$A$3,"Date0",$B345),"")</f>
        <v/>
      </c>
      <c r="J345" s="56" t="str">
        <f>IFERROR(GETPIVOTDATA("Max de Bar  ",'TCD 0h-0h'!$A$3,"Date0",$B345),"")</f>
        <v/>
      </c>
      <c r="K345" s="55" t="str">
        <f>IFERROR(GETPIVOTDATA("Moyenne de Bar  ",'TCD 0h-0h'!$A$3,"Date0",$B345),"")</f>
        <v/>
      </c>
      <c r="L345" s="78" t="str">
        <f>IFERROR(GETPIVOTDATA("Moyenne de Wind Speed",'TCD 0h-0h'!$A$3,"Date0",$B345),"")</f>
        <v/>
      </c>
      <c r="M345" s="78" t="str">
        <f>IFERROR(GETPIVOTDATA("Max de Wind Speed",'TCD 0h-0h'!$A$3,"Date0",$B345),"")</f>
        <v/>
      </c>
      <c r="N345" s="77" t="str">
        <f>IFERROR(GETPIVOTDATA("Max de Hi Speed",'TCD 0h-0h'!$A$3,"Date0",$B345),"")</f>
        <v/>
      </c>
      <c r="O345" s="78" t="str">
        <f>IFERROR(INDEX('TCD vent'!$T:$T,MATCH($B345,'TCD vent'!$A:$A,0)),"")</f>
        <v/>
      </c>
    </row>
    <row r="346" spans="2:15" x14ac:dyDescent="0.35">
      <c r="B346" s="31">
        <f t="shared" si="5"/>
        <v>342</v>
      </c>
      <c r="C346" s="32" t="str">
        <f>IFERROR(GETPIVOTDATA("Low Temp",'TCD 18h-18h'!$A$3,"Date18",B346),"")</f>
        <v/>
      </c>
      <c r="D346" s="32" t="str">
        <f>IFERROR(GETPIVOTDATA("Max de Hi Temp",'TCD 6h-6h'!$A$3,"Date6",B346),"")</f>
        <v/>
      </c>
      <c r="E346" s="33" t="str">
        <f>IFERROR(GETPIVOTDATA("Moyenne de Temp Out",'TCD 0h-0h'!$A$3,"Date0",B346),"")</f>
        <v/>
      </c>
      <c r="F346" s="45" t="str">
        <f>IFERROR(GETPIVOTDATA("Somme de Rain",'TCD 6h-6h'!$A$3,"Date6",B346),"")</f>
        <v/>
      </c>
      <c r="G346" s="45" t="str">
        <f>IFERROR(INDEX('TCD 6h-6h'!$AG:$AG,MATCH($B346,'TCD 6h-6h'!$G:$G,0)),"")</f>
        <v/>
      </c>
      <c r="H346" s="44" t="str">
        <f>IFERROR(GETPIVOTDATA("Max de Rain Rate",'TCD 6h-6h'!$A$3,"Date6",B346),"")</f>
        <v/>
      </c>
      <c r="I346" s="56" t="str">
        <f>IFERROR(GETPIVOTDATA("Min de Bar  ",'TCD 0h-0h'!$A$3,"Date0",$B346),"")</f>
        <v/>
      </c>
      <c r="J346" s="56" t="str">
        <f>IFERROR(GETPIVOTDATA("Max de Bar  ",'TCD 0h-0h'!$A$3,"Date0",$B346),"")</f>
        <v/>
      </c>
      <c r="K346" s="55" t="str">
        <f>IFERROR(GETPIVOTDATA("Moyenne de Bar  ",'TCD 0h-0h'!$A$3,"Date0",$B346),"")</f>
        <v/>
      </c>
      <c r="L346" s="78" t="str">
        <f>IFERROR(GETPIVOTDATA("Moyenne de Wind Speed",'TCD 0h-0h'!$A$3,"Date0",$B346),"")</f>
        <v/>
      </c>
      <c r="M346" s="78" t="str">
        <f>IFERROR(GETPIVOTDATA("Max de Wind Speed",'TCD 0h-0h'!$A$3,"Date0",$B346),"")</f>
        <v/>
      </c>
      <c r="N346" s="77" t="str">
        <f>IFERROR(GETPIVOTDATA("Max de Hi Speed",'TCD 0h-0h'!$A$3,"Date0",$B346),"")</f>
        <v/>
      </c>
      <c r="O346" s="78" t="str">
        <f>IFERROR(INDEX('TCD vent'!$T:$T,MATCH($B346,'TCD vent'!$A:$A,0)),"")</f>
        <v/>
      </c>
    </row>
    <row r="347" spans="2:15" x14ac:dyDescent="0.35">
      <c r="B347" s="31">
        <f t="shared" si="5"/>
        <v>343</v>
      </c>
      <c r="C347" s="32" t="str">
        <f>IFERROR(GETPIVOTDATA("Low Temp",'TCD 18h-18h'!$A$3,"Date18",B347),"")</f>
        <v/>
      </c>
      <c r="D347" s="32" t="str">
        <f>IFERROR(GETPIVOTDATA("Max de Hi Temp",'TCD 6h-6h'!$A$3,"Date6",B347),"")</f>
        <v/>
      </c>
      <c r="E347" s="33" t="str">
        <f>IFERROR(GETPIVOTDATA("Moyenne de Temp Out",'TCD 0h-0h'!$A$3,"Date0",B347),"")</f>
        <v/>
      </c>
      <c r="F347" s="45" t="str">
        <f>IFERROR(GETPIVOTDATA("Somme de Rain",'TCD 6h-6h'!$A$3,"Date6",B347),"")</f>
        <v/>
      </c>
      <c r="G347" s="45" t="str">
        <f>IFERROR(INDEX('TCD 6h-6h'!$AG:$AG,MATCH($B347,'TCD 6h-6h'!$G:$G,0)),"")</f>
        <v/>
      </c>
      <c r="H347" s="44" t="str">
        <f>IFERROR(GETPIVOTDATA("Max de Rain Rate",'TCD 6h-6h'!$A$3,"Date6",B347),"")</f>
        <v/>
      </c>
      <c r="I347" s="56" t="str">
        <f>IFERROR(GETPIVOTDATA("Min de Bar  ",'TCD 0h-0h'!$A$3,"Date0",$B347),"")</f>
        <v/>
      </c>
      <c r="J347" s="56" t="str">
        <f>IFERROR(GETPIVOTDATA("Max de Bar  ",'TCD 0h-0h'!$A$3,"Date0",$B347),"")</f>
        <v/>
      </c>
      <c r="K347" s="55" t="str">
        <f>IFERROR(GETPIVOTDATA("Moyenne de Bar  ",'TCD 0h-0h'!$A$3,"Date0",$B347),"")</f>
        <v/>
      </c>
      <c r="L347" s="78" t="str">
        <f>IFERROR(GETPIVOTDATA("Moyenne de Wind Speed",'TCD 0h-0h'!$A$3,"Date0",$B347),"")</f>
        <v/>
      </c>
      <c r="M347" s="78" t="str">
        <f>IFERROR(GETPIVOTDATA("Max de Wind Speed",'TCD 0h-0h'!$A$3,"Date0",$B347),"")</f>
        <v/>
      </c>
      <c r="N347" s="77" t="str">
        <f>IFERROR(GETPIVOTDATA("Max de Hi Speed",'TCD 0h-0h'!$A$3,"Date0",$B347),"")</f>
        <v/>
      </c>
      <c r="O347" s="78" t="str">
        <f>IFERROR(INDEX('TCD vent'!$T:$T,MATCH($B347,'TCD vent'!$A:$A,0)),"")</f>
        <v/>
      </c>
    </row>
    <row r="348" spans="2:15" x14ac:dyDescent="0.35">
      <c r="B348" s="31">
        <f t="shared" si="5"/>
        <v>344</v>
      </c>
      <c r="C348" s="32" t="str">
        <f>IFERROR(GETPIVOTDATA("Low Temp",'TCD 18h-18h'!$A$3,"Date18",B348),"")</f>
        <v/>
      </c>
      <c r="D348" s="32" t="str">
        <f>IFERROR(GETPIVOTDATA("Max de Hi Temp",'TCD 6h-6h'!$A$3,"Date6",B348),"")</f>
        <v/>
      </c>
      <c r="E348" s="33" t="str">
        <f>IFERROR(GETPIVOTDATA("Moyenne de Temp Out",'TCD 0h-0h'!$A$3,"Date0",B348),"")</f>
        <v/>
      </c>
      <c r="F348" s="45" t="str">
        <f>IFERROR(GETPIVOTDATA("Somme de Rain",'TCD 6h-6h'!$A$3,"Date6",B348),"")</f>
        <v/>
      </c>
      <c r="G348" s="45" t="str">
        <f>IFERROR(INDEX('TCD 6h-6h'!$AG:$AG,MATCH($B348,'TCD 6h-6h'!$G:$G,0)),"")</f>
        <v/>
      </c>
      <c r="H348" s="44" t="str">
        <f>IFERROR(GETPIVOTDATA("Max de Rain Rate",'TCD 6h-6h'!$A$3,"Date6",B348),"")</f>
        <v/>
      </c>
      <c r="I348" s="56" t="str">
        <f>IFERROR(GETPIVOTDATA("Min de Bar  ",'TCD 0h-0h'!$A$3,"Date0",$B348),"")</f>
        <v/>
      </c>
      <c r="J348" s="56" t="str">
        <f>IFERROR(GETPIVOTDATA("Max de Bar  ",'TCD 0h-0h'!$A$3,"Date0",$B348),"")</f>
        <v/>
      </c>
      <c r="K348" s="55" t="str">
        <f>IFERROR(GETPIVOTDATA("Moyenne de Bar  ",'TCD 0h-0h'!$A$3,"Date0",$B348),"")</f>
        <v/>
      </c>
      <c r="L348" s="78" t="str">
        <f>IFERROR(GETPIVOTDATA("Moyenne de Wind Speed",'TCD 0h-0h'!$A$3,"Date0",$B348),"")</f>
        <v/>
      </c>
      <c r="M348" s="78" t="str">
        <f>IFERROR(GETPIVOTDATA("Max de Wind Speed",'TCD 0h-0h'!$A$3,"Date0",$B348),"")</f>
        <v/>
      </c>
      <c r="N348" s="77" t="str">
        <f>IFERROR(GETPIVOTDATA("Max de Hi Speed",'TCD 0h-0h'!$A$3,"Date0",$B348),"")</f>
        <v/>
      </c>
      <c r="O348" s="78" t="str">
        <f>IFERROR(INDEX('TCD vent'!$T:$T,MATCH($B348,'TCD vent'!$A:$A,0)),"")</f>
        <v/>
      </c>
    </row>
    <row r="349" spans="2:15" x14ac:dyDescent="0.35">
      <c r="B349" s="31">
        <f t="shared" si="5"/>
        <v>345</v>
      </c>
      <c r="C349" s="32" t="str">
        <f>IFERROR(GETPIVOTDATA("Low Temp",'TCD 18h-18h'!$A$3,"Date18",B349),"")</f>
        <v/>
      </c>
      <c r="D349" s="32" t="str">
        <f>IFERROR(GETPIVOTDATA("Max de Hi Temp",'TCD 6h-6h'!$A$3,"Date6",B349),"")</f>
        <v/>
      </c>
      <c r="E349" s="33" t="str">
        <f>IFERROR(GETPIVOTDATA("Moyenne de Temp Out",'TCD 0h-0h'!$A$3,"Date0",B349),"")</f>
        <v/>
      </c>
      <c r="F349" s="45" t="str">
        <f>IFERROR(GETPIVOTDATA("Somme de Rain",'TCD 6h-6h'!$A$3,"Date6",B349),"")</f>
        <v/>
      </c>
      <c r="G349" s="45" t="str">
        <f>IFERROR(INDEX('TCD 6h-6h'!$AG:$AG,MATCH($B349,'TCD 6h-6h'!$G:$G,0)),"")</f>
        <v/>
      </c>
      <c r="H349" s="44" t="str">
        <f>IFERROR(GETPIVOTDATA("Max de Rain Rate",'TCD 6h-6h'!$A$3,"Date6",B349),"")</f>
        <v/>
      </c>
      <c r="I349" s="56" t="str">
        <f>IFERROR(GETPIVOTDATA("Min de Bar  ",'TCD 0h-0h'!$A$3,"Date0",$B349),"")</f>
        <v/>
      </c>
      <c r="J349" s="56" t="str">
        <f>IFERROR(GETPIVOTDATA("Max de Bar  ",'TCD 0h-0h'!$A$3,"Date0",$B349),"")</f>
        <v/>
      </c>
      <c r="K349" s="55" t="str">
        <f>IFERROR(GETPIVOTDATA("Moyenne de Bar  ",'TCD 0h-0h'!$A$3,"Date0",$B349),"")</f>
        <v/>
      </c>
      <c r="L349" s="78" t="str">
        <f>IFERROR(GETPIVOTDATA("Moyenne de Wind Speed",'TCD 0h-0h'!$A$3,"Date0",$B349),"")</f>
        <v/>
      </c>
      <c r="M349" s="78" t="str">
        <f>IFERROR(GETPIVOTDATA("Max de Wind Speed",'TCD 0h-0h'!$A$3,"Date0",$B349),"")</f>
        <v/>
      </c>
      <c r="N349" s="77" t="str">
        <f>IFERROR(GETPIVOTDATA("Max de Hi Speed",'TCD 0h-0h'!$A$3,"Date0",$B349),"")</f>
        <v/>
      </c>
      <c r="O349" s="78" t="str">
        <f>IFERROR(INDEX('TCD vent'!$T:$T,MATCH($B349,'TCD vent'!$A:$A,0)),"")</f>
        <v/>
      </c>
    </row>
    <row r="350" spans="2:15" x14ac:dyDescent="0.35">
      <c r="B350" s="31">
        <f t="shared" si="5"/>
        <v>346</v>
      </c>
      <c r="C350" s="32" t="str">
        <f>IFERROR(GETPIVOTDATA("Low Temp",'TCD 18h-18h'!$A$3,"Date18",B350),"")</f>
        <v/>
      </c>
      <c r="D350" s="32" t="str">
        <f>IFERROR(GETPIVOTDATA("Max de Hi Temp",'TCD 6h-6h'!$A$3,"Date6",B350),"")</f>
        <v/>
      </c>
      <c r="E350" s="33" t="str">
        <f>IFERROR(GETPIVOTDATA("Moyenne de Temp Out",'TCD 0h-0h'!$A$3,"Date0",B350),"")</f>
        <v/>
      </c>
      <c r="F350" s="45" t="str">
        <f>IFERROR(GETPIVOTDATA("Somme de Rain",'TCD 6h-6h'!$A$3,"Date6",B350),"")</f>
        <v/>
      </c>
      <c r="G350" s="45" t="str">
        <f>IFERROR(INDEX('TCD 6h-6h'!$AG:$AG,MATCH($B350,'TCD 6h-6h'!$G:$G,0)),"")</f>
        <v/>
      </c>
      <c r="H350" s="44" t="str">
        <f>IFERROR(GETPIVOTDATA("Max de Rain Rate",'TCD 6h-6h'!$A$3,"Date6",B350),"")</f>
        <v/>
      </c>
      <c r="I350" s="56" t="str">
        <f>IFERROR(GETPIVOTDATA("Min de Bar  ",'TCD 0h-0h'!$A$3,"Date0",$B350),"")</f>
        <v/>
      </c>
      <c r="J350" s="56" t="str">
        <f>IFERROR(GETPIVOTDATA("Max de Bar  ",'TCD 0h-0h'!$A$3,"Date0",$B350),"")</f>
        <v/>
      </c>
      <c r="K350" s="55" t="str">
        <f>IFERROR(GETPIVOTDATA("Moyenne de Bar  ",'TCD 0h-0h'!$A$3,"Date0",$B350),"")</f>
        <v/>
      </c>
      <c r="L350" s="78" t="str">
        <f>IFERROR(GETPIVOTDATA("Moyenne de Wind Speed",'TCD 0h-0h'!$A$3,"Date0",$B350),"")</f>
        <v/>
      </c>
      <c r="M350" s="78" t="str">
        <f>IFERROR(GETPIVOTDATA("Max de Wind Speed",'TCD 0h-0h'!$A$3,"Date0",$B350),"")</f>
        <v/>
      </c>
      <c r="N350" s="77" t="str">
        <f>IFERROR(GETPIVOTDATA("Max de Hi Speed",'TCD 0h-0h'!$A$3,"Date0",$B350),"")</f>
        <v/>
      </c>
      <c r="O350" s="78" t="str">
        <f>IFERROR(INDEX('TCD vent'!$T:$T,MATCH($B350,'TCD vent'!$A:$A,0)),"")</f>
        <v/>
      </c>
    </row>
    <row r="351" spans="2:15" x14ac:dyDescent="0.35">
      <c r="B351" s="31">
        <f t="shared" si="5"/>
        <v>347</v>
      </c>
      <c r="C351" s="32" t="str">
        <f>IFERROR(GETPIVOTDATA("Low Temp",'TCD 18h-18h'!$A$3,"Date18",B351),"")</f>
        <v/>
      </c>
      <c r="D351" s="32" t="str">
        <f>IFERROR(GETPIVOTDATA("Max de Hi Temp",'TCD 6h-6h'!$A$3,"Date6",B351),"")</f>
        <v/>
      </c>
      <c r="E351" s="33" t="str">
        <f>IFERROR(GETPIVOTDATA("Moyenne de Temp Out",'TCD 0h-0h'!$A$3,"Date0",B351),"")</f>
        <v/>
      </c>
      <c r="F351" s="45" t="str">
        <f>IFERROR(GETPIVOTDATA("Somme de Rain",'TCD 6h-6h'!$A$3,"Date6",B351),"")</f>
        <v/>
      </c>
      <c r="G351" s="45" t="str">
        <f>IFERROR(INDEX('TCD 6h-6h'!$AG:$AG,MATCH($B351,'TCD 6h-6h'!$G:$G,0)),"")</f>
        <v/>
      </c>
      <c r="H351" s="44" t="str">
        <f>IFERROR(GETPIVOTDATA("Max de Rain Rate",'TCD 6h-6h'!$A$3,"Date6",B351),"")</f>
        <v/>
      </c>
      <c r="I351" s="56" t="str">
        <f>IFERROR(GETPIVOTDATA("Min de Bar  ",'TCD 0h-0h'!$A$3,"Date0",$B351),"")</f>
        <v/>
      </c>
      <c r="J351" s="56" t="str">
        <f>IFERROR(GETPIVOTDATA("Max de Bar  ",'TCD 0h-0h'!$A$3,"Date0",$B351),"")</f>
        <v/>
      </c>
      <c r="K351" s="55" t="str">
        <f>IFERROR(GETPIVOTDATA("Moyenne de Bar  ",'TCD 0h-0h'!$A$3,"Date0",$B351),"")</f>
        <v/>
      </c>
      <c r="L351" s="78" t="str">
        <f>IFERROR(GETPIVOTDATA("Moyenne de Wind Speed",'TCD 0h-0h'!$A$3,"Date0",$B351),"")</f>
        <v/>
      </c>
      <c r="M351" s="78" t="str">
        <f>IFERROR(GETPIVOTDATA("Max de Wind Speed",'TCD 0h-0h'!$A$3,"Date0",$B351),"")</f>
        <v/>
      </c>
      <c r="N351" s="77" t="str">
        <f>IFERROR(GETPIVOTDATA("Max de Hi Speed",'TCD 0h-0h'!$A$3,"Date0",$B351),"")</f>
        <v/>
      </c>
      <c r="O351" s="78" t="str">
        <f>IFERROR(INDEX('TCD vent'!$T:$T,MATCH($B351,'TCD vent'!$A:$A,0)),"")</f>
        <v/>
      </c>
    </row>
    <row r="352" spans="2:15" x14ac:dyDescent="0.35">
      <c r="B352" s="31">
        <f t="shared" si="5"/>
        <v>348</v>
      </c>
      <c r="C352" s="32" t="str">
        <f>IFERROR(GETPIVOTDATA("Low Temp",'TCD 18h-18h'!$A$3,"Date18",B352),"")</f>
        <v/>
      </c>
      <c r="D352" s="32" t="str">
        <f>IFERROR(GETPIVOTDATA("Max de Hi Temp",'TCD 6h-6h'!$A$3,"Date6",B352),"")</f>
        <v/>
      </c>
      <c r="E352" s="33" t="str">
        <f>IFERROR(GETPIVOTDATA("Moyenne de Temp Out",'TCD 0h-0h'!$A$3,"Date0",B352),"")</f>
        <v/>
      </c>
      <c r="F352" s="45" t="str">
        <f>IFERROR(GETPIVOTDATA("Somme de Rain",'TCD 6h-6h'!$A$3,"Date6",B352),"")</f>
        <v/>
      </c>
      <c r="G352" s="45" t="str">
        <f>IFERROR(INDEX('TCD 6h-6h'!$AG:$AG,MATCH($B352,'TCD 6h-6h'!$G:$G,0)),"")</f>
        <v/>
      </c>
      <c r="H352" s="44" t="str">
        <f>IFERROR(GETPIVOTDATA("Max de Rain Rate",'TCD 6h-6h'!$A$3,"Date6",B352),"")</f>
        <v/>
      </c>
      <c r="I352" s="56" t="str">
        <f>IFERROR(GETPIVOTDATA("Min de Bar  ",'TCD 0h-0h'!$A$3,"Date0",$B352),"")</f>
        <v/>
      </c>
      <c r="J352" s="56" t="str">
        <f>IFERROR(GETPIVOTDATA("Max de Bar  ",'TCD 0h-0h'!$A$3,"Date0",$B352),"")</f>
        <v/>
      </c>
      <c r="K352" s="55" t="str">
        <f>IFERROR(GETPIVOTDATA("Moyenne de Bar  ",'TCD 0h-0h'!$A$3,"Date0",$B352),"")</f>
        <v/>
      </c>
      <c r="L352" s="78" t="str">
        <f>IFERROR(GETPIVOTDATA("Moyenne de Wind Speed",'TCD 0h-0h'!$A$3,"Date0",$B352),"")</f>
        <v/>
      </c>
      <c r="M352" s="78" t="str">
        <f>IFERROR(GETPIVOTDATA("Max de Wind Speed",'TCD 0h-0h'!$A$3,"Date0",$B352),"")</f>
        <v/>
      </c>
      <c r="N352" s="77" t="str">
        <f>IFERROR(GETPIVOTDATA("Max de Hi Speed",'TCD 0h-0h'!$A$3,"Date0",$B352),"")</f>
        <v/>
      </c>
      <c r="O352" s="78" t="str">
        <f>IFERROR(INDEX('TCD vent'!$T:$T,MATCH($B352,'TCD vent'!$A:$A,0)),"")</f>
        <v/>
      </c>
    </row>
    <row r="353" spans="2:15" x14ac:dyDescent="0.35">
      <c r="B353" s="31">
        <f t="shared" si="5"/>
        <v>349</v>
      </c>
      <c r="C353" s="32" t="str">
        <f>IFERROR(GETPIVOTDATA("Low Temp",'TCD 18h-18h'!$A$3,"Date18",B353),"")</f>
        <v/>
      </c>
      <c r="D353" s="32" t="str">
        <f>IFERROR(GETPIVOTDATA("Max de Hi Temp",'TCD 6h-6h'!$A$3,"Date6",B353),"")</f>
        <v/>
      </c>
      <c r="E353" s="33" t="str">
        <f>IFERROR(GETPIVOTDATA("Moyenne de Temp Out",'TCD 0h-0h'!$A$3,"Date0",B353),"")</f>
        <v/>
      </c>
      <c r="F353" s="45" t="str">
        <f>IFERROR(GETPIVOTDATA("Somme de Rain",'TCD 6h-6h'!$A$3,"Date6",B353),"")</f>
        <v/>
      </c>
      <c r="G353" s="45" t="str">
        <f>IFERROR(INDEX('TCD 6h-6h'!$AG:$AG,MATCH($B353,'TCD 6h-6h'!$G:$G,0)),"")</f>
        <v/>
      </c>
      <c r="H353" s="44" t="str">
        <f>IFERROR(GETPIVOTDATA("Max de Rain Rate",'TCD 6h-6h'!$A$3,"Date6",B353),"")</f>
        <v/>
      </c>
      <c r="I353" s="56" t="str">
        <f>IFERROR(GETPIVOTDATA("Min de Bar  ",'TCD 0h-0h'!$A$3,"Date0",$B353),"")</f>
        <v/>
      </c>
      <c r="J353" s="56" t="str">
        <f>IFERROR(GETPIVOTDATA("Max de Bar  ",'TCD 0h-0h'!$A$3,"Date0",$B353),"")</f>
        <v/>
      </c>
      <c r="K353" s="55" t="str">
        <f>IFERROR(GETPIVOTDATA("Moyenne de Bar  ",'TCD 0h-0h'!$A$3,"Date0",$B353),"")</f>
        <v/>
      </c>
      <c r="L353" s="78" t="str">
        <f>IFERROR(GETPIVOTDATA("Moyenne de Wind Speed",'TCD 0h-0h'!$A$3,"Date0",$B353),"")</f>
        <v/>
      </c>
      <c r="M353" s="78" t="str">
        <f>IFERROR(GETPIVOTDATA("Max de Wind Speed",'TCD 0h-0h'!$A$3,"Date0",$B353),"")</f>
        <v/>
      </c>
      <c r="N353" s="77" t="str">
        <f>IFERROR(GETPIVOTDATA("Max de Hi Speed",'TCD 0h-0h'!$A$3,"Date0",$B353),"")</f>
        <v/>
      </c>
      <c r="O353" s="78" t="str">
        <f>IFERROR(INDEX('TCD vent'!$T:$T,MATCH($B353,'TCD vent'!$A:$A,0)),"")</f>
        <v/>
      </c>
    </row>
    <row r="354" spans="2:15" x14ac:dyDescent="0.35">
      <c r="B354" s="31">
        <f t="shared" si="5"/>
        <v>350</v>
      </c>
      <c r="C354" s="32" t="str">
        <f>IFERROR(GETPIVOTDATA("Low Temp",'TCD 18h-18h'!$A$3,"Date18",B354),"")</f>
        <v/>
      </c>
      <c r="D354" s="32" t="str">
        <f>IFERROR(GETPIVOTDATA("Max de Hi Temp",'TCD 6h-6h'!$A$3,"Date6",B354),"")</f>
        <v/>
      </c>
      <c r="E354" s="33" t="str">
        <f>IFERROR(GETPIVOTDATA("Moyenne de Temp Out",'TCD 0h-0h'!$A$3,"Date0",B354),"")</f>
        <v/>
      </c>
      <c r="F354" s="45" t="str">
        <f>IFERROR(GETPIVOTDATA("Somme de Rain",'TCD 6h-6h'!$A$3,"Date6",B354),"")</f>
        <v/>
      </c>
      <c r="G354" s="45" t="str">
        <f>IFERROR(INDEX('TCD 6h-6h'!$AG:$AG,MATCH($B354,'TCD 6h-6h'!$G:$G,0)),"")</f>
        <v/>
      </c>
      <c r="H354" s="44" t="str">
        <f>IFERROR(GETPIVOTDATA("Max de Rain Rate",'TCD 6h-6h'!$A$3,"Date6",B354),"")</f>
        <v/>
      </c>
      <c r="I354" s="56" t="str">
        <f>IFERROR(GETPIVOTDATA("Min de Bar  ",'TCD 0h-0h'!$A$3,"Date0",$B354),"")</f>
        <v/>
      </c>
      <c r="J354" s="56" t="str">
        <f>IFERROR(GETPIVOTDATA("Max de Bar  ",'TCD 0h-0h'!$A$3,"Date0",$B354),"")</f>
        <v/>
      </c>
      <c r="K354" s="55" t="str">
        <f>IFERROR(GETPIVOTDATA("Moyenne de Bar  ",'TCD 0h-0h'!$A$3,"Date0",$B354),"")</f>
        <v/>
      </c>
      <c r="L354" s="78" t="str">
        <f>IFERROR(GETPIVOTDATA("Moyenne de Wind Speed",'TCD 0h-0h'!$A$3,"Date0",$B354),"")</f>
        <v/>
      </c>
      <c r="M354" s="78" t="str">
        <f>IFERROR(GETPIVOTDATA("Max de Wind Speed",'TCD 0h-0h'!$A$3,"Date0",$B354),"")</f>
        <v/>
      </c>
      <c r="N354" s="77" t="str">
        <f>IFERROR(GETPIVOTDATA("Max de Hi Speed",'TCD 0h-0h'!$A$3,"Date0",$B354),"")</f>
        <v/>
      </c>
      <c r="O354" s="78" t="str">
        <f>IFERROR(INDEX('TCD vent'!$T:$T,MATCH($B354,'TCD vent'!$A:$A,0)),"")</f>
        <v/>
      </c>
    </row>
    <row r="355" spans="2:15" x14ac:dyDescent="0.35">
      <c r="B355" s="31">
        <f t="shared" si="5"/>
        <v>351</v>
      </c>
      <c r="C355" s="32" t="str">
        <f>IFERROR(GETPIVOTDATA("Low Temp",'TCD 18h-18h'!$A$3,"Date18",B355),"")</f>
        <v/>
      </c>
      <c r="D355" s="32" t="str">
        <f>IFERROR(GETPIVOTDATA("Max de Hi Temp",'TCD 6h-6h'!$A$3,"Date6",B355),"")</f>
        <v/>
      </c>
      <c r="E355" s="33" t="str">
        <f>IFERROR(GETPIVOTDATA("Moyenne de Temp Out",'TCD 0h-0h'!$A$3,"Date0",B355),"")</f>
        <v/>
      </c>
      <c r="F355" s="45" t="str">
        <f>IFERROR(GETPIVOTDATA("Somme de Rain",'TCD 6h-6h'!$A$3,"Date6",B355),"")</f>
        <v/>
      </c>
      <c r="G355" s="45" t="str">
        <f>IFERROR(INDEX('TCD 6h-6h'!$AG:$AG,MATCH($B355,'TCD 6h-6h'!$G:$G,0)),"")</f>
        <v/>
      </c>
      <c r="H355" s="44" t="str">
        <f>IFERROR(GETPIVOTDATA("Max de Rain Rate",'TCD 6h-6h'!$A$3,"Date6",B355),"")</f>
        <v/>
      </c>
      <c r="I355" s="56" t="str">
        <f>IFERROR(GETPIVOTDATA("Min de Bar  ",'TCD 0h-0h'!$A$3,"Date0",$B355),"")</f>
        <v/>
      </c>
      <c r="J355" s="56" t="str">
        <f>IFERROR(GETPIVOTDATA("Max de Bar  ",'TCD 0h-0h'!$A$3,"Date0",$B355),"")</f>
        <v/>
      </c>
      <c r="K355" s="55" t="str">
        <f>IFERROR(GETPIVOTDATA("Moyenne de Bar  ",'TCD 0h-0h'!$A$3,"Date0",$B355),"")</f>
        <v/>
      </c>
      <c r="L355" s="78" t="str">
        <f>IFERROR(GETPIVOTDATA("Moyenne de Wind Speed",'TCD 0h-0h'!$A$3,"Date0",$B355),"")</f>
        <v/>
      </c>
      <c r="M355" s="78" t="str">
        <f>IFERROR(GETPIVOTDATA("Max de Wind Speed",'TCD 0h-0h'!$A$3,"Date0",$B355),"")</f>
        <v/>
      </c>
      <c r="N355" s="77" t="str">
        <f>IFERROR(GETPIVOTDATA("Max de Hi Speed",'TCD 0h-0h'!$A$3,"Date0",$B355),"")</f>
        <v/>
      </c>
      <c r="O355" s="78" t="str">
        <f>IFERROR(INDEX('TCD vent'!$T:$T,MATCH($B355,'TCD vent'!$A:$A,0)),"")</f>
        <v/>
      </c>
    </row>
    <row r="356" spans="2:15" x14ac:dyDescent="0.35">
      <c r="B356" s="31">
        <f t="shared" si="5"/>
        <v>352</v>
      </c>
      <c r="C356" s="32" t="str">
        <f>IFERROR(GETPIVOTDATA("Low Temp",'TCD 18h-18h'!$A$3,"Date18",B356),"")</f>
        <v/>
      </c>
      <c r="D356" s="32" t="str">
        <f>IFERROR(GETPIVOTDATA("Max de Hi Temp",'TCD 6h-6h'!$A$3,"Date6",B356),"")</f>
        <v/>
      </c>
      <c r="E356" s="33" t="str">
        <f>IFERROR(GETPIVOTDATA("Moyenne de Temp Out",'TCD 0h-0h'!$A$3,"Date0",B356),"")</f>
        <v/>
      </c>
      <c r="F356" s="45" t="str">
        <f>IFERROR(GETPIVOTDATA("Somme de Rain",'TCD 6h-6h'!$A$3,"Date6",B356),"")</f>
        <v/>
      </c>
      <c r="G356" s="45" t="str">
        <f>IFERROR(INDEX('TCD 6h-6h'!$AG:$AG,MATCH($B356,'TCD 6h-6h'!$G:$G,0)),"")</f>
        <v/>
      </c>
      <c r="H356" s="44" t="str">
        <f>IFERROR(GETPIVOTDATA("Max de Rain Rate",'TCD 6h-6h'!$A$3,"Date6",B356),"")</f>
        <v/>
      </c>
      <c r="I356" s="56" t="str">
        <f>IFERROR(GETPIVOTDATA("Min de Bar  ",'TCD 0h-0h'!$A$3,"Date0",$B356),"")</f>
        <v/>
      </c>
      <c r="J356" s="56" t="str">
        <f>IFERROR(GETPIVOTDATA("Max de Bar  ",'TCD 0h-0h'!$A$3,"Date0",$B356),"")</f>
        <v/>
      </c>
      <c r="K356" s="55" t="str">
        <f>IFERROR(GETPIVOTDATA("Moyenne de Bar  ",'TCD 0h-0h'!$A$3,"Date0",$B356),"")</f>
        <v/>
      </c>
      <c r="L356" s="78" t="str">
        <f>IFERROR(GETPIVOTDATA("Moyenne de Wind Speed",'TCD 0h-0h'!$A$3,"Date0",$B356),"")</f>
        <v/>
      </c>
      <c r="M356" s="78" t="str">
        <f>IFERROR(GETPIVOTDATA("Max de Wind Speed",'TCD 0h-0h'!$A$3,"Date0",$B356),"")</f>
        <v/>
      </c>
      <c r="N356" s="77" t="str">
        <f>IFERROR(GETPIVOTDATA("Max de Hi Speed",'TCD 0h-0h'!$A$3,"Date0",$B356),"")</f>
        <v/>
      </c>
      <c r="O356" s="78" t="str">
        <f>IFERROR(INDEX('TCD vent'!$T:$T,MATCH($B356,'TCD vent'!$A:$A,0)),"")</f>
        <v/>
      </c>
    </row>
    <row r="357" spans="2:15" x14ac:dyDescent="0.35">
      <c r="B357" s="31">
        <f t="shared" si="5"/>
        <v>353</v>
      </c>
      <c r="C357" s="32" t="str">
        <f>IFERROR(GETPIVOTDATA("Low Temp",'TCD 18h-18h'!$A$3,"Date18",B357),"")</f>
        <v/>
      </c>
      <c r="D357" s="32" t="str">
        <f>IFERROR(GETPIVOTDATA("Max de Hi Temp",'TCD 6h-6h'!$A$3,"Date6",B357),"")</f>
        <v/>
      </c>
      <c r="E357" s="33" t="str">
        <f>IFERROR(GETPIVOTDATA("Moyenne de Temp Out",'TCD 0h-0h'!$A$3,"Date0",B357),"")</f>
        <v/>
      </c>
      <c r="F357" s="45" t="str">
        <f>IFERROR(GETPIVOTDATA("Somme de Rain",'TCD 6h-6h'!$A$3,"Date6",B357),"")</f>
        <v/>
      </c>
      <c r="G357" s="45" t="str">
        <f>IFERROR(INDEX('TCD 6h-6h'!$AG:$AG,MATCH($B357,'TCD 6h-6h'!$G:$G,0)),"")</f>
        <v/>
      </c>
      <c r="H357" s="44" t="str">
        <f>IFERROR(GETPIVOTDATA("Max de Rain Rate",'TCD 6h-6h'!$A$3,"Date6",B357),"")</f>
        <v/>
      </c>
      <c r="I357" s="56" t="str">
        <f>IFERROR(GETPIVOTDATA("Min de Bar  ",'TCD 0h-0h'!$A$3,"Date0",$B357),"")</f>
        <v/>
      </c>
      <c r="J357" s="56" t="str">
        <f>IFERROR(GETPIVOTDATA("Max de Bar  ",'TCD 0h-0h'!$A$3,"Date0",$B357),"")</f>
        <v/>
      </c>
      <c r="K357" s="55" t="str">
        <f>IFERROR(GETPIVOTDATA("Moyenne de Bar  ",'TCD 0h-0h'!$A$3,"Date0",$B357),"")</f>
        <v/>
      </c>
      <c r="L357" s="78" t="str">
        <f>IFERROR(GETPIVOTDATA("Moyenne de Wind Speed",'TCD 0h-0h'!$A$3,"Date0",$B357),"")</f>
        <v/>
      </c>
      <c r="M357" s="78" t="str">
        <f>IFERROR(GETPIVOTDATA("Max de Wind Speed",'TCD 0h-0h'!$A$3,"Date0",$B357),"")</f>
        <v/>
      </c>
      <c r="N357" s="77" t="str">
        <f>IFERROR(GETPIVOTDATA("Max de Hi Speed",'TCD 0h-0h'!$A$3,"Date0",$B357),"")</f>
        <v/>
      </c>
      <c r="O357" s="78" t="str">
        <f>IFERROR(INDEX('TCD vent'!$T:$T,MATCH($B357,'TCD vent'!$A:$A,0)),"")</f>
        <v/>
      </c>
    </row>
    <row r="358" spans="2:15" x14ac:dyDescent="0.35">
      <c r="B358" s="31">
        <f t="shared" si="5"/>
        <v>354</v>
      </c>
      <c r="C358" s="32" t="str">
        <f>IFERROR(GETPIVOTDATA("Low Temp",'TCD 18h-18h'!$A$3,"Date18",B358),"")</f>
        <v/>
      </c>
      <c r="D358" s="32" t="str">
        <f>IFERROR(GETPIVOTDATA("Max de Hi Temp",'TCD 6h-6h'!$A$3,"Date6",B358),"")</f>
        <v/>
      </c>
      <c r="E358" s="33" t="str">
        <f>IFERROR(GETPIVOTDATA("Moyenne de Temp Out",'TCD 0h-0h'!$A$3,"Date0",B358),"")</f>
        <v/>
      </c>
      <c r="F358" s="45" t="str">
        <f>IFERROR(GETPIVOTDATA("Somme de Rain",'TCD 6h-6h'!$A$3,"Date6",B358),"")</f>
        <v/>
      </c>
      <c r="G358" s="45" t="str">
        <f>IFERROR(INDEX('TCD 6h-6h'!$AG:$AG,MATCH($B358,'TCD 6h-6h'!$G:$G,0)),"")</f>
        <v/>
      </c>
      <c r="H358" s="44" t="str">
        <f>IFERROR(GETPIVOTDATA("Max de Rain Rate",'TCD 6h-6h'!$A$3,"Date6",B358),"")</f>
        <v/>
      </c>
      <c r="I358" s="56" t="str">
        <f>IFERROR(GETPIVOTDATA("Min de Bar  ",'TCD 0h-0h'!$A$3,"Date0",$B358),"")</f>
        <v/>
      </c>
      <c r="J358" s="56" t="str">
        <f>IFERROR(GETPIVOTDATA("Max de Bar  ",'TCD 0h-0h'!$A$3,"Date0",$B358),"")</f>
        <v/>
      </c>
      <c r="K358" s="55" t="str">
        <f>IFERROR(GETPIVOTDATA("Moyenne de Bar  ",'TCD 0h-0h'!$A$3,"Date0",$B358),"")</f>
        <v/>
      </c>
      <c r="L358" s="78" t="str">
        <f>IFERROR(GETPIVOTDATA("Moyenne de Wind Speed",'TCD 0h-0h'!$A$3,"Date0",$B358),"")</f>
        <v/>
      </c>
      <c r="M358" s="78" t="str">
        <f>IFERROR(GETPIVOTDATA("Max de Wind Speed",'TCD 0h-0h'!$A$3,"Date0",$B358),"")</f>
        <v/>
      </c>
      <c r="N358" s="77" t="str">
        <f>IFERROR(GETPIVOTDATA("Max de Hi Speed",'TCD 0h-0h'!$A$3,"Date0",$B358),"")</f>
        <v/>
      </c>
      <c r="O358" s="78" t="str">
        <f>IFERROR(INDEX('TCD vent'!$T:$T,MATCH($B358,'TCD vent'!$A:$A,0)),"")</f>
        <v/>
      </c>
    </row>
    <row r="359" spans="2:15" x14ac:dyDescent="0.35">
      <c r="B359" s="31">
        <f t="shared" si="5"/>
        <v>355</v>
      </c>
      <c r="C359" s="32" t="str">
        <f>IFERROR(GETPIVOTDATA("Low Temp",'TCD 18h-18h'!$A$3,"Date18",B359),"")</f>
        <v/>
      </c>
      <c r="D359" s="32" t="str">
        <f>IFERROR(GETPIVOTDATA("Max de Hi Temp",'TCD 6h-6h'!$A$3,"Date6",B359),"")</f>
        <v/>
      </c>
      <c r="E359" s="33" t="str">
        <f>IFERROR(GETPIVOTDATA("Moyenne de Temp Out",'TCD 0h-0h'!$A$3,"Date0",B359),"")</f>
        <v/>
      </c>
      <c r="F359" s="45" t="str">
        <f>IFERROR(GETPIVOTDATA("Somme de Rain",'TCD 6h-6h'!$A$3,"Date6",B359),"")</f>
        <v/>
      </c>
      <c r="G359" s="45" t="str">
        <f>IFERROR(INDEX('TCD 6h-6h'!$AG:$AG,MATCH($B359,'TCD 6h-6h'!$G:$G,0)),"")</f>
        <v/>
      </c>
      <c r="H359" s="44" t="str">
        <f>IFERROR(GETPIVOTDATA("Max de Rain Rate",'TCD 6h-6h'!$A$3,"Date6",B359),"")</f>
        <v/>
      </c>
      <c r="I359" s="56" t="str">
        <f>IFERROR(GETPIVOTDATA("Min de Bar  ",'TCD 0h-0h'!$A$3,"Date0",$B359),"")</f>
        <v/>
      </c>
      <c r="J359" s="56" t="str">
        <f>IFERROR(GETPIVOTDATA("Max de Bar  ",'TCD 0h-0h'!$A$3,"Date0",$B359),"")</f>
        <v/>
      </c>
      <c r="K359" s="55" t="str">
        <f>IFERROR(GETPIVOTDATA("Moyenne de Bar  ",'TCD 0h-0h'!$A$3,"Date0",$B359),"")</f>
        <v/>
      </c>
      <c r="L359" s="78" t="str">
        <f>IFERROR(GETPIVOTDATA("Moyenne de Wind Speed",'TCD 0h-0h'!$A$3,"Date0",$B359),"")</f>
        <v/>
      </c>
      <c r="M359" s="78" t="str">
        <f>IFERROR(GETPIVOTDATA("Max de Wind Speed",'TCD 0h-0h'!$A$3,"Date0",$B359),"")</f>
        <v/>
      </c>
      <c r="N359" s="77" t="str">
        <f>IFERROR(GETPIVOTDATA("Max de Hi Speed",'TCD 0h-0h'!$A$3,"Date0",$B359),"")</f>
        <v/>
      </c>
      <c r="O359" s="78" t="str">
        <f>IFERROR(INDEX('TCD vent'!$T:$T,MATCH($B359,'TCD vent'!$A:$A,0)),"")</f>
        <v/>
      </c>
    </row>
    <row r="360" spans="2:15" x14ac:dyDescent="0.35">
      <c r="B360" s="31">
        <f t="shared" si="5"/>
        <v>356</v>
      </c>
      <c r="C360" s="32" t="str">
        <f>IFERROR(GETPIVOTDATA("Low Temp",'TCD 18h-18h'!$A$3,"Date18",B360),"")</f>
        <v/>
      </c>
      <c r="D360" s="32" t="str">
        <f>IFERROR(GETPIVOTDATA("Max de Hi Temp",'TCD 6h-6h'!$A$3,"Date6",B360),"")</f>
        <v/>
      </c>
      <c r="E360" s="33" t="str">
        <f>IFERROR(GETPIVOTDATA("Moyenne de Temp Out",'TCD 0h-0h'!$A$3,"Date0",B360),"")</f>
        <v/>
      </c>
      <c r="F360" s="45" t="str">
        <f>IFERROR(GETPIVOTDATA("Somme de Rain",'TCD 6h-6h'!$A$3,"Date6",B360),"")</f>
        <v/>
      </c>
      <c r="G360" s="45" t="str">
        <f>IFERROR(INDEX('TCD 6h-6h'!$AG:$AG,MATCH($B360,'TCD 6h-6h'!$G:$G,0)),"")</f>
        <v/>
      </c>
      <c r="H360" s="44" t="str">
        <f>IFERROR(GETPIVOTDATA("Max de Rain Rate",'TCD 6h-6h'!$A$3,"Date6",B360),"")</f>
        <v/>
      </c>
      <c r="I360" s="56" t="str">
        <f>IFERROR(GETPIVOTDATA("Min de Bar  ",'TCD 0h-0h'!$A$3,"Date0",$B360),"")</f>
        <v/>
      </c>
      <c r="J360" s="56" t="str">
        <f>IFERROR(GETPIVOTDATA("Max de Bar  ",'TCD 0h-0h'!$A$3,"Date0",$B360),"")</f>
        <v/>
      </c>
      <c r="K360" s="55" t="str">
        <f>IFERROR(GETPIVOTDATA("Moyenne de Bar  ",'TCD 0h-0h'!$A$3,"Date0",$B360),"")</f>
        <v/>
      </c>
      <c r="L360" s="78" t="str">
        <f>IFERROR(GETPIVOTDATA("Moyenne de Wind Speed",'TCD 0h-0h'!$A$3,"Date0",$B360),"")</f>
        <v/>
      </c>
      <c r="M360" s="78" t="str">
        <f>IFERROR(GETPIVOTDATA("Max de Wind Speed",'TCD 0h-0h'!$A$3,"Date0",$B360),"")</f>
        <v/>
      </c>
      <c r="N360" s="77" t="str">
        <f>IFERROR(GETPIVOTDATA("Max de Hi Speed",'TCD 0h-0h'!$A$3,"Date0",$B360),"")</f>
        <v/>
      </c>
      <c r="O360" s="78" t="str">
        <f>IFERROR(INDEX('TCD vent'!$T:$T,MATCH($B360,'TCD vent'!$A:$A,0)),"")</f>
        <v/>
      </c>
    </row>
    <row r="361" spans="2:15" x14ac:dyDescent="0.35">
      <c r="B361" s="31">
        <f t="shared" si="5"/>
        <v>357</v>
      </c>
      <c r="C361" s="32" t="str">
        <f>IFERROR(GETPIVOTDATA("Low Temp",'TCD 18h-18h'!$A$3,"Date18",B361),"")</f>
        <v/>
      </c>
      <c r="D361" s="32" t="str">
        <f>IFERROR(GETPIVOTDATA("Max de Hi Temp",'TCD 6h-6h'!$A$3,"Date6",B361),"")</f>
        <v/>
      </c>
      <c r="E361" s="33" t="str">
        <f>IFERROR(GETPIVOTDATA("Moyenne de Temp Out",'TCD 0h-0h'!$A$3,"Date0",B361),"")</f>
        <v/>
      </c>
      <c r="F361" s="45" t="str">
        <f>IFERROR(GETPIVOTDATA("Somme de Rain",'TCD 6h-6h'!$A$3,"Date6",B361),"")</f>
        <v/>
      </c>
      <c r="G361" s="45" t="str">
        <f>IFERROR(INDEX('TCD 6h-6h'!$AG:$AG,MATCH($B361,'TCD 6h-6h'!$G:$G,0)),"")</f>
        <v/>
      </c>
      <c r="H361" s="44" t="str">
        <f>IFERROR(GETPIVOTDATA("Max de Rain Rate",'TCD 6h-6h'!$A$3,"Date6",B361),"")</f>
        <v/>
      </c>
      <c r="I361" s="56" t="str">
        <f>IFERROR(GETPIVOTDATA("Min de Bar  ",'TCD 0h-0h'!$A$3,"Date0",$B361),"")</f>
        <v/>
      </c>
      <c r="J361" s="56" t="str">
        <f>IFERROR(GETPIVOTDATA("Max de Bar  ",'TCD 0h-0h'!$A$3,"Date0",$B361),"")</f>
        <v/>
      </c>
      <c r="K361" s="55" t="str">
        <f>IFERROR(GETPIVOTDATA("Moyenne de Bar  ",'TCD 0h-0h'!$A$3,"Date0",$B361),"")</f>
        <v/>
      </c>
      <c r="L361" s="78" t="str">
        <f>IFERROR(GETPIVOTDATA("Moyenne de Wind Speed",'TCD 0h-0h'!$A$3,"Date0",$B361),"")</f>
        <v/>
      </c>
      <c r="M361" s="78" t="str">
        <f>IFERROR(GETPIVOTDATA("Max de Wind Speed",'TCD 0h-0h'!$A$3,"Date0",$B361),"")</f>
        <v/>
      </c>
      <c r="N361" s="77" t="str">
        <f>IFERROR(GETPIVOTDATA("Max de Hi Speed",'TCD 0h-0h'!$A$3,"Date0",$B361),"")</f>
        <v/>
      </c>
      <c r="O361" s="78" t="str">
        <f>IFERROR(INDEX('TCD vent'!$T:$T,MATCH($B361,'TCD vent'!$A:$A,0)),"")</f>
        <v/>
      </c>
    </row>
    <row r="362" spans="2:15" x14ac:dyDescent="0.35">
      <c r="B362" s="31">
        <f t="shared" si="5"/>
        <v>358</v>
      </c>
      <c r="C362" s="32" t="str">
        <f>IFERROR(GETPIVOTDATA("Low Temp",'TCD 18h-18h'!$A$3,"Date18",B362),"")</f>
        <v/>
      </c>
      <c r="D362" s="32" t="str">
        <f>IFERROR(GETPIVOTDATA("Max de Hi Temp",'TCD 6h-6h'!$A$3,"Date6",B362),"")</f>
        <v/>
      </c>
      <c r="E362" s="33" t="str">
        <f>IFERROR(GETPIVOTDATA("Moyenne de Temp Out",'TCD 0h-0h'!$A$3,"Date0",B362),"")</f>
        <v/>
      </c>
      <c r="F362" s="45" t="str">
        <f>IFERROR(GETPIVOTDATA("Somme de Rain",'TCD 6h-6h'!$A$3,"Date6",B362),"")</f>
        <v/>
      </c>
      <c r="G362" s="45" t="str">
        <f>IFERROR(INDEX('TCD 6h-6h'!$AG:$AG,MATCH($B362,'TCD 6h-6h'!$G:$G,0)),"")</f>
        <v/>
      </c>
      <c r="H362" s="44" t="str">
        <f>IFERROR(GETPIVOTDATA("Max de Rain Rate",'TCD 6h-6h'!$A$3,"Date6",B362),"")</f>
        <v/>
      </c>
      <c r="I362" s="56" t="str">
        <f>IFERROR(GETPIVOTDATA("Min de Bar  ",'TCD 0h-0h'!$A$3,"Date0",$B362),"")</f>
        <v/>
      </c>
      <c r="J362" s="56" t="str">
        <f>IFERROR(GETPIVOTDATA("Max de Bar  ",'TCD 0h-0h'!$A$3,"Date0",$B362),"")</f>
        <v/>
      </c>
      <c r="K362" s="55" t="str">
        <f>IFERROR(GETPIVOTDATA("Moyenne de Bar  ",'TCD 0h-0h'!$A$3,"Date0",$B362),"")</f>
        <v/>
      </c>
      <c r="L362" s="78" t="str">
        <f>IFERROR(GETPIVOTDATA("Moyenne de Wind Speed",'TCD 0h-0h'!$A$3,"Date0",$B362),"")</f>
        <v/>
      </c>
      <c r="M362" s="78" t="str">
        <f>IFERROR(GETPIVOTDATA("Max de Wind Speed",'TCD 0h-0h'!$A$3,"Date0",$B362),"")</f>
        <v/>
      </c>
      <c r="N362" s="77" t="str">
        <f>IFERROR(GETPIVOTDATA("Max de Hi Speed",'TCD 0h-0h'!$A$3,"Date0",$B362),"")</f>
        <v/>
      </c>
      <c r="O362" s="78" t="str">
        <f>IFERROR(INDEX('TCD vent'!$T:$T,MATCH($B362,'TCD vent'!$A:$A,0)),"")</f>
        <v/>
      </c>
    </row>
    <row r="363" spans="2:15" x14ac:dyDescent="0.35">
      <c r="B363" s="31">
        <f t="shared" si="5"/>
        <v>359</v>
      </c>
      <c r="C363" s="32" t="str">
        <f>IFERROR(GETPIVOTDATA("Low Temp",'TCD 18h-18h'!$A$3,"Date18",B363),"")</f>
        <v/>
      </c>
      <c r="D363" s="32" t="str">
        <f>IFERROR(GETPIVOTDATA("Max de Hi Temp",'TCD 6h-6h'!$A$3,"Date6",B363),"")</f>
        <v/>
      </c>
      <c r="E363" s="33" t="str">
        <f>IFERROR(GETPIVOTDATA("Moyenne de Temp Out",'TCD 0h-0h'!$A$3,"Date0",B363),"")</f>
        <v/>
      </c>
      <c r="F363" s="45" t="str">
        <f>IFERROR(GETPIVOTDATA("Somme de Rain",'TCD 6h-6h'!$A$3,"Date6",B363),"")</f>
        <v/>
      </c>
      <c r="G363" s="45" t="str">
        <f>IFERROR(INDEX('TCD 6h-6h'!$AG:$AG,MATCH($B363,'TCD 6h-6h'!$G:$G,0)),"")</f>
        <v/>
      </c>
      <c r="H363" s="44" t="str">
        <f>IFERROR(GETPIVOTDATA("Max de Rain Rate",'TCD 6h-6h'!$A$3,"Date6",B363),"")</f>
        <v/>
      </c>
      <c r="I363" s="56" t="str">
        <f>IFERROR(GETPIVOTDATA("Min de Bar  ",'TCD 0h-0h'!$A$3,"Date0",$B363),"")</f>
        <v/>
      </c>
      <c r="J363" s="56" t="str">
        <f>IFERROR(GETPIVOTDATA("Max de Bar  ",'TCD 0h-0h'!$A$3,"Date0",$B363),"")</f>
        <v/>
      </c>
      <c r="K363" s="55" t="str">
        <f>IFERROR(GETPIVOTDATA("Moyenne de Bar  ",'TCD 0h-0h'!$A$3,"Date0",$B363),"")</f>
        <v/>
      </c>
      <c r="L363" s="78" t="str">
        <f>IFERROR(GETPIVOTDATA("Moyenne de Wind Speed",'TCD 0h-0h'!$A$3,"Date0",$B363),"")</f>
        <v/>
      </c>
      <c r="M363" s="78" t="str">
        <f>IFERROR(GETPIVOTDATA("Max de Wind Speed",'TCD 0h-0h'!$A$3,"Date0",$B363),"")</f>
        <v/>
      </c>
      <c r="N363" s="77" t="str">
        <f>IFERROR(GETPIVOTDATA("Max de Hi Speed",'TCD 0h-0h'!$A$3,"Date0",$B363),"")</f>
        <v/>
      </c>
      <c r="O363" s="78" t="str">
        <f>IFERROR(INDEX('TCD vent'!$T:$T,MATCH($B363,'TCD vent'!$A:$A,0)),"")</f>
        <v/>
      </c>
    </row>
    <row r="364" spans="2:15" x14ac:dyDescent="0.35">
      <c r="B364" s="31">
        <f t="shared" si="5"/>
        <v>360</v>
      </c>
      <c r="C364" s="32" t="str">
        <f>IFERROR(GETPIVOTDATA("Low Temp",'TCD 18h-18h'!$A$3,"Date18",B364),"")</f>
        <v/>
      </c>
      <c r="D364" s="32" t="str">
        <f>IFERROR(GETPIVOTDATA("Max de Hi Temp",'TCD 6h-6h'!$A$3,"Date6",B364),"")</f>
        <v/>
      </c>
      <c r="E364" s="33" t="str">
        <f>IFERROR(GETPIVOTDATA("Moyenne de Temp Out",'TCD 0h-0h'!$A$3,"Date0",B364),"")</f>
        <v/>
      </c>
      <c r="F364" s="45" t="str">
        <f>IFERROR(GETPIVOTDATA("Somme de Rain",'TCD 6h-6h'!$A$3,"Date6",B364),"")</f>
        <v/>
      </c>
      <c r="G364" s="45" t="str">
        <f>IFERROR(INDEX('TCD 6h-6h'!$AG:$AG,MATCH($B364,'TCD 6h-6h'!$G:$G,0)),"")</f>
        <v/>
      </c>
      <c r="H364" s="44" t="str">
        <f>IFERROR(GETPIVOTDATA("Max de Rain Rate",'TCD 6h-6h'!$A$3,"Date6",B364),"")</f>
        <v/>
      </c>
      <c r="I364" s="56" t="str">
        <f>IFERROR(GETPIVOTDATA("Min de Bar  ",'TCD 0h-0h'!$A$3,"Date0",$B364),"")</f>
        <v/>
      </c>
      <c r="J364" s="56" t="str">
        <f>IFERROR(GETPIVOTDATA("Max de Bar  ",'TCD 0h-0h'!$A$3,"Date0",$B364),"")</f>
        <v/>
      </c>
      <c r="K364" s="55" t="str">
        <f>IFERROR(GETPIVOTDATA("Moyenne de Bar  ",'TCD 0h-0h'!$A$3,"Date0",$B364),"")</f>
        <v/>
      </c>
      <c r="L364" s="78" t="str">
        <f>IFERROR(GETPIVOTDATA("Moyenne de Wind Speed",'TCD 0h-0h'!$A$3,"Date0",$B364),"")</f>
        <v/>
      </c>
      <c r="M364" s="78" t="str">
        <f>IFERROR(GETPIVOTDATA("Max de Wind Speed",'TCD 0h-0h'!$A$3,"Date0",$B364),"")</f>
        <v/>
      </c>
      <c r="N364" s="77" t="str">
        <f>IFERROR(GETPIVOTDATA("Max de Hi Speed",'TCD 0h-0h'!$A$3,"Date0",$B364),"")</f>
        <v/>
      </c>
      <c r="O364" s="78" t="str">
        <f>IFERROR(INDEX('TCD vent'!$T:$T,MATCH($B364,'TCD vent'!$A:$A,0)),"")</f>
        <v/>
      </c>
    </row>
    <row r="365" spans="2:15" x14ac:dyDescent="0.35">
      <c r="B365" s="31">
        <f t="shared" si="5"/>
        <v>361</v>
      </c>
      <c r="C365" s="32" t="str">
        <f>IFERROR(GETPIVOTDATA("Low Temp",'TCD 18h-18h'!$A$3,"Date18",B365),"")</f>
        <v/>
      </c>
      <c r="D365" s="32" t="str">
        <f>IFERROR(GETPIVOTDATA("Max de Hi Temp",'TCD 6h-6h'!$A$3,"Date6",B365),"")</f>
        <v/>
      </c>
      <c r="E365" s="33" t="str">
        <f>IFERROR(GETPIVOTDATA("Moyenne de Temp Out",'TCD 0h-0h'!$A$3,"Date0",B365),"")</f>
        <v/>
      </c>
      <c r="F365" s="45" t="str">
        <f>IFERROR(GETPIVOTDATA("Somme de Rain",'TCD 6h-6h'!$A$3,"Date6",B365),"")</f>
        <v/>
      </c>
      <c r="G365" s="45" t="str">
        <f>IFERROR(INDEX('TCD 6h-6h'!$AG:$AG,MATCH($B365,'TCD 6h-6h'!$G:$G,0)),"")</f>
        <v/>
      </c>
      <c r="H365" s="44" t="str">
        <f>IFERROR(GETPIVOTDATA("Max de Rain Rate",'TCD 6h-6h'!$A$3,"Date6",B365),"")</f>
        <v/>
      </c>
      <c r="I365" s="56" t="str">
        <f>IFERROR(GETPIVOTDATA("Min de Bar  ",'TCD 0h-0h'!$A$3,"Date0",$B365),"")</f>
        <v/>
      </c>
      <c r="J365" s="56" t="str">
        <f>IFERROR(GETPIVOTDATA("Max de Bar  ",'TCD 0h-0h'!$A$3,"Date0",$B365),"")</f>
        <v/>
      </c>
      <c r="K365" s="55" t="str">
        <f>IFERROR(GETPIVOTDATA("Moyenne de Bar  ",'TCD 0h-0h'!$A$3,"Date0",$B365),"")</f>
        <v/>
      </c>
      <c r="L365" s="78" t="str">
        <f>IFERROR(GETPIVOTDATA("Moyenne de Wind Speed",'TCD 0h-0h'!$A$3,"Date0",$B365),"")</f>
        <v/>
      </c>
      <c r="M365" s="78" t="str">
        <f>IFERROR(GETPIVOTDATA("Max de Wind Speed",'TCD 0h-0h'!$A$3,"Date0",$B365),"")</f>
        <v/>
      </c>
      <c r="N365" s="77" t="str">
        <f>IFERROR(GETPIVOTDATA("Max de Hi Speed",'TCD 0h-0h'!$A$3,"Date0",$B365),"")</f>
        <v/>
      </c>
      <c r="O365" s="78" t="str">
        <f>IFERROR(INDEX('TCD vent'!$T:$T,MATCH($B365,'TCD vent'!$A:$A,0)),"")</f>
        <v/>
      </c>
    </row>
    <row r="366" spans="2:15" x14ac:dyDescent="0.35">
      <c r="B366" s="31">
        <f t="shared" si="5"/>
        <v>362</v>
      </c>
      <c r="C366" s="32" t="str">
        <f>IFERROR(GETPIVOTDATA("Low Temp",'TCD 18h-18h'!$A$3,"Date18",B366),"")</f>
        <v/>
      </c>
      <c r="D366" s="32" t="str">
        <f>IFERROR(GETPIVOTDATA("Max de Hi Temp",'TCD 6h-6h'!$A$3,"Date6",B366),"")</f>
        <v/>
      </c>
      <c r="E366" s="33" t="str">
        <f>IFERROR(GETPIVOTDATA("Moyenne de Temp Out",'TCD 0h-0h'!$A$3,"Date0",B366),"")</f>
        <v/>
      </c>
      <c r="F366" s="45" t="str">
        <f>IFERROR(GETPIVOTDATA("Somme de Rain",'TCD 6h-6h'!$A$3,"Date6",B366),"")</f>
        <v/>
      </c>
      <c r="G366" s="45" t="str">
        <f>IFERROR(INDEX('TCD 6h-6h'!$AG:$AG,MATCH($B366,'TCD 6h-6h'!$G:$G,0)),"")</f>
        <v/>
      </c>
      <c r="H366" s="44" t="str">
        <f>IFERROR(GETPIVOTDATA("Max de Rain Rate",'TCD 6h-6h'!$A$3,"Date6",B366),"")</f>
        <v/>
      </c>
      <c r="I366" s="56" t="str">
        <f>IFERROR(GETPIVOTDATA("Min de Bar  ",'TCD 0h-0h'!$A$3,"Date0",$B366),"")</f>
        <v/>
      </c>
      <c r="J366" s="56" t="str">
        <f>IFERROR(GETPIVOTDATA("Max de Bar  ",'TCD 0h-0h'!$A$3,"Date0",$B366),"")</f>
        <v/>
      </c>
      <c r="K366" s="55" t="str">
        <f>IFERROR(GETPIVOTDATA("Moyenne de Bar  ",'TCD 0h-0h'!$A$3,"Date0",$B366),"")</f>
        <v/>
      </c>
      <c r="L366" s="78" t="str">
        <f>IFERROR(GETPIVOTDATA("Moyenne de Wind Speed",'TCD 0h-0h'!$A$3,"Date0",$B366),"")</f>
        <v/>
      </c>
      <c r="M366" s="78" t="str">
        <f>IFERROR(GETPIVOTDATA("Max de Wind Speed",'TCD 0h-0h'!$A$3,"Date0",$B366),"")</f>
        <v/>
      </c>
      <c r="N366" s="77" t="str">
        <f>IFERROR(GETPIVOTDATA("Max de Hi Speed",'TCD 0h-0h'!$A$3,"Date0",$B366),"")</f>
        <v/>
      </c>
      <c r="O366" s="78" t="str">
        <f>IFERROR(INDEX('TCD vent'!$T:$T,MATCH($B366,'TCD vent'!$A:$A,0)),"")</f>
        <v/>
      </c>
    </row>
    <row r="367" spans="2:15" x14ac:dyDescent="0.35">
      <c r="B367" s="31">
        <f t="shared" si="5"/>
        <v>363</v>
      </c>
      <c r="C367" s="32" t="str">
        <f>IFERROR(GETPIVOTDATA("Low Temp",'TCD 18h-18h'!$A$3,"Date18",B367),"")</f>
        <v/>
      </c>
      <c r="D367" s="32" t="str">
        <f>IFERROR(GETPIVOTDATA("Max de Hi Temp",'TCD 6h-6h'!$A$3,"Date6",B367),"")</f>
        <v/>
      </c>
      <c r="E367" s="33" t="str">
        <f>IFERROR(GETPIVOTDATA("Moyenne de Temp Out",'TCD 0h-0h'!$A$3,"Date0",B367),"")</f>
        <v/>
      </c>
      <c r="F367" s="45" t="str">
        <f>IFERROR(GETPIVOTDATA("Somme de Rain",'TCD 6h-6h'!$A$3,"Date6",B367),"")</f>
        <v/>
      </c>
      <c r="G367" s="45" t="str">
        <f>IFERROR(INDEX('TCD 6h-6h'!$AG:$AG,MATCH($B367,'TCD 6h-6h'!$G:$G,0)),"")</f>
        <v/>
      </c>
      <c r="H367" s="44" t="str">
        <f>IFERROR(GETPIVOTDATA("Max de Rain Rate",'TCD 6h-6h'!$A$3,"Date6",B367),"")</f>
        <v/>
      </c>
      <c r="I367" s="56" t="str">
        <f>IFERROR(GETPIVOTDATA("Min de Bar  ",'TCD 0h-0h'!$A$3,"Date0",$B367),"")</f>
        <v/>
      </c>
      <c r="J367" s="56" t="str">
        <f>IFERROR(GETPIVOTDATA("Max de Bar  ",'TCD 0h-0h'!$A$3,"Date0",$B367),"")</f>
        <v/>
      </c>
      <c r="K367" s="55" t="str">
        <f>IFERROR(GETPIVOTDATA("Moyenne de Bar  ",'TCD 0h-0h'!$A$3,"Date0",$B367),"")</f>
        <v/>
      </c>
      <c r="L367" s="78" t="str">
        <f>IFERROR(GETPIVOTDATA("Moyenne de Wind Speed",'TCD 0h-0h'!$A$3,"Date0",$B367),"")</f>
        <v/>
      </c>
      <c r="M367" s="78" t="str">
        <f>IFERROR(GETPIVOTDATA("Max de Wind Speed",'TCD 0h-0h'!$A$3,"Date0",$B367),"")</f>
        <v/>
      </c>
      <c r="N367" s="77" t="str">
        <f>IFERROR(GETPIVOTDATA("Max de Hi Speed",'TCD 0h-0h'!$A$3,"Date0",$B367),"")</f>
        <v/>
      </c>
      <c r="O367" s="78" t="str">
        <f>IFERROR(INDEX('TCD vent'!$T:$T,MATCH($B367,'TCD vent'!$A:$A,0)),"")</f>
        <v/>
      </c>
    </row>
    <row r="368" spans="2:15" x14ac:dyDescent="0.35">
      <c r="B368" s="31">
        <f t="shared" si="5"/>
        <v>364</v>
      </c>
      <c r="C368" s="32" t="str">
        <f>IFERROR(GETPIVOTDATA("Low Temp",'TCD 18h-18h'!$A$3,"Date18",B368),"")</f>
        <v/>
      </c>
      <c r="D368" s="32" t="str">
        <f>IFERROR(GETPIVOTDATA("Max de Hi Temp",'TCD 6h-6h'!$A$3,"Date6",B368),"")</f>
        <v/>
      </c>
      <c r="E368" s="33" t="str">
        <f>IFERROR(GETPIVOTDATA("Moyenne de Temp Out",'TCD 0h-0h'!$A$3,"Date0",B368),"")</f>
        <v/>
      </c>
      <c r="F368" s="45" t="str">
        <f>IFERROR(GETPIVOTDATA("Somme de Rain",'TCD 6h-6h'!$A$3,"Date6",B368),"")</f>
        <v/>
      </c>
      <c r="G368" s="45" t="str">
        <f>IFERROR(INDEX('TCD 6h-6h'!$AG:$AG,MATCH($B368,'TCD 6h-6h'!$G:$G,0)),"")</f>
        <v/>
      </c>
      <c r="H368" s="44" t="str">
        <f>IFERROR(GETPIVOTDATA("Max de Rain Rate",'TCD 6h-6h'!$A$3,"Date6",B368),"")</f>
        <v/>
      </c>
      <c r="I368" s="56" t="str">
        <f>IFERROR(GETPIVOTDATA("Min de Bar  ",'TCD 0h-0h'!$A$3,"Date0",$B368),"")</f>
        <v/>
      </c>
      <c r="J368" s="56" t="str">
        <f>IFERROR(GETPIVOTDATA("Max de Bar  ",'TCD 0h-0h'!$A$3,"Date0",$B368),"")</f>
        <v/>
      </c>
      <c r="K368" s="55" t="str">
        <f>IFERROR(GETPIVOTDATA("Moyenne de Bar  ",'TCD 0h-0h'!$A$3,"Date0",$B368),"")</f>
        <v/>
      </c>
      <c r="L368" s="78" t="str">
        <f>IFERROR(GETPIVOTDATA("Moyenne de Wind Speed",'TCD 0h-0h'!$A$3,"Date0",$B368),"")</f>
        <v/>
      </c>
      <c r="M368" s="78" t="str">
        <f>IFERROR(GETPIVOTDATA("Max de Wind Speed",'TCD 0h-0h'!$A$3,"Date0",$B368),"")</f>
        <v/>
      </c>
      <c r="N368" s="77" t="str">
        <f>IFERROR(GETPIVOTDATA("Max de Hi Speed",'TCD 0h-0h'!$A$3,"Date0",$B368),"")</f>
        <v/>
      </c>
      <c r="O368" s="78" t="str">
        <f>IFERROR(INDEX('TCD vent'!$T:$T,MATCH($B368,'TCD vent'!$A:$A,0)),"")</f>
        <v/>
      </c>
    </row>
    <row r="369" spans="2:15" x14ac:dyDescent="0.35">
      <c r="B369" s="31">
        <f t="shared" si="5"/>
        <v>365</v>
      </c>
      <c r="C369" s="32" t="str">
        <f>IFERROR(GETPIVOTDATA("Low Temp",'TCD 18h-18h'!$A$3,"Date18",B369),"")</f>
        <v/>
      </c>
      <c r="D369" s="32" t="str">
        <f>IFERROR(GETPIVOTDATA("Max de Hi Temp",'TCD 6h-6h'!$A$3,"Date6",B369),"")</f>
        <v/>
      </c>
      <c r="E369" s="33" t="str">
        <f>IFERROR(GETPIVOTDATA("Moyenne de Temp Out",'TCD 0h-0h'!$A$3,"Date0",B369),"")</f>
        <v/>
      </c>
      <c r="F369" s="45" t="str">
        <f>IFERROR(GETPIVOTDATA("Somme de Rain",'TCD 6h-6h'!$A$3,"Date6",B369),"")</f>
        <v/>
      </c>
      <c r="G369" s="45" t="str">
        <f>IFERROR(INDEX('TCD 6h-6h'!$AG:$AG,MATCH($B369,'TCD 6h-6h'!$G:$G,0)),"")</f>
        <v/>
      </c>
      <c r="H369" s="44" t="str">
        <f>IFERROR(GETPIVOTDATA("Max de Rain Rate",'TCD 6h-6h'!$A$3,"Date6",B369),"")</f>
        <v/>
      </c>
      <c r="I369" s="56" t="str">
        <f>IFERROR(GETPIVOTDATA("Min de Bar  ",'TCD 0h-0h'!$A$3,"Date0",$B369),"")</f>
        <v/>
      </c>
      <c r="J369" s="56" t="str">
        <f>IFERROR(GETPIVOTDATA("Max de Bar  ",'TCD 0h-0h'!$A$3,"Date0",$B369),"")</f>
        <v/>
      </c>
      <c r="K369" s="55" t="str">
        <f>IFERROR(GETPIVOTDATA("Moyenne de Bar  ",'TCD 0h-0h'!$A$3,"Date0",$B369),"")</f>
        <v/>
      </c>
      <c r="L369" s="78" t="str">
        <f>IFERROR(GETPIVOTDATA("Moyenne de Wind Speed",'TCD 0h-0h'!$A$3,"Date0",$B369),"")</f>
        <v/>
      </c>
      <c r="M369" s="78" t="str">
        <f>IFERROR(GETPIVOTDATA("Max de Wind Speed",'TCD 0h-0h'!$A$3,"Date0",$B369),"")</f>
        <v/>
      </c>
      <c r="N369" s="77" t="str">
        <f>IFERROR(GETPIVOTDATA("Max de Hi Speed",'TCD 0h-0h'!$A$3,"Date0",$B369),"")</f>
        <v/>
      </c>
      <c r="O369" s="78" t="str">
        <f>IFERROR(INDEX('TCD vent'!$T:$T,MATCH($B369,'TCD vent'!$A:$A,0)),"")</f>
        <v/>
      </c>
    </row>
    <row r="370" spans="2:15" x14ac:dyDescent="0.35">
      <c r="B370" s="31">
        <f t="shared" si="5"/>
        <v>366</v>
      </c>
      <c r="C370" s="32" t="str">
        <f>IFERROR(GETPIVOTDATA("Low Temp",'TCD 18h-18h'!$A$3,"Date18",B370),"")</f>
        <v/>
      </c>
      <c r="D370" s="32" t="str">
        <f>IFERROR(GETPIVOTDATA("Max de Hi Temp",'TCD 6h-6h'!$A$3,"Date6",B370),"")</f>
        <v/>
      </c>
      <c r="E370" s="33" t="str">
        <f>IFERROR(GETPIVOTDATA("Moyenne de Temp Out",'TCD 0h-0h'!$A$3,"Date0",B370),"")</f>
        <v/>
      </c>
      <c r="F370" s="45" t="str">
        <f>IFERROR(GETPIVOTDATA("Somme de Rain",'TCD 6h-6h'!$A$3,"Date6",B370),"")</f>
        <v/>
      </c>
      <c r="G370" s="45" t="str">
        <f>IFERROR(INDEX('TCD 6h-6h'!$AG:$AG,MATCH($B370,'TCD 6h-6h'!$G:$G,0)),"")</f>
        <v/>
      </c>
      <c r="H370" s="44" t="str">
        <f>IFERROR(GETPIVOTDATA("Max de Rain Rate",'TCD 6h-6h'!$A$3,"Date6",B370),"")</f>
        <v/>
      </c>
      <c r="I370" s="56" t="str">
        <f>IFERROR(GETPIVOTDATA("Min de Bar  ",'TCD 0h-0h'!$A$3,"Date0",$B370),"")</f>
        <v/>
      </c>
      <c r="J370" s="56" t="str">
        <f>IFERROR(GETPIVOTDATA("Max de Bar  ",'TCD 0h-0h'!$A$3,"Date0",$B370),"")</f>
        <v/>
      </c>
      <c r="K370" s="55" t="str">
        <f>IFERROR(GETPIVOTDATA("Moyenne de Bar  ",'TCD 0h-0h'!$A$3,"Date0",$B370),"")</f>
        <v/>
      </c>
      <c r="L370" s="78" t="str">
        <f>IFERROR(GETPIVOTDATA("Moyenne de Wind Speed",'TCD 0h-0h'!$A$3,"Date0",$B370),"")</f>
        <v/>
      </c>
      <c r="M370" s="78" t="str">
        <f>IFERROR(GETPIVOTDATA("Max de Wind Speed",'TCD 0h-0h'!$A$3,"Date0",$B370),"")</f>
        <v/>
      </c>
      <c r="N370" s="77" t="str">
        <f>IFERROR(GETPIVOTDATA("Max de Hi Speed",'TCD 0h-0h'!$A$3,"Date0",$B370),"")</f>
        <v/>
      </c>
      <c r="O370" s="78" t="str">
        <f>IFERROR(INDEX('TCD vent'!$T:$T,MATCH($B370,'TCD vent'!$A:$A,0)),"")</f>
        <v/>
      </c>
    </row>
  </sheetData>
  <mergeCells count="1">
    <mergeCell ref="E2:G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73"/>
  <sheetViews>
    <sheetView zoomScale="90" zoomScaleNormal="90" workbookViewId="0">
      <selection activeCell="G23" sqref="G23:J23"/>
    </sheetView>
  </sheetViews>
  <sheetFormatPr baseColWidth="10" defaultColWidth="11.453125" defaultRowHeight="14.5" x14ac:dyDescent="0.35"/>
  <cols>
    <col min="1" max="1" width="12.7265625" style="16" bestFit="1" customWidth="1"/>
    <col min="2" max="6" width="11.453125" style="15" customWidth="1"/>
    <col min="7" max="15" width="10.6328125" customWidth="1"/>
    <col min="16" max="16384" width="11.453125" style="16"/>
  </cols>
  <sheetData>
    <row r="1" spans="1:15" ht="15" customHeight="1" x14ac:dyDescent="0.35">
      <c r="A1" s="14"/>
      <c r="B1" s="14"/>
      <c r="C1" s="273" t="s">
        <v>89</v>
      </c>
      <c r="D1" s="273"/>
      <c r="E1" s="273"/>
      <c r="F1" s="273"/>
      <c r="G1" s="15"/>
      <c r="H1" s="15"/>
      <c r="I1" s="16"/>
      <c r="J1" s="16"/>
      <c r="K1" s="16"/>
      <c r="L1" s="16"/>
      <c r="M1" s="16"/>
      <c r="N1" s="16"/>
      <c r="O1" s="16"/>
    </row>
    <row r="2" spans="1:15" ht="15" customHeight="1" x14ac:dyDescent="0.35">
      <c r="A2" s="274"/>
      <c r="B2" s="274"/>
      <c r="C2" s="273"/>
      <c r="D2" s="273"/>
      <c r="E2" s="273"/>
      <c r="F2" s="273"/>
      <c r="G2" s="15"/>
      <c r="H2" s="15"/>
      <c r="I2" s="16"/>
      <c r="J2" s="16"/>
      <c r="K2" s="16"/>
      <c r="L2" s="16"/>
      <c r="M2" s="16"/>
      <c r="N2" s="16"/>
      <c r="O2" s="16"/>
    </row>
    <row r="3" spans="1:15" ht="15" customHeight="1" thickBot="1" x14ac:dyDescent="0.4">
      <c r="A3" s="17"/>
      <c r="B3" s="17"/>
      <c r="C3" s="18"/>
      <c r="D3" s="18"/>
      <c r="E3" s="18"/>
      <c r="F3" s="18"/>
      <c r="G3" s="15"/>
      <c r="H3" s="15"/>
      <c r="I3" s="16"/>
      <c r="J3" s="16"/>
      <c r="K3" s="16"/>
      <c r="L3" s="16"/>
      <c r="M3" s="16"/>
      <c r="N3" s="16"/>
      <c r="O3" s="16"/>
    </row>
    <row r="4" spans="1:15" s="19" customFormat="1" ht="15.5" x14ac:dyDescent="0.35">
      <c r="B4" s="20" t="s">
        <v>90</v>
      </c>
      <c r="C4" s="188">
        <f>TabRecap!C2</f>
        <v>1900</v>
      </c>
      <c r="D4" s="22"/>
      <c r="E4" s="23" t="s">
        <v>91</v>
      </c>
      <c r="F4" s="21" t="s">
        <v>185</v>
      </c>
      <c r="G4" s="24">
        <f>VLOOKUP(F4,Annexe!A2:B13,2,0)</f>
        <v>4</v>
      </c>
      <c r="H4" s="25" t="s">
        <v>92</v>
      </c>
      <c r="I4" s="26">
        <f>DATE(Température!C4,G4,1)</f>
        <v>92</v>
      </c>
      <c r="J4" s="25" t="s">
        <v>93</v>
      </c>
      <c r="K4" s="26">
        <f>DATE(Température!C4,G4+1,1)</f>
        <v>122</v>
      </c>
    </row>
    <row r="5" spans="1:15" x14ac:dyDescent="0.35">
      <c r="A5" s="15"/>
      <c r="G5" s="15"/>
      <c r="H5" s="15"/>
      <c r="I5" s="25"/>
      <c r="J5" s="16"/>
      <c r="K5" s="25"/>
      <c r="L5" s="16"/>
      <c r="M5" s="16"/>
      <c r="N5" s="16"/>
      <c r="O5" s="16"/>
    </row>
    <row r="6" spans="1:15" ht="15" thickBot="1" x14ac:dyDescent="0.4">
      <c r="B6" s="16"/>
      <c r="G6" s="15"/>
      <c r="H6" s="15"/>
      <c r="I6" s="16"/>
      <c r="J6" s="16"/>
      <c r="K6" s="16"/>
      <c r="L6" s="16"/>
      <c r="M6" s="16"/>
      <c r="N6" s="16"/>
      <c r="O6" s="16"/>
    </row>
    <row r="7" spans="1:15" x14ac:dyDescent="0.35">
      <c r="A7" s="27" t="s">
        <v>94</v>
      </c>
      <c r="B7" s="28" t="s">
        <v>95</v>
      </c>
      <c r="C7" s="28" t="s">
        <v>96</v>
      </c>
      <c r="D7" s="29" t="s">
        <v>97</v>
      </c>
      <c r="F7" s="16"/>
      <c r="G7" s="267" t="s">
        <v>98</v>
      </c>
      <c r="H7" s="268"/>
      <c r="I7" s="268"/>
      <c r="J7" s="269"/>
      <c r="K7" s="16"/>
      <c r="L7" s="30"/>
      <c r="M7" s="16"/>
      <c r="N7" s="16"/>
      <c r="O7" s="16"/>
    </row>
    <row r="8" spans="1:15" ht="15" thickBot="1" x14ac:dyDescent="0.4">
      <c r="A8" s="31">
        <f>I4</f>
        <v>92</v>
      </c>
      <c r="B8" s="32" t="str">
        <f ca="1">IFERROR(OFFSET(TabRecap!C$4,$A8-TabRecap!$B$5+1,),"")</f>
        <v/>
      </c>
      <c r="C8" s="32" t="str">
        <f ca="1">IFERROR(OFFSET(TabRecap!D$4,$A8-TabRecap!$B$5+1,),"")</f>
        <v/>
      </c>
      <c r="D8" s="33" t="str">
        <f ca="1">IFERROR(OFFSET(TabRecap!E$4,$A8-TabRecap!$B$5+1,),"")</f>
        <v/>
      </c>
      <c r="F8" s="16"/>
      <c r="G8" s="275" t="e">
        <f ca="1">OFFSET(Récapitulatif!B11,,G4)</f>
        <v>#N/A</v>
      </c>
      <c r="H8" s="276"/>
      <c r="I8" s="276"/>
      <c r="J8" s="277"/>
      <c r="K8" s="16"/>
      <c r="L8" s="16"/>
      <c r="M8" s="16"/>
      <c r="N8" s="16"/>
      <c r="O8" s="16"/>
    </row>
    <row r="9" spans="1:15" ht="15" thickBot="1" x14ac:dyDescent="0.4">
      <c r="A9" s="31">
        <f t="shared" ref="A9:A35" si="0">A8+1</f>
        <v>93</v>
      </c>
      <c r="B9" s="32" t="str">
        <f ca="1">IFERROR(OFFSET(TabRecap!C$4,$A9-TabRecap!$B$5+1,),"")</f>
        <v/>
      </c>
      <c r="C9" s="32" t="str">
        <f ca="1">IFERROR(OFFSET(TabRecap!D$4,$A9-TabRecap!$B$5+1,),"")</f>
        <v/>
      </c>
      <c r="D9" s="33" t="str">
        <f ca="1">IFERROR(OFFSET(TabRecap!E$4,$A9-TabRecap!$B$5+1,),"")</f>
        <v/>
      </c>
      <c r="G9" s="15"/>
      <c r="H9" s="15"/>
      <c r="I9" s="16"/>
      <c r="J9" s="16"/>
      <c r="K9" s="16"/>
      <c r="L9" s="278" t="s">
        <v>99</v>
      </c>
      <c r="M9" s="279"/>
      <c r="N9" s="279"/>
      <c r="O9" s="280"/>
    </row>
    <row r="10" spans="1:15" ht="15" thickBot="1" x14ac:dyDescent="0.4">
      <c r="A10" s="31">
        <f t="shared" si="0"/>
        <v>94</v>
      </c>
      <c r="B10" s="32" t="str">
        <f ca="1">IFERROR(OFFSET(TabRecap!C$4,$A10-TabRecap!$B$5+1,),"")</f>
        <v/>
      </c>
      <c r="C10" s="32" t="str">
        <f ca="1">IFERROR(OFFSET(TabRecap!D$4,$A10-TabRecap!$B$5+1,),"")</f>
        <v/>
      </c>
      <c r="D10" s="33" t="str">
        <f ca="1">IFERROR(OFFSET(TabRecap!E$4,$A10-TabRecap!$B$5+1,),"")</f>
        <v/>
      </c>
      <c r="G10" s="267" t="s">
        <v>100</v>
      </c>
      <c r="H10" s="268"/>
      <c r="I10" s="268"/>
      <c r="J10" s="269"/>
      <c r="K10" s="34"/>
      <c r="L10" s="270" t="e">
        <f ca="1">OFFSET(Récapitulatif!B19,,G4)</f>
        <v>#N/A</v>
      </c>
      <c r="M10" s="271"/>
      <c r="N10" s="271"/>
      <c r="O10" s="272"/>
    </row>
    <row r="11" spans="1:15" ht="15" thickBot="1" x14ac:dyDescent="0.4">
      <c r="A11" s="31">
        <f t="shared" si="0"/>
        <v>95</v>
      </c>
      <c r="B11" s="32" t="str">
        <f ca="1">IFERROR(OFFSET(TabRecap!C$4,$A11-TabRecap!$B$5+1,),"")</f>
        <v/>
      </c>
      <c r="C11" s="32" t="str">
        <f ca="1">IFERROR(OFFSET(TabRecap!D$4,$A11-TabRecap!$B$5+1,),"")</f>
        <v/>
      </c>
      <c r="D11" s="33" t="str">
        <f ca="1">IFERROR(OFFSET(TabRecap!E$4,$A11-TabRecap!$B$5+1,),"")</f>
        <v/>
      </c>
      <c r="G11" s="275" t="e">
        <f ca="1">OFFSET(Récapitulatif!B13,,G4)</f>
        <v>#N/A</v>
      </c>
      <c r="H11" s="276"/>
      <c r="I11" s="276"/>
      <c r="J11" s="277"/>
      <c r="K11" s="16"/>
      <c r="L11" s="15"/>
      <c r="M11" s="15"/>
      <c r="N11" s="16"/>
      <c r="O11" s="16"/>
    </row>
    <row r="12" spans="1:15" ht="15" thickBot="1" x14ac:dyDescent="0.4">
      <c r="A12" s="31">
        <f t="shared" si="0"/>
        <v>96</v>
      </c>
      <c r="B12" s="32" t="str">
        <f ca="1">IFERROR(OFFSET(TabRecap!C$4,$A12-TabRecap!$B$5+1,),"")</f>
        <v/>
      </c>
      <c r="C12" s="32" t="str">
        <f ca="1">IFERROR(OFFSET(TabRecap!D$4,$A12-TabRecap!$B$5+1,),"")</f>
        <v/>
      </c>
      <c r="D12" s="33" t="str">
        <f ca="1">IFERROR(OFFSET(TabRecap!E$4,$A12-TabRecap!$B$5+1,),"")</f>
        <v/>
      </c>
      <c r="G12" s="15"/>
      <c r="H12" s="15"/>
      <c r="I12" s="16"/>
      <c r="J12" s="16"/>
      <c r="K12" s="35"/>
      <c r="L12" s="284" t="s">
        <v>101</v>
      </c>
      <c r="M12" s="285"/>
      <c r="N12" s="285"/>
      <c r="O12" s="286"/>
    </row>
    <row r="13" spans="1:15" ht="15" thickBot="1" x14ac:dyDescent="0.4">
      <c r="A13" s="31">
        <f t="shared" si="0"/>
        <v>97</v>
      </c>
      <c r="B13" s="32" t="str">
        <f ca="1">IFERROR(OFFSET(TabRecap!C$4,$A13-TabRecap!$B$5+1,),"")</f>
        <v/>
      </c>
      <c r="C13" s="32" t="str">
        <f ca="1">IFERROR(OFFSET(TabRecap!D$4,$A13-TabRecap!$B$5+1,),"")</f>
        <v/>
      </c>
      <c r="D13" s="33" t="str">
        <f ca="1">IFERROR(OFFSET(TabRecap!E$4,$A13-TabRecap!$B$5+1,),"")</f>
        <v/>
      </c>
      <c r="G13" s="267" t="s">
        <v>102</v>
      </c>
      <c r="H13" s="268"/>
      <c r="I13" s="268"/>
      <c r="J13" s="269"/>
      <c r="K13" s="34"/>
      <c r="L13" s="287" t="e">
        <f ca="1">OFFSET(Récapitulatif!B20,,G4)</f>
        <v>#N/A</v>
      </c>
      <c r="M13" s="288"/>
      <c r="N13" s="288"/>
      <c r="O13" s="289"/>
    </row>
    <row r="14" spans="1:15" ht="15" thickBot="1" x14ac:dyDescent="0.4">
      <c r="A14" s="31">
        <f t="shared" si="0"/>
        <v>98</v>
      </c>
      <c r="B14" s="32" t="str">
        <f ca="1">IFERROR(OFFSET(TabRecap!C$4,$A14-TabRecap!$B$5+1,),"")</f>
        <v/>
      </c>
      <c r="C14" s="32" t="str">
        <f ca="1">IFERROR(OFFSET(TabRecap!D$4,$A14-TabRecap!$B$5+1,),"")</f>
        <v/>
      </c>
      <c r="D14" s="33" t="str">
        <f ca="1">IFERROR(OFFSET(TabRecap!E$4,$A14-TabRecap!$B$5+1,),"")</f>
        <v/>
      </c>
      <c r="G14" s="275" t="e">
        <f ca="1">OFFSET(Récapitulatif!B12,,G4)</f>
        <v>#N/A</v>
      </c>
      <c r="H14" s="276"/>
      <c r="I14" s="276"/>
      <c r="J14" s="277"/>
      <c r="K14" s="35"/>
      <c r="L14" s="15"/>
      <c r="M14" s="15"/>
      <c r="N14" s="16"/>
      <c r="O14" s="16"/>
    </row>
    <row r="15" spans="1:15" ht="15" thickBot="1" x14ac:dyDescent="0.4">
      <c r="A15" s="31">
        <f t="shared" si="0"/>
        <v>99</v>
      </c>
      <c r="B15" s="32" t="str">
        <f ca="1">IFERROR(OFFSET(TabRecap!C$4,$A15-TabRecap!$B$5+1,),"")</f>
        <v/>
      </c>
      <c r="C15" s="32" t="str">
        <f ca="1">IFERROR(OFFSET(TabRecap!D$4,$A15-TabRecap!$B$5+1,),"")</f>
        <v/>
      </c>
      <c r="D15" s="33" t="str">
        <f ca="1">IFERROR(OFFSET(TabRecap!E$4,$A15-TabRecap!$B$5+1,),"")</f>
        <v/>
      </c>
      <c r="G15" s="15"/>
      <c r="H15" s="15"/>
      <c r="I15" s="16"/>
      <c r="J15" s="16"/>
      <c r="K15" s="35"/>
      <c r="L15" s="290" t="s">
        <v>103</v>
      </c>
      <c r="M15" s="291"/>
      <c r="N15" s="291"/>
      <c r="O15" s="292"/>
    </row>
    <row r="16" spans="1:15" ht="15" thickBot="1" x14ac:dyDescent="0.4">
      <c r="A16" s="31">
        <f t="shared" si="0"/>
        <v>100</v>
      </c>
      <c r="B16" s="32" t="str">
        <f ca="1">IFERROR(OFFSET(TabRecap!C$4,$A16-TabRecap!$B$5+1,),"")</f>
        <v/>
      </c>
      <c r="C16" s="32" t="str">
        <f ca="1">IFERROR(OFFSET(TabRecap!D$4,$A16-TabRecap!$B$5+1,),"")</f>
        <v/>
      </c>
      <c r="D16" s="33" t="str">
        <f ca="1">IFERROR(OFFSET(TabRecap!E$4,$A16-TabRecap!$B$5+1,),"")</f>
        <v/>
      </c>
      <c r="G16" s="267" t="s">
        <v>104</v>
      </c>
      <c r="H16" s="268"/>
      <c r="I16" s="268"/>
      <c r="J16" s="269"/>
      <c r="K16" s="34"/>
      <c r="L16" s="281" t="e">
        <f ca="1">OFFSET(Récapitulatif!B21,,G4)</f>
        <v>#N/A</v>
      </c>
      <c r="M16" s="282"/>
      <c r="N16" s="282"/>
      <c r="O16" s="283"/>
    </row>
    <row r="17" spans="1:15" ht="15" thickBot="1" x14ac:dyDescent="0.4">
      <c r="A17" s="31">
        <f t="shared" si="0"/>
        <v>101</v>
      </c>
      <c r="B17" s="32" t="str">
        <f ca="1">IFERROR(OFFSET(TabRecap!C$4,$A17-TabRecap!$B$5+1,),"")</f>
        <v/>
      </c>
      <c r="C17" s="32" t="str">
        <f ca="1">IFERROR(OFFSET(TabRecap!D$4,$A17-TabRecap!$B$5+1,),"")</f>
        <v/>
      </c>
      <c r="D17" s="33" t="str">
        <f ca="1">IFERROR(OFFSET(TabRecap!E$4,$A17-TabRecap!$B$5+1,),"")</f>
        <v/>
      </c>
      <c r="G17" s="293" t="e">
        <f ca="1">OFFSET(Récapitulatif!B14,,G4)</f>
        <v>#N/A</v>
      </c>
      <c r="H17" s="294"/>
      <c r="I17" s="295" t="e">
        <f ca="1">OFFSET(Récapitulatif!B15,,G4)</f>
        <v>#N/A</v>
      </c>
      <c r="J17" s="296"/>
      <c r="K17" s="16"/>
      <c r="L17" s="15"/>
      <c r="M17" s="15"/>
      <c r="N17" s="16"/>
      <c r="O17" s="16"/>
    </row>
    <row r="18" spans="1:15" ht="15" thickBot="1" x14ac:dyDescent="0.4">
      <c r="A18" s="31">
        <f t="shared" si="0"/>
        <v>102</v>
      </c>
      <c r="B18" s="32" t="str">
        <f ca="1">IFERROR(OFFSET(TabRecap!C$4,$A18-TabRecap!$B$5+1,),"")</f>
        <v/>
      </c>
      <c r="C18" s="32" t="str">
        <f ca="1">IFERROR(OFFSET(TabRecap!D$4,$A18-TabRecap!$B$5+1,),"")</f>
        <v/>
      </c>
      <c r="D18" s="33" t="str">
        <f ca="1">IFERROR(OFFSET(TabRecap!E$4,$A18-TabRecap!$B$5+1,),"")</f>
        <v/>
      </c>
      <c r="G18" s="15"/>
      <c r="H18" s="15"/>
      <c r="I18" s="16"/>
      <c r="J18" s="16"/>
      <c r="K18" s="16"/>
      <c r="L18" s="290" t="s">
        <v>105</v>
      </c>
      <c r="M18" s="291"/>
      <c r="N18" s="291"/>
      <c r="O18" s="292"/>
    </row>
    <row r="19" spans="1:15" ht="15" thickBot="1" x14ac:dyDescent="0.4">
      <c r="A19" s="31">
        <f t="shared" si="0"/>
        <v>103</v>
      </c>
      <c r="B19" s="32" t="str">
        <f ca="1">IFERROR(OFFSET(TabRecap!C$4,$A19-TabRecap!$B$5+1,),"")</f>
        <v/>
      </c>
      <c r="C19" s="32" t="str">
        <f ca="1">IFERROR(OFFSET(TabRecap!D$4,$A19-TabRecap!$B$5+1,),"")</f>
        <v/>
      </c>
      <c r="D19" s="33" t="str">
        <f ca="1">IFERROR(OFFSET(TabRecap!E$4,$A19-TabRecap!$B$5+1,),"")</f>
        <v/>
      </c>
      <c r="G19" s="267" t="s">
        <v>106</v>
      </c>
      <c r="H19" s="268"/>
      <c r="I19" s="268"/>
      <c r="J19" s="269"/>
      <c r="K19" s="34"/>
      <c r="L19" s="281" t="e">
        <f ca="1">OFFSET(Récapitulatif!B22,,G4)</f>
        <v>#N/A</v>
      </c>
      <c r="M19" s="282"/>
      <c r="N19" s="282"/>
      <c r="O19" s="283"/>
    </row>
    <row r="20" spans="1:15" ht="15" thickBot="1" x14ac:dyDescent="0.4">
      <c r="A20" s="31">
        <f t="shared" si="0"/>
        <v>104</v>
      </c>
      <c r="B20" s="32" t="str">
        <f ca="1">IFERROR(OFFSET(TabRecap!C$4,$A20-TabRecap!$B$5+1,),"")</f>
        <v/>
      </c>
      <c r="C20" s="32" t="str">
        <f ca="1">IFERROR(OFFSET(TabRecap!D$4,$A20-TabRecap!$B$5+1,),"")</f>
        <v/>
      </c>
      <c r="D20" s="33" t="str">
        <f ca="1">IFERROR(OFFSET(TabRecap!E$4,$A20-TabRecap!$B$5+1,),"")</f>
        <v/>
      </c>
      <c r="G20" s="293" t="e">
        <f ca="1">OFFSET(Récapitulatif!B16,,G4)</f>
        <v>#N/A</v>
      </c>
      <c r="H20" s="294"/>
      <c r="I20" s="295" t="e">
        <f ca="1">OFFSET(Récapitulatif!B17,,G4)</f>
        <v>#N/A</v>
      </c>
      <c r="J20" s="296"/>
      <c r="K20" s="16"/>
      <c r="L20" s="15"/>
      <c r="M20" s="15"/>
      <c r="N20" s="16"/>
      <c r="O20" s="16"/>
    </row>
    <row r="21" spans="1:15" ht="15" thickBot="1" x14ac:dyDescent="0.4">
      <c r="A21" s="31">
        <f t="shared" si="0"/>
        <v>105</v>
      </c>
      <c r="B21" s="32" t="str">
        <f ca="1">IFERROR(OFFSET(TabRecap!C$4,$A21-TabRecap!$B$5+1,),"")</f>
        <v/>
      </c>
      <c r="C21" s="32" t="str">
        <f ca="1">IFERROR(OFFSET(TabRecap!D$4,$A21-TabRecap!$B$5+1,),"")</f>
        <v/>
      </c>
      <c r="D21" s="33" t="str">
        <f ca="1">IFERROR(OFFSET(TabRecap!E$4,$A21-TabRecap!$B$5+1,),"")</f>
        <v/>
      </c>
      <c r="G21" s="15"/>
      <c r="H21" s="15"/>
      <c r="I21" s="16"/>
      <c r="J21" s="16"/>
      <c r="K21" s="16"/>
      <c r="L21" s="300" t="s">
        <v>107</v>
      </c>
      <c r="M21" s="301"/>
      <c r="N21" s="301"/>
      <c r="O21" s="302"/>
    </row>
    <row r="22" spans="1:15" ht="15" thickBot="1" x14ac:dyDescent="0.4">
      <c r="A22" s="31">
        <f t="shared" si="0"/>
        <v>106</v>
      </c>
      <c r="B22" s="32" t="str">
        <f ca="1">IFERROR(OFFSET(TabRecap!C$4,$A22-TabRecap!$B$5+1,),"")</f>
        <v/>
      </c>
      <c r="C22" s="32" t="str">
        <f ca="1">IFERROR(OFFSET(TabRecap!D$4,$A22-TabRecap!$B$5+1,),"")</f>
        <v/>
      </c>
      <c r="D22" s="33" t="str">
        <f ca="1">IFERROR(OFFSET(TabRecap!E$4,$A22-TabRecap!$B$5+1,),"")</f>
        <v/>
      </c>
      <c r="G22" s="303" t="s">
        <v>108</v>
      </c>
      <c r="H22" s="304"/>
      <c r="I22" s="304"/>
      <c r="J22" s="305"/>
      <c r="K22" s="34"/>
      <c r="L22" s="306" t="e">
        <f ca="1">OFFSET(Récapitulatif!B23,,G4)</f>
        <v>#N/A</v>
      </c>
      <c r="M22" s="307"/>
      <c r="N22" s="307"/>
      <c r="O22" s="308"/>
    </row>
    <row r="23" spans="1:15" ht="15" thickBot="1" x14ac:dyDescent="0.4">
      <c r="A23" s="31">
        <f t="shared" si="0"/>
        <v>107</v>
      </c>
      <c r="B23" s="32" t="str">
        <f ca="1">IFERROR(OFFSET(TabRecap!C$4,$A23-TabRecap!$B$5+1,),"")</f>
        <v/>
      </c>
      <c r="C23" s="32" t="str">
        <f ca="1">IFERROR(OFFSET(TabRecap!D$4,$A23-TabRecap!$B$5+1,),"")</f>
        <v/>
      </c>
      <c r="D23" s="33" t="str">
        <f ca="1">IFERROR(OFFSET(TabRecap!E$4,$A23-TabRecap!$B$5+1,),"")</f>
        <v/>
      </c>
      <c r="G23" s="309" t="e">
        <f ca="1">OFFSET(Récapitulatif!B28,,G4)</f>
        <v>#N/A</v>
      </c>
      <c r="H23" s="310"/>
      <c r="I23" s="310"/>
      <c r="J23" s="311"/>
      <c r="K23" s="16"/>
      <c r="L23" s="15"/>
      <c r="M23" s="15"/>
      <c r="N23" s="16"/>
      <c r="O23" s="16"/>
    </row>
    <row r="24" spans="1:15" ht="15" thickBot="1" x14ac:dyDescent="0.4">
      <c r="A24" s="31">
        <f t="shared" si="0"/>
        <v>108</v>
      </c>
      <c r="B24" s="32" t="str">
        <f ca="1">IFERROR(OFFSET(TabRecap!C$4,$A24-TabRecap!$B$5+1,),"")</f>
        <v/>
      </c>
      <c r="C24" s="32" t="str">
        <f ca="1">IFERROR(OFFSET(TabRecap!D$4,$A24-TabRecap!$B$5+1,),"")</f>
        <v/>
      </c>
      <c r="D24" s="33" t="str">
        <f ca="1">IFERROR(OFFSET(TabRecap!E$4,$A24-TabRecap!$B$5+1,),"")</f>
        <v/>
      </c>
      <c r="G24" s="15"/>
      <c r="H24" s="15"/>
      <c r="I24" s="16"/>
      <c r="J24" s="16"/>
      <c r="K24" s="16"/>
      <c r="L24" s="300" t="s">
        <v>109</v>
      </c>
      <c r="M24" s="301"/>
      <c r="N24" s="301"/>
      <c r="O24" s="302"/>
    </row>
    <row r="25" spans="1:15" ht="15" thickBot="1" x14ac:dyDescent="0.4">
      <c r="A25" s="31">
        <f t="shared" si="0"/>
        <v>109</v>
      </c>
      <c r="B25" s="32" t="str">
        <f ca="1">IFERROR(OFFSET(TabRecap!C$4,$A25-TabRecap!$B$5+1,),"")</f>
        <v/>
      </c>
      <c r="C25" s="32" t="str">
        <f ca="1">IFERROR(OFFSET(TabRecap!D$4,$A25-TabRecap!$B$5+1,),"")</f>
        <v/>
      </c>
      <c r="D25" s="33" t="str">
        <f ca="1">IFERROR(OFFSET(TabRecap!E$4,$A25-TabRecap!$B$5+1,),"")</f>
        <v/>
      </c>
      <c r="G25" s="312" t="s">
        <v>110</v>
      </c>
      <c r="H25" s="313"/>
      <c r="I25" s="313"/>
      <c r="J25" s="314"/>
      <c r="K25" s="34"/>
      <c r="L25" s="306" t="e">
        <f ca="1">OFFSET(Récapitulatif!B24,,G4)</f>
        <v>#N/A</v>
      </c>
      <c r="M25" s="307"/>
      <c r="N25" s="307"/>
      <c r="O25" s="308"/>
    </row>
    <row r="26" spans="1:15" ht="15" thickBot="1" x14ac:dyDescent="0.4">
      <c r="A26" s="31">
        <f t="shared" si="0"/>
        <v>110</v>
      </c>
      <c r="B26" s="32" t="str">
        <f ca="1">IFERROR(OFFSET(TabRecap!C$4,$A26-TabRecap!$B$5+1,),"")</f>
        <v/>
      </c>
      <c r="C26" s="32" t="str">
        <f ca="1">IFERROR(OFFSET(TabRecap!D$4,$A26-TabRecap!$B$5+1,),"")</f>
        <v/>
      </c>
      <c r="D26" s="33" t="str">
        <f ca="1">IFERROR(OFFSET(TabRecap!E$4,$A26-TabRecap!$B$5+1,),"")</f>
        <v/>
      </c>
      <c r="G26" s="315" t="e">
        <f ca="1">OFFSET(Récapitulatif!B27,,G4)</f>
        <v>#N/A</v>
      </c>
      <c r="H26" s="316"/>
      <c r="I26" s="316"/>
      <c r="J26" s="317"/>
      <c r="K26" s="16"/>
      <c r="L26" s="16"/>
      <c r="M26" s="16"/>
      <c r="N26" s="16"/>
      <c r="O26" s="16"/>
    </row>
    <row r="27" spans="1:15" x14ac:dyDescent="0.35">
      <c r="A27" s="31">
        <f t="shared" si="0"/>
        <v>111</v>
      </c>
      <c r="B27" s="32" t="str">
        <f ca="1">IFERROR(OFFSET(TabRecap!C$4,$A27-TabRecap!$B$5+1,),"")</f>
        <v/>
      </c>
      <c r="C27" s="32" t="str">
        <f ca="1">IFERROR(OFFSET(TabRecap!D$4,$A27-TabRecap!$B$5+1,),"")</f>
        <v/>
      </c>
      <c r="D27" s="33" t="str">
        <f ca="1">IFERROR(OFFSET(TabRecap!E$4,$A27-TabRecap!$B$5+1,),"")</f>
        <v/>
      </c>
      <c r="G27" s="15"/>
      <c r="H27" s="15"/>
      <c r="I27" s="16"/>
      <c r="J27" s="16"/>
      <c r="K27" s="16"/>
      <c r="L27" s="318" t="s">
        <v>111</v>
      </c>
      <c r="M27" s="319"/>
      <c r="N27" s="319"/>
      <c r="O27" s="320"/>
    </row>
    <row r="28" spans="1:15" ht="15" thickBot="1" x14ac:dyDescent="0.4">
      <c r="A28" s="31">
        <f t="shared" si="0"/>
        <v>112</v>
      </c>
      <c r="B28" s="32" t="str">
        <f ca="1">IFERROR(OFFSET(TabRecap!C$4,$A28-TabRecap!$B$5+1,),"")</f>
        <v/>
      </c>
      <c r="C28" s="32" t="str">
        <f ca="1">IFERROR(OFFSET(TabRecap!D$4,$A28-TabRecap!$B$5+1,),"")</f>
        <v/>
      </c>
      <c r="D28" s="33" t="str">
        <f ca="1">IFERROR(OFFSET(TabRecap!E$4,$A28-TabRecap!$B$5+1,),"")</f>
        <v/>
      </c>
      <c r="G28" s="15"/>
      <c r="H28" s="15"/>
      <c r="I28" s="16"/>
      <c r="J28" s="16"/>
      <c r="K28" s="34"/>
      <c r="L28" s="297" t="e">
        <f ca="1">OFFSET(Récapitulatif!B25,,G4)</f>
        <v>#N/A</v>
      </c>
      <c r="M28" s="298"/>
      <c r="N28" s="298"/>
      <c r="O28" s="299"/>
    </row>
    <row r="29" spans="1:15" ht="15" thickBot="1" x14ac:dyDescent="0.4">
      <c r="A29" s="31">
        <f t="shared" si="0"/>
        <v>113</v>
      </c>
      <c r="B29" s="32" t="str">
        <f ca="1">IFERROR(OFFSET(TabRecap!C$4,$A29-TabRecap!$B$5+1,),"")</f>
        <v/>
      </c>
      <c r="C29" s="32" t="str">
        <f ca="1">IFERROR(OFFSET(TabRecap!D$4,$A29-TabRecap!$B$5+1,),"")</f>
        <v/>
      </c>
      <c r="D29" s="33" t="str">
        <f ca="1">IFERROR(OFFSET(TabRecap!E$4,$A29-TabRecap!$B$5+1,),"")</f>
        <v/>
      </c>
      <c r="G29" s="327" t="s">
        <v>112</v>
      </c>
      <c r="H29" s="327"/>
      <c r="I29" s="327"/>
      <c r="J29" s="327"/>
      <c r="K29" s="16"/>
      <c r="L29" s="15"/>
      <c r="M29" s="15"/>
      <c r="N29" s="16"/>
      <c r="O29" s="16"/>
    </row>
    <row r="30" spans="1:15" x14ac:dyDescent="0.35">
      <c r="A30" s="31">
        <f t="shared" si="0"/>
        <v>114</v>
      </c>
      <c r="B30" s="32" t="str">
        <f ca="1">IFERROR(OFFSET(TabRecap!C$4,$A30-TabRecap!$B$5+1,),"")</f>
        <v/>
      </c>
      <c r="C30" s="32" t="str">
        <f ca="1">IFERROR(OFFSET(TabRecap!D$4,$A30-TabRecap!$B$5+1,),"")</f>
        <v/>
      </c>
      <c r="D30" s="33" t="str">
        <f ca="1">IFERROR(OFFSET(TabRecap!E$4,$A30-TabRecap!$B$5+1,),"")</f>
        <v/>
      </c>
      <c r="G30" s="328" t="s">
        <v>113</v>
      </c>
      <c r="H30" s="328"/>
      <c r="I30" s="328"/>
      <c r="J30" s="328"/>
      <c r="K30" s="16"/>
      <c r="L30" s="329" t="s">
        <v>114</v>
      </c>
      <c r="M30" s="330"/>
      <c r="N30" s="330"/>
      <c r="O30" s="331"/>
    </row>
    <row r="31" spans="1:15" ht="15" thickBot="1" x14ac:dyDescent="0.4">
      <c r="A31" s="31">
        <f t="shared" si="0"/>
        <v>115</v>
      </c>
      <c r="B31" s="32" t="str">
        <f ca="1">IFERROR(OFFSET(TabRecap!C$4,$A31-TabRecap!$B$5+1,),"")</f>
        <v/>
      </c>
      <c r="C31" s="32" t="str">
        <f ca="1">IFERROR(OFFSET(TabRecap!D$4,$A31-TabRecap!$B$5+1,),"")</f>
        <v/>
      </c>
      <c r="D31" s="33" t="str">
        <f ca="1">IFERROR(OFFSET(TabRecap!E$4,$A31-TabRecap!$B$5+1,),"")</f>
        <v/>
      </c>
      <c r="G31" s="321" t="s">
        <v>115</v>
      </c>
      <c r="H31" s="322"/>
      <c r="I31" s="322"/>
      <c r="J31" s="323"/>
      <c r="K31" s="34"/>
      <c r="L31" s="332" t="e">
        <f ca="1">OFFSET(Récapitulatif!B26,,G4)</f>
        <v>#N/A</v>
      </c>
      <c r="M31" s="333"/>
      <c r="N31" s="333"/>
      <c r="O31" s="334"/>
    </row>
    <row r="32" spans="1:15" x14ac:dyDescent="0.35">
      <c r="A32" s="31">
        <f t="shared" si="0"/>
        <v>116</v>
      </c>
      <c r="B32" s="32" t="str">
        <f ca="1">IFERROR(OFFSET(TabRecap!C$4,$A32-TabRecap!$B$5+1,),"")</f>
        <v/>
      </c>
      <c r="C32" s="32" t="str">
        <f ca="1">IFERROR(OFFSET(TabRecap!D$4,$A32-TabRecap!$B$5+1,),"")</f>
        <v/>
      </c>
      <c r="D32" s="33" t="str">
        <f ca="1">IFERROR(OFFSET(TabRecap!E$4,$A32-TabRecap!$B$5+1,),"")</f>
        <v/>
      </c>
      <c r="G32" s="321" t="s">
        <v>116</v>
      </c>
      <c r="H32" s="322"/>
      <c r="I32" s="322"/>
      <c r="J32" s="323"/>
      <c r="K32" s="16"/>
      <c r="L32" s="16"/>
      <c r="M32" s="16"/>
      <c r="N32" s="16"/>
      <c r="O32" s="16"/>
    </row>
    <row r="33" spans="1:19" x14ac:dyDescent="0.35">
      <c r="A33" s="31">
        <f t="shared" si="0"/>
        <v>117</v>
      </c>
      <c r="B33" s="32" t="str">
        <f ca="1">IFERROR(OFFSET(TabRecap!C$4,$A33-TabRecap!$B$5+1,),"")</f>
        <v/>
      </c>
      <c r="C33" s="32" t="str">
        <f ca="1">IFERROR(OFFSET(TabRecap!D$4,$A33-TabRecap!$B$5+1,),"")</f>
        <v/>
      </c>
      <c r="D33" s="33" t="str">
        <f ca="1">IFERROR(OFFSET(TabRecap!E$4,$A33-TabRecap!$B$5+1,),"")</f>
        <v/>
      </c>
      <c r="G33" s="321" t="s">
        <v>117</v>
      </c>
      <c r="H33" s="322"/>
      <c r="I33" s="322"/>
      <c r="J33" s="323"/>
      <c r="K33" s="16"/>
      <c r="L33" s="16"/>
      <c r="M33" s="16"/>
      <c r="N33" s="16"/>
      <c r="O33" s="16"/>
    </row>
    <row r="34" spans="1:19" x14ac:dyDescent="0.35">
      <c r="A34" s="31">
        <f t="shared" si="0"/>
        <v>118</v>
      </c>
      <c r="B34" s="32" t="str">
        <f ca="1">IFERROR(OFFSET(TabRecap!C$4,$A34-TabRecap!$B$5+1,),"")</f>
        <v/>
      </c>
      <c r="C34" s="32" t="str">
        <f ca="1">IFERROR(OFFSET(TabRecap!D$4,$A34-TabRecap!$B$5+1,),"")</f>
        <v/>
      </c>
      <c r="D34" s="33" t="str">
        <f ca="1">IFERROR(OFFSET(TabRecap!E$4,$A34-TabRecap!$B$5+1,),"")</f>
        <v/>
      </c>
      <c r="G34" s="324" t="s">
        <v>118</v>
      </c>
      <c r="H34" s="325"/>
      <c r="I34" s="325"/>
      <c r="J34" s="326"/>
      <c r="K34" s="16"/>
      <c r="L34" s="16"/>
      <c r="M34" s="16"/>
      <c r="N34" s="16"/>
      <c r="O34" s="16"/>
    </row>
    <row r="35" spans="1:19" x14ac:dyDescent="0.35">
      <c r="A35" s="31">
        <f t="shared" si="0"/>
        <v>119</v>
      </c>
      <c r="B35" s="32" t="str">
        <f ca="1">IFERROR(OFFSET(TabRecap!C$4,$A35-TabRecap!$B$5+1,),"")</f>
        <v/>
      </c>
      <c r="C35" s="32" t="str">
        <f ca="1">IFERROR(OFFSET(TabRecap!D$4,$A35-TabRecap!$B$5+1,),"")</f>
        <v/>
      </c>
      <c r="D35" s="33" t="str">
        <f ca="1">IFERROR(OFFSET(TabRecap!E$4,$A35-TabRecap!$B$5+1,),"")</f>
        <v/>
      </c>
      <c r="G35" s="16"/>
      <c r="H35" s="16"/>
      <c r="I35" s="16"/>
      <c r="J35" s="16"/>
      <c r="K35" s="16"/>
      <c r="L35" s="16"/>
      <c r="M35" s="16"/>
      <c r="N35" s="16"/>
      <c r="O35" s="16"/>
    </row>
    <row r="36" spans="1:19" x14ac:dyDescent="0.35">
      <c r="A36" s="31">
        <f>IF(MONTH(A35+1)=$G$4,A35+1,"")</f>
        <v>120</v>
      </c>
      <c r="B36" s="32" t="str">
        <f ca="1">IFERROR(OFFSET(TabRecap!C$4,$A36-TabRecap!$B$5+1,),"")</f>
        <v/>
      </c>
      <c r="C36" s="32" t="str">
        <f ca="1">IFERROR(OFFSET(TabRecap!D$4,$A36-TabRecap!$B$5+1,),"")</f>
        <v/>
      </c>
      <c r="D36" s="33" t="str">
        <f ca="1">IFERROR(OFFSET(TabRecap!E$4,$A36-TabRecap!$B$5+1,),"")</f>
        <v/>
      </c>
      <c r="G36" s="16"/>
      <c r="H36" s="16"/>
      <c r="I36" s="16"/>
      <c r="J36" s="16"/>
      <c r="K36" s="16"/>
      <c r="L36" s="16"/>
      <c r="M36" s="16"/>
      <c r="N36" s="16"/>
      <c r="O36" s="16"/>
    </row>
    <row r="37" spans="1:19" x14ac:dyDescent="0.35">
      <c r="A37" s="31">
        <f>IFERROR(IF(MONTH(A36+1)=$G$4,A36+1,""),"")</f>
        <v>121</v>
      </c>
      <c r="B37" s="32" t="str">
        <f ca="1">IFERROR(OFFSET(TabRecap!C$4,$A37-TabRecap!$B$5+1,),"")</f>
        <v/>
      </c>
      <c r="C37" s="32" t="str">
        <f ca="1">IFERROR(OFFSET(TabRecap!D$4,$A37-TabRecap!$B$5+1,),"")</f>
        <v/>
      </c>
      <c r="D37" s="33" t="str">
        <f ca="1">IFERROR(OFFSET(TabRecap!E$4,$A37-TabRecap!$B$5+1,),"")</f>
        <v/>
      </c>
      <c r="F37" s="36"/>
      <c r="G37" s="16"/>
      <c r="H37" s="16"/>
      <c r="I37" s="16"/>
      <c r="J37" s="16"/>
      <c r="K37" s="16"/>
      <c r="L37" s="16"/>
      <c r="M37" s="16"/>
      <c r="N37" s="16"/>
      <c r="O37" s="16"/>
      <c r="P37" s="37"/>
      <c r="Q37" s="37"/>
      <c r="R37" s="37"/>
      <c r="S37" s="37"/>
    </row>
    <row r="38" spans="1:19" x14ac:dyDescent="0.35">
      <c r="A38" s="31" t="str">
        <f>IFERROR(IF(MONTH(A37+1)=$G$4,A37+1,""),"")</f>
        <v/>
      </c>
      <c r="B38" s="32" t="str">
        <f ca="1">IFERROR(OFFSET(TabRecap!C$4,$A38-TabRecap!$B$5+1,),"")</f>
        <v/>
      </c>
      <c r="C38" s="32" t="str">
        <f ca="1">IFERROR(OFFSET(TabRecap!D$4,$A38-TabRecap!$B$5+1,),"")</f>
        <v/>
      </c>
      <c r="D38" s="33" t="str">
        <f ca="1">IFERROR(OFFSET(TabRecap!E$4,$A38-TabRecap!$B$5+1,),"")</f>
        <v/>
      </c>
      <c r="F38" s="36"/>
      <c r="G38" s="16"/>
      <c r="H38" s="16"/>
      <c r="I38" s="16"/>
      <c r="J38" s="16"/>
      <c r="K38" s="16"/>
      <c r="L38" s="16"/>
      <c r="M38" s="16"/>
      <c r="N38" s="16"/>
      <c r="O38" s="16"/>
      <c r="P38" s="37"/>
      <c r="Q38" s="37"/>
      <c r="R38" s="37"/>
      <c r="S38" s="37"/>
    </row>
    <row r="39" spans="1:19" ht="15" customHeight="1" x14ac:dyDescent="0.35">
      <c r="B39" s="16"/>
      <c r="C39" s="16"/>
      <c r="D39" s="16"/>
      <c r="F39" s="36"/>
      <c r="G39" s="16"/>
      <c r="H39" s="16"/>
      <c r="I39" s="16"/>
      <c r="J39" s="16"/>
      <c r="K39" s="16"/>
      <c r="L39" s="16"/>
      <c r="M39" s="16"/>
      <c r="N39" s="16"/>
      <c r="O39" s="16"/>
      <c r="P39" s="37"/>
      <c r="Q39" s="37"/>
      <c r="R39" s="37"/>
      <c r="S39" s="37"/>
    </row>
    <row r="40" spans="1:19" ht="15" customHeight="1" x14ac:dyDescent="0.35">
      <c r="G40" s="16"/>
      <c r="H40" s="16"/>
      <c r="I40" s="16"/>
      <c r="J40" s="16"/>
      <c r="K40" s="16"/>
      <c r="L40" s="16"/>
      <c r="M40" s="16"/>
      <c r="N40" s="16"/>
      <c r="O40" s="16"/>
    </row>
    <row r="41" spans="1:19" ht="15" customHeight="1" x14ac:dyDescent="0.35">
      <c r="G41" s="16"/>
      <c r="H41" s="16"/>
      <c r="I41" s="16"/>
      <c r="J41" s="16"/>
      <c r="K41" s="16"/>
      <c r="L41" s="16"/>
      <c r="M41" s="16"/>
      <c r="N41" s="16"/>
      <c r="O41" s="16"/>
    </row>
    <row r="42" spans="1:19" ht="15" customHeight="1" x14ac:dyDescent="0.35">
      <c r="G42" s="16"/>
      <c r="H42" s="16"/>
      <c r="I42" s="16"/>
      <c r="J42" s="16"/>
      <c r="K42" s="16"/>
      <c r="L42" s="16"/>
      <c r="M42" s="16"/>
      <c r="N42" s="16"/>
      <c r="O42" s="16"/>
    </row>
    <row r="43" spans="1:19" ht="15" customHeight="1" x14ac:dyDescent="0.35">
      <c r="G43" s="16"/>
      <c r="H43" s="16"/>
      <c r="I43" s="16"/>
      <c r="J43" s="16"/>
      <c r="K43" s="16"/>
      <c r="L43" s="16"/>
      <c r="M43" s="16"/>
      <c r="N43" s="16"/>
      <c r="O43" s="16"/>
    </row>
    <row r="44" spans="1:19" ht="15" customHeight="1" x14ac:dyDescent="0.35">
      <c r="G44" s="16"/>
      <c r="H44" s="16"/>
      <c r="I44" s="16"/>
      <c r="J44" s="16"/>
      <c r="K44" s="16"/>
      <c r="L44" s="16"/>
      <c r="M44" s="16"/>
      <c r="N44" s="16"/>
      <c r="O44" s="16"/>
    </row>
    <row r="45" spans="1:19" ht="15" customHeight="1" x14ac:dyDescent="0.35">
      <c r="G45" s="16"/>
      <c r="H45" s="16"/>
      <c r="I45" s="16"/>
      <c r="J45" s="16"/>
      <c r="K45" s="16"/>
      <c r="L45" s="16"/>
      <c r="M45" s="16"/>
      <c r="N45" s="16"/>
      <c r="O45" s="16"/>
    </row>
    <row r="46" spans="1:19" ht="15" customHeight="1" x14ac:dyDescent="0.35">
      <c r="G46" s="16"/>
      <c r="H46" s="16"/>
      <c r="I46" s="16"/>
      <c r="J46" s="16"/>
      <c r="K46" s="16"/>
      <c r="L46" s="16"/>
      <c r="M46" s="16"/>
      <c r="N46" s="16"/>
      <c r="O46" s="16"/>
    </row>
    <row r="47" spans="1:19" ht="15" customHeight="1" x14ac:dyDescent="0.35">
      <c r="G47" s="16"/>
      <c r="H47" s="16"/>
      <c r="I47" s="16"/>
      <c r="J47" s="16"/>
      <c r="K47" s="16"/>
      <c r="L47" s="16"/>
      <c r="M47" s="16"/>
      <c r="N47" s="16"/>
      <c r="O47" s="16"/>
    </row>
    <row r="48" spans="1:19" ht="15" customHeight="1" x14ac:dyDescent="0.35">
      <c r="G48" s="16"/>
      <c r="H48" s="16"/>
      <c r="I48" s="16"/>
      <c r="J48" s="16"/>
      <c r="K48" s="16"/>
      <c r="L48" s="16"/>
      <c r="M48" s="16"/>
      <c r="N48" s="16"/>
      <c r="O48" s="16"/>
    </row>
    <row r="49" spans="7:15" ht="15" customHeight="1" x14ac:dyDescent="0.35">
      <c r="G49" s="16"/>
      <c r="H49" s="16"/>
      <c r="I49" s="16"/>
      <c r="J49" s="16"/>
      <c r="K49" s="16"/>
      <c r="L49" s="16"/>
      <c r="M49" s="16"/>
      <c r="N49" s="16"/>
      <c r="O49" s="16"/>
    </row>
    <row r="50" spans="7:15" ht="15" customHeight="1" x14ac:dyDescent="0.35">
      <c r="G50" s="16"/>
      <c r="H50" s="16"/>
      <c r="I50" s="16"/>
      <c r="J50" s="16"/>
      <c r="K50" s="16"/>
      <c r="L50" s="16"/>
      <c r="M50" s="16"/>
      <c r="N50" s="16"/>
      <c r="O50" s="16"/>
    </row>
    <row r="51" spans="7:15" ht="15" customHeight="1" x14ac:dyDescent="0.35">
      <c r="G51" s="16"/>
      <c r="H51" s="16"/>
      <c r="I51" s="16"/>
      <c r="J51" s="16"/>
      <c r="K51" s="16"/>
      <c r="L51" s="16"/>
      <c r="M51" s="16"/>
      <c r="N51" s="16"/>
      <c r="O51" s="16"/>
    </row>
    <row r="52" spans="7:15" ht="15" customHeight="1" x14ac:dyDescent="0.35">
      <c r="G52" s="16"/>
      <c r="H52" s="16"/>
      <c r="I52" s="16"/>
      <c r="J52" s="16"/>
      <c r="K52" s="16"/>
      <c r="L52" s="16"/>
      <c r="M52" s="16"/>
      <c r="N52" s="16"/>
      <c r="O52" s="16"/>
    </row>
    <row r="53" spans="7:15" ht="15" customHeight="1" x14ac:dyDescent="0.35">
      <c r="G53" s="16"/>
      <c r="H53" s="16"/>
      <c r="I53" s="16"/>
      <c r="J53" s="16"/>
      <c r="K53" s="16"/>
      <c r="L53" s="16"/>
      <c r="M53" s="16"/>
      <c r="N53" s="16"/>
      <c r="O53" s="16"/>
    </row>
    <row r="54" spans="7:15" ht="15" customHeight="1" x14ac:dyDescent="0.35">
      <c r="G54" s="16"/>
      <c r="H54" s="16"/>
      <c r="I54" s="16"/>
      <c r="J54" s="16"/>
      <c r="K54" s="16"/>
      <c r="L54" s="16"/>
      <c r="M54" s="16"/>
      <c r="N54" s="16"/>
      <c r="O54" s="16"/>
    </row>
    <row r="55" spans="7:15" ht="15" customHeight="1" x14ac:dyDescent="0.35">
      <c r="G55" s="16"/>
      <c r="H55" s="16"/>
      <c r="I55" s="16"/>
      <c r="J55" s="16"/>
      <c r="K55" s="16"/>
      <c r="L55" s="16"/>
      <c r="M55" s="16"/>
      <c r="N55" s="16"/>
      <c r="O55" s="16"/>
    </row>
    <row r="56" spans="7:15" ht="15" customHeight="1" x14ac:dyDescent="0.35">
      <c r="G56" s="16"/>
      <c r="H56" s="16"/>
      <c r="I56" s="16"/>
      <c r="J56" s="16"/>
      <c r="K56" s="16"/>
      <c r="L56" s="16"/>
      <c r="M56" s="16"/>
      <c r="N56" s="16"/>
      <c r="O56" s="16"/>
    </row>
    <row r="57" spans="7:15" ht="15" customHeight="1" x14ac:dyDescent="0.35">
      <c r="G57" s="16"/>
      <c r="H57" s="16"/>
      <c r="I57" s="16"/>
      <c r="J57" s="16"/>
      <c r="K57" s="16"/>
      <c r="L57" s="16"/>
      <c r="M57" s="16"/>
      <c r="N57" s="16"/>
      <c r="O57" s="16"/>
    </row>
    <row r="58" spans="7:15" ht="15" customHeight="1" x14ac:dyDescent="0.35">
      <c r="G58" s="16"/>
      <c r="H58" s="16"/>
      <c r="I58" s="16"/>
      <c r="J58" s="16"/>
      <c r="K58" s="16"/>
      <c r="L58" s="16"/>
      <c r="M58" s="16"/>
      <c r="N58" s="16"/>
      <c r="O58" s="16"/>
    </row>
    <row r="59" spans="7:15" ht="15" customHeight="1" x14ac:dyDescent="0.35">
      <c r="G59" s="16"/>
      <c r="H59" s="16"/>
      <c r="I59" s="16"/>
      <c r="J59" s="16"/>
      <c r="K59" s="16"/>
      <c r="L59" s="16"/>
      <c r="M59" s="16"/>
      <c r="N59" s="16"/>
      <c r="O59" s="16"/>
    </row>
    <row r="60" spans="7:15" ht="15" customHeight="1" x14ac:dyDescent="0.35">
      <c r="G60" s="16"/>
      <c r="H60" s="16"/>
      <c r="I60" s="16"/>
      <c r="J60" s="16"/>
      <c r="K60" s="16"/>
      <c r="L60" s="16"/>
      <c r="M60" s="16"/>
      <c r="N60" s="16"/>
      <c r="O60" s="16"/>
    </row>
    <row r="61" spans="7:15" ht="15" customHeight="1" x14ac:dyDescent="0.35">
      <c r="G61" s="16"/>
      <c r="H61" s="16"/>
      <c r="I61" s="16"/>
      <c r="J61" s="16"/>
      <c r="K61" s="16"/>
      <c r="L61" s="16"/>
      <c r="M61" s="16"/>
      <c r="N61" s="16"/>
      <c r="O61" s="16"/>
    </row>
    <row r="62" spans="7:15" ht="15" customHeight="1" x14ac:dyDescent="0.35">
      <c r="G62" s="16"/>
      <c r="H62" s="16"/>
      <c r="I62" s="16"/>
      <c r="J62" s="16"/>
      <c r="K62" s="16"/>
      <c r="L62" s="16"/>
      <c r="M62" s="16"/>
      <c r="N62" s="16"/>
      <c r="O62" s="16"/>
    </row>
    <row r="63" spans="7:15" ht="15" customHeight="1" x14ac:dyDescent="0.35">
      <c r="G63" s="16"/>
      <c r="H63" s="16"/>
      <c r="I63" s="16"/>
      <c r="J63" s="16"/>
      <c r="K63" s="16"/>
      <c r="L63" s="16"/>
      <c r="M63" s="16"/>
      <c r="N63" s="16"/>
      <c r="O63" s="16"/>
    </row>
    <row r="64" spans="7:15" ht="15" customHeight="1" x14ac:dyDescent="0.35">
      <c r="G64" s="16"/>
      <c r="H64" s="16"/>
      <c r="I64" s="16"/>
      <c r="J64" s="16"/>
      <c r="K64" s="16"/>
      <c r="L64" s="16"/>
      <c r="M64" s="16"/>
      <c r="N64" s="16"/>
      <c r="O64" s="16"/>
    </row>
    <row r="65" spans="7:15" ht="15" customHeight="1" x14ac:dyDescent="0.35">
      <c r="G65" s="16"/>
      <c r="H65" s="16"/>
      <c r="I65" s="16"/>
      <c r="J65" s="16"/>
      <c r="K65" s="16"/>
      <c r="L65" s="16"/>
      <c r="M65" s="16"/>
      <c r="N65" s="16"/>
      <c r="O65" s="16"/>
    </row>
    <row r="66" spans="7:15" ht="15" customHeight="1" x14ac:dyDescent="0.35">
      <c r="G66" s="16"/>
      <c r="H66" s="16"/>
      <c r="I66" s="16"/>
      <c r="J66" s="16"/>
      <c r="K66" s="16"/>
      <c r="L66" s="16"/>
      <c r="M66" s="16"/>
      <c r="N66" s="16"/>
      <c r="O66" s="16"/>
    </row>
    <row r="67" spans="7:15" ht="15" customHeight="1" x14ac:dyDescent="0.35">
      <c r="G67" s="16"/>
      <c r="H67" s="16"/>
      <c r="I67" s="16"/>
      <c r="J67" s="16"/>
      <c r="K67" s="16"/>
      <c r="L67" s="16"/>
      <c r="M67" s="16"/>
      <c r="N67" s="16"/>
      <c r="O67" s="16"/>
    </row>
    <row r="68" spans="7:15" ht="15" customHeight="1" x14ac:dyDescent="0.35">
      <c r="G68" s="16"/>
      <c r="H68" s="16"/>
      <c r="I68" s="16"/>
      <c r="J68" s="16"/>
      <c r="K68" s="16"/>
      <c r="L68" s="16"/>
      <c r="M68" s="16"/>
      <c r="N68" s="16"/>
      <c r="O68" s="16"/>
    </row>
    <row r="69" spans="7:15" ht="15" customHeight="1" x14ac:dyDescent="0.35">
      <c r="G69" s="16"/>
      <c r="H69" s="16"/>
      <c r="I69" s="16"/>
      <c r="J69" s="16"/>
      <c r="K69" s="16"/>
      <c r="L69" s="16"/>
      <c r="M69" s="16"/>
      <c r="N69" s="16"/>
      <c r="O69" s="16"/>
    </row>
    <row r="70" spans="7:15" ht="15" customHeight="1" x14ac:dyDescent="0.35">
      <c r="G70" s="16"/>
      <c r="H70" s="16"/>
      <c r="I70" s="16"/>
      <c r="J70" s="16"/>
      <c r="K70" s="16"/>
      <c r="L70" s="16"/>
      <c r="M70" s="16"/>
      <c r="N70" s="16"/>
      <c r="O70" s="16"/>
    </row>
    <row r="71" spans="7:15" ht="15" customHeight="1" x14ac:dyDescent="0.35">
      <c r="G71" s="16"/>
      <c r="H71" s="16"/>
      <c r="I71" s="16"/>
      <c r="J71" s="16"/>
      <c r="K71" s="16"/>
      <c r="L71" s="16"/>
      <c r="M71" s="16"/>
      <c r="N71" s="16"/>
      <c r="O71" s="16"/>
    </row>
    <row r="72" spans="7:15" ht="15" customHeight="1" x14ac:dyDescent="0.35">
      <c r="G72" s="16"/>
      <c r="H72" s="16"/>
      <c r="I72" s="16"/>
      <c r="J72" s="16"/>
      <c r="K72" s="16"/>
      <c r="L72" s="16"/>
      <c r="M72" s="16"/>
      <c r="N72" s="16"/>
      <c r="O72" s="16"/>
    </row>
    <row r="73" spans="7:15" ht="15" customHeight="1" x14ac:dyDescent="0.35">
      <c r="G73" s="16"/>
      <c r="H73" s="16"/>
      <c r="I73" s="16"/>
      <c r="J73" s="16"/>
      <c r="K73" s="16"/>
      <c r="L73" s="16"/>
      <c r="M73" s="16"/>
      <c r="N73" s="16"/>
      <c r="O73" s="16"/>
    </row>
  </sheetData>
  <mergeCells count="40">
    <mergeCell ref="G33:J33"/>
    <mergeCell ref="G34:J34"/>
    <mergeCell ref="G29:J29"/>
    <mergeCell ref="G30:J30"/>
    <mergeCell ref="L30:O30"/>
    <mergeCell ref="G31:J31"/>
    <mergeCell ref="L31:O31"/>
    <mergeCell ref="G32:J32"/>
    <mergeCell ref="L28:O28"/>
    <mergeCell ref="G20:H20"/>
    <mergeCell ref="I20:J20"/>
    <mergeCell ref="L21:O21"/>
    <mergeCell ref="G22:J22"/>
    <mergeCell ref="L22:O22"/>
    <mergeCell ref="G23:J23"/>
    <mergeCell ref="L24:O24"/>
    <mergeCell ref="G25:J25"/>
    <mergeCell ref="L25:O25"/>
    <mergeCell ref="G26:J26"/>
    <mergeCell ref="L27:O27"/>
    <mergeCell ref="G19:J19"/>
    <mergeCell ref="L19:O19"/>
    <mergeCell ref="G11:J11"/>
    <mergeCell ref="L12:O12"/>
    <mergeCell ref="G13:J13"/>
    <mergeCell ref="L13:O13"/>
    <mergeCell ref="G14:J14"/>
    <mergeCell ref="L15:O15"/>
    <mergeCell ref="G16:J16"/>
    <mergeCell ref="L16:O16"/>
    <mergeCell ref="G17:H17"/>
    <mergeCell ref="I17:J17"/>
    <mergeCell ref="L18:O18"/>
    <mergeCell ref="G10:J10"/>
    <mergeCell ref="L10:O10"/>
    <mergeCell ref="C1:F2"/>
    <mergeCell ref="A2:B2"/>
    <mergeCell ref="G7:J7"/>
    <mergeCell ref="G8:J8"/>
    <mergeCell ref="L9:O9"/>
  </mergeCells>
  <conditionalFormatting sqref="B8:B38">
    <cfRule type="expression" dxfId="10" priority="2">
      <formula>B8=MIN($B$8:$B$38)</formula>
    </cfRule>
  </conditionalFormatting>
  <conditionalFormatting sqref="C8:C38">
    <cfRule type="expression" dxfId="9" priority="1">
      <formula>C8=MAX($C$8:$C$38)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70"/>
  <sheetViews>
    <sheetView zoomScale="90" zoomScaleNormal="90" workbookViewId="0">
      <selection activeCell="C4" sqref="C4"/>
    </sheetView>
  </sheetViews>
  <sheetFormatPr baseColWidth="10" defaultColWidth="11.453125" defaultRowHeight="14.5" x14ac:dyDescent="0.35"/>
  <cols>
    <col min="1" max="6" width="11.453125" style="43"/>
    <col min="7" max="7" width="12.1796875" style="43" bestFit="1" customWidth="1"/>
    <col min="8" max="10" width="11.453125" style="43"/>
    <col min="11" max="13" width="11.453125" style="43" customWidth="1"/>
    <col min="14" max="16384" width="11.453125" style="43"/>
  </cols>
  <sheetData>
    <row r="1" spans="1:18" x14ac:dyDescent="0.35">
      <c r="C1" s="363" t="s">
        <v>134</v>
      </c>
      <c r="D1" s="363"/>
      <c r="E1" s="363"/>
      <c r="F1" s="363"/>
      <c r="G1" s="363"/>
      <c r="H1" s="363"/>
    </row>
    <row r="2" spans="1:18" x14ac:dyDescent="0.35">
      <c r="C2" s="363"/>
      <c r="D2" s="363"/>
      <c r="E2" s="363"/>
      <c r="F2" s="363"/>
      <c r="G2" s="363"/>
      <c r="H2" s="363"/>
    </row>
    <row r="3" spans="1:18" s="49" customFormat="1" ht="15" thickBot="1" x14ac:dyDescent="0.4">
      <c r="C3" s="38"/>
      <c r="D3" s="38"/>
      <c r="E3" s="38"/>
      <c r="F3" s="38"/>
      <c r="G3" s="38"/>
      <c r="H3" s="38"/>
    </row>
    <row r="4" spans="1:18" s="49" customFormat="1" x14ac:dyDescent="0.35">
      <c r="A4" s="40"/>
      <c r="B4" s="40" t="s">
        <v>90</v>
      </c>
      <c r="C4" s="188">
        <f>TabRecap!C2</f>
        <v>1900</v>
      </c>
      <c r="D4" s="100"/>
      <c r="E4" s="38" t="s">
        <v>91</v>
      </c>
      <c r="F4" s="21" t="s">
        <v>184</v>
      </c>
      <c r="G4" s="38">
        <f>VLOOKUP(F4,Annexe!A2:B13,2,0)</f>
        <v>3</v>
      </c>
      <c r="H4" s="38" t="s">
        <v>92</v>
      </c>
      <c r="I4" s="39">
        <f>DATE(C4,G4,1)</f>
        <v>61</v>
      </c>
      <c r="J4" s="40" t="s">
        <v>93</v>
      </c>
      <c r="K4" s="39">
        <f>DATE(C4,G4+1,1)</f>
        <v>92</v>
      </c>
    </row>
    <row r="5" spans="1:18" x14ac:dyDescent="0.35">
      <c r="A5" s="41"/>
      <c r="B5" s="41"/>
      <c r="C5" s="41"/>
      <c r="D5" s="41"/>
      <c r="E5" s="41"/>
      <c r="F5" s="42"/>
      <c r="G5" s="38"/>
      <c r="H5" s="38"/>
      <c r="I5" s="40" t="s">
        <v>119</v>
      </c>
      <c r="J5" s="40"/>
      <c r="K5" s="40" t="s">
        <v>119</v>
      </c>
      <c r="L5" s="49"/>
    </row>
    <row r="6" spans="1:18" ht="15" thickBot="1" x14ac:dyDescent="0.4">
      <c r="F6" s="42"/>
      <c r="G6" s="38"/>
      <c r="H6" s="38"/>
      <c r="I6" s="49"/>
      <c r="J6" s="49"/>
      <c r="K6" s="49"/>
      <c r="L6" s="49"/>
      <c r="N6" s="53"/>
      <c r="O6" s="53"/>
      <c r="P6" s="53"/>
      <c r="Q6" s="53"/>
      <c r="R6" s="53"/>
    </row>
    <row r="7" spans="1:18" x14ac:dyDescent="0.35">
      <c r="A7" s="52" t="s">
        <v>94</v>
      </c>
      <c r="B7" s="51" t="s">
        <v>133</v>
      </c>
      <c r="C7" s="51" t="s">
        <v>132</v>
      </c>
      <c r="D7" s="50" t="s">
        <v>131</v>
      </c>
      <c r="G7" s="38"/>
      <c r="H7" s="38"/>
      <c r="I7" s="49"/>
      <c r="J7" s="49"/>
      <c r="K7" s="49"/>
      <c r="L7" s="49"/>
      <c r="R7" s="48"/>
    </row>
    <row r="8" spans="1:18" x14ac:dyDescent="0.35">
      <c r="A8" s="47">
        <f>I4</f>
        <v>61</v>
      </c>
      <c r="B8" s="45" t="str">
        <f ca="1">IFERROR(OFFSET(TabRecap!F$4,$A8-TabRecap!$B$5+1,),"")</f>
        <v/>
      </c>
      <c r="C8" s="45" t="str">
        <f ca="1">IFERROR(OFFSET(TabRecap!G$4,$A8-TabRecap!$B$5+1,),"")</f>
        <v/>
      </c>
      <c r="D8" s="44" t="str">
        <f ca="1">IFERROR(OFFSET(TabRecap!H$4,$A8-TabRecap!$B$5+1,),"")</f>
        <v/>
      </c>
      <c r="G8" s="38"/>
      <c r="H8" s="38"/>
      <c r="I8" s="49"/>
      <c r="J8" s="49"/>
      <c r="K8" s="49"/>
      <c r="L8" s="49"/>
      <c r="R8" s="48"/>
    </row>
    <row r="9" spans="1:18" ht="15" thickBot="1" x14ac:dyDescent="0.4">
      <c r="A9" s="47">
        <f t="shared" ref="A9:A35" si="0">A8+1</f>
        <v>62</v>
      </c>
      <c r="B9" s="45" t="str">
        <f ca="1">IFERROR(OFFSET(TabRecap!F$4,$A9-TabRecap!$B$5+1,),"")</f>
        <v/>
      </c>
      <c r="C9" s="45" t="str">
        <f ca="1">IFERROR(OFFSET(TabRecap!G$4,$A9-TabRecap!$B$5+1,),"")</f>
        <v/>
      </c>
      <c r="D9" s="44" t="str">
        <f ca="1">IFERROR(OFFSET(TabRecap!H$4,$A9-TabRecap!$B$5+1,),"")</f>
        <v/>
      </c>
    </row>
    <row r="10" spans="1:18" x14ac:dyDescent="0.35">
      <c r="A10" s="47">
        <f t="shared" si="0"/>
        <v>63</v>
      </c>
      <c r="B10" s="45" t="str">
        <f ca="1">IFERROR(OFFSET(TabRecap!F$4,$A10-TabRecap!$B$5+1,),"")</f>
        <v/>
      </c>
      <c r="C10" s="45" t="str">
        <f ca="1">IFERROR(OFFSET(TabRecap!G$4,$A10-TabRecap!$B$5+1,),"")</f>
        <v/>
      </c>
      <c r="D10" s="44" t="str">
        <f ca="1">IFERROR(OFFSET(TabRecap!H$4,$A10-TabRecap!$B$5+1,),"")</f>
        <v/>
      </c>
      <c r="H10" s="356" t="s">
        <v>130</v>
      </c>
      <c r="I10" s="357"/>
      <c r="J10" s="357"/>
      <c r="K10" s="358"/>
    </row>
    <row r="11" spans="1:18" ht="15" thickBot="1" x14ac:dyDescent="0.4">
      <c r="A11" s="47">
        <f t="shared" si="0"/>
        <v>64</v>
      </c>
      <c r="B11" s="45" t="str">
        <f ca="1">IFERROR(OFFSET(TabRecap!F$4,$A11-TabRecap!$B$5+1,),"")</f>
        <v/>
      </c>
      <c r="C11" s="45" t="str">
        <f ca="1">IFERROR(OFFSET(TabRecap!G$4,$A11-TabRecap!$B$5+1,),"")</f>
        <v/>
      </c>
      <c r="D11" s="44" t="str">
        <f ca="1">IFERROR(OFFSET(TabRecap!H$4,$A11-TabRecap!$B$5+1,),"")</f>
        <v/>
      </c>
      <c r="H11" s="367" t="e">
        <f ca="1">OFFSET(Récapitulatif!B31,,G4)</f>
        <v>#N/A</v>
      </c>
      <c r="I11" s="368"/>
      <c r="J11" s="368"/>
      <c r="K11" s="369"/>
    </row>
    <row r="12" spans="1:18" ht="15" thickBot="1" x14ac:dyDescent="0.4">
      <c r="A12" s="47">
        <f t="shared" si="0"/>
        <v>65</v>
      </c>
      <c r="B12" s="45" t="str">
        <f ca="1">IFERROR(OFFSET(TabRecap!F$4,$A12-TabRecap!$B$5+1,),"")</f>
        <v/>
      </c>
      <c r="C12" s="45" t="str">
        <f ca="1">IFERROR(OFFSET(TabRecap!G$4,$A12-TabRecap!$B$5+1,),"")</f>
        <v/>
      </c>
      <c r="D12" s="44" t="str">
        <f ca="1">IFERROR(OFFSET(TabRecap!H$4,$A12-TabRecap!$B$5+1,),"")</f>
        <v/>
      </c>
    </row>
    <row r="13" spans="1:18" x14ac:dyDescent="0.35">
      <c r="A13" s="47">
        <f t="shared" si="0"/>
        <v>66</v>
      </c>
      <c r="B13" s="45" t="str">
        <f ca="1">IFERROR(OFFSET(TabRecap!F$4,$A13-TabRecap!$B$5+1,),"")</f>
        <v/>
      </c>
      <c r="C13" s="45" t="str">
        <f ca="1">IFERROR(OFFSET(TabRecap!G$4,$A13-TabRecap!$B$5+1,),"")</f>
        <v/>
      </c>
      <c r="D13" s="44" t="str">
        <f ca="1">IFERROR(OFFSET(TabRecap!H$4,$A13-TabRecap!$B$5+1,),"")</f>
        <v/>
      </c>
      <c r="H13" s="356" t="s">
        <v>129</v>
      </c>
      <c r="I13" s="357"/>
      <c r="J13" s="357"/>
      <c r="K13" s="358"/>
    </row>
    <row r="14" spans="1:18" ht="15" thickBot="1" x14ac:dyDescent="0.4">
      <c r="A14" s="47">
        <f t="shared" si="0"/>
        <v>67</v>
      </c>
      <c r="B14" s="45" t="str">
        <f ca="1">IFERROR(OFFSET(TabRecap!F$4,$A14-TabRecap!$B$5+1,),"")</f>
        <v/>
      </c>
      <c r="C14" s="45" t="str">
        <f ca="1">IFERROR(OFFSET(TabRecap!G$4,$A14-TabRecap!$B$5+1,),"")</f>
        <v/>
      </c>
      <c r="D14" s="44" t="str">
        <f ca="1">IFERROR(OFFSET(TabRecap!H$4,$A14-TabRecap!$B$5+1,),"")</f>
        <v/>
      </c>
      <c r="H14" s="370" t="e">
        <f ca="1">OFFSET(Récapitulatif!B32,,G4)</f>
        <v>#N/A</v>
      </c>
      <c r="I14" s="371"/>
      <c r="J14" s="361" t="e">
        <f ca="1">OFFSET(Récapitulatif!B33,,G4)</f>
        <v>#N/A</v>
      </c>
      <c r="K14" s="362"/>
    </row>
    <row r="15" spans="1:18" ht="15" thickBot="1" x14ac:dyDescent="0.4">
      <c r="A15" s="47">
        <f t="shared" si="0"/>
        <v>68</v>
      </c>
      <c r="B15" s="45" t="str">
        <f ca="1">IFERROR(OFFSET(TabRecap!F$4,$A15-TabRecap!$B$5+1,),"")</f>
        <v/>
      </c>
      <c r="C15" s="45" t="str">
        <f ca="1">IFERROR(OFFSET(TabRecap!G$4,$A15-TabRecap!$B$5+1,),"")</f>
        <v/>
      </c>
      <c r="D15" s="44" t="str">
        <f ca="1">IFERROR(OFFSET(TabRecap!H$4,$A15-TabRecap!$B$5+1,),"")</f>
        <v/>
      </c>
    </row>
    <row r="16" spans="1:18" x14ac:dyDescent="0.35">
      <c r="A16" s="47">
        <f t="shared" si="0"/>
        <v>69</v>
      </c>
      <c r="B16" s="45" t="str">
        <f ca="1">IFERROR(OFFSET(TabRecap!F$4,$A16-TabRecap!$B$5+1,),"")</f>
        <v/>
      </c>
      <c r="C16" s="45" t="str">
        <f ca="1">IFERROR(OFFSET(TabRecap!G$4,$A16-TabRecap!$B$5+1,),"")</f>
        <v/>
      </c>
      <c r="D16" s="44" t="str">
        <f ca="1">IFERROR(OFFSET(TabRecap!H$4,$A16-TabRecap!$B$5+1,),"")</f>
        <v/>
      </c>
      <c r="H16" s="356" t="s">
        <v>128</v>
      </c>
      <c r="I16" s="357"/>
      <c r="J16" s="357"/>
      <c r="K16" s="358"/>
    </row>
    <row r="17" spans="1:12" ht="15" thickBot="1" x14ac:dyDescent="0.4">
      <c r="A17" s="47">
        <f t="shared" si="0"/>
        <v>70</v>
      </c>
      <c r="B17" s="45" t="str">
        <f ca="1">IFERROR(OFFSET(TabRecap!F$4,$A17-TabRecap!$B$5+1,),"")</f>
        <v/>
      </c>
      <c r="C17" s="45" t="str">
        <f ca="1">IFERROR(OFFSET(TabRecap!G$4,$A17-TabRecap!$B$5+1,),"")</f>
        <v/>
      </c>
      <c r="D17" s="44" t="str">
        <f ca="1">IFERROR(OFFSET(TabRecap!H$4,$A17-TabRecap!$B$5+1,),"")</f>
        <v/>
      </c>
      <c r="H17" s="372" t="e">
        <f ca="1">OFFSET(Récapitulatif!B34,,G4)</f>
        <v>#N/A</v>
      </c>
      <c r="I17" s="373"/>
      <c r="J17" s="361" t="e">
        <f ca="1">OFFSET(Récapitulatif!B35,,G4)</f>
        <v>#N/A</v>
      </c>
      <c r="K17" s="362"/>
    </row>
    <row r="18" spans="1:12" ht="15" thickBot="1" x14ac:dyDescent="0.4">
      <c r="A18" s="47">
        <f t="shared" si="0"/>
        <v>71</v>
      </c>
      <c r="B18" s="45" t="str">
        <f ca="1">IFERROR(OFFSET(TabRecap!F$4,$A18-TabRecap!$B$5+1,),"")</f>
        <v/>
      </c>
      <c r="C18" s="45" t="str">
        <f ca="1">IFERROR(OFFSET(TabRecap!G$4,$A18-TabRecap!$B$5+1,),"")</f>
        <v/>
      </c>
      <c r="D18" s="44" t="str">
        <f ca="1">IFERROR(OFFSET(TabRecap!H$4,$A18-TabRecap!$B$5+1,),"")</f>
        <v/>
      </c>
    </row>
    <row r="19" spans="1:12" x14ac:dyDescent="0.35">
      <c r="A19" s="47">
        <f t="shared" si="0"/>
        <v>72</v>
      </c>
      <c r="B19" s="45" t="str">
        <f ca="1">IFERROR(OFFSET(TabRecap!F$4,$A19-TabRecap!$B$5+1,),"")</f>
        <v/>
      </c>
      <c r="C19" s="45" t="str">
        <f ca="1">IFERROR(OFFSET(TabRecap!G$4,$A19-TabRecap!$B$5+1,),"")</f>
        <v/>
      </c>
      <c r="D19" s="44" t="str">
        <f ca="1">IFERROR(OFFSET(TabRecap!H$4,$A19-TabRecap!$B$5+1,),"")</f>
        <v/>
      </c>
      <c r="H19" s="356" t="s">
        <v>127</v>
      </c>
      <c r="I19" s="357"/>
      <c r="J19" s="357"/>
      <c r="K19" s="358"/>
    </row>
    <row r="20" spans="1:12" ht="15" thickBot="1" x14ac:dyDescent="0.4">
      <c r="A20" s="47">
        <f t="shared" si="0"/>
        <v>73</v>
      </c>
      <c r="B20" s="45" t="str">
        <f ca="1">IFERROR(OFFSET(TabRecap!F$4,$A20-TabRecap!$B$5+1,),"")</f>
        <v/>
      </c>
      <c r="C20" s="45" t="str">
        <f ca="1">IFERROR(OFFSET(TabRecap!G$4,$A20-TabRecap!$B$5+1,),"")</f>
        <v/>
      </c>
      <c r="D20" s="44" t="str">
        <f ca="1">IFERROR(OFFSET(TabRecap!H$4,$A20-TabRecap!$B$5+1,),"")</f>
        <v/>
      </c>
      <c r="H20" s="359" t="e">
        <f ca="1">OFFSET(Récapitulatif!B36,,G4)</f>
        <v>#N/A</v>
      </c>
      <c r="I20" s="360"/>
      <c r="J20" s="361" t="e">
        <f ca="1">OFFSET(Récapitulatif!B37,,G4)</f>
        <v>#N/A</v>
      </c>
      <c r="K20" s="362"/>
    </row>
    <row r="21" spans="1:12" ht="15" thickBot="1" x14ac:dyDescent="0.4">
      <c r="A21" s="47">
        <f t="shared" si="0"/>
        <v>74</v>
      </c>
      <c r="B21" s="45" t="str">
        <f ca="1">IFERROR(OFFSET(TabRecap!F$4,$A21-TabRecap!$B$5+1,),"")</f>
        <v/>
      </c>
      <c r="C21" s="45" t="str">
        <f ca="1">IFERROR(OFFSET(TabRecap!G$4,$A21-TabRecap!$B$5+1,),"")</f>
        <v/>
      </c>
      <c r="D21" s="44" t="str">
        <f ca="1">IFERROR(OFFSET(TabRecap!H$4,$A21-TabRecap!$B$5+1,),"")</f>
        <v/>
      </c>
      <c r="H21" s="42"/>
      <c r="I21" s="42"/>
      <c r="J21" s="42"/>
      <c r="K21" s="42"/>
    </row>
    <row r="22" spans="1:12" x14ac:dyDescent="0.35">
      <c r="A22" s="47">
        <f t="shared" si="0"/>
        <v>75</v>
      </c>
      <c r="B22" s="45" t="str">
        <f ca="1">IFERROR(OFFSET(TabRecap!F$4,$A22-TabRecap!$B$5+1,),"")</f>
        <v/>
      </c>
      <c r="C22" s="45" t="str">
        <f ca="1">IFERROR(OFFSET(TabRecap!G$4,$A22-TabRecap!$B$5+1,),"")</f>
        <v/>
      </c>
      <c r="D22" s="44" t="str">
        <f ca="1">IFERROR(OFFSET(TabRecap!H$4,$A22-TabRecap!$B$5+1,),"")</f>
        <v/>
      </c>
      <c r="H22" s="364" t="s">
        <v>126</v>
      </c>
      <c r="I22" s="365"/>
      <c r="J22" s="365"/>
      <c r="K22" s="366"/>
    </row>
    <row r="23" spans="1:12" ht="15" thickBot="1" x14ac:dyDescent="0.4">
      <c r="A23" s="47">
        <f t="shared" si="0"/>
        <v>76</v>
      </c>
      <c r="B23" s="45" t="str">
        <f ca="1">IFERROR(OFFSET(TabRecap!F$4,$A23-TabRecap!$B$5+1,),"")</f>
        <v/>
      </c>
      <c r="C23" s="45" t="str">
        <f ca="1">IFERROR(OFFSET(TabRecap!G$4,$A23-TabRecap!$B$5+1,),"")</f>
        <v/>
      </c>
      <c r="D23" s="44" t="str">
        <f ca="1">IFERROR(OFFSET(TabRecap!H$4,$A23-TabRecap!$B$5+1,),"")</f>
        <v/>
      </c>
      <c r="H23" s="341" t="e">
        <f ca="1">OFFSET(Récapitulatif!B39,,G4)</f>
        <v>#N/A</v>
      </c>
      <c r="I23" s="342"/>
      <c r="J23" s="342"/>
      <c r="K23" s="343"/>
    </row>
    <row r="24" spans="1:12" ht="15" thickBot="1" x14ac:dyDescent="0.4">
      <c r="A24" s="47">
        <f t="shared" si="0"/>
        <v>77</v>
      </c>
      <c r="B24" s="45" t="str">
        <f ca="1">IFERROR(OFFSET(TabRecap!F$4,$A24-TabRecap!$B$5+1,),"")</f>
        <v/>
      </c>
      <c r="C24" s="45" t="str">
        <f ca="1">IFERROR(OFFSET(TabRecap!G$4,$A24-TabRecap!$B$5+1,),"")</f>
        <v/>
      </c>
      <c r="D24" s="44" t="str">
        <f ca="1">IFERROR(OFFSET(TabRecap!H$4,$A24-TabRecap!$B$5+1,),"")</f>
        <v/>
      </c>
    </row>
    <row r="25" spans="1:12" x14ac:dyDescent="0.35">
      <c r="A25" s="47">
        <f t="shared" si="0"/>
        <v>78</v>
      </c>
      <c r="B25" s="45" t="str">
        <f ca="1">IFERROR(OFFSET(TabRecap!F$4,$A25-TabRecap!$B$5+1,),"")</f>
        <v/>
      </c>
      <c r="C25" s="45" t="str">
        <f ca="1">IFERROR(OFFSET(TabRecap!G$4,$A25-TabRecap!$B$5+1,),"")</f>
        <v/>
      </c>
      <c r="D25" s="44" t="str">
        <f ca="1">IFERROR(OFFSET(TabRecap!H$4,$A25-TabRecap!$B$5+1,),"")</f>
        <v/>
      </c>
      <c r="H25" s="344" t="s">
        <v>125</v>
      </c>
      <c r="I25" s="345"/>
      <c r="J25" s="345"/>
      <c r="K25" s="346"/>
    </row>
    <row r="26" spans="1:12" ht="15" thickBot="1" x14ac:dyDescent="0.4">
      <c r="A26" s="47">
        <f t="shared" si="0"/>
        <v>79</v>
      </c>
      <c r="B26" s="45" t="str">
        <f ca="1">IFERROR(OFFSET(TabRecap!F$4,$A26-TabRecap!$B$5+1,),"")</f>
        <v/>
      </c>
      <c r="C26" s="45" t="str">
        <f ca="1">IFERROR(OFFSET(TabRecap!G$4,$A26-TabRecap!$B$5+1,),"")</f>
        <v/>
      </c>
      <c r="D26" s="44" t="str">
        <f ca="1">IFERROR(OFFSET(TabRecap!H$4,$A26-TabRecap!$B$5+1,),"")</f>
        <v/>
      </c>
      <c r="H26" s="347" t="e">
        <f ca="1">OFFSET(Récapitulatif!B40,,G4)</f>
        <v>#N/A</v>
      </c>
      <c r="I26" s="348"/>
      <c r="J26" s="348"/>
      <c r="K26" s="349"/>
    </row>
    <row r="27" spans="1:12" ht="15" thickBot="1" x14ac:dyDescent="0.4">
      <c r="A27" s="47">
        <f t="shared" si="0"/>
        <v>80</v>
      </c>
      <c r="B27" s="45" t="str">
        <f ca="1">IFERROR(OFFSET(TabRecap!F$4,$A27-TabRecap!$B$5+1,),"")</f>
        <v/>
      </c>
      <c r="C27" s="45" t="str">
        <f ca="1">IFERROR(OFFSET(TabRecap!G$4,$A27-TabRecap!$B$5+1,),"")</f>
        <v/>
      </c>
      <c r="D27" s="44" t="str">
        <f ca="1">IFERROR(OFFSET(TabRecap!H$4,$A27-TabRecap!$B$5+1,),"")</f>
        <v/>
      </c>
    </row>
    <row r="28" spans="1:12" x14ac:dyDescent="0.35">
      <c r="A28" s="47">
        <f t="shared" si="0"/>
        <v>81</v>
      </c>
      <c r="B28" s="45" t="str">
        <f ca="1">IFERROR(OFFSET(TabRecap!F$4,$A28-TabRecap!$B$5+1,),"")</f>
        <v/>
      </c>
      <c r="C28" s="45" t="str">
        <f ca="1">IFERROR(OFFSET(TabRecap!G$4,$A28-TabRecap!$B$5+1,),"")</f>
        <v/>
      </c>
      <c r="D28" s="44" t="str">
        <f ca="1">IFERROR(OFFSET(TabRecap!H$4,$A28-TabRecap!$B$5+1,),"")</f>
        <v/>
      </c>
      <c r="H28" s="350" t="s">
        <v>124</v>
      </c>
      <c r="I28" s="351"/>
      <c r="J28" s="351"/>
      <c r="K28" s="352"/>
    </row>
    <row r="29" spans="1:12" ht="15" thickBot="1" x14ac:dyDescent="0.4">
      <c r="A29" s="47">
        <f t="shared" si="0"/>
        <v>82</v>
      </c>
      <c r="B29" s="45" t="str">
        <f ca="1">IFERROR(OFFSET(TabRecap!F$4,$A29-TabRecap!$B$5+1,),"")</f>
        <v/>
      </c>
      <c r="C29" s="45" t="str">
        <f ca="1">IFERROR(OFFSET(TabRecap!G$4,$A29-TabRecap!$B$5+1,),"")</f>
        <v/>
      </c>
      <c r="D29" s="44" t="str">
        <f ca="1">IFERROR(OFFSET(TabRecap!H$4,$A29-TabRecap!$B$5+1,),"")</f>
        <v/>
      </c>
      <c r="H29" s="353" t="e">
        <f ca="1">OFFSET(Récapitulatif!B41,,G4)</f>
        <v>#N/A</v>
      </c>
      <c r="I29" s="354"/>
      <c r="J29" s="354"/>
      <c r="K29" s="355"/>
    </row>
    <row r="30" spans="1:12" x14ac:dyDescent="0.35">
      <c r="A30" s="47">
        <f t="shared" si="0"/>
        <v>83</v>
      </c>
      <c r="B30" s="45" t="str">
        <f ca="1">IFERROR(OFFSET(TabRecap!F$4,$A30-TabRecap!$B$5+1,),"")</f>
        <v/>
      </c>
      <c r="C30" s="45" t="str">
        <f ca="1">IFERROR(OFFSET(TabRecap!G$4,$A30-TabRecap!$B$5+1,),"")</f>
        <v/>
      </c>
      <c r="D30" s="44" t="str">
        <f ca="1">IFERROR(OFFSET(TabRecap!H$4,$A30-TabRecap!$B$5+1,),"")</f>
        <v/>
      </c>
    </row>
    <row r="31" spans="1:12" x14ac:dyDescent="0.35">
      <c r="A31" s="47">
        <f t="shared" si="0"/>
        <v>84</v>
      </c>
      <c r="B31" s="45" t="str">
        <f ca="1">IFERROR(OFFSET(TabRecap!F$4,$A31-TabRecap!$B$5+1,),"")</f>
        <v/>
      </c>
      <c r="C31" s="45" t="str">
        <f ca="1">IFERROR(OFFSET(TabRecap!G$4,$A31-TabRecap!$B$5+1,),"")</f>
        <v/>
      </c>
      <c r="D31" s="44" t="str">
        <f ca="1">IFERROR(OFFSET(TabRecap!H$4,$A31-TabRecap!$B$5+1,),"")</f>
        <v/>
      </c>
    </row>
    <row r="32" spans="1:12" x14ac:dyDescent="0.35">
      <c r="A32" s="47">
        <f t="shared" si="0"/>
        <v>85</v>
      </c>
      <c r="B32" s="45" t="str">
        <f ca="1">IFERROR(OFFSET(TabRecap!F$4,$A32-TabRecap!$B$5+1,),"")</f>
        <v/>
      </c>
      <c r="C32" s="45" t="str">
        <f ca="1">IFERROR(OFFSET(TabRecap!G$4,$A32-TabRecap!$B$5+1,),"")</f>
        <v/>
      </c>
      <c r="D32" s="44" t="str">
        <f ca="1">IFERROR(OFFSET(TabRecap!H$4,$A32-TabRecap!$B$5+1,),"")</f>
        <v/>
      </c>
      <c r="G32" s="335" t="s">
        <v>112</v>
      </c>
      <c r="H32" s="336"/>
      <c r="I32" s="336"/>
      <c r="J32" s="336"/>
      <c r="K32" s="336"/>
      <c r="L32" s="337"/>
    </row>
    <row r="33" spans="1:12" x14ac:dyDescent="0.35">
      <c r="A33" s="47">
        <f t="shared" si="0"/>
        <v>86</v>
      </c>
      <c r="B33" s="45" t="str">
        <f ca="1">IFERROR(OFFSET(TabRecap!F$4,$A33-TabRecap!$B$5+1,),"")</f>
        <v/>
      </c>
      <c r="C33" s="45" t="str">
        <f ca="1">IFERROR(OFFSET(TabRecap!G$4,$A33-TabRecap!$B$5+1,),"")</f>
        <v/>
      </c>
      <c r="D33" s="44" t="str">
        <f ca="1">IFERROR(OFFSET(TabRecap!H$4,$A33-TabRecap!$B$5+1,),"")</f>
        <v/>
      </c>
      <c r="G33" s="335" t="s">
        <v>123</v>
      </c>
      <c r="H33" s="336"/>
      <c r="I33" s="336"/>
      <c r="J33" s="336"/>
      <c r="K33" s="336"/>
      <c r="L33" s="337"/>
    </row>
    <row r="34" spans="1:12" x14ac:dyDescent="0.35">
      <c r="A34" s="47">
        <f t="shared" si="0"/>
        <v>87</v>
      </c>
      <c r="B34" s="45" t="str">
        <f ca="1">IFERROR(OFFSET(TabRecap!F$4,$A34-TabRecap!$B$5+1,),"")</f>
        <v/>
      </c>
      <c r="C34" s="45" t="str">
        <f ca="1">IFERROR(OFFSET(TabRecap!G$4,$A34-TabRecap!$B$5+1,),"")</f>
        <v/>
      </c>
      <c r="D34" s="44" t="str">
        <f ca="1">IFERROR(OFFSET(TabRecap!H$4,$A34-TabRecap!$B$5+1,),"")</f>
        <v/>
      </c>
      <c r="G34" s="338" t="s">
        <v>122</v>
      </c>
      <c r="H34" s="339"/>
      <c r="I34" s="339"/>
      <c r="J34" s="339"/>
      <c r="K34" s="339"/>
      <c r="L34" s="340"/>
    </row>
    <row r="35" spans="1:12" x14ac:dyDescent="0.35">
      <c r="A35" s="47">
        <f t="shared" si="0"/>
        <v>88</v>
      </c>
      <c r="B35" s="45" t="str">
        <f ca="1">IFERROR(OFFSET(TabRecap!F$4,$A35-TabRecap!$B$5+1,),"")</f>
        <v/>
      </c>
      <c r="C35" s="45" t="str">
        <f ca="1">IFERROR(OFFSET(TabRecap!G$4,$A35-TabRecap!$B$5+1,),"")</f>
        <v/>
      </c>
      <c r="D35" s="44" t="str">
        <f ca="1">IFERROR(OFFSET(TabRecap!H$4,$A35-TabRecap!$B$5+1,),"")</f>
        <v/>
      </c>
      <c r="G35" s="338" t="s">
        <v>121</v>
      </c>
      <c r="H35" s="339"/>
      <c r="I35" s="339"/>
      <c r="J35" s="339"/>
      <c r="K35" s="339"/>
      <c r="L35" s="340"/>
    </row>
    <row r="36" spans="1:12" x14ac:dyDescent="0.35">
      <c r="A36" s="47">
        <f>IF(MONTH(A35+1)=$G$4,A35+1,"")</f>
        <v>89</v>
      </c>
      <c r="B36" s="45" t="str">
        <f ca="1">IFERROR(OFFSET(TabRecap!F$4,$A36-TabRecap!$B$5+1,),"")</f>
        <v/>
      </c>
      <c r="C36" s="45" t="str">
        <f ca="1">IFERROR(OFFSET(TabRecap!G$4,$A36-TabRecap!$B$5+1,),"")</f>
        <v/>
      </c>
      <c r="D36" s="44" t="str">
        <f ca="1">IFERROR(OFFSET(TabRecap!H$4,$A36-TabRecap!$B$5+1,),"")</f>
        <v/>
      </c>
      <c r="G36" s="338" t="s">
        <v>120</v>
      </c>
      <c r="H36" s="339"/>
      <c r="I36" s="339"/>
      <c r="J36" s="339"/>
      <c r="K36" s="339"/>
      <c r="L36" s="340"/>
    </row>
    <row r="37" spans="1:12" x14ac:dyDescent="0.35">
      <c r="A37" s="47">
        <f>IFERROR(IF(MONTH(A36+1)=$G$4,A36+1,""),"")</f>
        <v>90</v>
      </c>
      <c r="B37" s="45" t="str">
        <f ca="1">IFERROR(OFFSET(TabRecap!F$4,$A37-TabRecap!$B$5+1,),"")</f>
        <v/>
      </c>
      <c r="C37" s="45" t="str">
        <f ca="1">IFERROR(OFFSET(TabRecap!G$4,$A37-TabRecap!$B$5+1,),"")</f>
        <v/>
      </c>
      <c r="D37" s="44" t="str">
        <f ca="1">IFERROR(OFFSET(TabRecap!H$4,$A37-TabRecap!$B$5+1,),"")</f>
        <v/>
      </c>
    </row>
    <row r="38" spans="1:12" ht="15" customHeight="1" thickBot="1" x14ac:dyDescent="0.4">
      <c r="A38" s="46">
        <f>IFERROR(IF(MONTH(A37+1)=$G$4,A37+1,""),"")</f>
        <v>91</v>
      </c>
      <c r="B38" s="45" t="str">
        <f ca="1">IFERROR(OFFSET(TabRecap!F$4,$A38-TabRecap!$B$5+1,),"")</f>
        <v/>
      </c>
      <c r="C38" s="45" t="str">
        <f ca="1">IFERROR(OFFSET(TabRecap!G$4,$A38-TabRecap!$B$5+1,),"")</f>
        <v/>
      </c>
      <c r="D38" s="44" t="str">
        <f ca="1">IFERROR(OFFSET(TabRecap!H$4,$A38-TabRecap!$B$5+1,),"")</f>
        <v/>
      </c>
    </row>
    <row r="39" spans="1:12" ht="15" customHeight="1" x14ac:dyDescent="0.35"/>
    <row r="40" spans="1:12" ht="15" customHeight="1" x14ac:dyDescent="0.35"/>
    <row r="41" spans="1:12" ht="15" customHeight="1" x14ac:dyDescent="0.35"/>
    <row r="42" spans="1:12" ht="15" customHeight="1" x14ac:dyDescent="0.35"/>
    <row r="43" spans="1:12" ht="15" customHeight="1" x14ac:dyDescent="0.35"/>
    <row r="44" spans="1:12" ht="15" customHeight="1" x14ac:dyDescent="0.35"/>
    <row r="45" spans="1:12" ht="15" customHeight="1" x14ac:dyDescent="0.35"/>
    <row r="46" spans="1:12" ht="15" customHeight="1" x14ac:dyDescent="0.35"/>
    <row r="47" spans="1:12" ht="15" customHeight="1" x14ac:dyDescent="0.35"/>
    <row r="48" spans="1:12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</sheetData>
  <mergeCells count="23">
    <mergeCell ref="H19:K19"/>
    <mergeCell ref="H20:I20"/>
    <mergeCell ref="J20:K20"/>
    <mergeCell ref="C1:H2"/>
    <mergeCell ref="H22:K22"/>
    <mergeCell ref="H10:K10"/>
    <mergeCell ref="H11:K11"/>
    <mergeCell ref="H13:K13"/>
    <mergeCell ref="H14:I14"/>
    <mergeCell ref="J14:K14"/>
    <mergeCell ref="H16:K16"/>
    <mergeCell ref="H17:I17"/>
    <mergeCell ref="J17:K17"/>
    <mergeCell ref="G33:L33"/>
    <mergeCell ref="G34:L34"/>
    <mergeCell ref="G35:L35"/>
    <mergeCell ref="G36:L36"/>
    <mergeCell ref="H23:K23"/>
    <mergeCell ref="H25:K25"/>
    <mergeCell ref="H26:K26"/>
    <mergeCell ref="H28:K28"/>
    <mergeCell ref="H29:K29"/>
    <mergeCell ref="G32:L32"/>
  </mergeCells>
  <conditionalFormatting sqref="B8:B38">
    <cfRule type="expression" dxfId="8" priority="3">
      <formula>B8=MAX($B$8:$B$38)</formula>
    </cfRule>
  </conditionalFormatting>
  <conditionalFormatting sqref="C8:C38">
    <cfRule type="expression" dxfId="7" priority="2">
      <formula>C8=MAX($C$8:$C$38)</formula>
    </cfRule>
  </conditionalFormatting>
  <conditionalFormatting sqref="D8:D38">
    <cfRule type="expression" dxfId="6" priority="1">
      <formula>D8=MAX($D$8:$D$38)</formula>
    </cfRule>
  </conditionalFormatting>
  <conditionalFormatting sqref="A36:A38">
    <cfRule type="expression" dxfId="5" priority="4">
      <formula>(MONTH($A36)&lt;&gt;MONTH($A$35))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73"/>
  <sheetViews>
    <sheetView zoomScale="90" zoomScaleNormal="90" workbookViewId="0">
      <selection activeCell="C4" sqref="C4"/>
    </sheetView>
  </sheetViews>
  <sheetFormatPr baseColWidth="10" defaultColWidth="11.453125" defaultRowHeight="14.5" x14ac:dyDescent="0.35"/>
  <cols>
    <col min="1" max="6" width="11.453125" style="54"/>
    <col min="7" max="7" width="12.1796875" style="54" bestFit="1" customWidth="1"/>
    <col min="8" max="10" width="11.453125" style="54"/>
    <col min="11" max="11" width="11.453125" style="54" customWidth="1"/>
    <col min="12" max="12" width="12.1796875" style="54" bestFit="1" customWidth="1"/>
    <col min="13" max="16384" width="11.453125" style="54"/>
  </cols>
  <sheetData>
    <row r="1" spans="1:12" x14ac:dyDescent="0.35">
      <c r="C1" s="382" t="s">
        <v>147</v>
      </c>
      <c r="D1" s="382"/>
      <c r="E1" s="382"/>
      <c r="F1" s="382"/>
      <c r="G1" s="382"/>
      <c r="H1" s="382"/>
    </row>
    <row r="2" spans="1:12" x14ac:dyDescent="0.35">
      <c r="C2" s="382"/>
      <c r="D2" s="382"/>
      <c r="E2" s="382"/>
      <c r="F2" s="382"/>
      <c r="G2" s="382"/>
      <c r="H2" s="382"/>
    </row>
    <row r="3" spans="1:12" s="61" customFormat="1" ht="15" thickBot="1" x14ac:dyDescent="0.4"/>
    <row r="4" spans="1:12" s="61" customFormat="1" ht="15.5" x14ac:dyDescent="0.35">
      <c r="A4" s="71"/>
      <c r="B4" s="70" t="s">
        <v>90</v>
      </c>
      <c r="C4" s="188">
        <f>TabRecap!C2</f>
        <v>1900</v>
      </c>
      <c r="D4" s="69"/>
      <c r="E4" s="68" t="s">
        <v>91</v>
      </c>
      <c r="F4" s="21" t="s">
        <v>182</v>
      </c>
      <c r="G4" s="61">
        <f>VLOOKUP(F4,Annexe!A2:B13,2,0)</f>
        <v>1</v>
      </c>
      <c r="H4" s="65" t="s">
        <v>92</v>
      </c>
      <c r="I4" s="67">
        <f>DATE(C4,G4,1)</f>
        <v>1</v>
      </c>
      <c r="J4" s="65" t="s">
        <v>93</v>
      </c>
      <c r="K4" s="67">
        <f>DATE(C4,G4+1,0)</f>
        <v>31</v>
      </c>
    </row>
    <row r="5" spans="1:12" s="61" customFormat="1" x14ac:dyDescent="0.35">
      <c r="A5" s="66"/>
      <c r="B5" s="66"/>
      <c r="C5" s="66"/>
      <c r="D5" s="66"/>
      <c r="E5" s="66"/>
      <c r="F5" s="66"/>
      <c r="G5" s="66"/>
      <c r="H5" s="66"/>
      <c r="I5" s="65" t="s">
        <v>146</v>
      </c>
      <c r="J5" s="54"/>
      <c r="K5" s="65" t="s">
        <v>145</v>
      </c>
    </row>
    <row r="6" spans="1:12" ht="15" thickBot="1" x14ac:dyDescent="0.4">
      <c r="G6" s="61"/>
      <c r="H6" s="61"/>
      <c r="I6" s="61"/>
      <c r="J6" s="61"/>
      <c r="K6" s="61"/>
      <c r="L6" s="61"/>
    </row>
    <row r="7" spans="1:12" x14ac:dyDescent="0.35">
      <c r="A7" s="64" t="s">
        <v>94</v>
      </c>
      <c r="B7" s="63" t="s">
        <v>144</v>
      </c>
      <c r="C7" s="63" t="s">
        <v>143</v>
      </c>
      <c r="D7" s="62" t="s">
        <v>142</v>
      </c>
      <c r="G7" s="61"/>
      <c r="H7" s="61"/>
      <c r="I7" s="61"/>
      <c r="J7" s="61"/>
      <c r="K7" s="61"/>
      <c r="L7" s="61"/>
    </row>
    <row r="8" spans="1:12" x14ac:dyDescent="0.35">
      <c r="A8" s="58">
        <f>I4</f>
        <v>1</v>
      </c>
      <c r="B8" s="56" t="str">
        <f ca="1">IFERROR(OFFSET(TabRecap!I$4,$A8-TabRecap!$B$5+1,),"")</f>
        <v/>
      </c>
      <c r="C8" s="56" t="str">
        <f ca="1">IFERROR(OFFSET(TabRecap!J$4,$A8-TabRecap!$B$5+1,),"")</f>
        <v/>
      </c>
      <c r="D8" s="55" t="str">
        <f ca="1">IFERROR(OFFSET(TabRecap!K$4,$A8-TabRecap!$B$5+1,),"")</f>
        <v/>
      </c>
      <c r="G8" s="61"/>
      <c r="H8" s="61"/>
      <c r="I8" s="61"/>
      <c r="J8" s="61"/>
      <c r="K8" s="61"/>
      <c r="L8" s="61"/>
    </row>
    <row r="9" spans="1:12" x14ac:dyDescent="0.35">
      <c r="A9" s="58">
        <f t="shared" ref="A9:A35" si="0">A8+1</f>
        <v>2</v>
      </c>
      <c r="B9" s="56" t="str">
        <f ca="1">IFERROR(OFFSET(TabRecap!I$4,$A9-TabRecap!$B$5+1,),"")</f>
        <v/>
      </c>
      <c r="C9" s="56" t="str">
        <f ca="1">IFERROR(OFFSET(TabRecap!J$4,$A9-TabRecap!$B$5+1,),"")</f>
        <v/>
      </c>
      <c r="D9" s="55" t="str">
        <f ca="1">IFERROR(OFFSET(TabRecap!K$4,$A9-TabRecap!$B$5+1,),"")</f>
        <v/>
      </c>
      <c r="G9" s="61"/>
      <c r="H9" s="61"/>
      <c r="I9" s="61"/>
      <c r="J9" s="61"/>
      <c r="K9" s="61"/>
      <c r="L9" s="61"/>
    </row>
    <row r="10" spans="1:12" x14ac:dyDescent="0.35">
      <c r="A10" s="58">
        <f t="shared" si="0"/>
        <v>3</v>
      </c>
      <c r="B10" s="56" t="str">
        <f ca="1">IFERROR(OFFSET(TabRecap!I$4,$A10-TabRecap!$B$5+1,),"")</f>
        <v/>
      </c>
      <c r="C10" s="56" t="str">
        <f ca="1">IFERROR(OFFSET(TabRecap!J$4,$A10-TabRecap!$B$5+1,),"")</f>
        <v/>
      </c>
      <c r="D10" s="55" t="str">
        <f ca="1">IFERROR(OFFSET(TabRecap!K$4,$A10-TabRecap!$B$5+1,),"")</f>
        <v/>
      </c>
      <c r="G10" s="61"/>
      <c r="H10" s="61"/>
      <c r="I10" s="61"/>
      <c r="J10" s="61"/>
      <c r="K10" s="61"/>
      <c r="L10" s="61"/>
    </row>
    <row r="11" spans="1:12" x14ac:dyDescent="0.35">
      <c r="A11" s="58">
        <f t="shared" si="0"/>
        <v>4</v>
      </c>
      <c r="B11" s="56" t="str">
        <f ca="1">IFERROR(OFFSET(TabRecap!I$4,$A11-TabRecap!$B$5+1,),"")</f>
        <v/>
      </c>
      <c r="C11" s="56" t="str">
        <f ca="1">IFERROR(OFFSET(TabRecap!J$4,$A11-TabRecap!$B$5+1,),"")</f>
        <v/>
      </c>
      <c r="D11" s="55" t="str">
        <f ca="1">IFERROR(OFFSET(TabRecap!K$4,$A11-TabRecap!$B$5+1,),"")</f>
        <v/>
      </c>
      <c r="G11" s="61"/>
      <c r="H11" s="61"/>
      <c r="I11" s="61"/>
      <c r="J11" s="61"/>
      <c r="K11" s="61"/>
      <c r="L11" s="61"/>
    </row>
    <row r="12" spans="1:12" x14ac:dyDescent="0.35">
      <c r="A12" s="58">
        <f t="shared" si="0"/>
        <v>5</v>
      </c>
      <c r="B12" s="56" t="str">
        <f ca="1">IFERROR(OFFSET(TabRecap!I$4,$A12-TabRecap!$B$5+1,),"")</f>
        <v/>
      </c>
      <c r="C12" s="56" t="str">
        <f ca="1">IFERROR(OFFSET(TabRecap!J$4,$A12-TabRecap!$B$5+1,),"")</f>
        <v/>
      </c>
      <c r="D12" s="55" t="str">
        <f ca="1">IFERROR(OFFSET(TabRecap!K$4,$A12-TabRecap!$B$5+1,),"")</f>
        <v/>
      </c>
      <c r="G12" s="61"/>
      <c r="H12" s="61"/>
      <c r="I12" s="61"/>
      <c r="J12" s="61"/>
      <c r="K12" s="61"/>
      <c r="L12" s="61"/>
    </row>
    <row r="13" spans="1:12" ht="15" thickBot="1" x14ac:dyDescent="0.4">
      <c r="A13" s="58">
        <f t="shared" si="0"/>
        <v>6</v>
      </c>
      <c r="B13" s="56" t="str">
        <f ca="1">IFERROR(OFFSET(TabRecap!I$4,$A13-TabRecap!$B$5+1,),"")</f>
        <v/>
      </c>
      <c r="C13" s="56" t="str">
        <f ca="1">IFERROR(OFFSET(TabRecap!J$4,$A13-TabRecap!$B$5+1,),"")</f>
        <v/>
      </c>
      <c r="D13" s="55" t="str">
        <f ca="1">IFERROR(OFFSET(TabRecap!K$4,$A13-TabRecap!$B$5+1,),"")</f>
        <v/>
      </c>
    </row>
    <row r="14" spans="1:12" x14ac:dyDescent="0.35">
      <c r="A14" s="58">
        <f t="shared" si="0"/>
        <v>7</v>
      </c>
      <c r="B14" s="56" t="str">
        <f ca="1">IFERROR(OFFSET(TabRecap!I$4,$A14-TabRecap!$B$5+1,),"")</f>
        <v/>
      </c>
      <c r="C14" s="56" t="str">
        <f ca="1">IFERROR(OFFSET(TabRecap!J$4,$A14-TabRecap!$B$5+1,),"")</f>
        <v/>
      </c>
      <c r="D14" s="55" t="str">
        <f ca="1">IFERROR(OFFSET(TabRecap!K$4,$A14-TabRecap!$B$5+1,),"")</f>
        <v/>
      </c>
      <c r="H14" s="379" t="s">
        <v>141</v>
      </c>
      <c r="I14" s="380"/>
      <c r="J14" s="380"/>
      <c r="K14" s="381"/>
      <c r="L14" s="59"/>
    </row>
    <row r="15" spans="1:12" ht="15" thickBot="1" x14ac:dyDescent="0.4">
      <c r="A15" s="58">
        <f t="shared" si="0"/>
        <v>8</v>
      </c>
      <c r="B15" s="56" t="str">
        <f ca="1">IFERROR(OFFSET(TabRecap!I$4,$A15-TabRecap!$B$5+1,),"")</f>
        <v/>
      </c>
      <c r="C15" s="56" t="str">
        <f ca="1">IFERROR(OFFSET(TabRecap!J$4,$A15-TabRecap!$B$5+1,),"")</f>
        <v/>
      </c>
      <c r="D15" s="55" t="str">
        <f ca="1">IFERROR(OFFSET(TabRecap!K$4,$A15-TabRecap!$B$5+1,),"")</f>
        <v/>
      </c>
      <c r="H15" s="383" t="e">
        <f ca="1">OFFSET(Récapitulatif!B57,,G4)</f>
        <v>#N/A</v>
      </c>
      <c r="I15" s="384"/>
      <c r="J15" s="384"/>
      <c r="K15" s="385"/>
      <c r="L15" s="60"/>
    </row>
    <row r="16" spans="1:12" ht="15" thickBot="1" x14ac:dyDescent="0.4">
      <c r="A16" s="58">
        <f t="shared" si="0"/>
        <v>9</v>
      </c>
      <c r="B16" s="56" t="str">
        <f ca="1">IFERROR(OFFSET(TabRecap!I$4,$A16-TabRecap!$B$5+1,),"")</f>
        <v/>
      </c>
      <c r="C16" s="56" t="str">
        <f ca="1">IFERROR(OFFSET(TabRecap!J$4,$A16-TabRecap!$B$5+1,),"")</f>
        <v/>
      </c>
      <c r="D16" s="55" t="str">
        <f ca="1">IFERROR(OFFSET(TabRecap!K$4,$A16-TabRecap!$B$5+1,),"")</f>
        <v/>
      </c>
    </row>
    <row r="17" spans="1:12" x14ac:dyDescent="0.35">
      <c r="A17" s="58">
        <f t="shared" si="0"/>
        <v>10</v>
      </c>
      <c r="B17" s="56" t="str">
        <f ca="1">IFERROR(OFFSET(TabRecap!I$4,$A17-TabRecap!$B$5+1,),"")</f>
        <v/>
      </c>
      <c r="C17" s="56" t="str">
        <f ca="1">IFERROR(OFFSET(TabRecap!J$4,$A17-TabRecap!$B$5+1,),"")</f>
        <v/>
      </c>
      <c r="D17" s="55" t="str">
        <f ca="1">IFERROR(OFFSET(TabRecap!K$4,$A17-TabRecap!$B$5+1,),"")</f>
        <v/>
      </c>
      <c r="H17" s="379" t="s">
        <v>140</v>
      </c>
      <c r="I17" s="380"/>
      <c r="J17" s="380"/>
      <c r="K17" s="381"/>
      <c r="L17" s="59"/>
    </row>
    <row r="18" spans="1:12" ht="15" thickBot="1" x14ac:dyDescent="0.4">
      <c r="A18" s="58">
        <f t="shared" si="0"/>
        <v>11</v>
      </c>
      <c r="B18" s="56" t="str">
        <f ca="1">IFERROR(OFFSET(TabRecap!I$4,$A18-TabRecap!$B$5+1,),"")</f>
        <v/>
      </c>
      <c r="C18" s="56" t="str">
        <f ca="1">IFERROR(OFFSET(TabRecap!J$4,$A18-TabRecap!$B$5+1,),"")</f>
        <v/>
      </c>
      <c r="D18" s="55" t="str">
        <f ca="1">IFERROR(OFFSET(TabRecap!K$4,$A18-TabRecap!$B$5+1,),"")</f>
        <v/>
      </c>
      <c r="H18" s="375" t="e">
        <f ca="1">OFFSET(Récapitulatif!B53,,G4)</f>
        <v>#N/A</v>
      </c>
      <c r="I18" s="376"/>
      <c r="J18" s="377" t="e">
        <f ca="1">OFFSET(Récapitulatif!B54,,G4)</f>
        <v>#N/A</v>
      </c>
      <c r="K18" s="378"/>
    </row>
    <row r="19" spans="1:12" ht="15" thickBot="1" x14ac:dyDescent="0.4">
      <c r="A19" s="58">
        <f t="shared" si="0"/>
        <v>12</v>
      </c>
      <c r="B19" s="56" t="str">
        <f ca="1">IFERROR(OFFSET(TabRecap!I$4,$A19-TabRecap!$B$5+1,),"")</f>
        <v/>
      </c>
      <c r="C19" s="56" t="str">
        <f ca="1">IFERROR(OFFSET(TabRecap!J$4,$A19-TabRecap!$B$5+1,),"")</f>
        <v/>
      </c>
      <c r="D19" s="55" t="str">
        <f ca="1">IFERROR(OFFSET(TabRecap!K$4,$A19-TabRecap!$B$5+1,),"")</f>
        <v/>
      </c>
    </row>
    <row r="20" spans="1:12" x14ac:dyDescent="0.35">
      <c r="A20" s="58">
        <f t="shared" si="0"/>
        <v>13</v>
      </c>
      <c r="B20" s="56" t="str">
        <f ca="1">IFERROR(OFFSET(TabRecap!I$4,$A20-TabRecap!$B$5+1,),"")</f>
        <v/>
      </c>
      <c r="C20" s="56" t="str">
        <f ca="1">IFERROR(OFFSET(TabRecap!J$4,$A20-TabRecap!$B$5+1,),"")</f>
        <v/>
      </c>
      <c r="D20" s="55" t="str">
        <f ca="1">IFERROR(OFFSET(TabRecap!K$4,$A20-TabRecap!$B$5+1,),"")</f>
        <v/>
      </c>
      <c r="H20" s="379" t="s">
        <v>139</v>
      </c>
      <c r="I20" s="380"/>
      <c r="J20" s="380"/>
      <c r="K20" s="381"/>
    </row>
    <row r="21" spans="1:12" ht="15" thickBot="1" x14ac:dyDescent="0.4">
      <c r="A21" s="58">
        <f t="shared" si="0"/>
        <v>14</v>
      </c>
      <c r="B21" s="56" t="str">
        <f ca="1">IFERROR(OFFSET(TabRecap!I$4,$A21-TabRecap!$B$5+1,),"")</f>
        <v/>
      </c>
      <c r="C21" s="56" t="str">
        <f ca="1">IFERROR(OFFSET(TabRecap!J$4,$A21-TabRecap!$B$5+1,),"")</f>
        <v/>
      </c>
      <c r="D21" s="55" t="str">
        <f ca="1">IFERROR(OFFSET(TabRecap!K$4,$A21-TabRecap!$B$5+1,),"")</f>
        <v/>
      </c>
      <c r="H21" s="375" t="e">
        <f ca="1">OFFSET(Récapitulatif!B55,,G4)</f>
        <v>#N/A</v>
      </c>
      <c r="I21" s="376"/>
      <c r="J21" s="377" t="e">
        <f ca="1">OFFSET(Récapitulatif!B56,,G4)</f>
        <v>#N/A</v>
      </c>
      <c r="K21" s="378"/>
    </row>
    <row r="22" spans="1:12" x14ac:dyDescent="0.35">
      <c r="A22" s="58">
        <f t="shared" si="0"/>
        <v>15</v>
      </c>
      <c r="B22" s="56" t="str">
        <f ca="1">IFERROR(OFFSET(TabRecap!I$4,$A22-TabRecap!$B$5+1,),"")</f>
        <v/>
      </c>
      <c r="C22" s="56" t="str">
        <f ca="1">IFERROR(OFFSET(TabRecap!J$4,$A22-TabRecap!$B$5+1,),"")</f>
        <v/>
      </c>
      <c r="D22" s="55" t="str">
        <f ca="1">IFERROR(OFFSET(TabRecap!K$4,$A22-TabRecap!$B$5+1,),"")</f>
        <v/>
      </c>
    </row>
    <row r="23" spans="1:12" x14ac:dyDescent="0.35">
      <c r="A23" s="58">
        <f t="shared" si="0"/>
        <v>16</v>
      </c>
      <c r="B23" s="56" t="str">
        <f ca="1">IFERROR(OFFSET(TabRecap!I$4,$A23-TabRecap!$B$5+1,),"")</f>
        <v/>
      </c>
      <c r="C23" s="56" t="str">
        <f ca="1">IFERROR(OFFSET(TabRecap!J$4,$A23-TabRecap!$B$5+1,),"")</f>
        <v/>
      </c>
      <c r="D23" s="55" t="str">
        <f ca="1">IFERROR(OFFSET(TabRecap!K$4,$A23-TabRecap!$B$5+1,),"")</f>
        <v/>
      </c>
    </row>
    <row r="24" spans="1:12" x14ac:dyDescent="0.35">
      <c r="A24" s="58">
        <f t="shared" si="0"/>
        <v>17</v>
      </c>
      <c r="B24" s="56" t="str">
        <f ca="1">IFERROR(OFFSET(TabRecap!I$4,$A24-TabRecap!$B$5+1,),"")</f>
        <v/>
      </c>
      <c r="C24" s="56" t="str">
        <f ca="1">IFERROR(OFFSET(TabRecap!J$4,$A24-TabRecap!$B$5+1,),"")</f>
        <v/>
      </c>
      <c r="D24" s="55" t="str">
        <f ca="1">IFERROR(OFFSET(TabRecap!K$4,$A24-TabRecap!$B$5+1,),"")</f>
        <v/>
      </c>
      <c r="G24" s="374" t="s">
        <v>112</v>
      </c>
      <c r="H24" s="374"/>
      <c r="I24" s="374"/>
      <c r="J24" s="374"/>
      <c r="K24" s="374"/>
      <c r="L24" s="374"/>
    </row>
    <row r="25" spans="1:12" x14ac:dyDescent="0.35">
      <c r="A25" s="58">
        <f t="shared" si="0"/>
        <v>18</v>
      </c>
      <c r="B25" s="56" t="str">
        <f ca="1">IFERROR(OFFSET(TabRecap!I$4,$A25-TabRecap!$B$5+1,),"")</f>
        <v/>
      </c>
      <c r="C25" s="56" t="str">
        <f ca="1">IFERROR(OFFSET(TabRecap!J$4,$A25-TabRecap!$B$5+1,),"")</f>
        <v/>
      </c>
      <c r="D25" s="55" t="str">
        <f ca="1">IFERROR(OFFSET(TabRecap!K$4,$A25-TabRecap!$B$5+1,),"")</f>
        <v/>
      </c>
      <c r="G25" s="374" t="s">
        <v>138</v>
      </c>
      <c r="H25" s="374"/>
      <c r="I25" s="374"/>
      <c r="J25" s="374"/>
      <c r="K25" s="374"/>
      <c r="L25" s="374"/>
    </row>
    <row r="26" spans="1:12" x14ac:dyDescent="0.35">
      <c r="A26" s="58">
        <f t="shared" si="0"/>
        <v>19</v>
      </c>
      <c r="B26" s="56" t="str">
        <f ca="1">IFERROR(OFFSET(TabRecap!I$4,$A26-TabRecap!$B$5+1,),"")</f>
        <v/>
      </c>
      <c r="C26" s="56" t="str">
        <f ca="1">IFERROR(OFFSET(TabRecap!J$4,$A26-TabRecap!$B$5+1,),"")</f>
        <v/>
      </c>
      <c r="D26" s="55" t="str">
        <f ca="1">IFERROR(OFFSET(TabRecap!K$4,$A26-TabRecap!$B$5+1,),"")</f>
        <v/>
      </c>
      <c r="G26" s="374" t="s">
        <v>137</v>
      </c>
      <c r="H26" s="374"/>
      <c r="I26" s="374"/>
      <c r="J26" s="374"/>
      <c r="K26" s="374"/>
      <c r="L26" s="374"/>
    </row>
    <row r="27" spans="1:12" x14ac:dyDescent="0.35">
      <c r="A27" s="58">
        <f t="shared" si="0"/>
        <v>20</v>
      </c>
      <c r="B27" s="56" t="str">
        <f ca="1">IFERROR(OFFSET(TabRecap!I$4,$A27-TabRecap!$B$5+1,),"")</f>
        <v/>
      </c>
      <c r="C27" s="56" t="str">
        <f ca="1">IFERROR(OFFSET(TabRecap!J$4,$A27-TabRecap!$B$5+1,),"")</f>
        <v/>
      </c>
      <c r="D27" s="55" t="str">
        <f ca="1">IFERROR(OFFSET(TabRecap!K$4,$A27-TabRecap!$B$5+1,),"")</f>
        <v/>
      </c>
      <c r="G27" s="374" t="s">
        <v>136</v>
      </c>
      <c r="H27" s="374"/>
      <c r="I27" s="374"/>
      <c r="J27" s="374"/>
      <c r="K27" s="374"/>
      <c r="L27" s="374"/>
    </row>
    <row r="28" spans="1:12" x14ac:dyDescent="0.35">
      <c r="A28" s="58">
        <f t="shared" si="0"/>
        <v>21</v>
      </c>
      <c r="B28" s="56" t="str">
        <f ca="1">IFERROR(OFFSET(TabRecap!I$4,$A28-TabRecap!$B$5+1,),"")</f>
        <v/>
      </c>
      <c r="C28" s="56" t="str">
        <f ca="1">IFERROR(OFFSET(TabRecap!J$4,$A28-TabRecap!$B$5+1,),"")</f>
        <v/>
      </c>
      <c r="D28" s="55" t="str">
        <f ca="1">IFERROR(OFFSET(TabRecap!K$4,$A28-TabRecap!$B$5+1,),"")</f>
        <v/>
      </c>
      <c r="G28" s="374" t="s">
        <v>135</v>
      </c>
      <c r="H28" s="374"/>
      <c r="I28" s="374"/>
      <c r="J28" s="374"/>
      <c r="K28" s="374"/>
      <c r="L28" s="374"/>
    </row>
    <row r="29" spans="1:12" x14ac:dyDescent="0.35">
      <c r="A29" s="58">
        <f t="shared" si="0"/>
        <v>22</v>
      </c>
      <c r="B29" s="56" t="str">
        <f ca="1">IFERROR(OFFSET(TabRecap!I$4,$A29-TabRecap!$B$5+1,),"")</f>
        <v/>
      </c>
      <c r="C29" s="56" t="str">
        <f ca="1">IFERROR(OFFSET(TabRecap!J$4,$A29-TabRecap!$B$5+1,),"")</f>
        <v/>
      </c>
      <c r="D29" s="55" t="str">
        <f ca="1">IFERROR(OFFSET(TabRecap!K$4,$A29-TabRecap!$B$5+1,),"")</f>
        <v/>
      </c>
    </row>
    <row r="30" spans="1:12" x14ac:dyDescent="0.35">
      <c r="A30" s="58">
        <f t="shared" si="0"/>
        <v>23</v>
      </c>
      <c r="B30" s="56" t="str">
        <f ca="1">IFERROR(OFFSET(TabRecap!I$4,$A30-TabRecap!$B$5+1,),"")</f>
        <v/>
      </c>
      <c r="C30" s="56" t="str">
        <f ca="1">IFERROR(OFFSET(TabRecap!J$4,$A30-TabRecap!$B$5+1,),"")</f>
        <v/>
      </c>
      <c r="D30" s="55" t="str">
        <f ca="1">IFERROR(OFFSET(TabRecap!K$4,$A30-TabRecap!$B$5+1,),"")</f>
        <v/>
      </c>
    </row>
    <row r="31" spans="1:12" x14ac:dyDescent="0.35">
      <c r="A31" s="58">
        <f t="shared" si="0"/>
        <v>24</v>
      </c>
      <c r="B31" s="56" t="str">
        <f ca="1">IFERROR(OFFSET(TabRecap!I$4,$A31-TabRecap!$B$5+1,),"")</f>
        <v/>
      </c>
      <c r="C31" s="56" t="str">
        <f ca="1">IFERROR(OFFSET(TabRecap!J$4,$A31-TabRecap!$B$5+1,),"")</f>
        <v/>
      </c>
      <c r="D31" s="55" t="str">
        <f ca="1">IFERROR(OFFSET(TabRecap!K$4,$A31-TabRecap!$B$5+1,),"")</f>
        <v/>
      </c>
    </row>
    <row r="32" spans="1:12" x14ac:dyDescent="0.35">
      <c r="A32" s="58">
        <f t="shared" si="0"/>
        <v>25</v>
      </c>
      <c r="B32" s="56" t="str">
        <f ca="1">IFERROR(OFFSET(TabRecap!I$4,$A32-TabRecap!$B$5+1,),"")</f>
        <v/>
      </c>
      <c r="C32" s="56" t="str">
        <f ca="1">IFERROR(OFFSET(TabRecap!J$4,$A32-TabRecap!$B$5+1,),"")</f>
        <v/>
      </c>
      <c r="D32" s="55" t="str">
        <f ca="1">IFERROR(OFFSET(TabRecap!K$4,$A32-TabRecap!$B$5+1,),"")</f>
        <v/>
      </c>
    </row>
    <row r="33" spans="1:4" x14ac:dyDescent="0.35">
      <c r="A33" s="58">
        <f t="shared" si="0"/>
        <v>26</v>
      </c>
      <c r="B33" s="56" t="str">
        <f ca="1">IFERROR(OFFSET(TabRecap!I$4,$A33-TabRecap!$B$5+1,),"")</f>
        <v/>
      </c>
      <c r="C33" s="56" t="str">
        <f ca="1">IFERROR(OFFSET(TabRecap!J$4,$A33-TabRecap!$B$5+1,),"")</f>
        <v/>
      </c>
      <c r="D33" s="55" t="str">
        <f ca="1">IFERROR(OFFSET(TabRecap!K$4,$A33-TabRecap!$B$5+1,),"")</f>
        <v/>
      </c>
    </row>
    <row r="34" spans="1:4" x14ac:dyDescent="0.35">
      <c r="A34" s="58">
        <f t="shared" si="0"/>
        <v>27</v>
      </c>
      <c r="B34" s="56" t="str">
        <f ca="1">IFERROR(OFFSET(TabRecap!I$4,$A34-TabRecap!$B$5+1,),"")</f>
        <v/>
      </c>
      <c r="C34" s="56" t="str">
        <f ca="1">IFERROR(OFFSET(TabRecap!J$4,$A34-TabRecap!$B$5+1,),"")</f>
        <v/>
      </c>
      <c r="D34" s="55" t="str">
        <f ca="1">IFERROR(OFFSET(TabRecap!K$4,$A34-TabRecap!$B$5+1,),"")</f>
        <v/>
      </c>
    </row>
    <row r="35" spans="1:4" x14ac:dyDescent="0.35">
      <c r="A35" s="58">
        <f t="shared" si="0"/>
        <v>28</v>
      </c>
      <c r="B35" s="56" t="str">
        <f ca="1">IFERROR(OFFSET(TabRecap!I$4,$A35-TabRecap!$B$5+1,),"")</f>
        <v/>
      </c>
      <c r="C35" s="56" t="str">
        <f ca="1">IFERROR(OFFSET(TabRecap!J$4,$A35-TabRecap!$B$5+1,),"")</f>
        <v/>
      </c>
      <c r="D35" s="55" t="str">
        <f ca="1">IFERROR(OFFSET(TabRecap!K$4,$A35-TabRecap!$B$5+1,),"")</f>
        <v/>
      </c>
    </row>
    <row r="36" spans="1:4" x14ac:dyDescent="0.35">
      <c r="A36" s="58">
        <f>IF(MONTH(A35+1)=$G$4,A35+1,"")</f>
        <v>29</v>
      </c>
      <c r="B36" s="56" t="str">
        <f ca="1">IFERROR(OFFSET(TabRecap!I$4,$A36-TabRecap!$B$5+1,),"")</f>
        <v/>
      </c>
      <c r="C36" s="56" t="str">
        <f ca="1">IFERROR(OFFSET(TabRecap!J$4,$A36-TabRecap!$B$5+1,),"")</f>
        <v/>
      </c>
      <c r="D36" s="55" t="str">
        <f ca="1">IFERROR(OFFSET(TabRecap!K$4,$A36-TabRecap!$B$5+1,),"")</f>
        <v/>
      </c>
    </row>
    <row r="37" spans="1:4" x14ac:dyDescent="0.35">
      <c r="A37" s="58">
        <f>IFERROR(IF(MONTH(A36+1)=$G$4,A36+1,""),"")</f>
        <v>30</v>
      </c>
      <c r="B37" s="56" t="str">
        <f ca="1">IFERROR(OFFSET(TabRecap!I$4,$A37-TabRecap!$B$5+1,),"")</f>
        <v/>
      </c>
      <c r="C37" s="56" t="str">
        <f ca="1">IFERROR(OFFSET(TabRecap!J$4,$A37-TabRecap!$B$5+1,),"")</f>
        <v/>
      </c>
      <c r="D37" s="55" t="str">
        <f ca="1">IFERROR(OFFSET(TabRecap!K$4,$A37-TabRecap!$B$5+1,),"")</f>
        <v/>
      </c>
    </row>
    <row r="38" spans="1:4" ht="15" thickBot="1" x14ac:dyDescent="0.4">
      <c r="A38" s="57">
        <f>IFERROR(IF(MONTH(A37+1)=$G$4,A37+1,""),"")</f>
        <v>31</v>
      </c>
      <c r="B38" s="56" t="str">
        <f ca="1">IFERROR(OFFSET(TabRecap!I$4,$A38-TabRecap!$B$5+1,),"")</f>
        <v/>
      </c>
      <c r="C38" s="56" t="str">
        <f ca="1">IFERROR(OFFSET(TabRecap!J$4,$A38-TabRecap!$B$5+1,),"")</f>
        <v/>
      </c>
      <c r="D38" s="55" t="str">
        <f ca="1">IFERROR(OFFSET(TabRecap!K$4,$A38-TabRecap!$B$5+1,),"")</f>
        <v/>
      </c>
    </row>
    <row r="39" spans="1:4" ht="15" customHeight="1" x14ac:dyDescent="0.35"/>
    <row r="40" spans="1:4" ht="15" customHeight="1" x14ac:dyDescent="0.35"/>
    <row r="41" spans="1:4" ht="15" customHeight="1" x14ac:dyDescent="0.35"/>
    <row r="42" spans="1:4" ht="15" customHeight="1" x14ac:dyDescent="0.35"/>
    <row r="43" spans="1:4" ht="15" customHeight="1" x14ac:dyDescent="0.35"/>
    <row r="44" spans="1:4" ht="15" customHeight="1" x14ac:dyDescent="0.35"/>
    <row r="45" spans="1:4" ht="15" customHeight="1" x14ac:dyDescent="0.35"/>
    <row r="46" spans="1:4" ht="15" customHeight="1" x14ac:dyDescent="0.35"/>
    <row r="47" spans="1:4" ht="15" customHeight="1" x14ac:dyDescent="0.35"/>
    <row r="48" spans="1:4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</sheetData>
  <mergeCells count="14">
    <mergeCell ref="H20:K20"/>
    <mergeCell ref="C1:H2"/>
    <mergeCell ref="H14:K14"/>
    <mergeCell ref="H15:K15"/>
    <mergeCell ref="H17:K17"/>
    <mergeCell ref="H18:I18"/>
    <mergeCell ref="J18:K18"/>
    <mergeCell ref="G28:L28"/>
    <mergeCell ref="H21:I21"/>
    <mergeCell ref="J21:K21"/>
    <mergeCell ref="G24:L24"/>
    <mergeCell ref="G25:L25"/>
    <mergeCell ref="G26:L26"/>
    <mergeCell ref="G27:L27"/>
  </mergeCells>
  <conditionalFormatting sqref="A36:A38">
    <cfRule type="expression" dxfId="4" priority="3">
      <formula>(MONTH($A36)&lt;&gt;MONTH($A$35))</formula>
    </cfRule>
  </conditionalFormatting>
  <conditionalFormatting sqref="B8:B38">
    <cfRule type="expression" dxfId="3" priority="2">
      <formula>B8=MIN($B$8:$B$38)</formula>
    </cfRule>
  </conditionalFormatting>
  <conditionalFormatting sqref="C8:C38">
    <cfRule type="expression" dxfId="2" priority="1">
      <formula>C8=MAX($C$8:$C$38)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39"/>
  <sheetViews>
    <sheetView zoomScale="90" zoomScaleNormal="90" workbookViewId="0">
      <selection activeCell="C4" sqref="C4"/>
    </sheetView>
  </sheetViews>
  <sheetFormatPr baseColWidth="10" defaultColWidth="11.453125" defaultRowHeight="14.5" x14ac:dyDescent="0.35"/>
  <cols>
    <col min="1" max="8" width="11.453125" style="72"/>
    <col min="9" max="9" width="12.1796875" style="72" bestFit="1" customWidth="1"/>
    <col min="10" max="16384" width="11.453125" style="72"/>
  </cols>
  <sheetData>
    <row r="1" spans="1:19" s="97" customFormat="1" x14ac:dyDescent="0.35">
      <c r="C1" s="407" t="s">
        <v>180</v>
      </c>
      <c r="D1" s="407"/>
      <c r="E1" s="407"/>
      <c r="F1" s="407"/>
      <c r="G1" s="407"/>
      <c r="H1" s="407"/>
      <c r="I1" s="104"/>
    </row>
    <row r="2" spans="1:19" s="97" customFormat="1" x14ac:dyDescent="0.35">
      <c r="C2" s="407"/>
      <c r="D2" s="407"/>
      <c r="E2" s="407"/>
      <c r="F2" s="407"/>
      <c r="G2" s="407"/>
      <c r="H2" s="407"/>
      <c r="I2" s="104"/>
    </row>
    <row r="3" spans="1:19" s="97" customFormat="1" ht="15" thickBot="1" x14ac:dyDescent="0.4">
      <c r="C3" s="98"/>
      <c r="D3" s="98"/>
      <c r="E3" s="98"/>
      <c r="F3" s="98"/>
      <c r="G3" s="98"/>
      <c r="H3" s="98"/>
      <c r="I3" s="98"/>
    </row>
    <row r="4" spans="1:19" ht="15.5" x14ac:dyDescent="0.35">
      <c r="A4" s="96"/>
      <c r="B4" s="95" t="s">
        <v>90</v>
      </c>
      <c r="C4" s="188">
        <f>TabRecap!C2</f>
        <v>1900</v>
      </c>
      <c r="D4" s="94"/>
      <c r="E4" s="93" t="s">
        <v>91</v>
      </c>
      <c r="F4" s="21" t="s">
        <v>183</v>
      </c>
      <c r="G4" s="98">
        <f>VLOOKUP(F4,Annexe!A2:B13,2,0)</f>
        <v>2</v>
      </c>
      <c r="H4" s="82" t="s">
        <v>92</v>
      </c>
      <c r="I4" s="92">
        <f>DATE(C4,G4,1)</f>
        <v>32</v>
      </c>
      <c r="J4" s="82" t="s">
        <v>93</v>
      </c>
      <c r="K4" s="92">
        <f>DATE(C4,G4+1,0)</f>
        <v>60</v>
      </c>
    </row>
    <row r="5" spans="1:19" x14ac:dyDescent="0.35">
      <c r="A5" s="91"/>
      <c r="B5" s="91"/>
      <c r="C5" s="91"/>
      <c r="D5" s="91"/>
      <c r="E5" s="91"/>
      <c r="F5" s="91"/>
      <c r="G5" s="91"/>
      <c r="H5" s="91"/>
      <c r="I5" s="82" t="s">
        <v>146</v>
      </c>
      <c r="K5" s="82" t="s">
        <v>145</v>
      </c>
    </row>
    <row r="6" spans="1:19" ht="15" thickBot="1" x14ac:dyDescent="0.4"/>
    <row r="7" spans="1:19" x14ac:dyDescent="0.35">
      <c r="A7" s="90" t="s">
        <v>94</v>
      </c>
      <c r="B7" s="89" t="s">
        <v>179</v>
      </c>
      <c r="C7" s="89" t="s">
        <v>178</v>
      </c>
      <c r="D7" s="88" t="s">
        <v>177</v>
      </c>
      <c r="E7" s="89" t="s">
        <v>219</v>
      </c>
    </row>
    <row r="8" spans="1:19" x14ac:dyDescent="0.35">
      <c r="A8" s="80">
        <f>I4</f>
        <v>32</v>
      </c>
      <c r="B8" s="78" t="str">
        <f ca="1">IFERROR(OFFSET(TabRecap!L$4,$A8-TabRecap!$B$5+1,),"")</f>
        <v/>
      </c>
      <c r="C8" s="78" t="str">
        <f ca="1">IFERROR(OFFSET(TabRecap!M$4,$A8-TabRecap!$B$5+1,),"")</f>
        <v/>
      </c>
      <c r="D8" s="77" t="str">
        <f ca="1">IFERROR(OFFSET(TabRecap!N$4,$A8-TabRecap!$B$5+1,),"")</f>
        <v/>
      </c>
      <c r="E8" s="78" t="str">
        <f ca="1">IFERROR(OFFSET(TabRecap!O$4,$A8-TabRecap!$B$5+1,),"")</f>
        <v/>
      </c>
      <c r="G8" s="87"/>
    </row>
    <row r="9" spans="1:19" x14ac:dyDescent="0.35">
      <c r="A9" s="80">
        <f t="shared" ref="A9:A35" si="0">A8+1</f>
        <v>33</v>
      </c>
      <c r="B9" s="78" t="str">
        <f ca="1">IFERROR(OFFSET(TabRecap!L$4,$A9-TabRecap!$B$5+1,),"")</f>
        <v/>
      </c>
      <c r="C9" s="78" t="str">
        <f ca="1">IFERROR(OFFSET(TabRecap!M$4,$A9-TabRecap!$B$5+1,),"")</f>
        <v/>
      </c>
      <c r="D9" s="77" t="str">
        <f ca="1">IFERROR(OFFSET(TabRecap!N$4,$A9-TabRecap!$B$5+1,),"")</f>
        <v/>
      </c>
      <c r="E9" s="78" t="str">
        <f ca="1">IFERROR(OFFSET(TabRecap!O$4,$A9-TabRecap!$B$5+1,),"")</f>
        <v/>
      </c>
      <c r="G9" s="73"/>
    </row>
    <row r="10" spans="1:19" x14ac:dyDescent="0.35">
      <c r="A10" s="80">
        <f t="shared" si="0"/>
        <v>34</v>
      </c>
      <c r="B10" s="78" t="str">
        <f ca="1">IFERROR(OFFSET(TabRecap!L$4,$A10-TabRecap!$B$5+1,),"")</f>
        <v/>
      </c>
      <c r="C10" s="78" t="str">
        <f ca="1">IFERROR(OFFSET(TabRecap!M$4,$A10-TabRecap!$B$5+1,),"")</f>
        <v/>
      </c>
      <c r="D10" s="77" t="str">
        <f ca="1">IFERROR(OFFSET(TabRecap!N$4,$A10-TabRecap!$B$5+1,),"")</f>
        <v/>
      </c>
      <c r="E10" s="78" t="str">
        <f ca="1">IFERROR(OFFSET(TabRecap!O$4,$A10-TabRecap!$B$5+1,),"")</f>
        <v/>
      </c>
      <c r="G10" s="73"/>
    </row>
    <row r="11" spans="1:19" x14ac:dyDescent="0.35">
      <c r="A11" s="80">
        <f t="shared" si="0"/>
        <v>35</v>
      </c>
      <c r="B11" s="78" t="str">
        <f ca="1">IFERROR(OFFSET(TabRecap!L$4,$A11-TabRecap!$B$5+1,),"")</f>
        <v/>
      </c>
      <c r="C11" s="78" t="str">
        <f ca="1">IFERROR(OFFSET(TabRecap!M$4,$A11-TabRecap!$B$5+1,),"")</f>
        <v/>
      </c>
      <c r="D11" s="77" t="str">
        <f ca="1">IFERROR(OFFSET(TabRecap!N$4,$A11-TabRecap!$B$5+1,),"")</f>
        <v/>
      </c>
      <c r="E11" s="78" t="str">
        <f ca="1">IFERROR(OFFSET(TabRecap!O$4,$A11-TabRecap!$B$5+1,),"")</f>
        <v/>
      </c>
      <c r="G11" s="73"/>
    </row>
    <row r="12" spans="1:19" x14ac:dyDescent="0.35">
      <c r="A12" s="80">
        <f t="shared" si="0"/>
        <v>36</v>
      </c>
      <c r="B12" s="78" t="str">
        <f ca="1">IFERROR(OFFSET(TabRecap!L$4,$A12-TabRecap!$B$5+1,),"")</f>
        <v/>
      </c>
      <c r="C12" s="78" t="str">
        <f ca="1">IFERROR(OFFSET(TabRecap!M$4,$A12-TabRecap!$B$5+1,),"")</f>
        <v/>
      </c>
      <c r="D12" s="77" t="str">
        <f ca="1">IFERROR(OFFSET(TabRecap!N$4,$A12-TabRecap!$B$5+1,),"")</f>
        <v/>
      </c>
      <c r="E12" s="78" t="str">
        <f ca="1">IFERROR(OFFSET(TabRecap!O$4,$A12-TabRecap!$B$5+1,),"")</f>
        <v/>
      </c>
      <c r="G12" s="73"/>
      <c r="P12" s="408"/>
      <c r="Q12" s="408"/>
      <c r="R12" s="408"/>
      <c r="S12" s="408"/>
    </row>
    <row r="13" spans="1:19" x14ac:dyDescent="0.35">
      <c r="A13" s="80">
        <f t="shared" si="0"/>
        <v>37</v>
      </c>
      <c r="B13" s="78" t="str">
        <f ca="1">IFERROR(OFFSET(TabRecap!L$4,$A13-TabRecap!$B$5+1,),"")</f>
        <v/>
      </c>
      <c r="C13" s="78" t="str">
        <f ca="1">IFERROR(OFFSET(TabRecap!M$4,$A13-TabRecap!$B$5+1,),"")</f>
        <v/>
      </c>
      <c r="D13" s="77" t="str">
        <f ca="1">IFERROR(OFFSET(TabRecap!N$4,$A13-TabRecap!$B$5+1,),"")</f>
        <v/>
      </c>
      <c r="E13" s="78" t="str">
        <f ca="1">IFERROR(OFFSET(TabRecap!O$4,$A13-TabRecap!$B$5+1,),"")</f>
        <v/>
      </c>
      <c r="G13" s="73"/>
    </row>
    <row r="14" spans="1:19" ht="15" thickBot="1" x14ac:dyDescent="0.4">
      <c r="A14" s="80">
        <f t="shared" si="0"/>
        <v>38</v>
      </c>
      <c r="B14" s="78" t="str">
        <f ca="1">IFERROR(OFFSET(TabRecap!L$4,$A14-TabRecap!$B$5+1,),"")</f>
        <v/>
      </c>
      <c r="C14" s="78" t="str">
        <f ca="1">IFERROR(OFFSET(TabRecap!M$4,$A14-TabRecap!$B$5+1,),"")</f>
        <v/>
      </c>
      <c r="D14" s="77" t="str">
        <f ca="1">IFERROR(OFFSET(TabRecap!N$4,$A14-TabRecap!$B$5+1,),"")</f>
        <v/>
      </c>
      <c r="E14" s="78" t="str">
        <f ca="1">IFERROR(OFFSET(TabRecap!O$4,$A14-TabRecap!$B$5+1,),"")</f>
        <v/>
      </c>
      <c r="G14" s="73"/>
    </row>
    <row r="15" spans="1:19" x14ac:dyDescent="0.35">
      <c r="A15" s="80">
        <f t="shared" si="0"/>
        <v>39</v>
      </c>
      <c r="B15" s="78" t="str">
        <f ca="1">IFERROR(OFFSET(TabRecap!L$4,$A15-TabRecap!$B$5+1,),"")</f>
        <v/>
      </c>
      <c r="C15" s="78" t="str">
        <f ca="1">IFERROR(OFFSET(TabRecap!M$4,$A15-TabRecap!$B$5+1,),"")</f>
        <v/>
      </c>
      <c r="D15" s="77" t="str">
        <f ca="1">IFERROR(OFFSET(TabRecap!N$4,$A15-TabRecap!$B$5+1,),"")</f>
        <v/>
      </c>
      <c r="E15" s="78" t="str">
        <f ca="1">IFERROR(OFFSET(TabRecap!O$4,$A15-TabRecap!$B$5+1,),"")</f>
        <v/>
      </c>
      <c r="G15" s="73"/>
      <c r="I15" s="387" t="s">
        <v>176</v>
      </c>
      <c r="J15" s="388"/>
      <c r="K15" s="388"/>
      <c r="L15" s="388"/>
      <c r="M15" s="389"/>
    </row>
    <row r="16" spans="1:19" ht="15" thickBot="1" x14ac:dyDescent="0.4">
      <c r="A16" s="80">
        <f t="shared" si="0"/>
        <v>40</v>
      </c>
      <c r="B16" s="78" t="str">
        <f ca="1">IFERROR(OFFSET(TabRecap!L$4,$A16-TabRecap!$B$5+1,),"")</f>
        <v/>
      </c>
      <c r="C16" s="78" t="str">
        <f ca="1">IFERROR(OFFSET(TabRecap!M$4,$A16-TabRecap!$B$5+1,),"")</f>
        <v/>
      </c>
      <c r="D16" s="77" t="str">
        <f ca="1">IFERROR(OFFSET(TabRecap!N$4,$A16-TabRecap!$B$5+1,),"")</f>
        <v/>
      </c>
      <c r="E16" s="78" t="str">
        <f ca="1">IFERROR(OFFSET(TabRecap!O$4,$A16-TabRecap!$B$5+1,),"")</f>
        <v/>
      </c>
      <c r="G16" s="73"/>
      <c r="I16" s="409" t="e">
        <f ca="1">AVERAGE(B8:B38)</f>
        <v>#DIV/0!</v>
      </c>
      <c r="J16" s="410"/>
      <c r="K16" s="410"/>
      <c r="L16" s="410"/>
      <c r="M16" s="411"/>
    </row>
    <row r="17" spans="1:17" ht="15" thickBot="1" x14ac:dyDescent="0.4">
      <c r="A17" s="80">
        <f t="shared" si="0"/>
        <v>41</v>
      </c>
      <c r="B17" s="78" t="str">
        <f ca="1">IFERROR(OFFSET(TabRecap!L$4,$A17-TabRecap!$B$5+1,),"")</f>
        <v/>
      </c>
      <c r="C17" s="78" t="str">
        <f ca="1">IFERROR(OFFSET(TabRecap!M$4,$A17-TabRecap!$B$5+1,),"")</f>
        <v/>
      </c>
      <c r="D17" s="77" t="str">
        <f ca="1">IFERROR(OFFSET(TabRecap!N$4,$A17-TabRecap!$B$5+1,),"")</f>
        <v/>
      </c>
      <c r="E17" s="78" t="str">
        <f ca="1">IFERROR(OFFSET(TabRecap!O$4,$A17-TabRecap!$B$5+1,),"")</f>
        <v/>
      </c>
      <c r="G17" s="73"/>
    </row>
    <row r="18" spans="1:17" x14ac:dyDescent="0.35">
      <c r="A18" s="80">
        <f t="shared" si="0"/>
        <v>42</v>
      </c>
      <c r="B18" s="78" t="str">
        <f ca="1">IFERROR(OFFSET(TabRecap!L$4,$A18-TabRecap!$B$5+1,),"")</f>
        <v/>
      </c>
      <c r="C18" s="78" t="str">
        <f ca="1">IFERROR(OFFSET(TabRecap!M$4,$A18-TabRecap!$B$5+1,),"")</f>
        <v/>
      </c>
      <c r="D18" s="77" t="str">
        <f ca="1">IFERROR(OFFSET(TabRecap!N$4,$A18-TabRecap!$B$5+1,),"")</f>
        <v/>
      </c>
      <c r="E18" s="78" t="str">
        <f ca="1">IFERROR(OFFSET(TabRecap!O$4,$A18-TabRecap!$B$5+1,),"")</f>
        <v/>
      </c>
      <c r="G18" s="73"/>
      <c r="I18" s="387" t="s">
        <v>175</v>
      </c>
      <c r="J18" s="388"/>
      <c r="K18" s="388"/>
      <c r="L18" s="388"/>
      <c r="M18" s="389"/>
    </row>
    <row r="19" spans="1:17" ht="15" thickBot="1" x14ac:dyDescent="0.4">
      <c r="A19" s="80">
        <f t="shared" si="0"/>
        <v>43</v>
      </c>
      <c r="B19" s="78" t="str">
        <f ca="1">IFERROR(OFFSET(TabRecap!L$4,$A19-TabRecap!$B$5+1,),"")</f>
        <v/>
      </c>
      <c r="C19" s="78" t="str">
        <f ca="1">IFERROR(OFFSET(TabRecap!M$4,$A19-TabRecap!$B$5+1,),"")</f>
        <v/>
      </c>
      <c r="D19" s="77" t="str">
        <f ca="1">IFERROR(OFFSET(TabRecap!N$4,$A19-TabRecap!$B$5+1,),"")</f>
        <v/>
      </c>
      <c r="E19" s="78" t="str">
        <f ca="1">IFERROR(OFFSET(TabRecap!O$4,$A19-TabRecap!$B$5+1,),"")</f>
        <v/>
      </c>
      <c r="G19" s="73"/>
      <c r="I19" s="412" t="e">
        <f ca="1">OFFSET(Récapitulatif!B44,,G4)</f>
        <v>#N/A</v>
      </c>
      <c r="J19" s="413"/>
      <c r="K19" s="83"/>
      <c r="L19" s="405" t="e">
        <f ca="1">OFFSET(Récapitulatif!B45,,G4)</f>
        <v>#N/A</v>
      </c>
      <c r="M19" s="406"/>
    </row>
    <row r="20" spans="1:17" ht="15" thickBot="1" x14ac:dyDescent="0.4">
      <c r="A20" s="80">
        <f t="shared" si="0"/>
        <v>44</v>
      </c>
      <c r="B20" s="78" t="str">
        <f ca="1">IFERROR(OFFSET(TabRecap!L$4,$A20-TabRecap!$B$5+1,),"")</f>
        <v/>
      </c>
      <c r="C20" s="78" t="str">
        <f ca="1">IFERROR(OFFSET(TabRecap!M$4,$A20-TabRecap!$B$5+1,),"")</f>
        <v/>
      </c>
      <c r="D20" s="77" t="str">
        <f ca="1">IFERROR(OFFSET(TabRecap!N$4,$A20-TabRecap!$B$5+1,),"")</f>
        <v/>
      </c>
      <c r="E20" s="78" t="str">
        <f ca="1">IFERROR(OFFSET(TabRecap!O$4,$A20-TabRecap!$B$5+1,),"")</f>
        <v/>
      </c>
      <c r="G20" s="73"/>
    </row>
    <row r="21" spans="1:17" x14ac:dyDescent="0.35">
      <c r="A21" s="80">
        <f t="shared" si="0"/>
        <v>45</v>
      </c>
      <c r="B21" s="78" t="str">
        <f ca="1">IFERROR(OFFSET(TabRecap!L$4,$A21-TabRecap!$B$5+1,),"")</f>
        <v/>
      </c>
      <c r="C21" s="78" t="str">
        <f ca="1">IFERROR(OFFSET(TabRecap!M$4,$A21-TabRecap!$B$5+1,),"")</f>
        <v/>
      </c>
      <c r="D21" s="77" t="str">
        <f ca="1">IFERROR(OFFSET(TabRecap!N$4,$A21-TabRecap!$B$5+1,),"")</f>
        <v/>
      </c>
      <c r="E21" s="78" t="str">
        <f ca="1">IFERROR(OFFSET(TabRecap!O$4,$A21-TabRecap!$B$5+1,),"")</f>
        <v/>
      </c>
      <c r="G21" s="73"/>
      <c r="I21" s="387" t="s">
        <v>174</v>
      </c>
      <c r="J21" s="388"/>
      <c r="K21" s="388"/>
      <c r="L21" s="388"/>
      <c r="M21" s="389"/>
      <c r="O21" s="86" t="s">
        <v>173</v>
      </c>
      <c r="P21" s="85" t="s">
        <v>172</v>
      </c>
      <c r="Q21" s="84" t="s">
        <v>171</v>
      </c>
    </row>
    <row r="22" spans="1:17" ht="15" thickBot="1" x14ac:dyDescent="0.4">
      <c r="A22" s="80">
        <f t="shared" si="0"/>
        <v>46</v>
      </c>
      <c r="B22" s="78" t="str">
        <f ca="1">IFERROR(OFFSET(TabRecap!L$4,$A22-TabRecap!$B$5+1,),"")</f>
        <v/>
      </c>
      <c r="C22" s="78" t="str">
        <f ca="1">IFERROR(OFFSET(TabRecap!M$4,$A22-TabRecap!$B$5+1,),"")</f>
        <v/>
      </c>
      <c r="D22" s="77" t="str">
        <f ca="1">IFERROR(OFFSET(TabRecap!N$4,$A22-TabRecap!$B$5+1,),"")</f>
        <v/>
      </c>
      <c r="E22" s="78" t="str">
        <f ca="1">IFERROR(OFFSET(TabRecap!O$4,$A22-TabRecap!$B$5+1,),"")</f>
        <v/>
      </c>
      <c r="G22" s="73"/>
      <c r="I22" s="412" t="e">
        <f ca="1">OFFSET(Récapitulatif!B46,,G4)</f>
        <v>#N/A</v>
      </c>
      <c r="J22" s="413"/>
      <c r="K22" s="83"/>
      <c r="L22" s="405" t="e">
        <f ca="1">OFFSET(Récapitulatif!B47,,G4)</f>
        <v>#N/A</v>
      </c>
      <c r="M22" s="406"/>
      <c r="O22" s="81" t="s">
        <v>170</v>
      </c>
      <c r="P22" s="75">
        <f t="shared" ref="P22:P37" ca="1" si="1">COUNTIF($E$8:$E$38,O22)</f>
        <v>0</v>
      </c>
      <c r="Q22" s="74" t="e">
        <f ca="1">P22/SUM($P$22:$P$37)</f>
        <v>#DIV/0!</v>
      </c>
    </row>
    <row r="23" spans="1:17" ht="15" thickBot="1" x14ac:dyDescent="0.4">
      <c r="A23" s="80">
        <f t="shared" si="0"/>
        <v>47</v>
      </c>
      <c r="B23" s="78" t="str">
        <f ca="1">IFERROR(OFFSET(TabRecap!L$4,$A23-TabRecap!$B$5+1,),"")</f>
        <v/>
      </c>
      <c r="C23" s="78" t="str">
        <f ca="1">IFERROR(OFFSET(TabRecap!M$4,$A23-TabRecap!$B$5+1,),"")</f>
        <v/>
      </c>
      <c r="D23" s="77" t="str">
        <f ca="1">IFERROR(OFFSET(TabRecap!N$4,$A23-TabRecap!$B$5+1,),"")</f>
        <v/>
      </c>
      <c r="E23" s="78" t="str">
        <f ca="1">IFERROR(OFFSET(TabRecap!O$4,$A23-TabRecap!$B$5+1,),"")</f>
        <v/>
      </c>
      <c r="G23" s="73"/>
      <c r="O23" s="81" t="s">
        <v>169</v>
      </c>
      <c r="P23" s="75">
        <f t="shared" ca="1" si="1"/>
        <v>0</v>
      </c>
      <c r="Q23" s="74" t="e">
        <f t="shared" ref="Q23:Q37" ca="1" si="2">P23/SUM($P$22:$P$37)</f>
        <v>#DIV/0!</v>
      </c>
    </row>
    <row r="24" spans="1:17" x14ac:dyDescent="0.35">
      <c r="A24" s="80">
        <f t="shared" si="0"/>
        <v>48</v>
      </c>
      <c r="B24" s="78" t="str">
        <f ca="1">IFERROR(OFFSET(TabRecap!L$4,$A24-TabRecap!$B$5+1,),"")</f>
        <v/>
      </c>
      <c r="C24" s="78" t="str">
        <f ca="1">IFERROR(OFFSET(TabRecap!M$4,$A24-TabRecap!$B$5+1,),"")</f>
        <v/>
      </c>
      <c r="D24" s="77" t="str">
        <f ca="1">IFERROR(OFFSET(TabRecap!N$4,$A24-TabRecap!$B$5+1,),"")</f>
        <v/>
      </c>
      <c r="E24" s="78" t="str">
        <f ca="1">IFERROR(OFFSET(TabRecap!O$4,$A24-TabRecap!$B$5+1,),"")</f>
        <v/>
      </c>
      <c r="G24" s="73"/>
      <c r="I24" s="387" t="s">
        <v>168</v>
      </c>
      <c r="J24" s="388"/>
      <c r="K24" s="388"/>
      <c r="L24" s="388"/>
      <c r="M24" s="389"/>
      <c r="O24" s="81" t="s">
        <v>167</v>
      </c>
      <c r="P24" s="75">
        <f t="shared" ca="1" si="1"/>
        <v>0</v>
      </c>
      <c r="Q24" s="74" t="e">
        <f t="shared" ca="1" si="2"/>
        <v>#DIV/0!</v>
      </c>
    </row>
    <row r="25" spans="1:17" ht="15" thickBot="1" x14ac:dyDescent="0.4">
      <c r="A25" s="80">
        <f t="shared" si="0"/>
        <v>49</v>
      </c>
      <c r="B25" s="78" t="str">
        <f ca="1">IFERROR(OFFSET(TabRecap!L$4,$A25-TabRecap!$B$5+1,),"")</f>
        <v/>
      </c>
      <c r="C25" s="78" t="str">
        <f ca="1">IFERROR(OFFSET(TabRecap!M$4,$A25-TabRecap!$B$5+1,),"")</f>
        <v/>
      </c>
      <c r="D25" s="77" t="str">
        <f ca="1">IFERROR(OFFSET(TabRecap!N$4,$A25-TabRecap!$B$5+1,),"")</f>
        <v/>
      </c>
      <c r="E25" s="78" t="str">
        <f ca="1">IFERROR(OFFSET(TabRecap!O$4,$A25-TabRecap!$B$5+1,),"")</f>
        <v/>
      </c>
      <c r="G25" s="73"/>
      <c r="I25" s="399" t="str">
        <f ca="1">INDEX(O22:O38,MATCH(MAX(P22:P38),P22:P38,0))</f>
        <v>N</v>
      </c>
      <c r="J25" s="400"/>
      <c r="K25" s="400"/>
      <c r="L25" s="400"/>
      <c r="M25" s="401"/>
      <c r="O25" s="81" t="s">
        <v>166</v>
      </c>
      <c r="P25" s="75">
        <f t="shared" ca="1" si="1"/>
        <v>0</v>
      </c>
      <c r="Q25" s="74" t="e">
        <f t="shared" ca="1" si="2"/>
        <v>#DIV/0!</v>
      </c>
    </row>
    <row r="26" spans="1:17" ht="15" thickBot="1" x14ac:dyDescent="0.4">
      <c r="A26" s="80">
        <f t="shared" si="0"/>
        <v>50</v>
      </c>
      <c r="B26" s="78" t="str">
        <f ca="1">IFERROR(OFFSET(TabRecap!L$4,$A26-TabRecap!$B$5+1,),"")</f>
        <v/>
      </c>
      <c r="C26" s="78" t="str">
        <f ca="1">IFERROR(OFFSET(TabRecap!M$4,$A26-TabRecap!$B$5+1,),"")</f>
        <v/>
      </c>
      <c r="D26" s="77" t="str">
        <f ca="1">IFERROR(OFFSET(TabRecap!N$4,$A26-TabRecap!$B$5+1,),"")</f>
        <v/>
      </c>
      <c r="E26" s="78" t="str">
        <f ca="1">IFERROR(OFFSET(TabRecap!O$4,$A26-TabRecap!$B$5+1,),"")</f>
        <v/>
      </c>
      <c r="G26" s="73"/>
      <c r="O26" s="81" t="s">
        <v>165</v>
      </c>
      <c r="P26" s="75">
        <f t="shared" ca="1" si="1"/>
        <v>0</v>
      </c>
      <c r="Q26" s="74" t="e">
        <f t="shared" ca="1" si="2"/>
        <v>#DIV/0!</v>
      </c>
    </row>
    <row r="27" spans="1:17" x14ac:dyDescent="0.35">
      <c r="A27" s="80">
        <f t="shared" si="0"/>
        <v>51</v>
      </c>
      <c r="B27" s="78" t="str">
        <f ca="1">IFERROR(OFFSET(TabRecap!L$4,$A27-TabRecap!$B$5+1,),"")</f>
        <v/>
      </c>
      <c r="C27" s="78" t="str">
        <f ca="1">IFERROR(OFFSET(TabRecap!M$4,$A27-TabRecap!$B$5+1,),"")</f>
        <v/>
      </c>
      <c r="D27" s="77" t="str">
        <f ca="1">IFERROR(OFFSET(TabRecap!N$4,$A27-TabRecap!$B$5+1,),"")</f>
        <v/>
      </c>
      <c r="E27" s="78" t="str">
        <f ca="1">IFERROR(OFFSET(TabRecap!O$4,$A27-TabRecap!$B$5+1,),"")</f>
        <v/>
      </c>
      <c r="G27" s="73"/>
      <c r="I27" s="390" t="s">
        <v>164</v>
      </c>
      <c r="J27" s="391"/>
      <c r="K27" s="391"/>
      <c r="L27" s="391"/>
      <c r="M27" s="392"/>
      <c r="O27" s="81" t="s">
        <v>163</v>
      </c>
      <c r="P27" s="75">
        <f t="shared" ca="1" si="1"/>
        <v>0</v>
      </c>
      <c r="Q27" s="74" t="e">
        <f t="shared" ca="1" si="2"/>
        <v>#DIV/0!</v>
      </c>
    </row>
    <row r="28" spans="1:17" ht="15" thickBot="1" x14ac:dyDescent="0.4">
      <c r="A28" s="80">
        <f t="shared" si="0"/>
        <v>52</v>
      </c>
      <c r="B28" s="78" t="str">
        <f ca="1">IFERROR(OFFSET(TabRecap!L$4,$A28-TabRecap!$B$5+1,),"")</f>
        <v/>
      </c>
      <c r="C28" s="78" t="str">
        <f ca="1">IFERROR(OFFSET(TabRecap!M$4,$A28-TabRecap!$B$5+1,),"")</f>
        <v/>
      </c>
      <c r="D28" s="77" t="str">
        <f ca="1">IFERROR(OFFSET(TabRecap!N$4,$A28-TabRecap!$B$5+1,),"")</f>
        <v/>
      </c>
      <c r="E28" s="78" t="str">
        <f ca="1">IFERROR(OFFSET(TabRecap!O$4,$A28-TabRecap!$B$5+1,),"")</f>
        <v/>
      </c>
      <c r="G28" s="73"/>
      <c r="H28" s="82"/>
      <c r="I28" s="393" t="e">
        <f ca="1">OFFSET(Récapitulatif!B49,,G4)</f>
        <v>#N/A</v>
      </c>
      <c r="J28" s="394"/>
      <c r="K28" s="394"/>
      <c r="L28" s="394"/>
      <c r="M28" s="395"/>
      <c r="O28" s="81" t="s">
        <v>162</v>
      </c>
      <c r="P28" s="75">
        <f t="shared" ca="1" si="1"/>
        <v>0</v>
      </c>
      <c r="Q28" s="74" t="e">
        <f t="shared" ca="1" si="2"/>
        <v>#DIV/0!</v>
      </c>
    </row>
    <row r="29" spans="1:17" ht="15" thickBot="1" x14ac:dyDescent="0.4">
      <c r="A29" s="80">
        <f t="shared" si="0"/>
        <v>53</v>
      </c>
      <c r="B29" s="78" t="str">
        <f ca="1">IFERROR(OFFSET(TabRecap!L$4,$A29-TabRecap!$B$5+1,),"")</f>
        <v/>
      </c>
      <c r="C29" s="78" t="str">
        <f ca="1">IFERROR(OFFSET(TabRecap!M$4,$A29-TabRecap!$B$5+1,),"")</f>
        <v/>
      </c>
      <c r="D29" s="77" t="str">
        <f ca="1">IFERROR(OFFSET(TabRecap!N$4,$A29-TabRecap!$B$5+1,),"")</f>
        <v/>
      </c>
      <c r="E29" s="78" t="str">
        <f ca="1">IFERROR(OFFSET(TabRecap!O$4,$A29-TabRecap!$B$5+1,),"")</f>
        <v/>
      </c>
      <c r="G29" s="73"/>
      <c r="O29" s="81" t="s">
        <v>161</v>
      </c>
      <c r="P29" s="75">
        <f t="shared" ca="1" si="1"/>
        <v>0</v>
      </c>
      <c r="Q29" s="74" t="e">
        <f t="shared" ca="1" si="2"/>
        <v>#DIV/0!</v>
      </c>
    </row>
    <row r="30" spans="1:17" x14ac:dyDescent="0.35">
      <c r="A30" s="80">
        <f t="shared" si="0"/>
        <v>54</v>
      </c>
      <c r="B30" s="78" t="str">
        <f ca="1">IFERROR(OFFSET(TabRecap!L$4,$A30-TabRecap!$B$5+1,),"")</f>
        <v/>
      </c>
      <c r="C30" s="78" t="str">
        <f ca="1">IFERROR(OFFSET(TabRecap!M$4,$A30-TabRecap!$B$5+1,),"")</f>
        <v/>
      </c>
      <c r="D30" s="77" t="str">
        <f ca="1">IFERROR(OFFSET(TabRecap!N$4,$A30-TabRecap!$B$5+1,),"")</f>
        <v/>
      </c>
      <c r="E30" s="78" t="str">
        <f ca="1">IFERROR(OFFSET(TabRecap!O$4,$A30-TabRecap!$B$5+1,),"")</f>
        <v/>
      </c>
      <c r="G30" s="73"/>
      <c r="I30" s="396" t="s">
        <v>160</v>
      </c>
      <c r="J30" s="397"/>
      <c r="K30" s="397"/>
      <c r="L30" s="397"/>
      <c r="M30" s="398"/>
      <c r="O30" s="81" t="s">
        <v>159</v>
      </c>
      <c r="P30" s="75">
        <f t="shared" ca="1" si="1"/>
        <v>0</v>
      </c>
      <c r="Q30" s="74" t="e">
        <f t="shared" ca="1" si="2"/>
        <v>#DIV/0!</v>
      </c>
    </row>
    <row r="31" spans="1:17" ht="15" thickBot="1" x14ac:dyDescent="0.4">
      <c r="A31" s="80">
        <f t="shared" si="0"/>
        <v>55</v>
      </c>
      <c r="B31" s="78" t="str">
        <f ca="1">IFERROR(OFFSET(TabRecap!L$4,$A31-TabRecap!$B$5+1,),"")</f>
        <v/>
      </c>
      <c r="C31" s="78" t="str">
        <f ca="1">IFERROR(OFFSET(TabRecap!M$4,$A31-TabRecap!$B$5+1,),"")</f>
        <v/>
      </c>
      <c r="D31" s="77" t="str">
        <f ca="1">IFERROR(OFFSET(TabRecap!N$4,$A31-TabRecap!$B$5+1,),"")</f>
        <v/>
      </c>
      <c r="E31" s="78" t="str">
        <f ca="1">IFERROR(OFFSET(TabRecap!O$4,$A31-TabRecap!$B$5+1,),"")</f>
        <v/>
      </c>
      <c r="G31" s="73"/>
      <c r="H31" s="82"/>
      <c r="I31" s="402" t="e">
        <f ca="1">OFFSET(Récapitulatif!B50,,G4)</f>
        <v>#N/A</v>
      </c>
      <c r="J31" s="403"/>
      <c r="K31" s="403"/>
      <c r="L31" s="403"/>
      <c r="M31" s="404"/>
      <c r="O31" s="81" t="s">
        <v>158</v>
      </c>
      <c r="P31" s="75">
        <f t="shared" ca="1" si="1"/>
        <v>0</v>
      </c>
      <c r="Q31" s="74" t="e">
        <f t="shared" ca="1" si="2"/>
        <v>#DIV/0!</v>
      </c>
    </row>
    <row r="32" spans="1:17" x14ac:dyDescent="0.35">
      <c r="A32" s="80">
        <f t="shared" si="0"/>
        <v>56</v>
      </c>
      <c r="B32" s="78" t="str">
        <f ca="1">IFERROR(OFFSET(TabRecap!L$4,$A32-TabRecap!$B$5+1,),"")</f>
        <v/>
      </c>
      <c r="C32" s="78" t="str">
        <f ca="1">IFERROR(OFFSET(TabRecap!M$4,$A32-TabRecap!$B$5+1,),"")</f>
        <v/>
      </c>
      <c r="D32" s="77" t="str">
        <f ca="1">IFERROR(OFFSET(TabRecap!N$4,$A32-TabRecap!$B$5+1,),"")</f>
        <v/>
      </c>
      <c r="E32" s="78" t="str">
        <f ca="1">IFERROR(OFFSET(TabRecap!O$4,$A32-TabRecap!$B$5+1,),"")</f>
        <v/>
      </c>
      <c r="G32" s="73"/>
      <c r="O32" s="81" t="s">
        <v>157</v>
      </c>
      <c r="P32" s="75">
        <f t="shared" ca="1" si="1"/>
        <v>0</v>
      </c>
      <c r="Q32" s="74" t="e">
        <f t="shared" ca="1" si="2"/>
        <v>#DIV/0!</v>
      </c>
    </row>
    <row r="33" spans="1:17" x14ac:dyDescent="0.35">
      <c r="A33" s="80">
        <f t="shared" si="0"/>
        <v>57</v>
      </c>
      <c r="B33" s="78" t="str">
        <f ca="1">IFERROR(OFFSET(TabRecap!L$4,$A33-TabRecap!$B$5+1,),"")</f>
        <v/>
      </c>
      <c r="C33" s="78" t="str">
        <f ca="1">IFERROR(OFFSET(TabRecap!M$4,$A33-TabRecap!$B$5+1,),"")</f>
        <v/>
      </c>
      <c r="D33" s="77" t="str">
        <f ca="1">IFERROR(OFFSET(TabRecap!N$4,$A33-TabRecap!$B$5+1,),"")</f>
        <v/>
      </c>
      <c r="E33" s="78" t="str">
        <f ca="1">IFERROR(OFFSET(TabRecap!O$4,$A33-TabRecap!$B$5+1,),"")</f>
        <v/>
      </c>
      <c r="G33" s="73"/>
      <c r="O33" s="81" t="s">
        <v>156</v>
      </c>
      <c r="P33" s="75">
        <f t="shared" ca="1" si="1"/>
        <v>0</v>
      </c>
      <c r="Q33" s="74" t="e">
        <f t="shared" ca="1" si="2"/>
        <v>#DIV/0!</v>
      </c>
    </row>
    <row r="34" spans="1:17" x14ac:dyDescent="0.35">
      <c r="A34" s="80">
        <f t="shared" si="0"/>
        <v>58</v>
      </c>
      <c r="B34" s="78" t="str">
        <f ca="1">IFERROR(OFFSET(TabRecap!L$4,$A34-TabRecap!$B$5+1,),"")</f>
        <v/>
      </c>
      <c r="C34" s="78" t="str">
        <f ca="1">IFERROR(OFFSET(TabRecap!M$4,$A34-TabRecap!$B$5+1,),"")</f>
        <v/>
      </c>
      <c r="D34" s="77" t="str">
        <f ca="1">IFERROR(OFFSET(TabRecap!N$4,$A34-TabRecap!$B$5+1,),"")</f>
        <v/>
      </c>
      <c r="E34" s="78" t="str">
        <f ca="1">IFERROR(OFFSET(TabRecap!O$4,$A34-TabRecap!$B$5+1,),"")</f>
        <v/>
      </c>
      <c r="G34" s="73"/>
      <c r="I34" s="386" t="s">
        <v>112</v>
      </c>
      <c r="J34" s="386"/>
      <c r="K34" s="386"/>
      <c r="L34" s="386"/>
      <c r="M34" s="386"/>
      <c r="O34" s="81" t="s">
        <v>155</v>
      </c>
      <c r="P34" s="75">
        <f t="shared" ca="1" si="1"/>
        <v>0</v>
      </c>
      <c r="Q34" s="74" t="e">
        <f t="shared" ca="1" si="2"/>
        <v>#DIV/0!</v>
      </c>
    </row>
    <row r="35" spans="1:17" x14ac:dyDescent="0.35">
      <c r="A35" s="80">
        <f t="shared" si="0"/>
        <v>59</v>
      </c>
      <c r="B35" s="78" t="str">
        <f ca="1">IFERROR(OFFSET(TabRecap!L$4,$A35-TabRecap!$B$5+1,),"")</f>
        <v/>
      </c>
      <c r="C35" s="78" t="str">
        <f ca="1">IFERROR(OFFSET(TabRecap!M$4,$A35-TabRecap!$B$5+1,),"")</f>
        <v/>
      </c>
      <c r="D35" s="77" t="str">
        <f ca="1">IFERROR(OFFSET(TabRecap!N$4,$A35-TabRecap!$B$5+1,),"")</f>
        <v/>
      </c>
      <c r="E35" s="78" t="str">
        <f ca="1">IFERROR(OFFSET(TabRecap!O$4,$A35-TabRecap!$B$5+1,),"")</f>
        <v/>
      </c>
      <c r="G35" s="73"/>
      <c r="I35" s="386" t="s">
        <v>154</v>
      </c>
      <c r="J35" s="386"/>
      <c r="K35" s="386"/>
      <c r="L35" s="386"/>
      <c r="M35" s="386"/>
      <c r="O35" s="81" t="s">
        <v>153</v>
      </c>
      <c r="P35" s="75">
        <f t="shared" ca="1" si="1"/>
        <v>0</v>
      </c>
      <c r="Q35" s="74" t="e">
        <f t="shared" ca="1" si="2"/>
        <v>#DIV/0!</v>
      </c>
    </row>
    <row r="36" spans="1:17" x14ac:dyDescent="0.35">
      <c r="A36" s="80">
        <f>IF(MONTH(A35+1)=$G$4,A35+1,"")</f>
        <v>60</v>
      </c>
      <c r="B36" s="78" t="str">
        <f ca="1">IFERROR(OFFSET(TabRecap!L$4,$A36-TabRecap!$B$5+1,),"")</f>
        <v/>
      </c>
      <c r="C36" s="78" t="str">
        <f ca="1">IFERROR(OFFSET(TabRecap!M$4,$A36-TabRecap!$B$5+1,),"")</f>
        <v/>
      </c>
      <c r="D36" s="77" t="str">
        <f ca="1">IFERROR(OFFSET(TabRecap!N$4,$A36-TabRecap!$B$5+1,),"")</f>
        <v/>
      </c>
      <c r="E36" s="78" t="str">
        <f ca="1">IFERROR(OFFSET(TabRecap!O$4,$A36-TabRecap!$B$5+1,),"")</f>
        <v/>
      </c>
      <c r="G36" s="73"/>
      <c r="I36" s="386" t="s">
        <v>152</v>
      </c>
      <c r="J36" s="386"/>
      <c r="K36" s="386"/>
      <c r="L36" s="386"/>
      <c r="M36" s="386"/>
      <c r="O36" s="81" t="s">
        <v>151</v>
      </c>
      <c r="P36" s="75">
        <f t="shared" ca="1" si="1"/>
        <v>0</v>
      </c>
      <c r="Q36" s="74" t="e">
        <f t="shared" ca="1" si="2"/>
        <v>#DIV/0!</v>
      </c>
    </row>
    <row r="37" spans="1:17" ht="15" thickBot="1" x14ac:dyDescent="0.4">
      <c r="A37" s="80" t="str">
        <f>IFERROR(IF(MONTH(A36+1)=$G$4,A36+1,""),"")</f>
        <v/>
      </c>
      <c r="B37" s="78" t="str">
        <f ca="1">IFERROR(OFFSET(TabRecap!L$4,$A37-TabRecap!$B$5+1,),"")</f>
        <v/>
      </c>
      <c r="C37" s="78" t="str">
        <f ca="1">IFERROR(OFFSET(TabRecap!M$4,$A37-TabRecap!$B$5+1,),"")</f>
        <v/>
      </c>
      <c r="D37" s="77" t="str">
        <f ca="1">IFERROR(OFFSET(TabRecap!N$4,$A37-TabRecap!$B$5+1,),"")</f>
        <v/>
      </c>
      <c r="E37" s="78" t="str">
        <f ca="1">IFERROR(OFFSET(TabRecap!O$4,$A37-TabRecap!$B$5+1,),"")</f>
        <v/>
      </c>
      <c r="G37" s="73"/>
      <c r="I37" s="386" t="s">
        <v>150</v>
      </c>
      <c r="J37" s="386"/>
      <c r="K37" s="386"/>
      <c r="L37" s="386"/>
      <c r="M37" s="386"/>
      <c r="O37" s="76" t="s">
        <v>149</v>
      </c>
      <c r="P37" s="75">
        <f t="shared" ca="1" si="1"/>
        <v>0</v>
      </c>
      <c r="Q37" s="74" t="e">
        <f t="shared" ca="1" si="2"/>
        <v>#DIV/0!</v>
      </c>
    </row>
    <row r="38" spans="1:17" ht="15" thickBot="1" x14ac:dyDescent="0.4">
      <c r="A38" s="79" t="str">
        <f>IFERROR(IF(MONTH(A37+1)=$G$4,A37+1,""),"")</f>
        <v/>
      </c>
      <c r="B38" s="78" t="str">
        <f ca="1">IFERROR(OFFSET(TabRecap!L$4,$A38-TabRecap!$B$5+1,),"")</f>
        <v/>
      </c>
      <c r="C38" s="78" t="str">
        <f ca="1">IFERROR(OFFSET(TabRecap!M$4,$A38-TabRecap!$B$5+1,),"")</f>
        <v/>
      </c>
      <c r="D38" s="77" t="str">
        <f ca="1">IFERROR(OFFSET(TabRecap!N$4,$A38-TabRecap!$B$5+1,),"")</f>
        <v/>
      </c>
      <c r="E38" s="78" t="str">
        <f ca="1">IFERROR(OFFSET(TabRecap!O$4,$A38-TabRecap!$B$5+1,),"")</f>
        <v/>
      </c>
      <c r="G38" s="73"/>
      <c r="I38" s="386" t="s">
        <v>148</v>
      </c>
      <c r="J38" s="386"/>
      <c r="K38" s="386"/>
      <c r="L38" s="386"/>
      <c r="M38" s="386"/>
    </row>
    <row r="39" spans="1:17" x14ac:dyDescent="0.35">
      <c r="G39" s="73"/>
    </row>
  </sheetData>
  <mergeCells count="21">
    <mergeCell ref="L22:M22"/>
    <mergeCell ref="C1:H2"/>
    <mergeCell ref="P12:S12"/>
    <mergeCell ref="I15:M15"/>
    <mergeCell ref="I16:M16"/>
    <mergeCell ref="I18:M18"/>
    <mergeCell ref="I19:J19"/>
    <mergeCell ref="L19:M19"/>
    <mergeCell ref="I21:M21"/>
    <mergeCell ref="I22:J22"/>
    <mergeCell ref="I38:M38"/>
    <mergeCell ref="I24:M24"/>
    <mergeCell ref="I27:M27"/>
    <mergeCell ref="I28:M28"/>
    <mergeCell ref="I30:M30"/>
    <mergeCell ref="I25:M25"/>
    <mergeCell ref="I31:M31"/>
    <mergeCell ref="I34:M34"/>
    <mergeCell ref="I35:M35"/>
    <mergeCell ref="I36:M36"/>
    <mergeCell ref="I37:M37"/>
  </mergeCells>
  <conditionalFormatting sqref="A36:A38">
    <cfRule type="expression" dxfId="1" priority="4">
      <formula>(MONTH($A36)&lt;&gt;MONTH($A$35))</formula>
    </cfRule>
  </conditionalFormatting>
  <conditionalFormatting sqref="Q22:Q3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:D38">
    <cfRule type="expression" dxfId="0" priority="2">
      <formula>C8=MAX(C$8:C$38)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P57"/>
  <sheetViews>
    <sheetView showZeros="0" zoomScale="80" zoomScaleNormal="80" workbookViewId="0">
      <selection activeCell="B8" sqref="B8"/>
    </sheetView>
  </sheetViews>
  <sheetFormatPr baseColWidth="10" defaultColWidth="11.453125" defaultRowHeight="14.5" x14ac:dyDescent="0.35"/>
  <cols>
    <col min="1" max="1" width="6.90625" style="107" customWidth="1"/>
    <col min="2" max="2" width="19.7265625" style="106" bestFit="1" customWidth="1"/>
    <col min="3" max="14" width="17.1796875" style="106" customWidth="1"/>
    <col min="15" max="15" width="14.54296875" style="106" customWidth="1"/>
    <col min="16" max="16384" width="11.453125" style="107"/>
  </cols>
  <sheetData>
    <row r="1" spans="1:16" ht="15" customHeight="1" x14ac:dyDescent="0.35">
      <c r="A1" s="105"/>
      <c r="E1" s="414" t="str">
        <f>"Récapitulatif sur l'année "&amp;B8</f>
        <v>Récapitulatif sur l'année 1900</v>
      </c>
      <c r="F1" s="414"/>
      <c r="G1" s="414"/>
      <c r="H1" s="414"/>
      <c r="I1" s="414"/>
      <c r="J1" s="414"/>
      <c r="K1" s="414"/>
      <c r="L1" s="414"/>
      <c r="M1" s="414"/>
      <c r="N1" s="414"/>
    </row>
    <row r="2" spans="1:16" ht="15" customHeight="1" x14ac:dyDescent="0.35">
      <c r="E2" s="414"/>
      <c r="F2" s="414"/>
      <c r="G2" s="414"/>
      <c r="H2" s="414"/>
      <c r="I2" s="414"/>
      <c r="J2" s="414"/>
      <c r="K2" s="414"/>
      <c r="L2" s="414"/>
      <c r="M2" s="414"/>
      <c r="N2" s="414"/>
    </row>
    <row r="3" spans="1:16" ht="15" customHeight="1" x14ac:dyDescent="0.35">
      <c r="C3" s="107"/>
      <c r="E3" s="414"/>
      <c r="F3" s="414"/>
      <c r="G3" s="414"/>
      <c r="H3" s="414"/>
      <c r="I3" s="414"/>
      <c r="J3" s="414"/>
      <c r="K3" s="414"/>
      <c r="L3" s="414"/>
      <c r="M3" s="414"/>
      <c r="N3" s="414"/>
    </row>
    <row r="4" spans="1:16" ht="21" x14ac:dyDescent="0.35">
      <c r="H4" s="417">
        <f>TabRecap!E2</f>
        <v>0</v>
      </c>
      <c r="I4" s="417"/>
      <c r="J4" s="417"/>
    </row>
    <row r="5" spans="1:16" ht="18.5" x14ac:dyDescent="0.35">
      <c r="G5" s="415" t="s">
        <v>195</v>
      </c>
      <c r="H5" s="415"/>
      <c r="I5" s="415"/>
      <c r="J5" s="416" t="s">
        <v>196</v>
      </c>
      <c r="K5" s="416"/>
      <c r="L5" s="416"/>
    </row>
    <row r="7" spans="1:16" s="194" customFormat="1" ht="15" thickBot="1" x14ac:dyDescent="0.4">
      <c r="B7" s="195"/>
      <c r="C7" s="195">
        <v>1</v>
      </c>
      <c r="D7" s="195">
        <v>2</v>
      </c>
      <c r="E7" s="195">
        <v>3</v>
      </c>
      <c r="F7" s="195">
        <v>4</v>
      </c>
      <c r="G7" s="195">
        <v>5</v>
      </c>
      <c r="H7" s="195">
        <v>6</v>
      </c>
      <c r="I7" s="195">
        <v>7</v>
      </c>
      <c r="J7" s="195">
        <v>8</v>
      </c>
      <c r="K7" s="195">
        <v>9</v>
      </c>
      <c r="L7" s="195">
        <v>10</v>
      </c>
      <c r="M7" s="195">
        <v>11</v>
      </c>
      <c r="N7" s="195">
        <v>12</v>
      </c>
      <c r="O7" s="195"/>
    </row>
    <row r="8" spans="1:16" s="112" customFormat="1" ht="24" thickBot="1" x14ac:dyDescent="0.55000000000000004">
      <c r="A8" s="108"/>
      <c r="B8" s="178">
        <f>TabRecap!C2</f>
        <v>1900</v>
      </c>
      <c r="C8" s="109" t="s">
        <v>182</v>
      </c>
      <c r="D8" s="109" t="s">
        <v>183</v>
      </c>
      <c r="E8" s="109" t="s">
        <v>184</v>
      </c>
      <c r="F8" s="109" t="s">
        <v>185</v>
      </c>
      <c r="G8" s="109" t="s">
        <v>186</v>
      </c>
      <c r="H8" s="109" t="s">
        <v>187</v>
      </c>
      <c r="I8" s="109" t="s">
        <v>188</v>
      </c>
      <c r="J8" s="109" t="s">
        <v>189</v>
      </c>
      <c r="K8" s="109" t="s">
        <v>190</v>
      </c>
      <c r="L8" s="109" t="s">
        <v>191</v>
      </c>
      <c r="M8" s="109" t="s">
        <v>192</v>
      </c>
      <c r="N8" s="110" t="s">
        <v>193</v>
      </c>
      <c r="O8" s="111" t="s">
        <v>80</v>
      </c>
    </row>
    <row r="9" spans="1:16" s="191" customFormat="1" ht="21.5" thickBot="1" x14ac:dyDescent="0.55000000000000004">
      <c r="B9" s="192" t="e">
        <f>MATCH(H4,TabRecap!$B$5:$B$370,0)+1</f>
        <v>#N/A</v>
      </c>
      <c r="C9" s="192">
        <f>MATCH(DATE($B$8,C7,1),TabRecap!$B$5:$B$370,0)</f>
        <v>1</v>
      </c>
      <c r="D9" s="192">
        <f>MATCH(DATE($B$8,D7,1),TabRecap!$B$5:$B$370,0)</f>
        <v>32</v>
      </c>
      <c r="E9" s="192">
        <f>MATCH(DATE($B$8,E7,1),TabRecap!$B$5:$B$370,0)</f>
        <v>61</v>
      </c>
      <c r="F9" s="192">
        <f>MATCH(DATE($B$8,F7,1),TabRecap!$B$5:$B$370,0)</f>
        <v>92</v>
      </c>
      <c r="G9" s="192">
        <f>MATCH(DATE($B$8,G7,1),TabRecap!$B$5:$B$370,0)</f>
        <v>122</v>
      </c>
      <c r="H9" s="192">
        <f>MATCH(DATE($B$8,H7,1),TabRecap!$B$5:$B$370,0)</f>
        <v>153</v>
      </c>
      <c r="I9" s="192">
        <f>MATCH(DATE($B$8,I7,1),TabRecap!$B$5:$B$370,0)</f>
        <v>183</v>
      </c>
      <c r="J9" s="192">
        <f>MATCH(DATE($B$8,J7,1),TabRecap!$B$5:$B$370,0)</f>
        <v>214</v>
      </c>
      <c r="K9" s="192">
        <f>MATCH(DATE($B$8,K7,1),TabRecap!$B$5:$B$370,0)</f>
        <v>245</v>
      </c>
      <c r="L9" s="192">
        <f>MATCH(DATE($B$8,L7,1),TabRecap!$B$5:$B$370,0)</f>
        <v>275</v>
      </c>
      <c r="M9" s="192">
        <f>MATCH(DATE($B$8,M7,1),TabRecap!$B$5:$B$370,0)</f>
        <v>306</v>
      </c>
      <c r="N9" s="192">
        <f>MATCH(DATE($B$8,N7,1),TabRecap!$B$5:$B$370,0)</f>
        <v>336</v>
      </c>
      <c r="O9" s="192">
        <f>MATCH(DATE($B$8+1,1,0),TabRecap!$B$5:$B$370,0)+1</f>
        <v>367</v>
      </c>
      <c r="P9" s="193" t="s">
        <v>222</v>
      </c>
    </row>
    <row r="10" spans="1:16" ht="15" thickBot="1" x14ac:dyDescent="0.4">
      <c r="B10" s="113" t="s">
        <v>89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</row>
    <row r="11" spans="1:16" ht="30" customHeight="1" x14ac:dyDescent="0.35">
      <c r="B11" s="115" t="s">
        <v>95</v>
      </c>
      <c r="C11" s="196" t="e">
        <f ca="1">IF(C$9&lt;$B$9,AVERAGE(OFFSET(TabRecap!$C$4,C$9,,MIN(D$9,$B$9)-C$9+1)),"")</f>
        <v>#N/A</v>
      </c>
      <c r="D11" s="197" t="e">
        <f ca="1">IF(D$9&lt;$B$9,AVERAGE(OFFSET(TabRecap!$C$4,D$9,,MIN(E$9,$B$9)-D$9+1)),"")</f>
        <v>#N/A</v>
      </c>
      <c r="E11" s="197" t="e">
        <f ca="1">IF(E$9&lt;$B$9,AVERAGE(OFFSET(TabRecap!$C$4,E$9,,MIN(F$9,$B$9)-E$9+1)),"")</f>
        <v>#N/A</v>
      </c>
      <c r="F11" s="197" t="e">
        <f ca="1">IF(F$9&lt;$B$9,AVERAGE(OFFSET(TabRecap!$C$4,F$9,,MIN(G$9,$B$9)-F$9+1)),"")</f>
        <v>#N/A</v>
      </c>
      <c r="G11" s="197" t="e">
        <f ca="1">IF(G$9&lt;$B$9,AVERAGE(OFFSET(TabRecap!$C$4,G$9,,MIN(H$9,$B$9)-G$9+1)),"")</f>
        <v>#N/A</v>
      </c>
      <c r="H11" s="197" t="e">
        <f ca="1">IF(H$9&lt;$B$9,AVERAGE(OFFSET(TabRecap!$C$4,H$9,,MIN(I$9,$B$9)-H$9+1)),"")</f>
        <v>#N/A</v>
      </c>
      <c r="I11" s="197" t="e">
        <f ca="1">IF(I$9&lt;$B$9,AVERAGE(OFFSET(TabRecap!$C$4,I$9,,MIN(J$9,$B$9)-I$9+1)),"")</f>
        <v>#N/A</v>
      </c>
      <c r="J11" s="197" t="e">
        <f ca="1">IF(J$9&lt;$B$9,AVERAGE(OFFSET(TabRecap!$C$4,J$9,,MIN(K$9,$B$9)-J$9+1)),"")</f>
        <v>#N/A</v>
      </c>
      <c r="K11" s="197" t="e">
        <f ca="1">IF(K$9&lt;$B$9,AVERAGE(OFFSET(TabRecap!$C$4,K$9,,MIN(L$9,$B$9)-K$9+1)),"")</f>
        <v>#N/A</v>
      </c>
      <c r="L11" s="197" t="e">
        <f ca="1">IF(L$9&lt;$B$9,AVERAGE(OFFSET(TabRecap!$C$4,L$9,,MIN(M$9,$B$9)-L$9+1)),"")</f>
        <v>#N/A</v>
      </c>
      <c r="M11" s="197" t="e">
        <f ca="1">IF(M$9&lt;$B$9,AVERAGE(OFFSET(TabRecap!$C$4,M$9,,MIN(N$9,$B$9)-M$9+1)),"")</f>
        <v>#N/A</v>
      </c>
      <c r="N11" s="197" t="e">
        <f ca="1">IF(N$9&lt;$B$9,AVERAGE(OFFSET(TabRecap!$C$4,N$9,,MIN(O$9,$B$9)-N$9+1)),"")</f>
        <v>#N/A</v>
      </c>
      <c r="O11" s="116"/>
    </row>
    <row r="12" spans="1:16" ht="30" customHeight="1" x14ac:dyDescent="0.35">
      <c r="B12" s="117" t="s">
        <v>97</v>
      </c>
      <c r="C12" s="198" t="e">
        <f ca="1">IF(C$9&lt;$B$9,AVERAGE(OFFSET(TabRecap!$E$4,C$9,,MIN(D$9,$B$9)-C$9+1)),"")</f>
        <v>#N/A</v>
      </c>
      <c r="D12" s="199" t="e">
        <f ca="1">IF(D$9&lt;$B$9,AVERAGE(OFFSET(TabRecap!$E$4,D$9,,MIN(E$9,$B$9)-D$9+1)),"")</f>
        <v>#N/A</v>
      </c>
      <c r="E12" s="199" t="e">
        <f ca="1">IF(E$9&lt;$B$9,AVERAGE(OFFSET(TabRecap!$E$4,E$9,,MIN(F$9,$B$9)-E$9+1)),"")</f>
        <v>#N/A</v>
      </c>
      <c r="F12" s="199" t="e">
        <f ca="1">IF(F$9&lt;$B$9,AVERAGE(OFFSET(TabRecap!$E$4,F$9,,MIN(G$9,$B$9)-F$9+1)),"")</f>
        <v>#N/A</v>
      </c>
      <c r="G12" s="199" t="e">
        <f ca="1">IF(G$9&lt;$B$9,AVERAGE(OFFSET(TabRecap!$E$4,G$9,,MIN(H$9,$B$9)-G$9+1)),"")</f>
        <v>#N/A</v>
      </c>
      <c r="H12" s="199" t="e">
        <f ca="1">IF(H$9&lt;$B$9,AVERAGE(OFFSET(TabRecap!$E$4,H$9,,MIN(I$9,$B$9)-H$9+1)),"")</f>
        <v>#N/A</v>
      </c>
      <c r="I12" s="199" t="e">
        <f ca="1">IF(I$9&lt;$B$9,AVERAGE(OFFSET(TabRecap!$E$4,I$9,,MIN(J$9,$B$9)-I$9+1)),"")</f>
        <v>#N/A</v>
      </c>
      <c r="J12" s="199" t="e">
        <f ca="1">IF(J$9&lt;$B$9,AVERAGE(OFFSET(TabRecap!$E$4,J$9,,MIN(K$9,$B$9)-J$9+1)),"")</f>
        <v>#N/A</v>
      </c>
      <c r="K12" s="199" t="e">
        <f ca="1">IF(K$9&lt;$B$9,AVERAGE(OFFSET(TabRecap!$E$4,K$9,,MIN(L$9,$B$9)-K$9+1)),"")</f>
        <v>#N/A</v>
      </c>
      <c r="L12" s="199" t="e">
        <f ca="1">IF(L$9&lt;$B$9,AVERAGE(OFFSET(TabRecap!$E$4,L$9,,MIN(M$9,$B$9)-L$9+1)),"")</f>
        <v>#N/A</v>
      </c>
      <c r="M12" s="199" t="e">
        <f ca="1">IF(M$9&lt;$B$9,AVERAGE(OFFSET(TabRecap!$E$4,M$9,,MIN(N$9,$B$9)-M$9+1)),"")</f>
        <v>#N/A</v>
      </c>
      <c r="N12" s="199" t="e">
        <f ca="1">IF(N$9&lt;$B$9,AVERAGE(OFFSET(TabRecap!$E$4,N$9,,MIN(O$9,$B$9)-N$9+1)),"")</f>
        <v>#N/A</v>
      </c>
      <c r="O12" s="118"/>
    </row>
    <row r="13" spans="1:16" ht="30" customHeight="1" x14ac:dyDescent="0.35">
      <c r="B13" s="117" t="s">
        <v>96</v>
      </c>
      <c r="C13" s="200" t="e">
        <f ca="1">IF(C$9&lt;$B$9,AVERAGE(OFFSET(TabRecap!$D$4,C$9,,MIN(D$9,$B$9)-C$9+1)),"")</f>
        <v>#N/A</v>
      </c>
      <c r="D13" s="201" t="e">
        <f ca="1">IF(D$9&lt;$B$9,AVERAGE(OFFSET(TabRecap!$D$4,D$9,,MIN(E$9,$B$9)-D$9+1)),"")</f>
        <v>#N/A</v>
      </c>
      <c r="E13" s="201" t="e">
        <f ca="1">IF(E$9&lt;$B$9,AVERAGE(OFFSET(TabRecap!$D$4,E$9,,MIN(F$9,$B$9)-E$9+1)),"")</f>
        <v>#N/A</v>
      </c>
      <c r="F13" s="201" t="e">
        <f ca="1">IF(F$9&lt;$B$9,AVERAGE(OFFSET(TabRecap!$D$4,F$9,,MIN(G$9,$B$9)-F$9+1)),"")</f>
        <v>#N/A</v>
      </c>
      <c r="G13" s="201" t="e">
        <f ca="1">IF(G$9&lt;$B$9,AVERAGE(OFFSET(TabRecap!$D$4,G$9,,MIN(H$9,$B$9)-G$9+1)),"")</f>
        <v>#N/A</v>
      </c>
      <c r="H13" s="201" t="e">
        <f ca="1">IF(H$9&lt;$B$9,AVERAGE(OFFSET(TabRecap!$D$4,H$9,,MIN(I$9,$B$9)-H$9+1)),"")</f>
        <v>#N/A</v>
      </c>
      <c r="I13" s="201" t="e">
        <f ca="1">IF(I$9&lt;$B$9,AVERAGE(OFFSET(TabRecap!$D$4,I$9,,MIN(J$9,$B$9)-I$9+1)),"")</f>
        <v>#N/A</v>
      </c>
      <c r="J13" s="201" t="e">
        <f ca="1">IF(J$9&lt;$B$9,AVERAGE(OFFSET(TabRecap!$D$4,J$9,,MIN(K$9,$B$9)-J$9+1)),"")</f>
        <v>#N/A</v>
      </c>
      <c r="K13" s="201" t="e">
        <f ca="1">IF(K$9&lt;$B$9,AVERAGE(OFFSET(TabRecap!$D$4,K$9,,MIN(L$9,$B$9)-K$9+1)),"")</f>
        <v>#N/A</v>
      </c>
      <c r="L13" s="201" t="e">
        <f ca="1">IF(L$9&lt;$B$9,AVERAGE(OFFSET(TabRecap!$D$4,L$9,,MIN(M$9,$B$9)-L$9+1)),"")</f>
        <v>#N/A</v>
      </c>
      <c r="M13" s="201" t="e">
        <f ca="1">IF(M$9&lt;$B$9,AVERAGE(OFFSET(TabRecap!$D$4,M$9,,MIN(N$9,$B$9)-M$9+1)),"")</f>
        <v>#N/A</v>
      </c>
      <c r="N13" s="201" t="e">
        <f ca="1">IF(N$9&lt;$B$9,AVERAGE(OFFSET(TabRecap!$D$4,N$9,,MIN(O$9,$B$9)-N$9+1)),"")</f>
        <v>#N/A</v>
      </c>
      <c r="O13" s="119"/>
    </row>
    <row r="14" spans="1:16" ht="30" customHeight="1" x14ac:dyDescent="0.35">
      <c r="B14" s="120" t="s">
        <v>197</v>
      </c>
      <c r="C14" s="202" t="e">
        <f ca="1">IF(C$9&lt;$B$9,MIN(OFFSET(TabRecap!$C$4,C$9,,MIN(D$9,$B$9)-C$9+1)),"")</f>
        <v>#N/A</v>
      </c>
      <c r="D14" s="203" t="e">
        <f ca="1">IF(D$9&lt;$B$9,MIN(OFFSET(TabRecap!$C$4,D$9,,MIN(E$9,$B$9)-D$9+1)),"")</f>
        <v>#N/A</v>
      </c>
      <c r="E14" s="203" t="e">
        <f ca="1">IF(E$9&lt;$B$9,MIN(OFFSET(TabRecap!$C$4,E$9,,MIN(F$9,$B$9)-E$9+1)),"")</f>
        <v>#N/A</v>
      </c>
      <c r="F14" s="203" t="e">
        <f ca="1">IF(F$9&lt;$B$9,MIN(OFFSET(TabRecap!$C$4,F$9,,MIN(G$9,$B$9)-F$9+1)),"")</f>
        <v>#N/A</v>
      </c>
      <c r="G14" s="203" t="e">
        <f ca="1">IF(G$9&lt;$B$9,MIN(OFFSET(TabRecap!$C$4,G$9,,MIN(H$9,$B$9)-G$9+1)),"")</f>
        <v>#N/A</v>
      </c>
      <c r="H14" s="203" t="e">
        <f ca="1">IF(H$9&lt;$B$9,MIN(OFFSET(TabRecap!$C$4,H$9,,MIN(I$9,$B$9)-H$9+1)),"")</f>
        <v>#N/A</v>
      </c>
      <c r="I14" s="203" t="e">
        <f ca="1">IF(I$9&lt;$B$9,MIN(OFFSET(TabRecap!$C$4,I$9,,MIN(J$9,$B$9)-I$9+1)),"")</f>
        <v>#N/A</v>
      </c>
      <c r="J14" s="203" t="e">
        <f ca="1">IF(J$9&lt;$B$9,MIN(OFFSET(TabRecap!$C$4,J$9,,MIN(K$9,$B$9)-J$9+1)),"")</f>
        <v>#N/A</v>
      </c>
      <c r="K14" s="203" t="e">
        <f ca="1">IF(K$9&lt;$B$9,MIN(OFFSET(TabRecap!$C$4,K$9,,MIN(L$9,$B$9)-K$9+1)),"")</f>
        <v>#N/A</v>
      </c>
      <c r="L14" s="203" t="e">
        <f ca="1">IF(L$9&lt;$B$9,MIN(OFFSET(TabRecap!$C$4,L$9,,MIN(M$9,$B$9)-L$9+1)),"")</f>
        <v>#N/A</v>
      </c>
      <c r="M14" s="203" t="e">
        <f ca="1">IF(M$9&lt;$B$9,MIN(OFFSET(TabRecap!$C$4,M$9,,MIN(N$9,$B$9)-M$9+1)),"")</f>
        <v>#N/A</v>
      </c>
      <c r="N14" s="203" t="e">
        <f ca="1">IF(N$9&lt;$B$9,MIN(OFFSET(TabRecap!$C$4,N$9,,MIN(O$9,$B$9)-N$9+1)),"")</f>
        <v>#N/A</v>
      </c>
      <c r="O14" s="121"/>
    </row>
    <row r="15" spans="1:16" ht="15" customHeight="1" x14ac:dyDescent="0.35">
      <c r="B15" s="122" t="s">
        <v>17</v>
      </c>
      <c r="C15" s="204" t="e">
        <f ca="1">IF(C$9&lt;$B$9,INDEX(OFFSET(TabRecap!$B$4,C$9,,MIN(D$9,$B$9)-C$9+1),MATCH(C14,OFFSET(TabRecap!$C$4,C$9,,MIN(D$9,$B$9)-C$9+1),0)),"")</f>
        <v>#N/A</v>
      </c>
      <c r="D15" s="205" t="e">
        <f ca="1">IF(D$9&lt;$B$9,INDEX(OFFSET(TabRecap!$B$4,D$9,,MIN(E$9,$B$9)-D$9+1),MATCH(D14,OFFSET(TabRecap!$C$4,D$9,,MIN(E$9,$B$9)-D$9+1),0)),"")</f>
        <v>#N/A</v>
      </c>
      <c r="E15" s="205" t="e">
        <f ca="1">IF(E$9&lt;$B$9,INDEX(OFFSET(TabRecap!$B$4,E$9,,MIN(F$9,$B$9)-E$9+1),MATCH(E14,OFFSET(TabRecap!$C$4,E$9,,MIN(F$9,$B$9)-E$9+1),0)),"")</f>
        <v>#N/A</v>
      </c>
      <c r="F15" s="205" t="e">
        <f ca="1">IF(F$9&lt;$B$9,INDEX(OFFSET(TabRecap!$B$4,F$9,,MIN(G$9,$B$9)-F$9+1),MATCH(F14,OFFSET(TabRecap!$C$4,F$9,,MIN(G$9,$B$9)-F$9+1),0)),"")</f>
        <v>#N/A</v>
      </c>
      <c r="G15" s="205" t="e">
        <f ca="1">IF(G$9&lt;$B$9,INDEX(OFFSET(TabRecap!$B$4,G$9,,MIN(H$9,$B$9)-G$9+1),MATCH(G14,OFFSET(TabRecap!$C$4,G$9,,MIN(H$9,$B$9)-G$9+1),0)),"")</f>
        <v>#N/A</v>
      </c>
      <c r="H15" s="205" t="e">
        <f ca="1">IF(H$9&lt;$B$9,INDEX(OFFSET(TabRecap!$B$4,H$9,,MIN(I$9,$B$9)-H$9+1),MATCH(H14,OFFSET(TabRecap!$C$4,H$9,,MIN(I$9,$B$9)-H$9+1),0)),"")</f>
        <v>#N/A</v>
      </c>
      <c r="I15" s="205" t="e">
        <f ca="1">IF(I$9&lt;$B$9,INDEX(OFFSET(TabRecap!$B$4,I$9,,MIN(J$9,$B$9)-I$9+1),MATCH(I14,OFFSET(TabRecap!$C$4,I$9,,MIN(J$9,$B$9)-I$9+1),0)),"")</f>
        <v>#N/A</v>
      </c>
      <c r="J15" s="205" t="e">
        <f ca="1">IF(J$9&lt;$B$9,INDEX(OFFSET(TabRecap!$B$4,J$9,,MIN(K$9,$B$9)-J$9+1),MATCH(J14,OFFSET(TabRecap!$C$4,J$9,,MIN(K$9,$B$9)-J$9+1),0)),"")</f>
        <v>#N/A</v>
      </c>
      <c r="K15" s="205" t="e">
        <f ca="1">IF(K$9&lt;$B$9,INDEX(OFFSET(TabRecap!$B$4,K$9,,MIN(L$9,$B$9)-K$9+1),MATCH(K14,OFFSET(TabRecap!$C$4,K$9,,MIN(L$9,$B$9)-K$9+1),0)),"")</f>
        <v>#N/A</v>
      </c>
      <c r="L15" s="205" t="e">
        <f ca="1">IF(L$9&lt;$B$9,INDEX(OFFSET(TabRecap!$B$4,L$9,,MIN(M$9,$B$9)-L$9+1),MATCH(L14,OFFSET(TabRecap!$C$4,L$9,,MIN(M$9,$B$9)-L$9+1),0)),"")</f>
        <v>#N/A</v>
      </c>
      <c r="M15" s="205" t="e">
        <f ca="1">IF(M$9&lt;$B$9,INDEX(OFFSET(TabRecap!$B$4,M$9,,MIN(N$9,$B$9)-M$9+1),MATCH(M14,OFFSET(TabRecap!$C$4,M$9,,MIN(N$9,$B$9)-M$9+1),0)),"")</f>
        <v>#N/A</v>
      </c>
      <c r="N15" s="205" t="e">
        <f ca="1">IF(N$9&lt;$B$9,INDEX(OFFSET(TabRecap!$B$4,N$9,,MIN(O$9,$B$9)-N$9+1),MATCH(N14,OFFSET(TabRecap!$C$4,N$9,,MIN(O$9,$B$9)-N$9+1),0)),"")</f>
        <v>#N/A</v>
      </c>
      <c r="O15" s="123"/>
    </row>
    <row r="16" spans="1:16" ht="30" customHeight="1" x14ac:dyDescent="0.35">
      <c r="B16" s="120" t="s">
        <v>198</v>
      </c>
      <c r="C16" s="206" t="e">
        <f ca="1">IF(C$9&lt;$B$9,MAX(OFFSET(TabRecap!$D$4,C$9,,MIN(D$9,$B$9)-C$9+1)),"")</f>
        <v>#N/A</v>
      </c>
      <c r="D16" s="207" t="e">
        <f ca="1">IF(D$9&lt;$B$9,MAX(OFFSET(TabRecap!$D$4,D$9,,MIN(E$9,$B$9)-D$9+1)),"")</f>
        <v>#N/A</v>
      </c>
      <c r="E16" s="207" t="e">
        <f ca="1">IF(E$9&lt;$B$9,MAX(OFFSET(TabRecap!$D$4,E$9,,MIN(F$9,$B$9)-E$9+1)),"")</f>
        <v>#N/A</v>
      </c>
      <c r="F16" s="207" t="e">
        <f ca="1">IF(F$9&lt;$B$9,MAX(OFFSET(TabRecap!$D$4,F$9,,MIN(G$9,$B$9)-F$9+1)),"")</f>
        <v>#N/A</v>
      </c>
      <c r="G16" s="207" t="e">
        <f ca="1">IF(G$9&lt;$B$9,MAX(OFFSET(TabRecap!$D$4,G$9,,MIN(H$9,$B$9)-G$9+1)),"")</f>
        <v>#N/A</v>
      </c>
      <c r="H16" s="207" t="e">
        <f ca="1">IF(H$9&lt;$B$9,MAX(OFFSET(TabRecap!$D$4,H$9,,MIN(I$9,$B$9)-H$9+1)),"")</f>
        <v>#N/A</v>
      </c>
      <c r="I16" s="207" t="e">
        <f ca="1">IF(I$9&lt;$B$9,MAX(OFFSET(TabRecap!$D$4,I$9,,MIN(J$9,$B$9)-I$9+1)),"")</f>
        <v>#N/A</v>
      </c>
      <c r="J16" s="207" t="e">
        <f ca="1">IF(J$9&lt;$B$9,MAX(OFFSET(TabRecap!$D$4,J$9,,MIN(K$9,$B$9)-J$9+1)),"")</f>
        <v>#N/A</v>
      </c>
      <c r="K16" s="207" t="e">
        <f ca="1">IF(K$9&lt;$B$9,MAX(OFFSET(TabRecap!$D$4,K$9,,MIN(L$9,$B$9)-K$9+1)),"")</f>
        <v>#N/A</v>
      </c>
      <c r="L16" s="207" t="e">
        <f ca="1">IF(L$9&lt;$B$9,MAX(OFFSET(TabRecap!$D$4,L$9,,MIN(M$9,$B$9)-L$9+1)),"")</f>
        <v>#N/A</v>
      </c>
      <c r="M16" s="207" t="e">
        <f ca="1">IF(M$9&lt;$B$9,MAX(OFFSET(TabRecap!$D$4,M$9,,MIN(N$9,$B$9)-M$9+1)),"")</f>
        <v>#N/A</v>
      </c>
      <c r="N16" s="207" t="e">
        <f ca="1">IF(N$9&lt;$B$9,MAX(OFFSET(TabRecap!$D$4,N$9,,MIN(O$9,$B$9)-N$9+1)),"")</f>
        <v>#N/A</v>
      </c>
      <c r="O16" s="119"/>
    </row>
    <row r="17" spans="2:15" ht="15" customHeight="1" thickBot="1" x14ac:dyDescent="0.4">
      <c r="B17" s="124" t="s">
        <v>17</v>
      </c>
      <c r="C17" s="208" t="e">
        <f ca="1">IF(C$9&lt;$B$9,INDEX(OFFSET(TabRecap!$B$4,C$9,,MIN(D$9,$B$9)-C$9+1),MATCH(C16,OFFSET(TabRecap!$D$4,C$9,,MIN(D$9,$B$9)-C$9+1),0)),"")</f>
        <v>#N/A</v>
      </c>
      <c r="D17" s="208" t="e">
        <f ca="1">IF(D$9&lt;$B$9,INDEX(OFFSET(TabRecap!$B$4,D$9,,MIN(E$9,$B$9)-D$9+1),MATCH(D16,OFFSET(TabRecap!$D$4,D$9,,MIN(E$9,$B$9)-D$9+1),0)),"")</f>
        <v>#N/A</v>
      </c>
      <c r="E17" s="208" t="e">
        <f ca="1">IF(E$9&lt;$B$9,INDEX(OFFSET(TabRecap!$B$4,E$9,,MIN(F$9,$B$9)-E$9+1),MATCH(E16,OFFSET(TabRecap!$D$4,E$9,,MIN(F$9,$B$9)-E$9+1),0)),"")</f>
        <v>#N/A</v>
      </c>
      <c r="F17" s="208" t="e">
        <f ca="1">IF(F$9&lt;$B$9,INDEX(OFFSET(TabRecap!$B$4,F$9,,MIN(G$9,$B$9)-F$9+1),MATCH(F16,OFFSET(TabRecap!$D$4,F$9,,MIN(G$9,$B$9)-F$9+1),0)),"")</f>
        <v>#N/A</v>
      </c>
      <c r="G17" s="208" t="e">
        <f ca="1">IF(G$9&lt;$B$9,INDEX(OFFSET(TabRecap!$B$4,G$9,,MIN(H$9,$B$9)-G$9+1),MATCH(G16,OFFSET(TabRecap!$D$4,G$9,,MIN(H$9,$B$9)-G$9+1),0)),"")</f>
        <v>#N/A</v>
      </c>
      <c r="H17" s="208" t="e">
        <f ca="1">IF(H$9&lt;$B$9,INDEX(OFFSET(TabRecap!$B$4,H$9,,MIN(I$9,$B$9)-H$9+1),MATCH(H16,OFFSET(TabRecap!$D$4,H$9,,MIN(I$9,$B$9)-H$9+1),0)),"")</f>
        <v>#N/A</v>
      </c>
      <c r="I17" s="208" t="e">
        <f ca="1">IF(I$9&lt;$B$9,INDEX(OFFSET(TabRecap!$B$4,I$9,,MIN(J$9,$B$9)-I$9+1),MATCH(I16,OFFSET(TabRecap!$D$4,I$9,,MIN(J$9,$B$9)-I$9+1),0)),"")</f>
        <v>#N/A</v>
      </c>
      <c r="J17" s="208" t="e">
        <f ca="1">IF(J$9&lt;$B$9,INDEX(OFFSET(TabRecap!$B$4,J$9,,MIN(K$9,$B$9)-J$9+1),MATCH(J16,OFFSET(TabRecap!$D$4,J$9,,MIN(K$9,$B$9)-J$9+1),0)),"")</f>
        <v>#N/A</v>
      </c>
      <c r="K17" s="208" t="e">
        <f ca="1">IF(K$9&lt;$B$9,INDEX(OFFSET(TabRecap!$B$4,K$9,,MIN(L$9,$B$9)-K$9+1),MATCH(K16,OFFSET(TabRecap!$D$4,K$9,,MIN(L$9,$B$9)-K$9+1),0)),"")</f>
        <v>#N/A</v>
      </c>
      <c r="L17" s="208" t="e">
        <f ca="1">IF(L$9&lt;$B$9,INDEX(OFFSET(TabRecap!$B$4,L$9,,MIN(M$9,$B$9)-L$9+1),MATCH(L16,OFFSET(TabRecap!$D$4,L$9,,MIN(M$9,$B$9)-L$9+1),0)),"")</f>
        <v>#N/A</v>
      </c>
      <c r="M17" s="208" t="e">
        <f ca="1">IF(M$9&lt;$B$9,INDEX(OFFSET(TabRecap!$B$4,M$9,,MIN(N$9,$B$9)-M$9+1),MATCH(M16,OFFSET(TabRecap!$D$4,M$9,,MIN(N$9,$B$9)-M$9+1),0)),"")</f>
        <v>#N/A</v>
      </c>
      <c r="N17" s="208" t="e">
        <f ca="1">IF(N$9&lt;$B$9,INDEX(OFFSET(TabRecap!$B$4,N$9,,MIN(O$9,$B$9)-N$9+1),MATCH(N16,OFFSET(TabRecap!$D$4,N$9,,MIN(O$9,$B$9)-N$9+1),0)),"")</f>
        <v>#N/A</v>
      </c>
      <c r="O17" s="125"/>
    </row>
    <row r="18" spans="2:15" ht="15" thickBot="1" x14ac:dyDescent="0.4"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09"/>
      <c r="O18" s="210"/>
    </row>
    <row r="19" spans="2:15" ht="30" customHeight="1" x14ac:dyDescent="0.35">
      <c r="B19" s="126" t="s">
        <v>199</v>
      </c>
      <c r="C19" s="211" t="e">
        <f ca="1">IF(C$9&lt;$B$9,COUNTIF(OFFSET(TabRecap!$C$4,C$9,,MIN(D$9,$B$9)-C$9+1),"&lt;=-10"),"")</f>
        <v>#N/A</v>
      </c>
      <c r="D19" s="212" t="e">
        <f ca="1">IF(D$9&lt;$B$9,COUNTIF(OFFSET(TabRecap!$C$4,D$9,,MIN(E$9,$B$9)-D$9+1),"&lt;=-10"),"")</f>
        <v>#N/A</v>
      </c>
      <c r="E19" s="212" t="e">
        <f ca="1">IF(E$9&lt;$B$9,COUNTIF(OFFSET(TabRecap!$C$4,E$9,,MIN(F$9,$B$9)-E$9+1),"&lt;=-10"),"")</f>
        <v>#N/A</v>
      </c>
      <c r="F19" s="212" t="e">
        <f ca="1">IF(F$9&lt;$B$9,COUNTIF(OFFSET(TabRecap!$C$4,F$9,,MIN(G$9,$B$9)-F$9+1),"&lt;=-10"),"")</f>
        <v>#N/A</v>
      </c>
      <c r="G19" s="212" t="e">
        <f ca="1">IF(G$9&lt;$B$9,COUNTIF(OFFSET(TabRecap!$C$4,G$9,,MIN(H$9,$B$9)-G$9+1),"&lt;=-10"),"")</f>
        <v>#N/A</v>
      </c>
      <c r="H19" s="212" t="e">
        <f ca="1">IF(H$9&lt;$B$9,COUNTIF(OFFSET(TabRecap!$C$4,H$9,,MIN(I$9,$B$9)-H$9+1),"&lt;=-10"),"")</f>
        <v>#N/A</v>
      </c>
      <c r="I19" s="212" t="e">
        <f ca="1">IF(I$9&lt;$B$9,COUNTIF(OFFSET(TabRecap!$C$4,I$9,,MIN(J$9,$B$9)-I$9+1),"&lt;=-10"),"")</f>
        <v>#N/A</v>
      </c>
      <c r="J19" s="212" t="e">
        <f ca="1">IF(J$9&lt;$B$9,COUNTIF(OFFSET(TabRecap!$C$4,J$9,,MIN(K$9,$B$9)-J$9+1),"&lt;=-10"),"")</f>
        <v>#N/A</v>
      </c>
      <c r="K19" s="212" t="e">
        <f ca="1">IF(K$9&lt;$B$9,COUNTIF(OFFSET(TabRecap!$C$4,K$9,,MIN(L$9,$B$9)-K$9+1),"&lt;=-10"),"")</f>
        <v>#N/A</v>
      </c>
      <c r="L19" s="212" t="e">
        <f ca="1">IF(L$9&lt;$B$9,COUNTIF(OFFSET(TabRecap!$C$4,L$9,,MIN(M$9,$B$9)-L$9+1),"&lt;=-10"),"")</f>
        <v>#N/A</v>
      </c>
      <c r="M19" s="212" t="e">
        <f ca="1">IF(M$9&lt;$B$9,COUNTIF(OFFSET(TabRecap!$C$4,M$9,,MIN(N$9,$B$9)-M$9+1),"&lt;=-10"),"")</f>
        <v>#N/A</v>
      </c>
      <c r="N19" s="212" t="e">
        <f ca="1">IF(N$9&lt;$B$9,COUNTIF(OFFSET(TabRecap!$C$4,N$9,,MIN(O$9,$B$9)-N$9+1),"&lt;=-10"),"")</f>
        <v>#N/A</v>
      </c>
      <c r="O19" s="127"/>
    </row>
    <row r="20" spans="2:15" ht="30" customHeight="1" x14ac:dyDescent="0.35">
      <c r="B20" s="128" t="s">
        <v>200</v>
      </c>
      <c r="C20" s="213" t="e">
        <f ca="1">IF(C$9&lt;$B$9,COUNTIF(OFFSET(TabRecap!$C$4,C$9,,MIN(D$9,$B$9)-C$9+1),"&lt;=-5")-C19,"")</f>
        <v>#N/A</v>
      </c>
      <c r="D20" s="214" t="e">
        <f ca="1">IF(D$9&lt;$B$9,COUNTIF(OFFSET(TabRecap!$C$4,D$9,,MIN(E$9,$B$9)-D$9+1),"&lt;=-5")-D19,"")</f>
        <v>#N/A</v>
      </c>
      <c r="E20" s="214" t="e">
        <f ca="1">IF(E$9&lt;$B$9,COUNTIF(OFFSET(TabRecap!$C$4,E$9,,MIN(F$9,$B$9)-E$9+1),"&lt;=-5")-E19,"")</f>
        <v>#N/A</v>
      </c>
      <c r="F20" s="214" t="e">
        <f ca="1">IF(F$9&lt;$B$9,COUNTIF(OFFSET(TabRecap!$C$4,F$9,,MIN(G$9,$B$9)-F$9+1),"&lt;=-5")-F19,"")</f>
        <v>#N/A</v>
      </c>
      <c r="G20" s="214" t="e">
        <f ca="1">IF(G$9&lt;$B$9,COUNTIF(OFFSET(TabRecap!$C$4,G$9,,MIN(H$9,$B$9)-G$9+1),"&lt;=-5")-G19,"")</f>
        <v>#N/A</v>
      </c>
      <c r="H20" s="214" t="e">
        <f ca="1">IF(H$9&lt;$B$9,COUNTIF(OFFSET(TabRecap!$C$4,H$9,,MIN(I$9,$B$9)-H$9+1),"&lt;=-5")-H19,"")</f>
        <v>#N/A</v>
      </c>
      <c r="I20" s="214" t="e">
        <f ca="1">IF(I$9&lt;$B$9,COUNTIF(OFFSET(TabRecap!$C$4,I$9,,MIN(J$9,$B$9)-I$9+1),"&lt;=-5")-I19,"")</f>
        <v>#N/A</v>
      </c>
      <c r="J20" s="214" t="e">
        <f ca="1">IF(J$9&lt;$B$9,COUNTIF(OFFSET(TabRecap!$C$4,J$9,,MIN(K$9,$B$9)-J$9+1),"&lt;=-5")-J19,"")</f>
        <v>#N/A</v>
      </c>
      <c r="K20" s="214" t="e">
        <f ca="1">IF(K$9&lt;$B$9,COUNTIF(OFFSET(TabRecap!$C$4,K$9,,MIN(L$9,$B$9)-K$9+1),"&lt;=-5")-K19,"")</f>
        <v>#N/A</v>
      </c>
      <c r="L20" s="214" t="e">
        <f ca="1">IF(L$9&lt;$B$9,COUNTIF(OFFSET(TabRecap!$C$4,L$9,,MIN(M$9,$B$9)-L$9+1),"&lt;=-5")-L19,"")</f>
        <v>#N/A</v>
      </c>
      <c r="M20" s="214" t="e">
        <f ca="1">IF(M$9&lt;$B$9,COUNTIF(OFFSET(TabRecap!$C$4,M$9,,MIN(N$9,$B$9)-M$9+1),"&lt;=-5")-M19,"")</f>
        <v>#N/A</v>
      </c>
      <c r="N20" s="214" t="e">
        <f ca="1">IF(N$9&lt;$B$9,COUNTIF(OFFSET(TabRecap!$C$4,N$9,,MIN(O$9,$B$9)-N$9+1),"&lt;=-5")-N19,"")</f>
        <v>#N/A</v>
      </c>
      <c r="O20" s="129"/>
    </row>
    <row r="21" spans="2:15" ht="30" customHeight="1" x14ac:dyDescent="0.35">
      <c r="B21" s="130" t="s">
        <v>201</v>
      </c>
      <c r="C21" s="215" t="e">
        <f ca="1">IF(C$9&lt;$B$9,COUNTIF(OFFSET(TabRecap!$C$4,C$9,,MIN(D$9,$B$9)-C$9+1),"&lt;=0")-C20-C19,"")</f>
        <v>#N/A</v>
      </c>
      <c r="D21" s="216" t="e">
        <f ca="1">IF(D$9&lt;$B$9,COUNTIF(OFFSET(TabRecap!$C$4,D$9,,MIN(E$9,$B$9)-D$9+1),"&lt;=0")-D20-D19,"")</f>
        <v>#N/A</v>
      </c>
      <c r="E21" s="216" t="e">
        <f ca="1">IF(E$9&lt;$B$9,COUNTIF(OFFSET(TabRecap!$C$4,E$9,,MIN(F$9,$B$9)-E$9+1),"&lt;=0")-E20-E19,"")</f>
        <v>#N/A</v>
      </c>
      <c r="F21" s="216" t="e">
        <f ca="1">IF(F$9&lt;$B$9,COUNTIF(OFFSET(TabRecap!$C$4,F$9,,MIN(G$9,$B$9)-F$9+1),"&lt;=0")-F20-F19,"")</f>
        <v>#N/A</v>
      </c>
      <c r="G21" s="216" t="e">
        <f ca="1">IF(G$9&lt;$B$9,COUNTIF(OFFSET(TabRecap!$C$4,G$9,,MIN(H$9,$B$9)-G$9+1),"&lt;=0")-G20-G19,"")</f>
        <v>#N/A</v>
      </c>
      <c r="H21" s="216" t="e">
        <f ca="1">IF(H$9&lt;$B$9,COUNTIF(OFFSET(TabRecap!$C$4,H$9,,MIN(I$9,$B$9)-H$9+1),"&lt;=0")-H20-H19,"")</f>
        <v>#N/A</v>
      </c>
      <c r="I21" s="216" t="e">
        <f ca="1">IF(I$9&lt;$B$9,COUNTIF(OFFSET(TabRecap!$C$4,I$9,,MIN(J$9,$B$9)-I$9+1),"&lt;=0")-I20-I19,"")</f>
        <v>#N/A</v>
      </c>
      <c r="J21" s="216" t="e">
        <f ca="1">IF(J$9&lt;$B$9,COUNTIF(OFFSET(TabRecap!$C$4,J$9,,MIN(K$9,$B$9)-J$9+1),"&lt;=0")-J20-J19,"")</f>
        <v>#N/A</v>
      </c>
      <c r="K21" s="216" t="e">
        <f ca="1">IF(K$9&lt;$B$9,COUNTIF(OFFSET(TabRecap!$C$4,K$9,,MIN(L$9,$B$9)-K$9+1),"&lt;=0")-K20-K19,"")</f>
        <v>#N/A</v>
      </c>
      <c r="L21" s="216" t="e">
        <f ca="1">IF(L$9&lt;$B$9,COUNTIF(OFFSET(TabRecap!$C$4,L$9,,MIN(M$9,$B$9)-L$9+1),"&lt;=0")-L20-L19,"")</f>
        <v>#N/A</v>
      </c>
      <c r="M21" s="216" t="e">
        <f ca="1">IF(M$9&lt;$B$9,COUNTIF(OFFSET(TabRecap!$C$4,M$9,,MIN(N$9,$B$9)-M$9+1),"&lt;=0")-M20-M19,"")</f>
        <v>#N/A</v>
      </c>
      <c r="N21" s="216" t="e">
        <f ca="1">IF(N$9&lt;$B$9,COUNTIF(OFFSET(TabRecap!$C$4,N$9,,MIN(O$9,$B$9)-N$9+1),"&lt;=0")-N20-N19,"")</f>
        <v>#N/A</v>
      </c>
      <c r="O21" s="131"/>
    </row>
    <row r="22" spans="2:15" ht="30" customHeight="1" x14ac:dyDescent="0.35">
      <c r="B22" s="130" t="s">
        <v>202</v>
      </c>
      <c r="C22" s="215" t="e">
        <f ca="1">IF(C$9&lt;$B$9,COUNTIF(OFFSET(TabRecap!$D$4,C$9,,MIN(D$9,$B$9)-C$9+1),"&lt;=0"),"")</f>
        <v>#N/A</v>
      </c>
      <c r="D22" s="216" t="e">
        <f ca="1">IF(D$9&lt;$B$9,COUNTIF(OFFSET(TabRecap!$D$4,D$9,,MIN(E$9,$B$9)-D$9+1),"&lt;=0"),"")</f>
        <v>#N/A</v>
      </c>
      <c r="E22" s="216" t="e">
        <f ca="1">IF(E$9&lt;$B$9,COUNTIF(OFFSET(TabRecap!$D$4,E$9,,MIN(F$9,$B$9)-E$9+1),"&lt;=0"),"")</f>
        <v>#N/A</v>
      </c>
      <c r="F22" s="216" t="e">
        <f ca="1">IF(F$9&lt;$B$9,COUNTIF(OFFSET(TabRecap!$D$4,F$9,,MIN(G$9,$B$9)-F$9+1),"&lt;=0"),"")</f>
        <v>#N/A</v>
      </c>
      <c r="G22" s="216" t="e">
        <f ca="1">IF(G$9&lt;$B$9,COUNTIF(OFFSET(TabRecap!$D$4,G$9,,MIN(H$9,$B$9)-G$9+1),"&lt;=0"),"")</f>
        <v>#N/A</v>
      </c>
      <c r="H22" s="216" t="e">
        <f ca="1">IF(H$9&lt;$B$9,COUNTIF(OFFSET(TabRecap!$D$4,H$9,,MIN(I$9,$B$9)-H$9+1),"&lt;=0"),"")</f>
        <v>#N/A</v>
      </c>
      <c r="I22" s="216" t="e">
        <f ca="1">IF(I$9&lt;$B$9,COUNTIF(OFFSET(TabRecap!$D$4,I$9,,MIN(J$9,$B$9)-I$9+1),"&lt;=0"),"")</f>
        <v>#N/A</v>
      </c>
      <c r="J22" s="216" t="e">
        <f ca="1">IF(J$9&lt;$B$9,COUNTIF(OFFSET(TabRecap!$D$4,J$9,,MIN(K$9,$B$9)-J$9+1),"&lt;=0"),"")</f>
        <v>#N/A</v>
      </c>
      <c r="K22" s="216" t="e">
        <f ca="1">IF(K$9&lt;$B$9,COUNTIF(OFFSET(TabRecap!$D$4,K$9,,MIN(L$9,$B$9)-K$9+1),"&lt;=0"),"")</f>
        <v>#N/A</v>
      </c>
      <c r="L22" s="216" t="e">
        <f ca="1">IF(L$9&lt;$B$9,COUNTIF(OFFSET(TabRecap!$D$4,L$9,,MIN(M$9,$B$9)-L$9+1),"&lt;=0"),"")</f>
        <v>#N/A</v>
      </c>
      <c r="M22" s="216" t="e">
        <f ca="1">IF(M$9&lt;$B$9,COUNTIF(OFFSET(TabRecap!$D$4,M$9,,MIN(N$9,$B$9)-M$9+1),"&lt;=0"),"")</f>
        <v>#N/A</v>
      </c>
      <c r="N22" s="216" t="e">
        <f ca="1">IF(N$9&lt;$B$9,COUNTIF(OFFSET(TabRecap!$D$4,N$9,,MIN(O$9,$B$9)-N$9+1),"&lt;=0"),"")</f>
        <v>#N/A</v>
      </c>
      <c r="O22" s="131"/>
    </row>
    <row r="23" spans="2:15" ht="30" customHeight="1" x14ac:dyDescent="0.35">
      <c r="B23" s="132" t="s">
        <v>203</v>
      </c>
      <c r="C23" s="217" t="e">
        <f ca="1">IF(C$9&lt;$B$9,COUNTIF(OFFSET(TabRecap!$C$4,C$9,,MIN(D$9,$B$9)-C$9+1),"&gt;=20"),"")</f>
        <v>#N/A</v>
      </c>
      <c r="D23" s="218" t="e">
        <f ca="1">IF(D$9&lt;$B$9,COUNTIF(OFFSET(TabRecap!$C$4,D$9,,MIN(E$9,$B$9)-D$9+1),"&gt;=20"),"")</f>
        <v>#N/A</v>
      </c>
      <c r="E23" s="218" t="e">
        <f ca="1">IF(E$9&lt;$B$9,COUNTIF(OFFSET(TabRecap!$C$4,E$9,,MIN(F$9,$B$9)-E$9+1),"&gt;=20"),"")</f>
        <v>#N/A</v>
      </c>
      <c r="F23" s="218" t="e">
        <f ca="1">IF(F$9&lt;$B$9,COUNTIF(OFFSET(TabRecap!$C$4,F$9,,MIN(G$9,$B$9)-F$9+1),"&gt;=20"),"")</f>
        <v>#N/A</v>
      </c>
      <c r="G23" s="218" t="e">
        <f ca="1">IF(G$9&lt;$B$9,COUNTIF(OFFSET(TabRecap!$C$4,G$9,,MIN(H$9,$B$9)-G$9+1),"&gt;=20"),"")</f>
        <v>#N/A</v>
      </c>
      <c r="H23" s="218" t="e">
        <f ca="1">IF(H$9&lt;$B$9,COUNTIF(OFFSET(TabRecap!$C$4,H$9,,MIN(I$9,$B$9)-H$9+1),"&gt;=20"),"")</f>
        <v>#N/A</v>
      </c>
      <c r="I23" s="218" t="e">
        <f ca="1">IF(I$9&lt;$B$9,COUNTIF(OFFSET(TabRecap!$C$4,I$9,,MIN(J$9,$B$9)-I$9+1),"&gt;=20"),"")</f>
        <v>#N/A</v>
      </c>
      <c r="J23" s="218" t="e">
        <f ca="1">IF(J$9&lt;$B$9,COUNTIF(OFFSET(TabRecap!$C$4,J$9,,MIN(K$9,$B$9)-J$9+1),"&gt;=20"),"")</f>
        <v>#N/A</v>
      </c>
      <c r="K23" s="218" t="e">
        <f ca="1">IF(K$9&lt;$B$9,COUNTIF(OFFSET(TabRecap!$C$4,K$9,,MIN(L$9,$B$9)-K$9+1),"&gt;=20"),"")</f>
        <v>#N/A</v>
      </c>
      <c r="L23" s="218" t="e">
        <f ca="1">IF(L$9&lt;$B$9,COUNTIF(OFFSET(TabRecap!$C$4,L$9,,MIN(M$9,$B$9)-L$9+1),"&gt;=20"),"")</f>
        <v>#N/A</v>
      </c>
      <c r="M23" s="218" t="e">
        <f ca="1">IF(M$9&lt;$B$9,COUNTIF(OFFSET(TabRecap!$C$4,M$9,,MIN(N$9,$B$9)-M$9+1),"&gt;=20"),"")</f>
        <v>#N/A</v>
      </c>
      <c r="N23" s="218" t="e">
        <f ca="1">IF(N$9&lt;$B$9,COUNTIF(OFFSET(TabRecap!$C$4,N$9,,MIN(O$9,$B$9)-N$9+1),"&gt;=20"),"")</f>
        <v>#N/A</v>
      </c>
      <c r="O23" s="133"/>
    </row>
    <row r="24" spans="2:15" ht="30" customHeight="1" x14ac:dyDescent="0.35">
      <c r="B24" s="132" t="s">
        <v>204</v>
      </c>
      <c r="C24" s="217" t="e">
        <f ca="1">IF(C$9&lt;$B$9,COUNTIF(OFFSET(TabRecap!$D$4,C$9,,MIN(D$9,$B$9)-C$9+1),"&gt;=20")-C25-C26,"")</f>
        <v>#N/A</v>
      </c>
      <c r="D24" s="218" t="e">
        <f ca="1">IF(D$9&lt;$B$9,COUNTIF(OFFSET(TabRecap!$D$4,D$9,,MIN(E$9,$B$9)-D$9+1),"&gt;=20")-D25-D26,"")</f>
        <v>#N/A</v>
      </c>
      <c r="E24" s="218" t="e">
        <f ca="1">IF(E$9&lt;$B$9,COUNTIF(OFFSET(TabRecap!$D$4,E$9,,MIN(F$9,$B$9)-E$9+1),"&gt;=20")-E25-E26,"")</f>
        <v>#N/A</v>
      </c>
      <c r="F24" s="218" t="e">
        <f ca="1">IF(F$9&lt;$B$9,COUNTIF(OFFSET(TabRecap!$D$4,F$9,,MIN(G$9,$B$9)-F$9+1),"&gt;=20")-F25-F26,"")</f>
        <v>#N/A</v>
      </c>
      <c r="G24" s="218" t="e">
        <f ca="1">IF(G$9&lt;$B$9,COUNTIF(OFFSET(TabRecap!$D$4,G$9,,MIN(H$9,$B$9)-G$9+1),"&gt;=20")-G25-G26,"")</f>
        <v>#N/A</v>
      </c>
      <c r="H24" s="218" t="e">
        <f ca="1">IF(H$9&lt;$B$9,COUNTIF(OFFSET(TabRecap!$D$4,H$9,,MIN(I$9,$B$9)-H$9+1),"&gt;=20")-H25-H26,"")</f>
        <v>#N/A</v>
      </c>
      <c r="I24" s="218" t="e">
        <f ca="1">IF(I$9&lt;$B$9,COUNTIF(OFFSET(TabRecap!$D$4,I$9,,MIN(J$9,$B$9)-I$9+1),"&gt;=20")-I25-I26,"")</f>
        <v>#N/A</v>
      </c>
      <c r="J24" s="218" t="e">
        <f ca="1">IF(J$9&lt;$B$9,COUNTIF(OFFSET(TabRecap!$D$4,J$9,,MIN(K$9,$B$9)-J$9+1),"&gt;=20")-J25-J26,"")</f>
        <v>#N/A</v>
      </c>
      <c r="K24" s="218" t="e">
        <f ca="1">IF(K$9&lt;$B$9,COUNTIF(OFFSET(TabRecap!$D$4,K$9,,MIN(L$9,$B$9)-K$9+1),"&gt;=20")-K25-K26,"")</f>
        <v>#N/A</v>
      </c>
      <c r="L24" s="218" t="e">
        <f ca="1">IF(L$9&lt;$B$9,COUNTIF(OFFSET(TabRecap!$D$4,L$9,,MIN(M$9,$B$9)-L$9+1),"&gt;=20")-L25-L26,"")</f>
        <v>#N/A</v>
      </c>
      <c r="M24" s="218" t="e">
        <f ca="1">IF(M$9&lt;$B$9,COUNTIF(OFFSET(TabRecap!$D$4,M$9,,MIN(N$9,$B$9)-M$9+1),"&gt;=20")-M25-M26,"")</f>
        <v>#N/A</v>
      </c>
      <c r="N24" s="218" t="e">
        <f ca="1">IF(N$9&lt;$B$9,COUNTIF(OFFSET(TabRecap!$D$4,N$9,,MIN(O$9,$B$9)-N$9+1),"&gt;=20")-N25-N26,"")</f>
        <v>#N/A</v>
      </c>
      <c r="O24" s="133"/>
    </row>
    <row r="25" spans="2:15" ht="30" customHeight="1" x14ac:dyDescent="0.35">
      <c r="B25" s="134" t="s">
        <v>205</v>
      </c>
      <c r="C25" s="219" t="e">
        <f ca="1">IF(C$9&lt;$B$9,COUNTIF(OFFSET(TabRecap!$D$4,C$9,,MIN(D$9,$B$9)-C$9+1),"&gt;=25")-C26,"")</f>
        <v>#N/A</v>
      </c>
      <c r="D25" s="220" t="e">
        <f ca="1">IF(D$9&lt;$B$9,COUNTIF(OFFSET(TabRecap!$D$4,D$9,,MIN(E$9,$B$9)-D$9+1),"&gt;=25")-D26,"")</f>
        <v>#N/A</v>
      </c>
      <c r="E25" s="220" t="e">
        <f ca="1">IF(E$9&lt;$B$9,COUNTIF(OFFSET(TabRecap!$D$4,E$9,,MIN(F$9,$B$9)-E$9+1),"&gt;=25")-E26,"")</f>
        <v>#N/A</v>
      </c>
      <c r="F25" s="220" t="e">
        <f ca="1">IF(F$9&lt;$B$9,COUNTIF(OFFSET(TabRecap!$D$4,F$9,,MIN(G$9,$B$9)-F$9+1),"&gt;=25")-F26,"")</f>
        <v>#N/A</v>
      </c>
      <c r="G25" s="220" t="e">
        <f ca="1">IF(G$9&lt;$B$9,COUNTIF(OFFSET(TabRecap!$D$4,G$9,,MIN(H$9,$B$9)-G$9+1),"&gt;=25")-G26,"")</f>
        <v>#N/A</v>
      </c>
      <c r="H25" s="220" t="e">
        <f ca="1">IF(H$9&lt;$B$9,COUNTIF(OFFSET(TabRecap!$D$4,H$9,,MIN(I$9,$B$9)-H$9+1),"&gt;=25")-H26,"")</f>
        <v>#N/A</v>
      </c>
      <c r="I25" s="220" t="e">
        <f ca="1">IF(I$9&lt;$B$9,COUNTIF(OFFSET(TabRecap!$D$4,I$9,,MIN(J$9,$B$9)-I$9+1),"&gt;=25")-I26,"")</f>
        <v>#N/A</v>
      </c>
      <c r="J25" s="220" t="e">
        <f ca="1">IF(J$9&lt;$B$9,COUNTIF(OFFSET(TabRecap!$D$4,J$9,,MIN(K$9,$B$9)-J$9+1),"&gt;=25")-J26,"")</f>
        <v>#N/A</v>
      </c>
      <c r="K25" s="220" t="e">
        <f ca="1">IF(K$9&lt;$B$9,COUNTIF(OFFSET(TabRecap!$D$4,K$9,,MIN(L$9,$B$9)-K$9+1),"&gt;=25")-K26,"")</f>
        <v>#N/A</v>
      </c>
      <c r="L25" s="220" t="e">
        <f ca="1">IF(L$9&lt;$B$9,COUNTIF(OFFSET(TabRecap!$D$4,L$9,,MIN(M$9,$B$9)-L$9+1),"&gt;=25")-L26,"")</f>
        <v>#N/A</v>
      </c>
      <c r="M25" s="220" t="e">
        <f ca="1">IF(M$9&lt;$B$9,COUNTIF(OFFSET(TabRecap!$D$4,M$9,,MIN(N$9,$B$9)-M$9+1),"&gt;=25")-M26,"")</f>
        <v>#N/A</v>
      </c>
      <c r="N25" s="220" t="e">
        <f ca="1">IF(N$9&lt;$B$9,COUNTIF(OFFSET(TabRecap!$D$4,N$9,,MIN(O$9,$B$9)-N$9+1),"&gt;=25")-N26,"")</f>
        <v>#N/A</v>
      </c>
      <c r="O25" s="135"/>
    </row>
    <row r="26" spans="2:15" ht="30" customHeight="1" x14ac:dyDescent="0.35">
      <c r="B26" s="136" t="s">
        <v>206</v>
      </c>
      <c r="C26" s="221" t="e">
        <f ca="1">IF(C$9&lt;$B$9,COUNTIF(OFFSET(TabRecap!$D$4,C$9,,MIN(D$9,$B$9)-C$9+1),"&gt;=30"),"")</f>
        <v>#N/A</v>
      </c>
      <c r="D26" s="222" t="e">
        <f ca="1">IF(D$9&lt;$B$9,COUNTIF(OFFSET(TabRecap!$D$4,D$9,,MIN(E$9,$B$9)-D$9+1),"&gt;=30"),"")</f>
        <v>#N/A</v>
      </c>
      <c r="E26" s="222" t="e">
        <f ca="1">IF(E$9&lt;$B$9,COUNTIF(OFFSET(TabRecap!$D$4,E$9,,MIN(F$9,$B$9)-E$9+1),"&gt;=30"),"")</f>
        <v>#N/A</v>
      </c>
      <c r="F26" s="222" t="e">
        <f ca="1">IF(F$9&lt;$B$9,COUNTIF(OFFSET(TabRecap!$D$4,F$9,,MIN(G$9,$B$9)-F$9+1),"&gt;=30"),"")</f>
        <v>#N/A</v>
      </c>
      <c r="G26" s="222" t="e">
        <f ca="1">IF(G$9&lt;$B$9,COUNTIF(OFFSET(TabRecap!$D$4,G$9,,MIN(H$9,$B$9)-G$9+1),"&gt;=30"),"")</f>
        <v>#N/A</v>
      </c>
      <c r="H26" s="222" t="e">
        <f ca="1">IF(H$9&lt;$B$9,COUNTIF(OFFSET(TabRecap!$D$4,H$9,,MIN(I$9,$B$9)-H$9+1),"&gt;=30"),"")</f>
        <v>#N/A</v>
      </c>
      <c r="I26" s="222" t="e">
        <f ca="1">IF(I$9&lt;$B$9,COUNTIF(OFFSET(TabRecap!$D$4,I$9,,MIN(J$9,$B$9)-I$9+1),"&gt;=30"),"")</f>
        <v>#N/A</v>
      </c>
      <c r="J26" s="222" t="e">
        <f ca="1">IF(J$9&lt;$B$9,COUNTIF(OFFSET(TabRecap!$D$4,J$9,,MIN(K$9,$B$9)-J$9+1),"&gt;=30"),"")</f>
        <v>#N/A</v>
      </c>
      <c r="K26" s="222" t="e">
        <f ca="1">IF(K$9&lt;$B$9,COUNTIF(OFFSET(TabRecap!$D$4,K$9,,MIN(L$9,$B$9)-K$9+1),"&gt;=30"),"")</f>
        <v>#N/A</v>
      </c>
      <c r="L26" s="222" t="e">
        <f ca="1">IF(L$9&lt;$B$9,COUNTIF(OFFSET(TabRecap!$D$4,L$9,,MIN(M$9,$B$9)-L$9+1),"&gt;=30"),"")</f>
        <v>#N/A</v>
      </c>
      <c r="M26" s="222" t="e">
        <f ca="1">IF(M$9&lt;$B$9,COUNTIF(OFFSET(TabRecap!$D$4,M$9,,MIN(N$9,$B$9)-M$9+1),"&gt;=30"),"")</f>
        <v>#N/A</v>
      </c>
      <c r="N26" s="222" t="e">
        <f ca="1">IF(N$9&lt;$B$9,COUNTIF(OFFSET(TabRecap!$D$4,N$9,,MIN(O$9,$B$9)-N$9+1),"&gt;=30"),"")</f>
        <v>#N/A</v>
      </c>
      <c r="O26" s="137"/>
    </row>
    <row r="27" spans="2:15" ht="30" customHeight="1" x14ac:dyDescent="0.35">
      <c r="B27" s="138" t="s">
        <v>207</v>
      </c>
      <c r="C27" s="223" t="e">
        <f ca="1">IF(C$9&lt;$B$9,COUNTIF(OFFSET(TabRecap!$D$4,C$9,,MIN(D$9,$B$9)-C$9+1),"&gt;=20"),"")</f>
        <v>#N/A</v>
      </c>
      <c r="D27" s="224" t="e">
        <f ca="1">IF(D$9&lt;$B$9,COUNTIF(OFFSET(TabRecap!$D$4,D$9,,MIN(E$9,$B$9)-D$9+1),"&gt;=20"),"")</f>
        <v>#N/A</v>
      </c>
      <c r="E27" s="224" t="e">
        <f ca="1">IF(E$9&lt;$B$9,COUNTIF(OFFSET(TabRecap!$D$4,E$9,,MIN(F$9,$B$9)-E$9+1),"&gt;=20"),"")</f>
        <v>#N/A</v>
      </c>
      <c r="F27" s="224" t="e">
        <f ca="1">IF(F$9&lt;$B$9,COUNTIF(OFFSET(TabRecap!$D$4,F$9,,MIN(G$9,$B$9)-F$9+1),"&gt;=20"),"")</f>
        <v>#N/A</v>
      </c>
      <c r="G27" s="224" t="e">
        <f ca="1">IF(G$9&lt;$B$9,COUNTIF(OFFSET(TabRecap!$D$4,G$9,,MIN(H$9,$B$9)-G$9+1),"&gt;=20"),"")</f>
        <v>#N/A</v>
      </c>
      <c r="H27" s="224" t="e">
        <f ca="1">IF(H$9&lt;$B$9,COUNTIF(OFFSET(TabRecap!$D$4,H$9,,MIN(I$9,$B$9)-H$9+1),"&gt;=20"),"")</f>
        <v>#N/A</v>
      </c>
      <c r="I27" s="224" t="e">
        <f ca="1">IF(I$9&lt;$B$9,COUNTIF(OFFSET(TabRecap!$D$4,I$9,,MIN(J$9,$B$9)-I$9+1),"&gt;=20"),"")</f>
        <v>#N/A</v>
      </c>
      <c r="J27" s="224" t="e">
        <f ca="1">IF(J$9&lt;$B$9,COUNTIF(OFFSET(TabRecap!$D$4,J$9,,MIN(K$9,$B$9)-J$9+1),"&gt;=20"),"")</f>
        <v>#N/A</v>
      </c>
      <c r="K27" s="224" t="e">
        <f ca="1">IF(K$9&lt;$B$9,COUNTIF(OFFSET(TabRecap!$D$4,K$9,,MIN(L$9,$B$9)-K$9+1),"&gt;=20"),"")</f>
        <v>#N/A</v>
      </c>
      <c r="L27" s="224" t="e">
        <f ca="1">IF(L$9&lt;$B$9,COUNTIF(OFFSET(TabRecap!$D$4,L$9,,MIN(M$9,$B$9)-L$9+1),"&gt;=20"),"")</f>
        <v>#N/A</v>
      </c>
      <c r="M27" s="224" t="e">
        <f ca="1">IF(M$9&lt;$B$9,COUNTIF(OFFSET(TabRecap!$D$4,M$9,,MIN(N$9,$B$9)-M$9+1),"&gt;=20"),"")</f>
        <v>#N/A</v>
      </c>
      <c r="N27" s="224" t="e">
        <f ca="1">IF(N$9&lt;$B$9,COUNTIF(OFFSET(TabRecap!$D$4,N$9,,MIN(O$9,$B$9)-N$9+1),"&gt;=20"),"")</f>
        <v>#N/A</v>
      </c>
      <c r="O27" s="139"/>
    </row>
    <row r="28" spans="2:15" ht="30" customHeight="1" thickBot="1" x14ac:dyDescent="0.4">
      <c r="B28" s="140" t="s">
        <v>208</v>
      </c>
      <c r="C28" s="225" t="e">
        <f ca="1">IF(C$9&lt;$B$9,COUNTIF(OFFSET(TabRecap!$D$4,C$9,,MIN(D$9,$B$9)-C$9+1),"&lt;=0"),"")</f>
        <v>#N/A</v>
      </c>
      <c r="D28" s="226" t="e">
        <f ca="1">IF(D$9&lt;$B$9,COUNTIF(OFFSET(TabRecap!$D$4,D$9,,MIN(E$9,$B$9)-D$9+1),"&lt;=0"),"")</f>
        <v>#N/A</v>
      </c>
      <c r="E28" s="226" t="e">
        <f ca="1">IF(E$9&lt;$B$9,COUNTIF(OFFSET(TabRecap!$D$4,E$9,,MIN(F$9,$B$9)-E$9+1),"&lt;=0"),"")</f>
        <v>#N/A</v>
      </c>
      <c r="F28" s="226" t="e">
        <f ca="1">IF(F$9&lt;$B$9,COUNTIF(OFFSET(TabRecap!$D$4,F$9,,MIN(G$9,$B$9)-F$9+1),"&lt;=0"),"")</f>
        <v>#N/A</v>
      </c>
      <c r="G28" s="226" t="e">
        <f ca="1">IF(G$9&lt;$B$9,COUNTIF(OFFSET(TabRecap!$D$4,G$9,,MIN(H$9,$B$9)-G$9+1),"&lt;=0"),"")</f>
        <v>#N/A</v>
      </c>
      <c r="H28" s="226" t="e">
        <f ca="1">IF(H$9&lt;$B$9,COUNTIF(OFFSET(TabRecap!$D$4,H$9,,MIN(I$9,$B$9)-H$9+1),"&lt;=0"),"")</f>
        <v>#N/A</v>
      </c>
      <c r="I28" s="226" t="e">
        <f ca="1">IF(I$9&lt;$B$9,COUNTIF(OFFSET(TabRecap!$D$4,I$9,,MIN(J$9,$B$9)-I$9+1),"&lt;=0"),"")</f>
        <v>#N/A</v>
      </c>
      <c r="J28" s="226" t="e">
        <f ca="1">IF(J$9&lt;$B$9,COUNTIF(OFFSET(TabRecap!$D$4,J$9,,MIN(K$9,$B$9)-J$9+1),"&lt;=0"),"")</f>
        <v>#N/A</v>
      </c>
      <c r="K28" s="226" t="e">
        <f ca="1">IF(K$9&lt;$B$9,COUNTIF(OFFSET(TabRecap!$D$4,K$9,,MIN(L$9,$B$9)-K$9+1),"&lt;=0"),"")</f>
        <v>#N/A</v>
      </c>
      <c r="L28" s="226" t="e">
        <f ca="1">IF(L$9&lt;$B$9,COUNTIF(OFFSET(TabRecap!$D$4,L$9,,MIN(M$9,$B$9)-L$9+1),"&lt;=0"),"")</f>
        <v>#N/A</v>
      </c>
      <c r="M28" s="226" t="e">
        <f ca="1">IF(M$9&lt;$B$9,COUNTIF(OFFSET(TabRecap!$D$4,M$9,,MIN(N$9,$B$9)-M$9+1),"&lt;=0"),"")</f>
        <v>#N/A</v>
      </c>
      <c r="N28" s="226" t="e">
        <f ca="1">IF(N$9&lt;$B$9,COUNTIF(OFFSET(TabRecap!$D$4,N$9,,MIN(O$9,$B$9)-N$9+1),"&lt;=0"),"")</f>
        <v>#N/A</v>
      </c>
      <c r="O28" s="141"/>
    </row>
    <row r="29" spans="2:15" ht="15" thickBot="1" x14ac:dyDescent="0.4"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10"/>
    </row>
    <row r="30" spans="2:15" ht="15" thickBot="1" x14ac:dyDescent="0.4">
      <c r="B30" s="142" t="s">
        <v>134</v>
      </c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10"/>
    </row>
    <row r="31" spans="2:15" ht="30" customHeight="1" x14ac:dyDescent="0.35">
      <c r="B31" s="145" t="s">
        <v>209</v>
      </c>
      <c r="C31" s="228" t="e">
        <f ca="1">IF(C$9&lt;$B$9,SUM(OFFSET(TabRecap!$F$4,C$9,,MIN(D$9,$B$9)-C$9+1)),"")</f>
        <v>#N/A</v>
      </c>
      <c r="D31" s="229" t="e">
        <f ca="1">IF(D$9&lt;$B$9,SUM(OFFSET(TabRecap!$F$4,D$9,,MIN(E$9,$B$9)-D$9+1)),"")</f>
        <v>#N/A</v>
      </c>
      <c r="E31" s="229" t="e">
        <f ca="1">IF(E$9&lt;$B$9,SUM(OFFSET(TabRecap!$F$4,E$9,,MIN(F$9,$B$9)-E$9+1)),"")</f>
        <v>#N/A</v>
      </c>
      <c r="F31" s="229" t="e">
        <f ca="1">IF(F$9&lt;$B$9,SUM(OFFSET(TabRecap!$F$4,F$9,,MIN(G$9,$B$9)-F$9+1)),"")</f>
        <v>#N/A</v>
      </c>
      <c r="G31" s="229" t="e">
        <f ca="1">IF(G$9&lt;$B$9,SUM(OFFSET(TabRecap!$F$4,G$9,,MIN(H$9,$B$9)-G$9+1)),"")</f>
        <v>#N/A</v>
      </c>
      <c r="H31" s="229" t="e">
        <f ca="1">IF(H$9&lt;$B$9,SUM(OFFSET(TabRecap!$F$4,H$9,,MIN(I$9,$B$9)-H$9+1)),"")</f>
        <v>#N/A</v>
      </c>
      <c r="I31" s="229" t="e">
        <f ca="1">IF(I$9&lt;$B$9,SUM(OFFSET(TabRecap!$F$4,I$9,,MIN(J$9,$B$9)-I$9+1)),"")</f>
        <v>#N/A</v>
      </c>
      <c r="J31" s="229" t="e">
        <f ca="1">IF(J$9&lt;$B$9,SUM(OFFSET(TabRecap!$F$4,J$9,,MIN(K$9,$B$9)-J$9+1)),"")</f>
        <v>#N/A</v>
      </c>
      <c r="K31" s="229" t="e">
        <f ca="1">IF(K$9&lt;$B$9,SUM(OFFSET(TabRecap!$F$4,K$9,,MIN(L$9,$B$9)-K$9+1)),"")</f>
        <v>#N/A</v>
      </c>
      <c r="L31" s="229" t="e">
        <f ca="1">IF(L$9&lt;$B$9,SUM(OFFSET(TabRecap!$F$4,L$9,,MIN(M$9,$B$9)-L$9+1)),"")</f>
        <v>#N/A</v>
      </c>
      <c r="M31" s="229" t="e">
        <f ca="1">IF(M$9&lt;$B$9,SUM(OFFSET(TabRecap!$F$4,M$9,,MIN(N$9,$B$9)-M$9+1)),"")</f>
        <v>#N/A</v>
      </c>
      <c r="N31" s="229" t="e">
        <f ca="1">IF(N$9&lt;$B$9,SUM(OFFSET(TabRecap!$F$4,N$9,,MIN(O$9,$B$9)-N$9+1)),"")</f>
        <v>#N/A</v>
      </c>
      <c r="O31" s="144"/>
    </row>
    <row r="32" spans="2:15" ht="30" customHeight="1" x14ac:dyDescent="0.35">
      <c r="B32" s="145" t="s">
        <v>133</v>
      </c>
      <c r="C32" s="230" t="e">
        <f ca="1">IF(C$9&lt;$B$9,MAX(OFFSET(TabRecap!$F$4,C$9,,MIN(D$9,$B$9)-C$9+1)),"")</f>
        <v>#N/A</v>
      </c>
      <c r="D32" s="231" t="e">
        <f ca="1">IF(D$9&lt;$B$9,MAX(OFFSET(TabRecap!$F$4,D$9,,MIN(E$9,$B$9)-D$9+1)),"")</f>
        <v>#N/A</v>
      </c>
      <c r="E32" s="231" t="e">
        <f ca="1">IF(E$9&lt;$B$9,MAX(OFFSET(TabRecap!$F$4,E$9,,MIN(F$9,$B$9)-E$9+1)),"")</f>
        <v>#N/A</v>
      </c>
      <c r="F32" s="231" t="e">
        <f ca="1">IF(F$9&lt;$B$9,MAX(OFFSET(TabRecap!$F$4,F$9,,MIN(G$9,$B$9)-F$9+1)),"")</f>
        <v>#N/A</v>
      </c>
      <c r="G32" s="231" t="e">
        <f ca="1">IF(G$9&lt;$B$9,MAX(OFFSET(TabRecap!$F$4,G$9,,MIN(H$9,$B$9)-G$9+1)),"")</f>
        <v>#N/A</v>
      </c>
      <c r="H32" s="231" t="e">
        <f ca="1">IF(H$9&lt;$B$9,MAX(OFFSET(TabRecap!$F$4,H$9,,MIN(I$9,$B$9)-H$9+1)),"")</f>
        <v>#N/A</v>
      </c>
      <c r="I32" s="231" t="e">
        <f ca="1">IF(I$9&lt;$B$9,MAX(OFFSET(TabRecap!$F$4,I$9,,MIN(J$9,$B$9)-I$9+1)),"")</f>
        <v>#N/A</v>
      </c>
      <c r="J32" s="231" t="e">
        <f ca="1">IF(J$9&lt;$B$9,MAX(OFFSET(TabRecap!$F$4,J$9,,MIN(K$9,$B$9)-J$9+1)),"")</f>
        <v>#N/A</v>
      </c>
      <c r="K32" s="231" t="e">
        <f ca="1">IF(K$9&lt;$B$9,MAX(OFFSET(TabRecap!$F$4,K$9,,MIN(L$9,$B$9)-K$9+1)),"")</f>
        <v>#N/A</v>
      </c>
      <c r="L32" s="231" t="e">
        <f ca="1">IF(L$9&lt;$B$9,MAX(OFFSET(TabRecap!$F$4,L$9,,MIN(M$9,$B$9)-L$9+1)),"")</f>
        <v>#N/A</v>
      </c>
      <c r="M32" s="231" t="e">
        <f ca="1">IF(M$9&lt;$B$9,MAX(OFFSET(TabRecap!$F$4,M$9,,MIN(N$9,$B$9)-M$9+1)),"")</f>
        <v>#N/A</v>
      </c>
      <c r="N32" s="231" t="e">
        <f ca="1">IF(N$9&lt;$B$9,MAX(OFFSET(TabRecap!$F$4,N$9,,MIN(O$9,$B$9)-N$9+1)),"")</f>
        <v>#N/A</v>
      </c>
      <c r="O32" s="146"/>
    </row>
    <row r="33" spans="2:15" ht="15" customHeight="1" x14ac:dyDescent="0.35">
      <c r="B33" s="143" t="s">
        <v>17</v>
      </c>
      <c r="C33" s="232" t="e">
        <f ca="1">IF(C$9&lt;$B$9,INDEX(OFFSET(TabRecap!$B$4,C$9,,MIN(D$9,$B$9)-C$9+1),MATCH(C32,OFFSET(TabRecap!$F$4,C$9,,MIN(D$9,$B$9)-C$9+1),0)),"")</f>
        <v>#N/A</v>
      </c>
      <c r="D33" s="233" t="e">
        <f ca="1">IF(D$9&lt;$B$9,INDEX(OFFSET(TabRecap!$B$4,D$9,,MIN(E$9,$B$9)-D$9+1),MATCH(D32,OFFSET(TabRecap!$F$4,D$9,,MIN(E$9,$B$9)-D$9+1),0)),"")</f>
        <v>#N/A</v>
      </c>
      <c r="E33" s="233" t="e">
        <f ca="1">IF(E$9&lt;$B$9,INDEX(OFFSET(TabRecap!$B$4,E$9,,MIN(F$9,$B$9)-E$9+1),MATCH(E32,OFFSET(TabRecap!$F$4,E$9,,MIN(F$9,$B$9)-E$9+1),0)),"")</f>
        <v>#N/A</v>
      </c>
      <c r="F33" s="233" t="e">
        <f ca="1">IF(F$9&lt;$B$9,INDEX(OFFSET(TabRecap!$B$4,F$9,,MIN(G$9,$B$9)-F$9+1),MATCH(F32,OFFSET(TabRecap!$F$4,F$9,,MIN(G$9,$B$9)-F$9+1),0)),"")</f>
        <v>#N/A</v>
      </c>
      <c r="G33" s="233" t="e">
        <f ca="1">IF(G$9&lt;$B$9,INDEX(OFFSET(TabRecap!$B$4,G$9,,MIN(H$9,$B$9)-G$9+1),MATCH(G32,OFFSET(TabRecap!$F$4,G$9,,MIN(H$9,$B$9)-G$9+1),0)),"")</f>
        <v>#N/A</v>
      </c>
      <c r="H33" s="233" t="e">
        <f ca="1">IF(H$9&lt;$B$9,INDEX(OFFSET(TabRecap!$B$4,H$9,,MIN(I$9,$B$9)-H$9+1),MATCH(H32,OFFSET(TabRecap!$F$4,H$9,,MIN(I$9,$B$9)-H$9+1),0)),"")</f>
        <v>#N/A</v>
      </c>
      <c r="I33" s="233" t="e">
        <f ca="1">IF(I$9&lt;$B$9,INDEX(OFFSET(TabRecap!$B$4,I$9,,MIN(J$9,$B$9)-I$9+1),MATCH(I32,OFFSET(TabRecap!$F$4,I$9,,MIN(J$9,$B$9)-I$9+1),0)),"")</f>
        <v>#N/A</v>
      </c>
      <c r="J33" s="233" t="e">
        <f ca="1">IF(J$9&lt;$B$9,INDEX(OFFSET(TabRecap!$B$4,J$9,,MIN(K$9,$B$9)-J$9+1),MATCH(J32,OFFSET(TabRecap!$F$4,J$9,,MIN(K$9,$B$9)-J$9+1),0)),"")</f>
        <v>#N/A</v>
      </c>
      <c r="K33" s="233" t="e">
        <f ca="1">IF(K$9&lt;$B$9,INDEX(OFFSET(TabRecap!$B$4,K$9,,MIN(L$9,$B$9)-K$9+1),MATCH(K32,OFFSET(TabRecap!$F$4,K$9,,MIN(L$9,$B$9)-K$9+1),0)),"")</f>
        <v>#N/A</v>
      </c>
      <c r="L33" s="233" t="e">
        <f ca="1">IF(L$9&lt;$B$9,INDEX(OFFSET(TabRecap!$B$4,L$9,,MIN(M$9,$B$9)-L$9+1),MATCH(L32,OFFSET(TabRecap!$F$4,L$9,,MIN(M$9,$B$9)-L$9+1),0)),"")</f>
        <v>#N/A</v>
      </c>
      <c r="M33" s="233" t="e">
        <f ca="1">IF(M$9&lt;$B$9,INDEX(OFFSET(TabRecap!$B$4,M$9,,MIN(N$9,$B$9)-M$9+1),MATCH(M32,OFFSET(TabRecap!$F$4,M$9,,MIN(N$9,$B$9)-M$9+1),0)),"")</f>
        <v>#N/A</v>
      </c>
      <c r="N33" s="233" t="e">
        <f ca="1">IF(N$9&lt;$B$9,INDEX(OFFSET(TabRecap!$B$4,N$9,,MIN(O$9,$B$9)-N$9+1),MATCH(N32,OFFSET(TabRecap!$F$4,N$9,,MIN(O$9,$B$9)-N$9+1),0)),"")</f>
        <v>#N/A</v>
      </c>
      <c r="O33" s="147"/>
    </row>
    <row r="34" spans="2:15" ht="30" customHeight="1" x14ac:dyDescent="0.35">
      <c r="B34" s="145" t="s">
        <v>132</v>
      </c>
      <c r="C34" s="230" t="e">
        <f ca="1">IF(C$9&lt;$B$9,MAX(OFFSET(TabRecap!$G$4,C$9,,MIN(D$9,$B$9)-C$9+1)),"")</f>
        <v>#N/A</v>
      </c>
      <c r="D34" s="231" t="e">
        <f ca="1">IF(D$9&lt;$B$9,MAX(OFFSET(TabRecap!$G$4,D$9,,MIN(E$9,$B$9)-D$9+1)),"")</f>
        <v>#N/A</v>
      </c>
      <c r="E34" s="231" t="e">
        <f ca="1">IF(E$9&lt;$B$9,MAX(OFFSET(TabRecap!$G$4,E$9,,MIN(F$9,$B$9)-E$9+1)),"")</f>
        <v>#N/A</v>
      </c>
      <c r="F34" s="231" t="e">
        <f ca="1">IF(F$9&lt;$B$9,MAX(OFFSET(TabRecap!$G$4,F$9,,MIN(G$9,$B$9)-F$9+1)),"")</f>
        <v>#N/A</v>
      </c>
      <c r="G34" s="231" t="e">
        <f ca="1">IF(G$9&lt;$B$9,MAX(OFFSET(TabRecap!$G$4,G$9,,MIN(H$9,$B$9)-G$9+1)),"")</f>
        <v>#N/A</v>
      </c>
      <c r="H34" s="231" t="e">
        <f ca="1">IF(H$9&lt;$B$9,MAX(OFFSET(TabRecap!$G$4,H$9,,MIN(I$9,$B$9)-H$9+1)),"")</f>
        <v>#N/A</v>
      </c>
      <c r="I34" s="231" t="e">
        <f ca="1">IF(I$9&lt;$B$9,MAX(OFFSET(TabRecap!$G$4,I$9,,MIN(J$9,$B$9)-I$9+1)),"")</f>
        <v>#N/A</v>
      </c>
      <c r="J34" s="231" t="e">
        <f ca="1">IF(J$9&lt;$B$9,MAX(OFFSET(TabRecap!$G$4,J$9,,MIN(K$9,$B$9)-J$9+1)),"")</f>
        <v>#N/A</v>
      </c>
      <c r="K34" s="231" t="e">
        <f ca="1">IF(K$9&lt;$B$9,MAX(OFFSET(TabRecap!$G$4,K$9,,MIN(L$9,$B$9)-K$9+1)),"")</f>
        <v>#N/A</v>
      </c>
      <c r="L34" s="231" t="e">
        <f ca="1">IF(L$9&lt;$B$9,MAX(OFFSET(TabRecap!$G$4,L$9,,MIN(M$9,$B$9)-L$9+1)),"")</f>
        <v>#N/A</v>
      </c>
      <c r="M34" s="231" t="e">
        <f ca="1">IF(M$9&lt;$B$9,MAX(OFFSET(TabRecap!$G$4,M$9,,MIN(N$9,$B$9)-M$9+1)),"")</f>
        <v>#N/A</v>
      </c>
      <c r="N34" s="231" t="e">
        <f ca="1">IF(N$9&lt;$B$9,MAX(OFFSET(TabRecap!$G$4,N$9,,MIN(O$9,$B$9)-N$9+1)),"")</f>
        <v>#N/A</v>
      </c>
      <c r="O34" s="146"/>
    </row>
    <row r="35" spans="2:15" ht="15" customHeight="1" x14ac:dyDescent="0.35">
      <c r="B35" s="143" t="s">
        <v>17</v>
      </c>
      <c r="C35" s="232" t="e">
        <f ca="1">IF(C$9&lt;$B$9,INDEX(OFFSET(TabRecap!$B$4,C$9,,MIN(D$9,$B$9)-C$9+1),MATCH(C34,OFFSET(TabRecap!$G$4,C$9,,MIN(D$9,$B$9)-C$9+1),0)),"")</f>
        <v>#N/A</v>
      </c>
      <c r="D35" s="233" t="e">
        <f ca="1">IF(D$9&lt;$B$9,INDEX(OFFSET(TabRecap!$B$4,D$9,,MIN(E$9,$B$9)-D$9+1),MATCH(D34,OFFSET(TabRecap!$G$4,D$9,,MIN(E$9,$B$9)-D$9+1),0)),"")</f>
        <v>#N/A</v>
      </c>
      <c r="E35" s="233" t="e">
        <f ca="1">IF(E$9&lt;$B$9,INDEX(OFFSET(TabRecap!$B$4,E$9,,MIN(F$9,$B$9)-E$9+1),MATCH(E34,OFFSET(TabRecap!$G$4,E$9,,MIN(F$9,$B$9)-E$9+1),0)),"")</f>
        <v>#N/A</v>
      </c>
      <c r="F35" s="233" t="e">
        <f ca="1">IF(F$9&lt;$B$9,INDEX(OFFSET(TabRecap!$B$4,F$9,,MIN(G$9,$B$9)-F$9+1),MATCH(F34,OFFSET(TabRecap!$G$4,F$9,,MIN(G$9,$B$9)-F$9+1),0)),"")</f>
        <v>#N/A</v>
      </c>
      <c r="G35" s="233" t="e">
        <f ca="1">IF(G$9&lt;$B$9,INDEX(OFFSET(TabRecap!$B$4,G$9,,MIN(H$9,$B$9)-G$9+1),MATCH(G34,OFFSET(TabRecap!$G$4,G$9,,MIN(H$9,$B$9)-G$9+1),0)),"")</f>
        <v>#N/A</v>
      </c>
      <c r="H35" s="233" t="e">
        <f ca="1">IF(H$9&lt;$B$9,INDEX(OFFSET(TabRecap!$B$4,H$9,,MIN(I$9,$B$9)-H$9+1),MATCH(H34,OFFSET(TabRecap!$G$4,H$9,,MIN(I$9,$B$9)-H$9+1),0)),"")</f>
        <v>#N/A</v>
      </c>
      <c r="I35" s="233" t="e">
        <f ca="1">IF(I$9&lt;$B$9,INDEX(OFFSET(TabRecap!$B$4,I$9,,MIN(J$9,$B$9)-I$9+1),MATCH(I34,OFFSET(TabRecap!$G$4,I$9,,MIN(J$9,$B$9)-I$9+1),0)),"")</f>
        <v>#N/A</v>
      </c>
      <c r="J35" s="233" t="e">
        <f ca="1">IF(J$9&lt;$B$9,INDEX(OFFSET(TabRecap!$B$4,J$9,,MIN(K$9,$B$9)-J$9+1),MATCH(J34,OFFSET(TabRecap!$G$4,J$9,,MIN(K$9,$B$9)-J$9+1),0)),"")</f>
        <v>#N/A</v>
      </c>
      <c r="K35" s="233" t="e">
        <f ca="1">IF(K$9&lt;$B$9,INDEX(OFFSET(TabRecap!$B$4,K$9,,MIN(L$9,$B$9)-K$9+1),MATCH(K34,OFFSET(TabRecap!$G$4,K$9,,MIN(L$9,$B$9)-K$9+1),0)),"")</f>
        <v>#N/A</v>
      </c>
      <c r="L35" s="233" t="e">
        <f ca="1">IF(L$9&lt;$B$9,INDEX(OFFSET(TabRecap!$B$4,L$9,,MIN(M$9,$B$9)-L$9+1),MATCH(L34,OFFSET(TabRecap!$G$4,L$9,,MIN(M$9,$B$9)-L$9+1),0)),"")</f>
        <v>#N/A</v>
      </c>
      <c r="M35" s="233" t="e">
        <f ca="1">IF(M$9&lt;$B$9,INDEX(OFFSET(TabRecap!$B$4,M$9,,MIN(N$9,$B$9)-M$9+1),MATCH(M34,OFFSET(TabRecap!$G$4,M$9,,MIN(N$9,$B$9)-M$9+1),0)),"")</f>
        <v>#N/A</v>
      </c>
      <c r="N35" s="233" t="e">
        <f ca="1">IF(N$9&lt;$B$9,INDEX(OFFSET(TabRecap!$B$4,N$9,,MIN(O$9,$B$9)-N$9+1),MATCH(N34,OFFSET(TabRecap!$G$4,N$9,,MIN(O$9,$B$9)-N$9+1),0)),"")</f>
        <v>#N/A</v>
      </c>
      <c r="O35" s="147"/>
    </row>
    <row r="36" spans="2:15" ht="30" customHeight="1" x14ac:dyDescent="0.35">
      <c r="B36" s="145" t="s">
        <v>131</v>
      </c>
      <c r="C36" s="230" t="e">
        <f ca="1">IF(C$9&lt;$B$9,MAX(OFFSET(TabRecap!$H$4,C$9,,MIN(D$9,$B$9)-C$9+1)),"")</f>
        <v>#N/A</v>
      </c>
      <c r="D36" s="231" t="e">
        <f ca="1">IF(D$9&lt;$B$9,MAX(OFFSET(TabRecap!$H$4,D$9,,MIN(E$9,$B$9)-D$9+1)),"")</f>
        <v>#N/A</v>
      </c>
      <c r="E36" s="231" t="e">
        <f ca="1">IF(E$9&lt;$B$9,MAX(OFFSET(TabRecap!$H$4,E$9,,MIN(F$9,$B$9)-E$9+1)),"")</f>
        <v>#N/A</v>
      </c>
      <c r="F36" s="231" t="e">
        <f ca="1">IF(F$9&lt;$B$9,MAX(OFFSET(TabRecap!$H$4,F$9,,MIN(G$9,$B$9)-F$9+1)),"")</f>
        <v>#N/A</v>
      </c>
      <c r="G36" s="231" t="e">
        <f ca="1">IF(G$9&lt;$B$9,MAX(OFFSET(TabRecap!$H$4,G$9,,MIN(H$9,$B$9)-G$9+1)),"")</f>
        <v>#N/A</v>
      </c>
      <c r="H36" s="231" t="e">
        <f ca="1">IF(H$9&lt;$B$9,MAX(OFFSET(TabRecap!$H$4,H$9,,MIN(I$9,$B$9)-H$9+1)),"")</f>
        <v>#N/A</v>
      </c>
      <c r="I36" s="231" t="e">
        <f ca="1">IF(I$9&lt;$B$9,MAX(OFFSET(TabRecap!$H$4,I$9,,MIN(J$9,$B$9)-I$9+1)),"")</f>
        <v>#N/A</v>
      </c>
      <c r="J36" s="231" t="e">
        <f ca="1">IF(J$9&lt;$B$9,MAX(OFFSET(TabRecap!$H$4,J$9,,MIN(K$9,$B$9)-J$9+1)),"")</f>
        <v>#N/A</v>
      </c>
      <c r="K36" s="231" t="e">
        <f ca="1">IF(K$9&lt;$B$9,MAX(OFFSET(TabRecap!$H$4,K$9,,MIN(L$9,$B$9)-K$9+1)),"")</f>
        <v>#N/A</v>
      </c>
      <c r="L36" s="231" t="e">
        <f ca="1">IF(L$9&lt;$B$9,MAX(OFFSET(TabRecap!$H$4,L$9,,MIN(M$9,$B$9)-L$9+1)),"")</f>
        <v>#N/A</v>
      </c>
      <c r="M36" s="231" t="e">
        <f ca="1">IF(M$9&lt;$B$9,MAX(OFFSET(TabRecap!$H$4,M$9,,MIN(N$9,$B$9)-M$9+1)),"")</f>
        <v>#N/A</v>
      </c>
      <c r="N36" s="231" t="e">
        <f ca="1">IF(N$9&lt;$B$9,MAX(OFFSET(TabRecap!$H$4,N$9,,MIN(O$9,$B$9)-N$9+1)),"")</f>
        <v>#N/A</v>
      </c>
      <c r="O36" s="148"/>
    </row>
    <row r="37" spans="2:15" ht="15" customHeight="1" thickBot="1" x14ac:dyDescent="0.4">
      <c r="B37" s="149" t="s">
        <v>17</v>
      </c>
      <c r="C37" s="234" t="e">
        <f ca="1">IF(C$9&lt;$B$9,INDEX(OFFSET(TabRecap!$B$4,C$9,,MIN(D$9,$B$9)-C$9+1),MATCH(C36,OFFSET(TabRecap!$H$4,C$9,,MIN(D$9,$B$9)-C$9+1),0)),"")</f>
        <v>#N/A</v>
      </c>
      <c r="D37" s="235" t="e">
        <f ca="1">IF(D$9&lt;$B$9,INDEX(OFFSET(TabRecap!$B$4,D$9,,MIN(E$9,$B$9)-D$9+1),MATCH(D36,OFFSET(TabRecap!$H$4,D$9,,MIN(E$9,$B$9)-D$9+1),0)),"")</f>
        <v>#N/A</v>
      </c>
      <c r="E37" s="235" t="e">
        <f ca="1">IF(E$9&lt;$B$9,INDEX(OFFSET(TabRecap!$B$4,E$9,,MIN(F$9,$B$9)-E$9+1),MATCH(E36,OFFSET(TabRecap!$H$4,E$9,,MIN(F$9,$B$9)-E$9+1),0)),"")</f>
        <v>#N/A</v>
      </c>
      <c r="F37" s="235" t="e">
        <f ca="1">IF(F$9&lt;$B$9,INDEX(OFFSET(TabRecap!$B$4,F$9,,MIN(G$9,$B$9)-F$9+1),MATCH(F36,OFFSET(TabRecap!$H$4,F$9,,MIN(G$9,$B$9)-F$9+1),0)),"")</f>
        <v>#N/A</v>
      </c>
      <c r="G37" s="235" t="e">
        <f ca="1">IF(G$9&lt;$B$9,INDEX(OFFSET(TabRecap!$B$4,G$9,,MIN(H$9,$B$9)-G$9+1),MATCH(G36,OFFSET(TabRecap!$H$4,G$9,,MIN(H$9,$B$9)-G$9+1),0)),"")</f>
        <v>#N/A</v>
      </c>
      <c r="H37" s="235" t="e">
        <f ca="1">IF(H$9&lt;$B$9,INDEX(OFFSET(TabRecap!$B$4,H$9,,MIN(I$9,$B$9)-H$9+1),MATCH(H36,OFFSET(TabRecap!$H$4,H$9,,MIN(I$9,$B$9)-H$9+1),0)),"")</f>
        <v>#N/A</v>
      </c>
      <c r="I37" s="235" t="e">
        <f ca="1">IF(I$9&lt;$B$9,INDEX(OFFSET(TabRecap!$B$4,I$9,,MIN(J$9,$B$9)-I$9+1),MATCH(I36,OFFSET(TabRecap!$H$4,I$9,,MIN(J$9,$B$9)-I$9+1),0)),"")</f>
        <v>#N/A</v>
      </c>
      <c r="J37" s="235" t="e">
        <f ca="1">IF(J$9&lt;$B$9,INDEX(OFFSET(TabRecap!$B$4,J$9,,MIN(K$9,$B$9)-J$9+1),MATCH(J36,OFFSET(TabRecap!$H$4,J$9,,MIN(K$9,$B$9)-J$9+1),0)),"")</f>
        <v>#N/A</v>
      </c>
      <c r="K37" s="235" t="e">
        <f ca="1">IF(K$9&lt;$B$9,INDEX(OFFSET(TabRecap!$B$4,K$9,,MIN(L$9,$B$9)-K$9+1),MATCH(K36,OFFSET(TabRecap!$H$4,K$9,,MIN(L$9,$B$9)-K$9+1),0)),"")</f>
        <v>#N/A</v>
      </c>
      <c r="L37" s="235" t="e">
        <f ca="1">IF(L$9&lt;$B$9,INDEX(OFFSET(TabRecap!$B$4,L$9,,MIN(M$9,$B$9)-L$9+1),MATCH(L36,OFFSET(TabRecap!$H$4,L$9,,MIN(M$9,$B$9)-L$9+1),0)),"")</f>
        <v>#N/A</v>
      </c>
      <c r="M37" s="235" t="e">
        <f ca="1">IF(M$9&lt;$B$9,INDEX(OFFSET(TabRecap!$B$4,M$9,,MIN(N$9,$B$9)-M$9+1),MATCH(M36,OFFSET(TabRecap!$H$4,M$9,,MIN(N$9,$B$9)-M$9+1),0)),"")</f>
        <v>#N/A</v>
      </c>
      <c r="N37" s="235" t="e">
        <f ca="1">IF(N$9&lt;$B$9,INDEX(OFFSET(TabRecap!$B$4,N$9,,MIN(O$9,$B$9)-N$9+1),MATCH(N36,OFFSET(TabRecap!$H$4,N$9,,MIN(O$9,$B$9)-N$9+1),0)),"")</f>
        <v>#N/A</v>
      </c>
      <c r="O37" s="150"/>
    </row>
    <row r="38" spans="2:15" ht="15" thickBot="1" x14ac:dyDescent="0.4"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10"/>
    </row>
    <row r="39" spans="2:15" ht="30" customHeight="1" x14ac:dyDescent="0.35">
      <c r="B39" s="151" t="s">
        <v>210</v>
      </c>
      <c r="C39" s="236" t="e">
        <f ca="1">IF(C$9&lt;$B$9,COUNTIF(OFFSET(TabRecap!$F$4,C$9,,MIN(D$9,$B$9)-C$9+1),"&gt;=1")-C40-C41,"")</f>
        <v>#N/A</v>
      </c>
      <c r="D39" s="237" t="e">
        <f ca="1">IF(D$9&lt;$B$9,COUNTIF(OFFSET(TabRecap!$F$4,D$9,,MIN(E$9,$B$9)-D$9+1),"&gt;=1")-D40-D41,"")</f>
        <v>#N/A</v>
      </c>
      <c r="E39" s="237" t="e">
        <f ca="1">IF(E$9&lt;$B$9,COUNTIF(OFFSET(TabRecap!$F$4,E$9,,MIN(F$9,$B$9)-E$9+1),"&gt;=1")-E40-E41,"")</f>
        <v>#N/A</v>
      </c>
      <c r="F39" s="237" t="e">
        <f ca="1">IF(F$9&lt;$B$9,COUNTIF(OFFSET(TabRecap!$F$4,F$9,,MIN(G$9,$B$9)-F$9+1),"&gt;=1")-F40-F41,"")</f>
        <v>#N/A</v>
      </c>
      <c r="G39" s="237" t="e">
        <f ca="1">IF(G$9&lt;$B$9,COUNTIF(OFFSET(TabRecap!$F$4,G$9,,MIN(H$9,$B$9)-G$9+1),"&gt;=1")-G40-G41,"")</f>
        <v>#N/A</v>
      </c>
      <c r="H39" s="237" t="e">
        <f ca="1">IF(H$9&lt;$B$9,COUNTIF(OFFSET(TabRecap!$F$4,H$9,,MIN(I$9,$B$9)-H$9+1),"&gt;=1")-H40-H41,"")</f>
        <v>#N/A</v>
      </c>
      <c r="I39" s="237" t="e">
        <f ca="1">IF(I$9&lt;$B$9,COUNTIF(OFFSET(TabRecap!$F$4,I$9,,MIN(J$9,$B$9)-I$9+1),"&gt;=1")-I40-I41,"")</f>
        <v>#N/A</v>
      </c>
      <c r="J39" s="237" t="e">
        <f ca="1">IF(J$9&lt;$B$9,COUNTIF(OFFSET(TabRecap!$F$4,J$9,,MIN(K$9,$B$9)-J$9+1),"&gt;=1")-J40-J41,"")</f>
        <v>#N/A</v>
      </c>
      <c r="K39" s="237" t="e">
        <f ca="1">IF(K$9&lt;$B$9,COUNTIF(OFFSET(TabRecap!$F$4,K$9,,MIN(L$9,$B$9)-K$9+1),"&gt;=1")-K40-K41,"")</f>
        <v>#N/A</v>
      </c>
      <c r="L39" s="237" t="e">
        <f ca="1">IF(L$9&lt;$B$9,COUNTIF(OFFSET(TabRecap!$F$4,L$9,,MIN(M$9,$B$9)-L$9+1),"&gt;=1")-L40-L41,"")</f>
        <v>#N/A</v>
      </c>
      <c r="M39" s="237" t="e">
        <f ca="1">IF(M$9&lt;$B$9,COUNTIF(OFFSET(TabRecap!$F$4,M$9,,MIN(N$9,$B$9)-M$9+1),"&gt;=1")-M40-M41,"")</f>
        <v>#N/A</v>
      </c>
      <c r="N39" s="237" t="e">
        <f ca="1">IF(N$9&lt;$B$9,COUNTIF(OFFSET(TabRecap!$F$4,N$9,,MIN(O$9,$B$9)-N$9+1),"&gt;=1")-N40-N41,"")</f>
        <v>#N/A</v>
      </c>
      <c r="O39" s="152"/>
    </row>
    <row r="40" spans="2:15" ht="30" customHeight="1" x14ac:dyDescent="0.35">
      <c r="B40" s="153" t="s">
        <v>211</v>
      </c>
      <c r="C40" s="238" t="e">
        <f ca="1">IF(C$9&lt;$B$9,COUNTIF(OFFSET(TabRecap!$F$4,C$9,,MIN(D$9,$B$9)-C$9+1),"&gt;=5")-C41,"")</f>
        <v>#N/A</v>
      </c>
      <c r="D40" s="239" t="e">
        <f ca="1">IF(D$9&lt;$B$9,COUNTIF(OFFSET(TabRecap!$F$4,D$9,,MIN(E$9,$B$9)-D$9+1),"&gt;=5")-D41,"")</f>
        <v>#N/A</v>
      </c>
      <c r="E40" s="239" t="e">
        <f ca="1">IF(E$9&lt;$B$9,COUNTIF(OFFSET(TabRecap!$F$4,E$9,,MIN(F$9,$B$9)-E$9+1),"&gt;=5")-E41,"")</f>
        <v>#N/A</v>
      </c>
      <c r="F40" s="239" t="e">
        <f ca="1">IF(F$9&lt;$B$9,COUNTIF(OFFSET(TabRecap!$F$4,F$9,,MIN(G$9,$B$9)-F$9+1),"&gt;=5")-F41,"")</f>
        <v>#N/A</v>
      </c>
      <c r="G40" s="239" t="e">
        <f ca="1">IF(G$9&lt;$B$9,COUNTIF(OFFSET(TabRecap!$F$4,G$9,,MIN(H$9,$B$9)-G$9+1),"&gt;=5")-G41,"")</f>
        <v>#N/A</v>
      </c>
      <c r="H40" s="239" t="e">
        <f ca="1">IF(H$9&lt;$B$9,COUNTIF(OFFSET(TabRecap!$F$4,H$9,,MIN(I$9,$B$9)-H$9+1),"&gt;=5")-H41,"")</f>
        <v>#N/A</v>
      </c>
      <c r="I40" s="239" t="e">
        <f ca="1">IF(I$9&lt;$B$9,COUNTIF(OFFSET(TabRecap!$F$4,I$9,,MIN(J$9,$B$9)-I$9+1),"&gt;=5")-I41,"")</f>
        <v>#N/A</v>
      </c>
      <c r="J40" s="239" t="e">
        <f ca="1">IF(J$9&lt;$B$9,COUNTIF(OFFSET(TabRecap!$F$4,J$9,,MIN(K$9,$B$9)-J$9+1),"&gt;=5")-J41,"")</f>
        <v>#N/A</v>
      </c>
      <c r="K40" s="239" t="e">
        <f ca="1">IF(K$9&lt;$B$9,COUNTIF(OFFSET(TabRecap!$F$4,K$9,,MIN(L$9,$B$9)-K$9+1),"&gt;=5")-K41,"")</f>
        <v>#N/A</v>
      </c>
      <c r="L40" s="239" t="e">
        <f ca="1">IF(L$9&lt;$B$9,COUNTIF(OFFSET(TabRecap!$F$4,L$9,,MIN(M$9,$B$9)-L$9+1),"&gt;=5")-L41,"")</f>
        <v>#N/A</v>
      </c>
      <c r="M40" s="239" t="e">
        <f ca="1">IF(M$9&lt;$B$9,COUNTIF(OFFSET(TabRecap!$F$4,M$9,,MIN(N$9,$B$9)-M$9+1),"&gt;=5")-M41,"")</f>
        <v>#N/A</v>
      </c>
      <c r="N40" s="239" t="e">
        <f ca="1">IF(N$9&lt;$B$9,COUNTIF(OFFSET(TabRecap!$F$4,N$9,,MIN(O$9,$B$9)-N$9+1),"&gt;=5")-N41,"")</f>
        <v>#N/A</v>
      </c>
      <c r="O40" s="154"/>
    </row>
    <row r="41" spans="2:15" ht="30" customHeight="1" thickBot="1" x14ac:dyDescent="0.4">
      <c r="B41" s="155" t="s">
        <v>212</v>
      </c>
      <c r="C41" s="240" t="e">
        <f ca="1">IF(C$9&lt;$B$9,COUNTIF(OFFSET(TabRecap!$F$4,C$9,,MIN(D$9,$B$9)-C$9+1),"&gt;=10"),"")</f>
        <v>#N/A</v>
      </c>
      <c r="D41" s="241" t="e">
        <f ca="1">IF(D$9&lt;$B$9,COUNTIF(OFFSET(TabRecap!$F$4,D$9,,MIN(E$9,$B$9)-D$9+1),"&gt;=10"),"")</f>
        <v>#N/A</v>
      </c>
      <c r="E41" s="241" t="e">
        <f ca="1">IF(E$9&lt;$B$9,COUNTIF(OFFSET(TabRecap!$F$4,E$9,,MIN(F$9,$B$9)-E$9+1),"&gt;=10"),"")</f>
        <v>#N/A</v>
      </c>
      <c r="F41" s="241" t="e">
        <f ca="1">IF(F$9&lt;$B$9,COUNTIF(OFFSET(TabRecap!$F$4,F$9,,MIN(G$9,$B$9)-F$9+1),"&gt;=10"),"")</f>
        <v>#N/A</v>
      </c>
      <c r="G41" s="241" t="e">
        <f ca="1">IF(G$9&lt;$B$9,COUNTIF(OFFSET(TabRecap!$F$4,G$9,,MIN(H$9,$B$9)-G$9+1),"&gt;=10"),"")</f>
        <v>#N/A</v>
      </c>
      <c r="H41" s="241" t="e">
        <f ca="1">IF(H$9&lt;$B$9,COUNTIF(OFFSET(TabRecap!$F$4,H$9,,MIN(I$9,$B$9)-H$9+1),"&gt;=10"),"")</f>
        <v>#N/A</v>
      </c>
      <c r="I41" s="241" t="e">
        <f ca="1">IF(I$9&lt;$B$9,COUNTIF(OFFSET(TabRecap!$F$4,I$9,,MIN(J$9,$B$9)-I$9+1),"&gt;=10"),"")</f>
        <v>#N/A</v>
      </c>
      <c r="J41" s="241" t="e">
        <f ca="1">IF(J$9&lt;$B$9,COUNTIF(OFFSET(TabRecap!$F$4,J$9,,MIN(K$9,$B$9)-J$9+1),"&gt;=10"),"")</f>
        <v>#N/A</v>
      </c>
      <c r="K41" s="241" t="e">
        <f ca="1">IF(K$9&lt;$B$9,COUNTIF(OFFSET(TabRecap!$F$4,K$9,,MIN(L$9,$B$9)-K$9+1),"&gt;=10"),"")</f>
        <v>#N/A</v>
      </c>
      <c r="L41" s="241" t="e">
        <f ca="1">IF(L$9&lt;$B$9,COUNTIF(OFFSET(TabRecap!$F$4,L$9,,MIN(M$9,$B$9)-L$9+1),"&gt;=10"),"")</f>
        <v>#N/A</v>
      </c>
      <c r="M41" s="241" t="e">
        <f ca="1">IF(M$9&lt;$B$9,COUNTIF(OFFSET(TabRecap!$F$4,M$9,,MIN(N$9,$B$9)-M$9+1),"&gt;=10"),"")</f>
        <v>#N/A</v>
      </c>
      <c r="N41" s="241" t="e">
        <f ca="1">IF(N$9&lt;$B$9,COUNTIF(OFFSET(TabRecap!$F$4,N$9,,MIN(O$9,$B$9)-N$9+1),"&gt;=10"),"")</f>
        <v>#N/A</v>
      </c>
      <c r="O41" s="156"/>
    </row>
    <row r="42" spans="2:15" ht="15" thickBot="1" x14ac:dyDescent="0.4"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10"/>
    </row>
    <row r="43" spans="2:15" ht="15" thickBot="1" x14ac:dyDescent="0.4">
      <c r="B43" s="157" t="s">
        <v>180</v>
      </c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10"/>
    </row>
    <row r="44" spans="2:15" ht="30" customHeight="1" x14ac:dyDescent="0.35">
      <c r="B44" s="158" t="s">
        <v>178</v>
      </c>
      <c r="C44" s="242" t="e">
        <f ca="1">IF(C$9&lt;$B$9,MAX(OFFSET(TabRecap!$M$4,C$9,,MIN(D$9,$B$9)-C$9+1)),"")</f>
        <v>#N/A</v>
      </c>
      <c r="D44" s="243" t="e">
        <f ca="1">IF(D$9&lt;$B$9,MAX(OFFSET(TabRecap!$M$4,D$9,,MIN(E$9,$B$9)-D$9+1)),"")</f>
        <v>#N/A</v>
      </c>
      <c r="E44" s="243" t="e">
        <f ca="1">IF(E$9&lt;$B$9,MAX(OFFSET(TabRecap!$M$4,E$9,,MIN(F$9,$B$9)-E$9+1)),"")</f>
        <v>#N/A</v>
      </c>
      <c r="F44" s="243" t="e">
        <f ca="1">IF(F$9&lt;$B$9,MAX(OFFSET(TabRecap!$M$4,F$9,,MIN(G$9,$B$9)-F$9+1)),"")</f>
        <v>#N/A</v>
      </c>
      <c r="G44" s="243" t="e">
        <f ca="1">IF(G$9&lt;$B$9,MAX(OFFSET(TabRecap!$M$4,G$9,,MIN(H$9,$B$9)-G$9+1)),"")</f>
        <v>#N/A</v>
      </c>
      <c r="H44" s="243" t="e">
        <f ca="1">IF(H$9&lt;$B$9,MAX(OFFSET(TabRecap!$M$4,H$9,,MIN(I$9,$B$9)-H$9+1)),"")</f>
        <v>#N/A</v>
      </c>
      <c r="I44" s="243" t="e">
        <f ca="1">IF(I$9&lt;$B$9,MAX(OFFSET(TabRecap!$M$4,I$9,,MIN(J$9,$B$9)-I$9+1)),"")</f>
        <v>#N/A</v>
      </c>
      <c r="J44" s="243" t="e">
        <f ca="1">IF(J$9&lt;$B$9,MAX(OFFSET(TabRecap!$M$4,J$9,,MIN(K$9,$B$9)-J$9+1)),"")</f>
        <v>#N/A</v>
      </c>
      <c r="K44" s="243" t="e">
        <f ca="1">IF(K$9&lt;$B$9,MAX(OFFSET(TabRecap!$M$4,K$9,,MIN(L$9,$B$9)-K$9+1)),"")</f>
        <v>#N/A</v>
      </c>
      <c r="L44" s="243" t="e">
        <f ca="1">IF(L$9&lt;$B$9,MAX(OFFSET(TabRecap!$M$4,L$9,,MIN(M$9,$B$9)-L$9+1)),"")</f>
        <v>#N/A</v>
      </c>
      <c r="M44" s="243" t="e">
        <f ca="1">IF(M$9&lt;$B$9,MAX(OFFSET(TabRecap!$M$4,M$9,,MIN(N$9,$B$9)-M$9+1)),"")</f>
        <v>#N/A</v>
      </c>
      <c r="N44" s="243" t="e">
        <f ca="1">IF(N$9&lt;$B$9,MAX(OFFSET(TabRecap!$M$4,N$9,,MIN(O$9,$B$9)-N$9+1)),"")</f>
        <v>#N/A</v>
      </c>
      <c r="O44" s="159"/>
    </row>
    <row r="45" spans="2:15" ht="15" customHeight="1" x14ac:dyDescent="0.35">
      <c r="B45" s="160" t="s">
        <v>17</v>
      </c>
      <c r="C45" s="244" t="e">
        <f ca="1">IF(C$9&lt;$B$9,INDEX(OFFSET(TabRecap!$B$4,C$9,,MIN(D$9,$B$9)-C$9+1),MATCH(C44,OFFSET(TabRecap!$M$4,C$9,,MIN(D$9,$B$9)-C$9+1),0)),"")</f>
        <v>#N/A</v>
      </c>
      <c r="D45" s="245" t="e">
        <f ca="1">IF(D$9&lt;$B$9,INDEX(OFFSET(TabRecap!$B$4,D$9,,MIN(E$9,$B$9)-D$9+1),MATCH(D44,OFFSET(TabRecap!$M$4,D$9,,MIN(E$9,$B$9)-D$9+1),0)),"")</f>
        <v>#N/A</v>
      </c>
      <c r="E45" s="245" t="e">
        <f ca="1">IF(E$9&lt;$B$9,INDEX(OFFSET(TabRecap!$B$4,E$9,,MIN(F$9,$B$9)-E$9+1),MATCH(E44,OFFSET(TabRecap!$M$4,E$9,,MIN(F$9,$B$9)-E$9+1),0)),"")</f>
        <v>#N/A</v>
      </c>
      <c r="F45" s="245" t="e">
        <f ca="1">IF(F$9&lt;$B$9,INDEX(OFFSET(TabRecap!$B$4,F$9,,MIN(G$9,$B$9)-F$9+1),MATCH(F44,OFFSET(TabRecap!$M$4,F$9,,MIN(G$9,$B$9)-F$9+1),0)),"")</f>
        <v>#N/A</v>
      </c>
      <c r="G45" s="245" t="e">
        <f ca="1">IF(G$9&lt;$B$9,INDEX(OFFSET(TabRecap!$B$4,G$9,,MIN(H$9,$B$9)-G$9+1),MATCH(G44,OFFSET(TabRecap!$M$4,G$9,,MIN(H$9,$B$9)-G$9+1),0)),"")</f>
        <v>#N/A</v>
      </c>
      <c r="H45" s="245" t="e">
        <f ca="1">IF(H$9&lt;$B$9,INDEX(OFFSET(TabRecap!$B$4,H$9,,MIN(I$9,$B$9)-H$9+1),MATCH(H44,OFFSET(TabRecap!$M$4,H$9,,MIN(I$9,$B$9)-H$9+1),0)),"")</f>
        <v>#N/A</v>
      </c>
      <c r="I45" s="245" t="e">
        <f ca="1">IF(I$9&lt;$B$9,INDEX(OFFSET(TabRecap!$B$4,I$9,,MIN(J$9,$B$9)-I$9+1),MATCH(I44,OFFSET(TabRecap!$M$4,I$9,,MIN(J$9,$B$9)-I$9+1),0)),"")</f>
        <v>#N/A</v>
      </c>
      <c r="J45" s="245" t="e">
        <f ca="1">IF(J$9&lt;$B$9,INDEX(OFFSET(TabRecap!$B$4,J$9,,MIN(K$9,$B$9)-J$9+1),MATCH(J44,OFFSET(TabRecap!$M$4,J$9,,MIN(K$9,$B$9)-J$9+1),0)),"")</f>
        <v>#N/A</v>
      </c>
      <c r="K45" s="245" t="e">
        <f ca="1">IF(K$9&lt;$B$9,INDEX(OFFSET(TabRecap!$B$4,K$9,,MIN(L$9,$B$9)-K$9+1),MATCH(K44,OFFSET(TabRecap!$M$4,K$9,,MIN(L$9,$B$9)-K$9+1),0)),"")</f>
        <v>#N/A</v>
      </c>
      <c r="L45" s="245" t="e">
        <f ca="1">IF(L$9&lt;$B$9,INDEX(OFFSET(TabRecap!$B$4,L$9,,MIN(M$9,$B$9)-L$9+1),MATCH(L44,OFFSET(TabRecap!$M$4,L$9,,MIN(M$9,$B$9)-L$9+1),0)),"")</f>
        <v>#N/A</v>
      </c>
      <c r="M45" s="245" t="e">
        <f ca="1">IF(M$9&lt;$B$9,INDEX(OFFSET(TabRecap!$B$4,M$9,,MIN(N$9,$B$9)-M$9+1),MATCH(M44,OFFSET(TabRecap!$M$4,M$9,,MIN(N$9,$B$9)-M$9+1),0)),"")</f>
        <v>#N/A</v>
      </c>
      <c r="N45" s="245" t="e">
        <f ca="1">IF(N$9&lt;$B$9,INDEX(OFFSET(TabRecap!$B$4,N$9,,MIN(O$9,$B$9)-N$9+1),MATCH(N44,OFFSET(TabRecap!$M$4,N$9,,MIN(O$9,$B$9)-N$9+1),0)),"")</f>
        <v>#N/A</v>
      </c>
      <c r="O45" s="161"/>
    </row>
    <row r="46" spans="2:15" ht="30" customHeight="1" x14ac:dyDescent="0.35">
      <c r="B46" s="158" t="s">
        <v>177</v>
      </c>
      <c r="C46" s="246" t="e">
        <f ca="1">IF(C$9&lt;$B$9,MAX(OFFSET(TabRecap!$N$4,C$9,,MIN(D$9,$B$9)-C$9+1)),"")</f>
        <v>#N/A</v>
      </c>
      <c r="D46" s="247" t="e">
        <f ca="1">IF(D$9&lt;$B$9,MAX(OFFSET(TabRecap!$N$4,D$9,,MIN(E$9,$B$9)-D$9+1)),"")</f>
        <v>#N/A</v>
      </c>
      <c r="E46" s="247" t="e">
        <f ca="1">IF(E$9&lt;$B$9,MAX(OFFSET(TabRecap!$N$4,E$9,,MIN(F$9,$B$9)-E$9+1)),"")</f>
        <v>#N/A</v>
      </c>
      <c r="F46" s="247" t="e">
        <f ca="1">IF(F$9&lt;$B$9,MAX(OFFSET(TabRecap!$N$4,F$9,,MIN(G$9,$B$9)-F$9+1)),"")</f>
        <v>#N/A</v>
      </c>
      <c r="G46" s="247" t="e">
        <f ca="1">IF(G$9&lt;$B$9,MAX(OFFSET(TabRecap!$N$4,G$9,,MIN(H$9,$B$9)-G$9+1)),"")</f>
        <v>#N/A</v>
      </c>
      <c r="H46" s="247" t="e">
        <f ca="1">IF(H$9&lt;$B$9,MAX(OFFSET(TabRecap!$N$4,H$9,,MIN(I$9,$B$9)-H$9+1)),"")</f>
        <v>#N/A</v>
      </c>
      <c r="I46" s="247" t="e">
        <f ca="1">IF(I$9&lt;$B$9,MAX(OFFSET(TabRecap!$N$4,I$9,,MIN(J$9,$B$9)-I$9+1)),"")</f>
        <v>#N/A</v>
      </c>
      <c r="J46" s="247" t="e">
        <f ca="1">IF(J$9&lt;$B$9,MAX(OFFSET(TabRecap!$N$4,J$9,,MIN(K$9,$B$9)-J$9+1)),"")</f>
        <v>#N/A</v>
      </c>
      <c r="K46" s="247" t="e">
        <f ca="1">IF(K$9&lt;$B$9,MAX(OFFSET(TabRecap!$N$4,K$9,,MIN(L$9,$B$9)-K$9+1)),"")</f>
        <v>#N/A</v>
      </c>
      <c r="L46" s="247" t="e">
        <f ca="1">IF(L$9&lt;$B$9,MAX(OFFSET(TabRecap!$N$4,L$9,,MIN(M$9,$B$9)-L$9+1)),"")</f>
        <v>#N/A</v>
      </c>
      <c r="M46" s="247" t="e">
        <f ca="1">IF(M$9&lt;$B$9,MAX(OFFSET(TabRecap!$N$4,M$9,,MIN(N$9,$B$9)-M$9+1)),"")</f>
        <v>#N/A</v>
      </c>
      <c r="N46" s="247" t="e">
        <f ca="1">IF(N$9&lt;$B$9,MAX(OFFSET(TabRecap!$N$4,N$9,,MIN(O$9,$B$9)-N$9+1)),"")</f>
        <v>#N/A</v>
      </c>
      <c r="O46" s="162"/>
    </row>
    <row r="47" spans="2:15" ht="15" customHeight="1" thickBot="1" x14ac:dyDescent="0.4">
      <c r="B47" s="163" t="s">
        <v>17</v>
      </c>
      <c r="C47" s="248" t="e">
        <f ca="1">IF(C$9&lt;$B$9,INDEX(OFFSET(TabRecap!$B$4,C$9,,MIN(D$9,$B$9)-C$9+1),MATCH(C46,OFFSET(TabRecap!$N$4,C$9,,MIN(D$9,$B$9)-C$9+1),0)),"")</f>
        <v>#N/A</v>
      </c>
      <c r="D47" s="249" t="e">
        <f ca="1">IF(D$9&lt;$B$9,INDEX(OFFSET(TabRecap!$B$4,D$9,,MIN(E$9,$B$9)-D$9+1),MATCH(D46,OFFSET(TabRecap!$N$4,D$9,,MIN(E$9,$B$9)-D$9+1),0)),"")</f>
        <v>#N/A</v>
      </c>
      <c r="E47" s="249" t="e">
        <f ca="1">IF(E$9&lt;$B$9,INDEX(OFFSET(TabRecap!$B$4,E$9,,MIN(F$9,$B$9)-E$9+1),MATCH(E46,OFFSET(TabRecap!$N$4,E$9,,MIN(F$9,$B$9)-E$9+1),0)),"")</f>
        <v>#N/A</v>
      </c>
      <c r="F47" s="249" t="e">
        <f ca="1">IF(F$9&lt;$B$9,INDEX(OFFSET(TabRecap!$B$4,F$9,,MIN(G$9,$B$9)-F$9+1),MATCH(F46,OFFSET(TabRecap!$N$4,F$9,,MIN(G$9,$B$9)-F$9+1),0)),"")</f>
        <v>#N/A</v>
      </c>
      <c r="G47" s="249" t="e">
        <f ca="1">IF(G$9&lt;$B$9,INDEX(OFFSET(TabRecap!$B$4,G$9,,MIN(H$9,$B$9)-G$9+1),MATCH(G46,OFFSET(TabRecap!$N$4,G$9,,MIN(H$9,$B$9)-G$9+1),0)),"")</f>
        <v>#N/A</v>
      </c>
      <c r="H47" s="249" t="e">
        <f ca="1">IF(H$9&lt;$B$9,INDEX(OFFSET(TabRecap!$B$4,H$9,,MIN(I$9,$B$9)-H$9+1),MATCH(H46,OFFSET(TabRecap!$N$4,H$9,,MIN(I$9,$B$9)-H$9+1),0)),"")</f>
        <v>#N/A</v>
      </c>
      <c r="I47" s="249" t="e">
        <f ca="1">IF(I$9&lt;$B$9,INDEX(OFFSET(TabRecap!$B$4,I$9,,MIN(J$9,$B$9)-I$9+1),MATCH(I46,OFFSET(TabRecap!$N$4,I$9,,MIN(J$9,$B$9)-I$9+1),0)),"")</f>
        <v>#N/A</v>
      </c>
      <c r="J47" s="249" t="e">
        <f ca="1">IF(J$9&lt;$B$9,INDEX(OFFSET(TabRecap!$B$4,J$9,,MIN(K$9,$B$9)-J$9+1),MATCH(J46,OFFSET(TabRecap!$N$4,J$9,,MIN(K$9,$B$9)-J$9+1),0)),"")</f>
        <v>#N/A</v>
      </c>
      <c r="K47" s="249" t="e">
        <f ca="1">IF(K$9&lt;$B$9,INDEX(OFFSET(TabRecap!$B$4,K$9,,MIN(L$9,$B$9)-K$9+1),MATCH(K46,OFFSET(TabRecap!$N$4,K$9,,MIN(L$9,$B$9)-K$9+1),0)),"")</f>
        <v>#N/A</v>
      </c>
      <c r="L47" s="249" t="e">
        <f ca="1">IF(L$9&lt;$B$9,INDEX(OFFSET(TabRecap!$B$4,L$9,,MIN(M$9,$B$9)-L$9+1),MATCH(L46,OFFSET(TabRecap!$N$4,L$9,,MIN(M$9,$B$9)-L$9+1),0)),"")</f>
        <v>#N/A</v>
      </c>
      <c r="M47" s="249" t="e">
        <f ca="1">IF(M$9&lt;$B$9,INDEX(OFFSET(TabRecap!$B$4,M$9,,MIN(N$9,$B$9)-M$9+1),MATCH(M46,OFFSET(TabRecap!$N$4,M$9,,MIN(N$9,$B$9)-M$9+1),0)),"")</f>
        <v>#N/A</v>
      </c>
      <c r="N47" s="249" t="e">
        <f ca="1">IF(N$9&lt;$B$9,INDEX(OFFSET(TabRecap!$B$4,N$9,,MIN(O$9,$B$9)-N$9+1),MATCH(N46,OFFSET(TabRecap!$N$4,N$9,,MIN(O$9,$B$9)-N$9+1),0)),"")</f>
        <v>#N/A</v>
      </c>
      <c r="O47" s="164"/>
    </row>
    <row r="48" spans="2:15" ht="15" thickBot="1" x14ac:dyDescent="0.4"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10"/>
    </row>
    <row r="49" spans="2:15" ht="30" customHeight="1" x14ac:dyDescent="0.35">
      <c r="B49" s="165" t="s">
        <v>213</v>
      </c>
      <c r="C49" s="250" t="e">
        <f ca="1">IF(C$9&lt;$B$9,COUNTIF(OFFSET(TabRecap!$N$4,C$9,,MIN(D$9,$B$9)-C$9+1),"&gt;=57")-C50,"")</f>
        <v>#N/A</v>
      </c>
      <c r="D49" s="251" t="e">
        <f ca="1">IF(D$9&lt;$B$9,COUNTIF(OFFSET(TabRecap!$N$4,D$9,,MIN(E$9,$B$9)-D$9+1),"&gt;=57")-D50,"")</f>
        <v>#N/A</v>
      </c>
      <c r="E49" s="251" t="e">
        <f ca="1">IF(E$9&lt;$B$9,COUNTIF(OFFSET(TabRecap!$N$4,E$9,,MIN(F$9,$B$9)-E$9+1),"&gt;=57")-E50,"")</f>
        <v>#N/A</v>
      </c>
      <c r="F49" s="251" t="e">
        <f ca="1">IF(F$9&lt;$B$9,COUNTIF(OFFSET(TabRecap!$N$4,F$9,,MIN(G$9,$B$9)-F$9+1),"&gt;=57")-F50,"")</f>
        <v>#N/A</v>
      </c>
      <c r="G49" s="251" t="e">
        <f ca="1">IF(G$9&lt;$B$9,COUNTIF(OFFSET(TabRecap!$N$4,G$9,,MIN(H$9,$B$9)-G$9+1),"&gt;=57")-G50,"")</f>
        <v>#N/A</v>
      </c>
      <c r="H49" s="251" t="e">
        <f ca="1">IF(H$9&lt;$B$9,COUNTIF(OFFSET(TabRecap!$N$4,H$9,,MIN(I$9,$B$9)-H$9+1),"&gt;=57")-H50,"")</f>
        <v>#N/A</v>
      </c>
      <c r="I49" s="251" t="e">
        <f ca="1">IF(I$9&lt;$B$9,COUNTIF(OFFSET(TabRecap!$N$4,I$9,,MIN(J$9,$B$9)-I$9+1),"&gt;=57")-I50,"")</f>
        <v>#N/A</v>
      </c>
      <c r="J49" s="251" t="e">
        <f ca="1">IF(J$9&lt;$B$9,COUNTIF(OFFSET(TabRecap!$N$4,J$9,,MIN(K$9,$B$9)-J$9+1),"&gt;=57")-J50,"")</f>
        <v>#N/A</v>
      </c>
      <c r="K49" s="251" t="e">
        <f ca="1">IF(K$9&lt;$B$9,COUNTIF(OFFSET(TabRecap!$N$4,K$9,,MIN(L$9,$B$9)-K$9+1),"&gt;=57")-K50,"")</f>
        <v>#N/A</v>
      </c>
      <c r="L49" s="251" t="e">
        <f ca="1">IF(L$9&lt;$B$9,COUNTIF(OFFSET(TabRecap!$N$4,L$9,,MIN(M$9,$B$9)-L$9+1),"&gt;=57")-L50,"")</f>
        <v>#N/A</v>
      </c>
      <c r="M49" s="251" t="e">
        <f ca="1">IF(M$9&lt;$B$9,COUNTIF(OFFSET(TabRecap!$N$4,M$9,,MIN(N$9,$B$9)-M$9+1),"&gt;=57")-M50,"")</f>
        <v>#N/A</v>
      </c>
      <c r="N49" s="251" t="e">
        <f ca="1">IF(N$9&lt;$B$9,COUNTIF(OFFSET(TabRecap!$N$4,N$9,,MIN(O$9,$B$9)-N$9+1),"&gt;=57")-N50,"")</f>
        <v>#N/A</v>
      </c>
      <c r="O49" s="166"/>
    </row>
    <row r="50" spans="2:15" ht="30" customHeight="1" thickBot="1" x14ac:dyDescent="0.4">
      <c r="B50" s="167" t="s">
        <v>214</v>
      </c>
      <c r="C50" s="252" t="e">
        <f ca="1">IF(C$9&lt;$B$9,COUNTIF(OFFSET(TabRecap!$N$4,C$9,,MIN(D$9,$B$9)-C$9+1),"&gt;=100"),"")</f>
        <v>#N/A</v>
      </c>
      <c r="D50" s="253" t="e">
        <f ca="1">IF(D$9&lt;$B$9,COUNTIF(OFFSET(TabRecap!$N$4,D$9,,MIN(E$9,$B$9)-D$9+1),"&gt;=100"),"")</f>
        <v>#N/A</v>
      </c>
      <c r="E50" s="253" t="e">
        <f ca="1">IF(E$9&lt;$B$9,COUNTIF(OFFSET(TabRecap!$N$4,E$9,,MIN(F$9,$B$9)-E$9+1),"&gt;=100"),"")</f>
        <v>#N/A</v>
      </c>
      <c r="F50" s="253" t="e">
        <f ca="1">IF(F$9&lt;$B$9,COUNTIF(OFFSET(TabRecap!$N$4,F$9,,MIN(G$9,$B$9)-F$9+1),"&gt;=100"),"")</f>
        <v>#N/A</v>
      </c>
      <c r="G50" s="253" t="e">
        <f ca="1">IF(G$9&lt;$B$9,COUNTIF(OFFSET(TabRecap!$N$4,G$9,,MIN(H$9,$B$9)-G$9+1),"&gt;=100"),"")</f>
        <v>#N/A</v>
      </c>
      <c r="H50" s="253" t="e">
        <f ca="1">IF(H$9&lt;$B$9,COUNTIF(OFFSET(TabRecap!$N$4,H$9,,MIN(I$9,$B$9)-H$9+1),"&gt;=100"),"")</f>
        <v>#N/A</v>
      </c>
      <c r="I50" s="253" t="e">
        <f ca="1">IF(I$9&lt;$B$9,COUNTIF(OFFSET(TabRecap!$N$4,I$9,,MIN(J$9,$B$9)-I$9+1),"&gt;=100"),"")</f>
        <v>#N/A</v>
      </c>
      <c r="J50" s="253" t="e">
        <f ca="1">IF(J$9&lt;$B$9,COUNTIF(OFFSET(TabRecap!$N$4,J$9,,MIN(K$9,$B$9)-J$9+1),"&gt;=100"),"")</f>
        <v>#N/A</v>
      </c>
      <c r="K50" s="253" t="e">
        <f ca="1">IF(K$9&lt;$B$9,COUNTIF(OFFSET(TabRecap!$N$4,K$9,,MIN(L$9,$B$9)-K$9+1),"&gt;=100"),"")</f>
        <v>#N/A</v>
      </c>
      <c r="L50" s="253" t="e">
        <f ca="1">IF(L$9&lt;$B$9,COUNTIF(OFFSET(TabRecap!$N$4,L$9,,MIN(M$9,$B$9)-L$9+1),"&gt;=100"),"")</f>
        <v>#N/A</v>
      </c>
      <c r="M50" s="253" t="e">
        <f ca="1">IF(M$9&lt;$B$9,COUNTIF(OFFSET(TabRecap!$N$4,M$9,,MIN(N$9,$B$9)-M$9+1),"&gt;=100"),"")</f>
        <v>#N/A</v>
      </c>
      <c r="N50" s="253" t="e">
        <f ca="1">IF(N$9&lt;$B$9,COUNTIF(OFFSET(TabRecap!$N$4,N$9,,MIN(O$9,$B$9)-N$9+1),"&gt;=100"),"")</f>
        <v>#N/A</v>
      </c>
      <c r="O50" s="168"/>
    </row>
    <row r="51" spans="2:15" ht="15" thickBot="1" x14ac:dyDescent="0.4">
      <c r="C51" s="209"/>
      <c r="D51" s="209"/>
      <c r="E51" s="209"/>
      <c r="F51" s="209"/>
      <c r="G51" s="209"/>
      <c r="H51" s="209"/>
      <c r="I51" s="209"/>
      <c r="J51" s="209"/>
      <c r="K51" s="209"/>
      <c r="L51" s="209"/>
      <c r="M51" s="209"/>
      <c r="N51" s="209"/>
      <c r="O51" s="210"/>
    </row>
    <row r="52" spans="2:15" ht="15" thickBot="1" x14ac:dyDescent="0.4">
      <c r="B52" s="169" t="s">
        <v>215</v>
      </c>
      <c r="C52" s="227"/>
      <c r="D52" s="227"/>
      <c r="E52" s="227"/>
      <c r="F52" s="227"/>
      <c r="G52" s="227"/>
      <c r="H52" s="227"/>
      <c r="I52" s="227"/>
      <c r="J52" s="227"/>
      <c r="K52" s="227"/>
      <c r="L52" s="227"/>
      <c r="M52" s="227"/>
      <c r="N52" s="227"/>
      <c r="O52" s="210"/>
    </row>
    <row r="53" spans="2:15" ht="30" customHeight="1" x14ac:dyDescent="0.35">
      <c r="B53" s="170" t="s">
        <v>216</v>
      </c>
      <c r="C53" s="254" t="e">
        <f ca="1">IF(C$9&lt;$B$9,MIN(OFFSET(TabRecap!$I$4,C$9,,MIN(D$9,$B$9)-C$9+1)),"")</f>
        <v>#N/A</v>
      </c>
      <c r="D53" s="255" t="e">
        <f ca="1">IF(D$9&lt;$B$9,MIN(OFFSET(TabRecap!$I$4,D$9,,MIN(E$9,$B$9)-D$9+1)),"")</f>
        <v>#N/A</v>
      </c>
      <c r="E53" s="255" t="e">
        <f ca="1">IF(E$9&lt;$B$9,MIN(OFFSET(TabRecap!$I$4,E$9,,MIN(F$9,$B$9)-E$9+1)),"")</f>
        <v>#N/A</v>
      </c>
      <c r="F53" s="255" t="e">
        <f ca="1">IF(F$9&lt;$B$9,MIN(OFFSET(TabRecap!$I$4,F$9,,MIN(G$9,$B$9)-F$9+1)),"")</f>
        <v>#N/A</v>
      </c>
      <c r="G53" s="255" t="e">
        <f ca="1">IF(G$9&lt;$B$9,MIN(OFFSET(TabRecap!$I$4,G$9,,MIN(H$9,$B$9)-G$9+1)),"")</f>
        <v>#N/A</v>
      </c>
      <c r="H53" s="255" t="e">
        <f ca="1">IF(H$9&lt;$B$9,MIN(OFFSET(TabRecap!$I$4,H$9,,MIN(I$9,$B$9)-H$9+1)),"")</f>
        <v>#N/A</v>
      </c>
      <c r="I53" s="255" t="e">
        <f ca="1">IF(I$9&lt;$B$9,MIN(OFFSET(TabRecap!$I$4,I$9,,MIN(J$9,$B$9)-I$9+1)),"")</f>
        <v>#N/A</v>
      </c>
      <c r="J53" s="255" t="e">
        <f ca="1">IF(J$9&lt;$B$9,MIN(OFFSET(TabRecap!$I$4,J$9,,MIN(K$9,$B$9)-J$9+1)),"")</f>
        <v>#N/A</v>
      </c>
      <c r="K53" s="255" t="e">
        <f ca="1">IF(K$9&lt;$B$9,MIN(OFFSET(TabRecap!$I$4,K$9,,MIN(L$9,$B$9)-K$9+1)),"")</f>
        <v>#N/A</v>
      </c>
      <c r="L53" s="255" t="e">
        <f ca="1">IF(L$9&lt;$B$9,MIN(OFFSET(TabRecap!$I$4,L$9,,MIN(M$9,$B$9)-L$9+1)),"")</f>
        <v>#N/A</v>
      </c>
      <c r="M53" s="255" t="e">
        <f ca="1">IF(M$9&lt;$B$9,MIN(OFFSET(TabRecap!$I$4,M$9,,MIN(N$9,$B$9)-M$9+1)),"")</f>
        <v>#N/A</v>
      </c>
      <c r="N53" s="255" t="e">
        <f ca="1">IF(N$9&lt;$B$9,MIN(OFFSET(TabRecap!$I$4,N$9,,MIN(O$9,$B$9)-N$9+1)),"")</f>
        <v>#N/A</v>
      </c>
      <c r="O53" s="171"/>
    </row>
    <row r="54" spans="2:15" ht="15" customHeight="1" x14ac:dyDescent="0.35">
      <c r="B54" s="172" t="s">
        <v>17</v>
      </c>
      <c r="C54" s="256" t="e">
        <f ca="1">IF(C$9&lt;$B$9,INDEX(OFFSET(TabRecap!$B$4,C$9,,MIN(D$9,$B$9)-C$9+1),MATCH(C53,OFFSET(TabRecap!$I$4,C$9,,MIN(D$9,$B$9)-C$9+1),0)),"")</f>
        <v>#N/A</v>
      </c>
      <c r="D54" s="257" t="e">
        <f ca="1">IF(D$9&lt;$B$9,INDEX(OFFSET(TabRecap!$B$4,D$9,,MIN(E$9,$B$9)-D$9+1),MATCH(D53,OFFSET(TabRecap!$I$4,D$9,,MIN(E$9,$B$9)-D$9+1),0)),"")</f>
        <v>#N/A</v>
      </c>
      <c r="E54" s="257" t="e">
        <f ca="1">IF(E$9&lt;$B$9,INDEX(OFFSET(TabRecap!$B$4,E$9,,MIN(F$9,$B$9)-E$9+1),MATCH(E53,OFFSET(TabRecap!$I$4,E$9,,MIN(F$9,$B$9)-E$9+1),0)),"")</f>
        <v>#N/A</v>
      </c>
      <c r="F54" s="257" t="e">
        <f ca="1">IF(F$9&lt;$B$9,INDEX(OFFSET(TabRecap!$B$4,F$9,,MIN(G$9,$B$9)-F$9+1),MATCH(F53,OFFSET(TabRecap!$I$4,F$9,,MIN(G$9,$B$9)-F$9+1),0)),"")</f>
        <v>#N/A</v>
      </c>
      <c r="G54" s="257" t="e">
        <f ca="1">IF(G$9&lt;$B$9,INDEX(OFFSET(TabRecap!$B$4,G$9,,MIN(H$9,$B$9)-G$9+1),MATCH(G53,OFFSET(TabRecap!$I$4,G$9,,MIN(H$9,$B$9)-G$9+1),0)),"")</f>
        <v>#N/A</v>
      </c>
      <c r="H54" s="257" t="e">
        <f ca="1">IF(H$9&lt;$B$9,INDEX(OFFSET(TabRecap!$B$4,H$9,,MIN(I$9,$B$9)-H$9+1),MATCH(H53,OFFSET(TabRecap!$I$4,H$9,,MIN(I$9,$B$9)-H$9+1),0)),"")</f>
        <v>#N/A</v>
      </c>
      <c r="I54" s="257" t="e">
        <f ca="1">IF(I$9&lt;$B$9,INDEX(OFFSET(TabRecap!$B$4,I$9,,MIN(J$9,$B$9)-I$9+1),MATCH(I53,OFFSET(TabRecap!$I$4,I$9,,MIN(J$9,$B$9)-I$9+1),0)),"")</f>
        <v>#N/A</v>
      </c>
      <c r="J54" s="257" t="e">
        <f ca="1">IF(J$9&lt;$B$9,INDEX(OFFSET(TabRecap!$B$4,J$9,,MIN(K$9,$B$9)-J$9+1),MATCH(J53,OFFSET(TabRecap!$I$4,J$9,,MIN(K$9,$B$9)-J$9+1),0)),"")</f>
        <v>#N/A</v>
      </c>
      <c r="K54" s="257" t="e">
        <f ca="1">IF(K$9&lt;$B$9,INDEX(OFFSET(TabRecap!$B$4,K$9,,MIN(L$9,$B$9)-K$9+1),MATCH(K53,OFFSET(TabRecap!$I$4,K$9,,MIN(L$9,$B$9)-K$9+1),0)),"")</f>
        <v>#N/A</v>
      </c>
      <c r="L54" s="257" t="e">
        <f ca="1">IF(L$9&lt;$B$9,INDEX(OFFSET(TabRecap!$B$4,L$9,,MIN(M$9,$B$9)-L$9+1),MATCH(L53,OFFSET(TabRecap!$I$4,L$9,,MIN(M$9,$B$9)-L$9+1),0)),"")</f>
        <v>#N/A</v>
      </c>
      <c r="M54" s="257" t="e">
        <f ca="1">IF(M$9&lt;$B$9,INDEX(OFFSET(TabRecap!$B$4,M$9,,MIN(N$9,$B$9)-M$9+1),MATCH(M53,OFFSET(TabRecap!$I$4,M$9,,MIN(N$9,$B$9)-M$9+1),0)),"")</f>
        <v>#N/A</v>
      </c>
      <c r="N54" s="257" t="e">
        <f ca="1">IF(N$9&lt;$B$9,INDEX(OFFSET(TabRecap!$B$4,N$9,,MIN(O$9,$B$9)-N$9+1),MATCH(N53,OFFSET(TabRecap!$I$4,N$9,,MIN(O$9,$B$9)-N$9+1),0)),"")</f>
        <v>#N/A</v>
      </c>
      <c r="O54" s="173"/>
    </row>
    <row r="55" spans="2:15" ht="30" customHeight="1" x14ac:dyDescent="0.35">
      <c r="B55" s="174" t="s">
        <v>217</v>
      </c>
      <c r="C55" s="258" t="e">
        <f ca="1">IF(C$9&lt;$B$9,MAX(OFFSET(TabRecap!$J$4,C$9,,MIN(D$9,$B$9)-C$9+1)),"")</f>
        <v>#N/A</v>
      </c>
      <c r="D55" s="259" t="e">
        <f ca="1">IF(D$9&lt;$B$9,MAX(OFFSET(TabRecap!$J$4,D$9,,MIN(E$9,$B$9)-D$9+1)),"")</f>
        <v>#N/A</v>
      </c>
      <c r="E55" s="259" t="e">
        <f ca="1">IF(E$9&lt;$B$9,MAX(OFFSET(TabRecap!$J$4,E$9,,MIN(F$9,$B$9)-E$9+1)),"")</f>
        <v>#N/A</v>
      </c>
      <c r="F55" s="259" t="e">
        <f ca="1">IF(F$9&lt;$B$9,MAX(OFFSET(TabRecap!$J$4,F$9,,MIN(G$9,$B$9)-F$9+1)),"")</f>
        <v>#N/A</v>
      </c>
      <c r="G55" s="259" t="e">
        <f ca="1">IF(G$9&lt;$B$9,MAX(OFFSET(TabRecap!$J$4,G$9,,MIN(H$9,$B$9)-G$9+1)),"")</f>
        <v>#N/A</v>
      </c>
      <c r="H55" s="259" t="e">
        <f ca="1">IF(H$9&lt;$B$9,MAX(OFFSET(TabRecap!$J$4,H$9,,MIN(I$9,$B$9)-H$9+1)),"")</f>
        <v>#N/A</v>
      </c>
      <c r="I55" s="259" t="e">
        <f ca="1">IF(I$9&lt;$B$9,MAX(OFFSET(TabRecap!$J$4,I$9,,MIN(J$9,$B$9)-I$9+1)),"")</f>
        <v>#N/A</v>
      </c>
      <c r="J55" s="259" t="e">
        <f ca="1">IF(J$9&lt;$B$9,MAX(OFFSET(TabRecap!$J$4,J$9,,MIN(K$9,$B$9)-J$9+1)),"")</f>
        <v>#N/A</v>
      </c>
      <c r="K55" s="259" t="e">
        <f ca="1">IF(K$9&lt;$B$9,MAX(OFFSET(TabRecap!$J$4,K$9,,MIN(L$9,$B$9)-K$9+1)),"")</f>
        <v>#N/A</v>
      </c>
      <c r="L55" s="259" t="e">
        <f ca="1">IF(L$9&lt;$B$9,MAX(OFFSET(TabRecap!$J$4,L$9,,MIN(M$9,$B$9)-L$9+1)),"")</f>
        <v>#N/A</v>
      </c>
      <c r="M55" s="259" t="e">
        <f ca="1">IF(M$9&lt;$B$9,MAX(OFFSET(TabRecap!$J$4,M$9,,MIN(N$9,$B$9)-M$9+1)),"")</f>
        <v>#N/A</v>
      </c>
      <c r="N55" s="259" t="e">
        <f ca="1">IF(N$9&lt;$B$9,MAX(OFFSET(TabRecap!$J$4,N$9,,MIN(O$9,$B$9)-N$9+1)),"")</f>
        <v>#N/A</v>
      </c>
      <c r="O55" s="175"/>
    </row>
    <row r="56" spans="2:15" ht="15" customHeight="1" thickBot="1" x14ac:dyDescent="0.4">
      <c r="B56" s="176" t="s">
        <v>17</v>
      </c>
      <c r="C56" s="260" t="e">
        <f ca="1">IF(C$9&lt;$B$9,INDEX(OFFSET(TabRecap!$B$4,C$9,,MIN(D$9,$B$9)-C$9+1),MATCH(C55,OFFSET(TabRecap!$J$4,C$9,,MIN(D$9,$B$9)-C$9+1),0)),"")</f>
        <v>#N/A</v>
      </c>
      <c r="D56" s="261" t="e">
        <f ca="1">IF(D$9&lt;$B$9,INDEX(OFFSET(TabRecap!$B$4,D$9,,MIN(E$9,$B$9)-D$9+1),MATCH(D55,OFFSET(TabRecap!$J$4,D$9,,MIN(E$9,$B$9)-D$9+1),0)),"")</f>
        <v>#N/A</v>
      </c>
      <c r="E56" s="261" t="e">
        <f ca="1">IF(E$9&lt;$B$9,INDEX(OFFSET(TabRecap!$B$4,E$9,,MIN(F$9,$B$9)-E$9+1),MATCH(E55,OFFSET(TabRecap!$J$4,E$9,,MIN(F$9,$B$9)-E$9+1),0)),"")</f>
        <v>#N/A</v>
      </c>
      <c r="F56" s="261" t="e">
        <f ca="1">IF(F$9&lt;$B$9,INDEX(OFFSET(TabRecap!$B$4,F$9,,MIN(G$9,$B$9)-F$9+1),MATCH(F55,OFFSET(TabRecap!$J$4,F$9,,MIN(G$9,$B$9)-F$9+1),0)),"")</f>
        <v>#N/A</v>
      </c>
      <c r="G56" s="261" t="e">
        <f ca="1">IF(G$9&lt;$B$9,INDEX(OFFSET(TabRecap!$B$4,G$9,,MIN(H$9,$B$9)-G$9+1),MATCH(G55,OFFSET(TabRecap!$J$4,G$9,,MIN(H$9,$B$9)-G$9+1),0)),"")</f>
        <v>#N/A</v>
      </c>
      <c r="H56" s="261" t="e">
        <f ca="1">IF(H$9&lt;$B$9,INDEX(OFFSET(TabRecap!$B$4,H$9,,MIN(I$9,$B$9)-H$9+1),MATCH(H55,OFFSET(TabRecap!$J$4,H$9,,MIN(I$9,$B$9)-H$9+1),0)),"")</f>
        <v>#N/A</v>
      </c>
      <c r="I56" s="261" t="e">
        <f ca="1">IF(I$9&lt;$B$9,INDEX(OFFSET(TabRecap!$B$4,I$9,,MIN(J$9,$B$9)-I$9+1),MATCH(I55,OFFSET(TabRecap!$J$4,I$9,,MIN(J$9,$B$9)-I$9+1),0)),"")</f>
        <v>#N/A</v>
      </c>
      <c r="J56" s="261" t="e">
        <f ca="1">IF(J$9&lt;$B$9,INDEX(OFFSET(TabRecap!$B$4,J$9,,MIN(K$9,$B$9)-J$9+1),MATCH(J55,OFFSET(TabRecap!$J$4,J$9,,MIN(K$9,$B$9)-J$9+1),0)),"")</f>
        <v>#N/A</v>
      </c>
      <c r="K56" s="261" t="e">
        <f ca="1">IF(K$9&lt;$B$9,INDEX(OFFSET(TabRecap!$B$4,K$9,,MIN(L$9,$B$9)-K$9+1),MATCH(K55,OFFSET(TabRecap!$J$4,K$9,,MIN(L$9,$B$9)-K$9+1),0)),"")</f>
        <v>#N/A</v>
      </c>
      <c r="L56" s="261" t="e">
        <f ca="1">IF(L$9&lt;$B$9,INDEX(OFFSET(TabRecap!$B$4,L$9,,MIN(M$9,$B$9)-L$9+1),MATCH(L55,OFFSET(TabRecap!$J$4,L$9,,MIN(M$9,$B$9)-L$9+1),0)),"")</f>
        <v>#N/A</v>
      </c>
      <c r="M56" s="261" t="e">
        <f ca="1">IF(M$9&lt;$B$9,INDEX(OFFSET(TabRecap!$B$4,M$9,,MIN(N$9,$B$9)-M$9+1),MATCH(M55,OFFSET(TabRecap!$J$4,M$9,,MIN(N$9,$B$9)-M$9+1),0)),"")</f>
        <v>#N/A</v>
      </c>
      <c r="N56" s="261" t="e">
        <f ca="1">IF(N$9&lt;$B$9,INDEX(OFFSET(TabRecap!$B$4,N$9,,MIN(O$9,$B$9)-N$9+1),MATCH(N55,OFFSET(TabRecap!$J$4,N$9,,MIN(O$9,$B$9)-N$9+1),0)),"")</f>
        <v>#N/A</v>
      </c>
      <c r="O56" s="177"/>
    </row>
    <row r="57" spans="2:15" ht="30" customHeight="1" thickBot="1" x14ac:dyDescent="0.4">
      <c r="B57" s="189" t="s">
        <v>221</v>
      </c>
      <c r="C57" s="262" t="e">
        <f ca="1">IF(C$9&lt;$B$9,AVERAGE(OFFSET(TabRecap!$K$4,C$9,,MIN(D$9,$B$9)-C$9+1)),"")</f>
        <v>#N/A</v>
      </c>
      <c r="D57" s="263" t="e">
        <f ca="1">IF(D$9&lt;$B$9,AVERAGE(OFFSET(TabRecap!$K$4,D$9,,MIN(E$9,$B$9)-D$9+1)),"")</f>
        <v>#N/A</v>
      </c>
      <c r="E57" s="263" t="e">
        <f ca="1">IF(E$9&lt;$B$9,AVERAGE(OFFSET(TabRecap!$K$4,E$9,,MIN(F$9,$B$9)-E$9+1)),"")</f>
        <v>#N/A</v>
      </c>
      <c r="F57" s="263" t="e">
        <f ca="1">IF(F$9&lt;$B$9,AVERAGE(OFFSET(TabRecap!$K$4,F$9,,MIN(G$9,$B$9)-F$9+1)),"")</f>
        <v>#N/A</v>
      </c>
      <c r="G57" s="263" t="e">
        <f ca="1">IF(G$9&lt;$B$9,AVERAGE(OFFSET(TabRecap!$K$4,G$9,,MIN(H$9,$B$9)-G$9+1)),"")</f>
        <v>#N/A</v>
      </c>
      <c r="H57" s="263" t="e">
        <f ca="1">IF(H$9&lt;$B$9,AVERAGE(OFFSET(TabRecap!$K$4,H$9,,MIN(I$9,$B$9)-H$9+1)),"")</f>
        <v>#N/A</v>
      </c>
      <c r="I57" s="263" t="e">
        <f ca="1">IF(I$9&lt;$B$9,AVERAGE(OFFSET(TabRecap!$K$4,I$9,,MIN(J$9,$B$9)-I$9+1)),"")</f>
        <v>#N/A</v>
      </c>
      <c r="J57" s="263" t="e">
        <f ca="1">IF(J$9&lt;$B$9,AVERAGE(OFFSET(TabRecap!$K$4,J$9,,MIN(K$9,$B$9)-J$9+1)),"")</f>
        <v>#N/A</v>
      </c>
      <c r="K57" s="263" t="e">
        <f ca="1">IF(K$9&lt;$B$9,AVERAGE(OFFSET(TabRecap!$K$4,K$9,,MIN(L$9,$B$9)-K$9+1)),"")</f>
        <v>#N/A</v>
      </c>
      <c r="L57" s="263" t="e">
        <f ca="1">IF(L$9&lt;$B$9,AVERAGE(OFFSET(TabRecap!$K$4,L$9,,MIN(M$9,$B$9)-L$9+1)),"")</f>
        <v>#N/A</v>
      </c>
      <c r="M57" s="263" t="e">
        <f ca="1">IF(M$9&lt;$B$9,AVERAGE(OFFSET(TabRecap!$K$4,M$9,,MIN(N$9,$B$9)-M$9+1)),"")</f>
        <v>#N/A</v>
      </c>
      <c r="N57" s="263" t="e">
        <f ca="1">IF(N$9&lt;$B$9,AVERAGE(OFFSET(TabRecap!$K$4,N$9,,MIN(O$9,$B$9)-N$9+1)),"")</f>
        <v>#N/A</v>
      </c>
      <c r="O57" s="190"/>
    </row>
  </sheetData>
  <mergeCells count="4">
    <mergeCell ref="E1:N3"/>
    <mergeCell ref="G5:I5"/>
    <mergeCell ref="J5:L5"/>
    <mergeCell ref="H4:J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33"/>
  <sheetViews>
    <sheetView workbookViewId="0">
      <selection sqref="A1:XFD1048576"/>
    </sheetView>
  </sheetViews>
  <sheetFormatPr baseColWidth="10" defaultRowHeight="14.5" x14ac:dyDescent="0.35"/>
  <sheetData>
    <row r="1" spans="1:17" x14ac:dyDescent="0.35">
      <c r="A1" s="419" t="s">
        <v>224</v>
      </c>
      <c r="B1" s="419"/>
      <c r="C1" s="419"/>
      <c r="D1" s="419"/>
      <c r="E1" s="420" t="s">
        <v>225</v>
      </c>
      <c r="F1" s="420"/>
      <c r="G1" s="420"/>
      <c r="H1" s="420"/>
      <c r="I1" s="421" t="s">
        <v>134</v>
      </c>
      <c r="J1" s="421"/>
      <c r="K1" s="421"/>
      <c r="L1" s="421"/>
      <c r="M1" s="422" t="s">
        <v>180</v>
      </c>
      <c r="N1" s="422"/>
      <c r="O1" s="422"/>
      <c r="P1" s="422"/>
    </row>
    <row r="2" spans="1:17" x14ac:dyDescent="0.35">
      <c r="A2" s="419"/>
      <c r="B2" s="419"/>
      <c r="C2" s="419"/>
      <c r="D2" s="419"/>
      <c r="E2" s="420"/>
      <c r="F2" s="420"/>
      <c r="G2" s="420"/>
      <c r="H2" s="420"/>
      <c r="I2" s="423"/>
      <c r="J2" s="423"/>
      <c r="K2" s="423"/>
      <c r="L2" s="423"/>
      <c r="M2" s="422"/>
      <c r="N2" s="422"/>
      <c r="O2" s="422"/>
      <c r="P2" s="422"/>
    </row>
    <row r="3" spans="1:17" x14ac:dyDescent="0.35">
      <c r="A3" s="424" t="s">
        <v>99</v>
      </c>
      <c r="B3" s="424"/>
      <c r="C3" s="424"/>
      <c r="D3" s="424"/>
      <c r="E3" s="425" t="s">
        <v>105</v>
      </c>
      <c r="F3" s="425"/>
      <c r="G3" s="425"/>
      <c r="H3" s="425"/>
      <c r="I3" s="426" t="s">
        <v>126</v>
      </c>
      <c r="J3" s="426"/>
      <c r="K3" s="426"/>
      <c r="L3" s="426"/>
      <c r="M3" s="427" t="s">
        <v>226</v>
      </c>
      <c r="N3" s="427"/>
      <c r="O3" s="427"/>
      <c r="P3" s="427"/>
      <c r="Q3" s="428"/>
    </row>
    <row r="4" spans="1:17" x14ac:dyDescent="0.35">
      <c r="A4" s="429" t="s">
        <v>227</v>
      </c>
      <c r="B4" s="429"/>
      <c r="C4" s="429"/>
      <c r="D4" s="429"/>
      <c r="E4" s="430" t="s">
        <v>228</v>
      </c>
      <c r="F4" s="430"/>
      <c r="G4" s="430"/>
      <c r="H4" s="430"/>
      <c r="I4" s="431" t="s">
        <v>229</v>
      </c>
      <c r="J4" s="431"/>
      <c r="K4" s="431"/>
      <c r="L4" s="431"/>
      <c r="M4" s="432" t="s">
        <v>230</v>
      </c>
      <c r="N4" s="432"/>
      <c r="O4" s="432"/>
      <c r="P4" s="432"/>
      <c r="Q4" s="428"/>
    </row>
    <row r="5" spans="1:17" x14ac:dyDescent="0.35">
      <c r="A5" s="433"/>
      <c r="B5" s="433"/>
      <c r="C5" s="433"/>
      <c r="D5" s="433"/>
      <c r="E5" s="434"/>
      <c r="F5" s="434"/>
      <c r="G5" s="434"/>
      <c r="H5" s="434"/>
      <c r="I5" s="435"/>
      <c r="J5" s="435"/>
      <c r="K5" s="435"/>
      <c r="L5" s="435"/>
      <c r="M5" s="436"/>
      <c r="N5" s="436"/>
      <c r="O5" s="436"/>
      <c r="P5" s="436"/>
      <c r="Q5" s="437"/>
    </row>
    <row r="6" spans="1:17" x14ac:dyDescent="0.35">
      <c r="A6" s="424" t="s">
        <v>101</v>
      </c>
      <c r="B6" s="424"/>
      <c r="C6" s="424"/>
      <c r="D6" s="424"/>
      <c r="E6" s="425" t="s">
        <v>109</v>
      </c>
      <c r="F6" s="425"/>
      <c r="G6" s="425"/>
      <c r="H6" s="425"/>
      <c r="I6" s="426" t="s">
        <v>125</v>
      </c>
      <c r="J6" s="426"/>
      <c r="K6" s="426"/>
      <c r="L6" s="426"/>
      <c r="M6" s="427" t="s">
        <v>231</v>
      </c>
      <c r="N6" s="427"/>
      <c r="O6" s="427"/>
      <c r="P6" s="427"/>
      <c r="Q6" s="428"/>
    </row>
    <row r="7" spans="1:17" x14ac:dyDescent="0.35">
      <c r="A7" s="429" t="s">
        <v>232</v>
      </c>
      <c r="B7" s="429"/>
      <c r="C7" s="429"/>
      <c r="D7" s="429"/>
      <c r="E7" s="430" t="s">
        <v>233</v>
      </c>
      <c r="F7" s="430"/>
      <c r="G7" s="430"/>
      <c r="H7" s="430"/>
      <c r="I7" s="431" t="s">
        <v>234</v>
      </c>
      <c r="J7" s="431"/>
      <c r="K7" s="431"/>
      <c r="L7" s="431"/>
      <c r="M7" s="432" t="s">
        <v>235</v>
      </c>
      <c r="N7" s="432"/>
      <c r="O7" s="432"/>
      <c r="P7" s="432"/>
      <c r="Q7" s="428"/>
    </row>
    <row r="8" spans="1:17" x14ac:dyDescent="0.35">
      <c r="A8" s="433"/>
      <c r="B8" s="433"/>
      <c r="C8" s="433"/>
      <c r="D8" s="433"/>
      <c r="E8" s="434"/>
      <c r="F8" s="434"/>
      <c r="G8" s="434"/>
      <c r="H8" s="434"/>
      <c r="I8" s="435"/>
      <c r="J8" s="435"/>
      <c r="K8" s="435"/>
      <c r="L8" s="435"/>
      <c r="M8" s="438" t="s">
        <v>236</v>
      </c>
      <c r="N8" s="438"/>
      <c r="O8" s="438"/>
      <c r="P8" s="438"/>
    </row>
    <row r="9" spans="1:17" x14ac:dyDescent="0.35">
      <c r="A9" s="424" t="s">
        <v>103</v>
      </c>
      <c r="B9" s="424"/>
      <c r="C9" s="424"/>
      <c r="D9" s="424"/>
      <c r="E9" s="425" t="s">
        <v>111</v>
      </c>
      <c r="F9" s="425"/>
      <c r="G9" s="425"/>
      <c r="H9" s="425"/>
      <c r="I9" s="426" t="s">
        <v>124</v>
      </c>
      <c r="J9" s="426"/>
      <c r="K9" s="426"/>
      <c r="L9" s="426"/>
      <c r="M9" s="438"/>
      <c r="N9" s="438"/>
      <c r="O9" s="438"/>
      <c r="P9" s="438"/>
    </row>
    <row r="10" spans="1:17" x14ac:dyDescent="0.35">
      <c r="A10" s="429" t="s">
        <v>237</v>
      </c>
      <c r="B10" s="429"/>
      <c r="C10" s="429"/>
      <c r="D10" s="429"/>
      <c r="E10" s="430" t="s">
        <v>238</v>
      </c>
      <c r="F10" s="430"/>
      <c r="G10" s="430"/>
      <c r="H10" s="430"/>
      <c r="I10" s="431" t="s">
        <v>239</v>
      </c>
      <c r="J10" s="431"/>
      <c r="K10" s="431"/>
      <c r="L10" s="431"/>
    </row>
    <row r="11" spans="1:17" x14ac:dyDescent="0.35">
      <c r="A11" s="433"/>
      <c r="B11" s="439"/>
      <c r="C11" s="439"/>
      <c r="D11" s="439"/>
      <c r="E11" s="434"/>
      <c r="F11" s="434"/>
      <c r="G11" s="440"/>
      <c r="H11" s="434"/>
      <c r="I11" s="438" t="s">
        <v>240</v>
      </c>
      <c r="J11" s="438"/>
      <c r="K11" s="438"/>
      <c r="L11" s="438"/>
    </row>
    <row r="12" spans="1:17" x14ac:dyDescent="0.35">
      <c r="A12" s="424" t="s">
        <v>107</v>
      </c>
      <c r="B12" s="424"/>
      <c r="C12" s="424"/>
      <c r="D12" s="424"/>
      <c r="E12" s="425" t="s">
        <v>114</v>
      </c>
      <c r="F12" s="425"/>
      <c r="G12" s="425"/>
      <c r="H12" s="425"/>
      <c r="I12" s="438"/>
      <c r="J12" s="438"/>
      <c r="K12" s="438"/>
      <c r="L12" s="438"/>
    </row>
    <row r="13" spans="1:17" x14ac:dyDescent="0.35">
      <c r="A13" s="429" t="s">
        <v>241</v>
      </c>
      <c r="B13" s="429"/>
      <c r="C13" s="429"/>
      <c r="D13" s="429"/>
      <c r="E13" s="430" t="s">
        <v>242</v>
      </c>
      <c r="F13" s="430"/>
      <c r="G13" s="430"/>
      <c r="H13" s="430"/>
    </row>
    <row r="14" spans="1:17" x14ac:dyDescent="0.35">
      <c r="A14" s="438" t="s">
        <v>243</v>
      </c>
      <c r="B14" s="438"/>
      <c r="C14" s="438"/>
      <c r="D14" s="438"/>
      <c r="E14" s="438" t="s">
        <v>240</v>
      </c>
      <c r="F14" s="438"/>
      <c r="G14" s="438"/>
      <c r="H14" s="438"/>
    </row>
    <row r="15" spans="1:17" x14ac:dyDescent="0.35">
      <c r="A15" s="438"/>
      <c r="B15" s="438"/>
      <c r="C15" s="438"/>
      <c r="D15" s="438"/>
      <c r="E15" s="438"/>
      <c r="F15" s="438"/>
      <c r="G15" s="438"/>
      <c r="H15" s="438"/>
    </row>
    <row r="16" spans="1:17" x14ac:dyDescent="0.35">
      <c r="E16" s="437"/>
      <c r="F16" s="437"/>
      <c r="G16" s="437"/>
    </row>
    <row r="17" spans="2:7" x14ac:dyDescent="0.35">
      <c r="B17" s="437"/>
      <c r="G17" s="437"/>
    </row>
    <row r="18" spans="2:7" x14ac:dyDescent="0.35">
      <c r="B18" s="437"/>
      <c r="C18" s="428"/>
      <c r="D18" s="428"/>
      <c r="E18" s="428"/>
      <c r="F18" s="428"/>
      <c r="G18" s="437"/>
    </row>
    <row r="19" spans="2:7" x14ac:dyDescent="0.35">
      <c r="E19" s="437"/>
      <c r="F19" s="437"/>
      <c r="G19" s="437"/>
    </row>
    <row r="20" spans="2:7" x14ac:dyDescent="0.35">
      <c r="G20" s="437"/>
    </row>
    <row r="21" spans="2:7" x14ac:dyDescent="0.35">
      <c r="B21" s="437"/>
      <c r="C21" s="428"/>
      <c r="D21" s="428"/>
      <c r="E21" s="428"/>
      <c r="F21" s="428"/>
      <c r="G21" s="437"/>
    </row>
    <row r="22" spans="2:7" x14ac:dyDescent="0.35">
      <c r="B22" s="437"/>
      <c r="C22" s="441"/>
      <c r="D22" s="441"/>
      <c r="E22" s="437"/>
      <c r="F22" s="437"/>
      <c r="G22" s="437"/>
    </row>
    <row r="23" spans="2:7" x14ac:dyDescent="0.35">
      <c r="G23" s="437"/>
    </row>
    <row r="24" spans="2:7" x14ac:dyDescent="0.35">
      <c r="E24" s="428"/>
      <c r="F24" s="428"/>
      <c r="G24" s="437"/>
    </row>
    <row r="25" spans="2:7" x14ac:dyDescent="0.35">
      <c r="B25" s="437"/>
      <c r="C25" s="441"/>
      <c r="D25" s="441"/>
      <c r="E25" s="437"/>
      <c r="F25" s="437"/>
      <c r="G25" s="437"/>
    </row>
    <row r="26" spans="2:7" x14ac:dyDescent="0.35">
      <c r="B26" s="437"/>
      <c r="G26" s="437"/>
    </row>
    <row r="27" spans="2:7" x14ac:dyDescent="0.35">
      <c r="E27" s="428"/>
      <c r="F27" s="428"/>
      <c r="G27" s="437"/>
    </row>
    <row r="28" spans="2:7" x14ac:dyDescent="0.35">
      <c r="E28" s="437"/>
      <c r="F28" s="437"/>
      <c r="G28" s="437"/>
    </row>
    <row r="29" spans="2:7" x14ac:dyDescent="0.35">
      <c r="B29" s="437"/>
      <c r="G29" s="437"/>
    </row>
    <row r="30" spans="2:7" x14ac:dyDescent="0.35">
      <c r="B30" s="437"/>
      <c r="C30" s="428"/>
      <c r="D30" s="428"/>
      <c r="E30" s="428"/>
      <c r="F30" s="428"/>
      <c r="G30" s="437"/>
    </row>
    <row r="31" spans="2:7" x14ac:dyDescent="0.35">
      <c r="E31" s="437"/>
      <c r="F31" s="437"/>
      <c r="G31" s="437"/>
    </row>
    <row r="32" spans="2:7" x14ac:dyDescent="0.35">
      <c r="G32" s="437"/>
    </row>
    <row r="33" spans="2:7" x14ac:dyDescent="0.35">
      <c r="B33" s="437"/>
      <c r="C33" s="428"/>
      <c r="D33" s="428"/>
      <c r="E33" s="428"/>
      <c r="F33" s="428"/>
      <c r="G33" s="437"/>
    </row>
  </sheetData>
  <mergeCells count="34">
    <mergeCell ref="A13:D13"/>
    <mergeCell ref="E13:H13"/>
    <mergeCell ref="A14:D15"/>
    <mergeCell ref="E14:H15"/>
    <mergeCell ref="A10:D10"/>
    <mergeCell ref="E10:H10"/>
    <mergeCell ref="I10:L10"/>
    <mergeCell ref="I11:L12"/>
    <mergeCell ref="A12:D12"/>
    <mergeCell ref="E12:H12"/>
    <mergeCell ref="A7:D7"/>
    <mergeCell ref="E7:H7"/>
    <mergeCell ref="I7:L7"/>
    <mergeCell ref="M7:P7"/>
    <mergeCell ref="M8:P9"/>
    <mergeCell ref="A9:D9"/>
    <mergeCell ref="E9:H9"/>
    <mergeCell ref="I9:L9"/>
    <mergeCell ref="A4:D4"/>
    <mergeCell ref="E4:H4"/>
    <mergeCell ref="I4:L4"/>
    <mergeCell ref="M4:P4"/>
    <mergeCell ref="A6:D6"/>
    <mergeCell ref="E6:H6"/>
    <mergeCell ref="I6:L6"/>
    <mergeCell ref="M6:P6"/>
    <mergeCell ref="A1:D2"/>
    <mergeCell ref="E1:H2"/>
    <mergeCell ref="I1:L2"/>
    <mergeCell ref="M1:P2"/>
    <mergeCell ref="A3:D3"/>
    <mergeCell ref="E3:H3"/>
    <mergeCell ref="I3:L3"/>
    <mergeCell ref="M3:P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13"/>
  <sheetViews>
    <sheetView workbookViewId="0">
      <selection activeCell="B1" sqref="B1"/>
    </sheetView>
  </sheetViews>
  <sheetFormatPr baseColWidth="10" defaultRowHeight="14.5" x14ac:dyDescent="0.35"/>
  <sheetData>
    <row r="1" spans="1:2" x14ac:dyDescent="0.35">
      <c r="A1" s="102" t="s">
        <v>181</v>
      </c>
    </row>
    <row r="2" spans="1:2" x14ac:dyDescent="0.35">
      <c r="A2" s="99" t="s">
        <v>182</v>
      </c>
      <c r="B2" s="103">
        <v>1</v>
      </c>
    </row>
    <row r="3" spans="1:2" x14ac:dyDescent="0.35">
      <c r="A3" s="99" t="s">
        <v>183</v>
      </c>
      <c r="B3" s="103">
        <v>2</v>
      </c>
    </row>
    <row r="4" spans="1:2" x14ac:dyDescent="0.35">
      <c r="A4" s="99" t="s">
        <v>184</v>
      </c>
      <c r="B4" s="103">
        <v>3</v>
      </c>
    </row>
    <row r="5" spans="1:2" x14ac:dyDescent="0.35">
      <c r="A5" s="99" t="s">
        <v>185</v>
      </c>
      <c r="B5" s="103">
        <v>4</v>
      </c>
    </row>
    <row r="6" spans="1:2" x14ac:dyDescent="0.35">
      <c r="A6" s="99" t="s">
        <v>186</v>
      </c>
      <c r="B6" s="103">
        <v>5</v>
      </c>
    </row>
    <row r="7" spans="1:2" x14ac:dyDescent="0.35">
      <c r="A7" s="99" t="s">
        <v>187</v>
      </c>
      <c r="B7" s="103">
        <v>6</v>
      </c>
    </row>
    <row r="8" spans="1:2" x14ac:dyDescent="0.35">
      <c r="A8" s="99" t="s">
        <v>188</v>
      </c>
      <c r="B8" s="103">
        <v>7</v>
      </c>
    </row>
    <row r="9" spans="1:2" x14ac:dyDescent="0.35">
      <c r="A9" s="99" t="s">
        <v>189</v>
      </c>
      <c r="B9" s="103">
        <v>8</v>
      </c>
    </row>
    <row r="10" spans="1:2" x14ac:dyDescent="0.35">
      <c r="A10" s="99" t="s">
        <v>190</v>
      </c>
      <c r="B10" s="103">
        <v>9</v>
      </c>
    </row>
    <row r="11" spans="1:2" x14ac:dyDescent="0.35">
      <c r="A11" s="99" t="s">
        <v>191</v>
      </c>
      <c r="B11" s="103">
        <v>10</v>
      </c>
    </row>
    <row r="12" spans="1:2" x14ac:dyDescent="0.35">
      <c r="A12" s="99" t="s">
        <v>192</v>
      </c>
      <c r="B12" s="103">
        <v>11</v>
      </c>
    </row>
    <row r="13" spans="1:2" x14ac:dyDescent="0.35">
      <c r="A13" s="99" t="s">
        <v>193</v>
      </c>
      <c r="B13" s="103">
        <v>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E18" sqref="E18"/>
    </sheetView>
  </sheetViews>
  <sheetFormatPr baseColWidth="10" defaultRowHeight="14.5" x14ac:dyDescent="0.35"/>
  <cols>
    <col min="1" max="1" width="8.26953125" bestFit="1" customWidth="1"/>
    <col min="2" max="2" width="20.6328125" style="3" bestFit="1" customWidth="1"/>
    <col min="3" max="3" width="19.26953125" style="3" bestFit="1" customWidth="1"/>
  </cols>
  <sheetData>
    <row r="1" spans="1:3" x14ac:dyDescent="0.35">
      <c r="A1" t="s">
        <v>72</v>
      </c>
      <c r="B1" s="3" t="s">
        <v>65</v>
      </c>
      <c r="C1" s="3" t="s">
        <v>66</v>
      </c>
    </row>
    <row r="2" spans="1:3" x14ac:dyDescent="0.35">
      <c r="A2">
        <v>2016</v>
      </c>
      <c r="B2" s="3">
        <f>DATE(Tableau2[[#This Row],[année]],3,31)-WEEKDAY(DATE(Tableau2[[#This Row],[année]],3,31),2)+2/24</f>
        <v>42456.083333333336</v>
      </c>
      <c r="C2" s="3">
        <f>DATE(Tableau2[[#This Row],[année]],10,31)-WEEKDAY(DATE(Tableau2[[#This Row],[année]],10,31),2)-1+3/24</f>
        <v>42672.125</v>
      </c>
    </row>
    <row r="3" spans="1:3" x14ac:dyDescent="0.35">
      <c r="A3">
        <v>2017</v>
      </c>
      <c r="B3" s="3">
        <f>DATE(Tableau2[[#This Row],[année]],3,31)-WEEKDAY(DATE(Tableau2[[#This Row],[année]],3,31),2)+2/24</f>
        <v>42820.083333333336</v>
      </c>
      <c r="C3" s="3">
        <f>DATE(Tableau2[[#This Row],[année]],10,31)-WEEKDAY(DATE(Tableau2[[#This Row],[année]],10,31),2)-1+3/24</f>
        <v>43036.125</v>
      </c>
    </row>
    <row r="4" spans="1:3" x14ac:dyDescent="0.35">
      <c r="A4">
        <v>2018</v>
      </c>
      <c r="B4" s="3">
        <f>DATE(Tableau2[[#This Row],[année]],3,31)-WEEKDAY(DATE(Tableau2[[#This Row],[année]],3,31),2)+2/24</f>
        <v>43184.083333333336</v>
      </c>
      <c r="C4" s="3">
        <f>DATE(Tableau2[[#This Row],[année]],10,31)-WEEKDAY(DATE(Tableau2[[#This Row],[année]],10,31),2)-1+3/24</f>
        <v>43400.125</v>
      </c>
    </row>
    <row r="5" spans="1:3" x14ac:dyDescent="0.35">
      <c r="A5">
        <v>2019</v>
      </c>
      <c r="B5" s="3">
        <f>DATE(Tableau2[[#This Row],[année]],3,31)-WEEKDAY(DATE(Tableau2[[#This Row],[année]],3,31),2)+2/24</f>
        <v>43548.083333333336</v>
      </c>
      <c r="C5" s="3">
        <f>DATE(Tableau2[[#This Row],[année]],10,31)-WEEKDAY(DATE(Tableau2[[#This Row],[année]],10,31),2)-1+3/24</f>
        <v>43764.125</v>
      </c>
    </row>
    <row r="6" spans="1:3" x14ac:dyDescent="0.35">
      <c r="A6">
        <v>2020</v>
      </c>
      <c r="B6" s="3">
        <f>DATE(Tableau2[[#This Row],[année]],3,31)-WEEKDAY(DATE(Tableau2[[#This Row],[année]],3,31),2)+2/24</f>
        <v>43919.083333333336</v>
      </c>
      <c r="C6" s="3">
        <f>DATE(Tableau2[[#This Row],[année]],10,31)-WEEKDAY(DATE(Tableau2[[#This Row],[année]],10,31),2)-1+3/24</f>
        <v>44128.125</v>
      </c>
    </row>
    <row r="7" spans="1:3" x14ac:dyDescent="0.35">
      <c r="A7">
        <v>2021</v>
      </c>
      <c r="B7" s="3">
        <f>DATE(Tableau2[[#This Row],[année]],3,31)-WEEKDAY(DATE(Tableau2[[#This Row],[année]],3,31),2)+2/24</f>
        <v>44283.083333333336</v>
      </c>
      <c r="C7" s="3">
        <f>DATE(Tableau2[[#This Row],[année]],10,31)-WEEKDAY(DATE(Tableau2[[#This Row],[année]],10,31),2)-1+3/24</f>
        <v>44492.125</v>
      </c>
    </row>
    <row r="8" spans="1:3" x14ac:dyDescent="0.35">
      <c r="A8">
        <v>2022</v>
      </c>
      <c r="B8" s="3">
        <f>DATE(Tableau2[[#This Row],[année]],3,31)-WEEKDAY(DATE(Tableau2[[#This Row],[année]],3,31),2)+2/24</f>
        <v>44647.083333333336</v>
      </c>
      <c r="C8" s="3">
        <f>DATE(Tableau2[[#This Row],[année]],10,31)-WEEKDAY(DATE(Tableau2[[#This Row],[année]],10,31),2)-1+3/24</f>
        <v>44863.125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Bdd</vt:lpstr>
      <vt:lpstr>TCD 0h-0h</vt:lpstr>
      <vt:lpstr>TCD 6h-6h</vt:lpstr>
      <vt:lpstr>TCD 18h-18h</vt:lpstr>
      <vt:lpstr>TCD vent</vt:lpstr>
      <vt:lpstr>TabRecap</vt:lpstr>
      <vt:lpstr>Température</vt:lpstr>
      <vt:lpstr>Précipitations</vt:lpstr>
      <vt:lpstr>Pression</vt:lpstr>
      <vt:lpstr>Vent</vt:lpstr>
      <vt:lpstr>Récapitulatif</vt:lpstr>
      <vt:lpstr>Définitions</vt:lpstr>
      <vt:lpstr>Annexe</vt:lpstr>
      <vt:lpstr>Heures été</vt:lpstr>
      <vt:lpstr>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2020-05-02T10:54:12Z</dcterms:created>
  <dcterms:modified xsi:type="dcterms:W3CDTF">2020-05-11T07:36:22Z</dcterms:modified>
</cp:coreProperties>
</file>