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ATA" sheetId="1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4" l="1" a="1"/>
  <c r="E14" i="14" s="1"/>
  <c r="D14" i="14" a="1"/>
  <c r="D14" i="14" s="1"/>
  <c r="B14" i="14"/>
  <c r="G3" i="14"/>
  <c r="G2" i="14"/>
  <c r="A14" i="14" s="1"/>
  <c r="C14" i="14" s="1" a="1"/>
  <c r="C14" i="14" s="1"/>
  <c r="G4" i="14"/>
  <c r="G5" i="14"/>
  <c r="G6" i="14"/>
  <c r="G7" i="14"/>
  <c r="G8" i="14"/>
</calcChain>
</file>

<file path=xl/sharedStrings.xml><?xml version="1.0" encoding="utf-8"?>
<sst xmlns="http://schemas.openxmlformats.org/spreadsheetml/2006/main" count="31" uniqueCount="28">
  <si>
    <t>URS</t>
  </si>
  <si>
    <t>RA</t>
  </si>
  <si>
    <t>FMEA</t>
  </si>
  <si>
    <t>IC</t>
  </si>
  <si>
    <t>OC</t>
  </si>
  <si>
    <t>Date</t>
  </si>
  <si>
    <t>Status</t>
  </si>
  <si>
    <t>Version</t>
  </si>
  <si>
    <t>Type</t>
  </si>
  <si>
    <t>N.Equip</t>
  </si>
  <si>
    <t>Descr.</t>
  </si>
  <si>
    <t>asdf</t>
  </si>
  <si>
    <t>fvdsfg</t>
  </si>
  <si>
    <t>a</t>
  </si>
  <si>
    <t>b</t>
  </si>
  <si>
    <t>c</t>
  </si>
  <si>
    <t>d</t>
  </si>
  <si>
    <t>e</t>
  </si>
  <si>
    <t>f</t>
  </si>
  <si>
    <t>g</t>
  </si>
  <si>
    <t>TEST</t>
  </si>
  <si>
    <t>TP</t>
  </si>
  <si>
    <t>date recherchee</t>
  </si>
  <si>
    <t xml:space="preserve">Status </t>
  </si>
  <si>
    <t xml:space="preserve">verion </t>
  </si>
  <si>
    <t>Resultat</t>
  </si>
  <si>
    <t>Type Doc.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</si>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</sst>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4" fontId="0" fillId="2" borderId="0" xfId="0" applyNumberFormat="1" applyFill="1"/>
    <xf numFmtId="14" fontId="0" fillId="0" borderId="1" xfId="0" applyNumberFormat="1" applyBorder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m/d/yyyy"/>
    </dxf>
  </dxfs>
  <tableStyles count="0" defaultTableStyle="TableStyleMedium2" defaultPivotStyle="PivotStyleLight16"/>
  <colors>
    <mruColors>
      <color rgb="FF5D7F39"/>
      <color rgb="FF8DAF6A"/>
      <color rgb="FF91AB92"/>
      <color rgb="FFC48547"/>
      <color rgb="FFA86060"/>
      <color rgb="FFB87F7F"/>
      <color rgb="FF5E7782"/>
      <color rgb="FF8CA1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7" name="Equip_Tracker" displayName="Equip_Tracker" ref="A1:G8" totalsRowShown="0">
  <autoFilter ref="A1:G8"/>
  <tableColumns count="7">
    <tableColumn id="1" name="Date" dataDxfId="6"/>
    <tableColumn id="2" name="Version" dataDxfId="5"/>
    <tableColumn id="3" name="Status" dataDxfId="4"/>
    <tableColumn id="4" name="Type" dataDxfId="3"/>
    <tableColumn id="5" name="N.Equip" dataDxfId="2"/>
    <tableColumn id="6" name="Descr." dataDxfId="1"/>
    <tableColumn id="7" name="Test" dataDxfId="0">
      <calculatedColumnFormula>IF(AND(Equip_Tracker[[#This Row],[Type]]=$C$13,Equip_Tracker[[#This Row],[Date]]&gt;$A$13),Equip_Tracker[[#This Row],[Date]],9^9)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E14" sqref="E14"/>
    </sheetView>
  </sheetViews>
  <sheetFormatPr baseColWidth="10" defaultColWidth="8.7265625" defaultRowHeight="14.5" x14ac:dyDescent="0.35"/>
  <cols>
    <col min="1" max="1" width="16" customWidth="1"/>
    <col min="2" max="2" width="14.36328125" bestFit="1" customWidth="1"/>
    <col min="3" max="3" width="41.81640625" bestFit="1" customWidth="1"/>
    <col min="4" max="4" width="9.08984375" bestFit="1" customWidth="1"/>
    <col min="5" max="5" width="9.90625" bestFit="1" customWidth="1"/>
    <col min="6" max="6" width="8.36328125" bestFit="1" customWidth="1"/>
    <col min="7" max="7" width="9.81640625" bestFit="1" customWidth="1"/>
    <col min="8" max="8" width="13.6328125" bestFit="1" customWidth="1"/>
    <col min="11" max="11" width="13.08984375" bestFit="1" customWidth="1"/>
  </cols>
  <sheetData>
    <row r="1" spans="1:8" x14ac:dyDescent="0.35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10</v>
      </c>
      <c r="G1" t="s">
        <v>27</v>
      </c>
    </row>
    <row r="2" spans="1:8" x14ac:dyDescent="0.35">
      <c r="A2" s="3">
        <v>23</v>
      </c>
      <c r="B2" s="2">
        <v>2</v>
      </c>
      <c r="C2" s="2" t="s">
        <v>14</v>
      </c>
      <c r="D2" s="2" t="s">
        <v>2</v>
      </c>
      <c r="E2" s="2">
        <v>1</v>
      </c>
      <c r="F2" s="2">
        <v>1</v>
      </c>
      <c r="G2" s="2">
        <f>IF(AND(Equip_Tracker[[#This Row],[Type]]=$C$12,Equip_Tracker[[#This Row],[Date]]&gt;$A$12),Equip_Tracker[[#This Row],[Date]],9^9)</f>
        <v>387420489</v>
      </c>
      <c r="H2" s="4"/>
    </row>
    <row r="3" spans="1:8" x14ac:dyDescent="0.35">
      <c r="A3" s="3">
        <v>2052018</v>
      </c>
      <c r="B3" s="2">
        <v>1</v>
      </c>
      <c r="C3" s="2" t="s">
        <v>13</v>
      </c>
      <c r="D3" s="2" t="s">
        <v>0</v>
      </c>
      <c r="E3" s="2" t="s">
        <v>11</v>
      </c>
      <c r="F3" s="2" t="s">
        <v>12</v>
      </c>
      <c r="G3" s="2">
        <f>IF(AND(Equip_Tracker[[#This Row],[Type]]=$C$12,Equip_Tracker[[#This Row],[Date]]&gt;$A$12),Equip_Tracker[[#This Row],[Date]],9^9)</f>
        <v>2052018</v>
      </c>
      <c r="H3" s="4"/>
    </row>
    <row r="4" spans="1:8" x14ac:dyDescent="0.35">
      <c r="A4" s="3">
        <v>32</v>
      </c>
      <c r="B4" s="2">
        <v>3</v>
      </c>
      <c r="C4" s="2" t="s">
        <v>15</v>
      </c>
      <c r="D4" s="2" t="s">
        <v>1</v>
      </c>
      <c r="E4" s="2">
        <v>1</v>
      </c>
      <c r="F4" s="2"/>
      <c r="G4" s="2">
        <f>IF(AND(Equip_Tracker[[#This Row],[Type]]=$C$12,Equip_Tracker[[#This Row],[Date]]&gt;$A$12),Equip_Tracker[[#This Row],[Date]],9^9)</f>
        <v>387420489</v>
      </c>
      <c r="H4" s="4"/>
    </row>
    <row r="5" spans="1:8" x14ac:dyDescent="0.35">
      <c r="A5" s="3">
        <v>61</v>
      </c>
      <c r="B5" s="2">
        <v>4</v>
      </c>
      <c r="C5" s="2" t="s">
        <v>16</v>
      </c>
      <c r="D5" s="2" t="s">
        <v>20</v>
      </c>
      <c r="E5" s="2"/>
      <c r="F5" s="2">
        <v>1</v>
      </c>
      <c r="G5" s="2">
        <f>IF(AND(Equip_Tracker[[#This Row],[Type]]=$C$12,Equip_Tracker[[#This Row],[Date]]&gt;$A$12),Equip_Tracker[[#This Row],[Date]],9^9)</f>
        <v>387420489</v>
      </c>
      <c r="H5" s="4"/>
    </row>
    <row r="6" spans="1:8" x14ac:dyDescent="0.35">
      <c r="A6" s="3">
        <v>92</v>
      </c>
      <c r="B6" s="2">
        <v>5</v>
      </c>
      <c r="C6" s="2" t="s">
        <v>17</v>
      </c>
      <c r="D6" s="2" t="s">
        <v>3</v>
      </c>
      <c r="E6" s="2">
        <v>1</v>
      </c>
      <c r="F6" s="2">
        <v>1</v>
      </c>
      <c r="G6" s="2">
        <f>IF(AND(Equip_Tracker[[#This Row],[Type]]=$C$12,Equip_Tracker[[#This Row],[Date]]&gt;$A$12),Equip_Tracker[[#This Row],[Date]],9^9)</f>
        <v>387420489</v>
      </c>
      <c r="H6" s="4"/>
    </row>
    <row r="7" spans="1:8" x14ac:dyDescent="0.35">
      <c r="A7" s="3">
        <v>405</v>
      </c>
      <c r="B7" s="2">
        <v>6</v>
      </c>
      <c r="C7" s="2" t="s">
        <v>18</v>
      </c>
      <c r="D7" s="2" t="s">
        <v>4</v>
      </c>
      <c r="E7" s="2">
        <v>3</v>
      </c>
      <c r="F7" s="2">
        <v>3</v>
      </c>
      <c r="G7" s="2">
        <f>IF(AND(Equip_Tracker[[#This Row],[Type]]=$C$12,Equip_Tracker[[#This Row],[Date]]&gt;$A$12),Equip_Tracker[[#This Row],[Date]],9^9)</f>
        <v>387420489</v>
      </c>
      <c r="H7" s="4"/>
    </row>
    <row r="8" spans="1:8" x14ac:dyDescent="0.35">
      <c r="A8" s="3">
        <v>213</v>
      </c>
      <c r="B8" s="2">
        <v>7</v>
      </c>
      <c r="C8" s="2" t="s">
        <v>19</v>
      </c>
      <c r="D8" s="2" t="s">
        <v>21</v>
      </c>
      <c r="E8" s="2">
        <v>3</v>
      </c>
      <c r="F8" s="2">
        <v>3</v>
      </c>
      <c r="G8" s="2">
        <f>IF(AND(Equip_Tracker[[#This Row],[Type]]=$C$12,Equip_Tracker[[#This Row],[Date]]&gt;$A$12),Equip_Tracker[[#This Row],[Date]],9^9)</f>
        <v>387420489</v>
      </c>
      <c r="H8" s="4"/>
    </row>
    <row r="12" spans="1:8" x14ac:dyDescent="0.35">
      <c r="A12" s="6">
        <v>1859</v>
      </c>
      <c r="B12" s="5" t="s">
        <v>22</v>
      </c>
      <c r="C12" s="5" t="s">
        <v>0</v>
      </c>
      <c r="D12" s="5" t="s">
        <v>26</v>
      </c>
    </row>
    <row r="13" spans="1:8" x14ac:dyDescent="0.35">
      <c r="A13" s="7" t="s">
        <v>25</v>
      </c>
      <c r="B13" s="1" t="s">
        <v>8</v>
      </c>
      <c r="C13" s="1" t="s">
        <v>23</v>
      </c>
      <c r="D13" s="1" t="s">
        <v>24</v>
      </c>
      <c r="E13" s="1" t="s">
        <v>9</v>
      </c>
    </row>
    <row r="14" spans="1:8" x14ac:dyDescent="0.35">
      <c r="A14" s="7">
        <f>MIN(Equip_Tracker[Test])</f>
        <v>2052018</v>
      </c>
      <c r="B14" s="1" t="str">
        <f>C12</f>
        <v>URS</v>
      </c>
      <c r="C14" s="1" t="str">
        <f t="array" ref="C14">INDEX(Equip_Tracker[Status],MATCH(A14&amp;B14,Equip_Tracker[Date]&amp;Equip_Tracker[Type],0))</f>
        <v>a</v>
      </c>
      <c r="D14" s="1">
        <f t="array" ref="D14">INDEX(Equip_Tracker[Version],MATCH(A14&amp;B14,Equip_Tracker[Date]&amp;Equip_Tracker[Type],0))</f>
        <v>1</v>
      </c>
      <c r="E14" s="1" t="str">
        <f t="array" ref="E14">INDEX(Equip_Tracker[N.Equip],MATCH(A14&amp;B14,Equip_Tracker[Date]&amp;Equip_Tracker[Type],0))</f>
        <v>asdf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579A47-E806-4C93-853A-3CB0B336B8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 (EXTERNAL)</dc:creator>
  <cp:lastModifiedBy>Michel</cp:lastModifiedBy>
  <dcterms:created xsi:type="dcterms:W3CDTF">2018-05-28T07:48:03Z</dcterms:created>
  <dcterms:modified xsi:type="dcterms:W3CDTF">2018-06-04T09:54:36Z</dcterms:modified>
</cp:coreProperties>
</file>