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7770"/>
  </bookViews>
  <sheets>
    <sheet name="calendrier" sheetId="1" r:id="rId1"/>
    <sheet name="parametres" sheetId="2" r:id="rId2"/>
    <sheet name="grille" sheetId="3" r:id="rId3"/>
  </sheets>
  <calcPr calcId="152511"/>
</workbook>
</file>

<file path=xl/calcChain.xml><?xml version="1.0" encoding="utf-8"?>
<calcChain xmlns="http://schemas.openxmlformats.org/spreadsheetml/2006/main">
  <c r="Y32" i="1" l="1"/>
  <c r="W32" i="1"/>
  <c r="U32" i="1"/>
  <c r="S32" i="1"/>
  <c r="Q32" i="1"/>
  <c r="O32" i="1"/>
  <c r="M32" i="1"/>
  <c r="K32" i="1"/>
  <c r="I32" i="1"/>
  <c r="G32" i="1"/>
  <c r="C32" i="1"/>
  <c r="Y31" i="1"/>
  <c r="W31" i="1"/>
  <c r="U31" i="1"/>
  <c r="S31" i="1"/>
  <c r="Q31" i="1"/>
  <c r="O31" i="1"/>
  <c r="M31" i="1"/>
  <c r="K31" i="1"/>
  <c r="I31" i="1"/>
  <c r="G31" i="1"/>
  <c r="C31" i="1"/>
  <c r="Y30" i="1"/>
  <c r="W30" i="1"/>
  <c r="U30" i="1"/>
  <c r="S30" i="1"/>
  <c r="Q30" i="1"/>
  <c r="O30" i="1"/>
  <c r="M30" i="1"/>
  <c r="K30" i="1"/>
  <c r="I30" i="1"/>
  <c r="G30" i="1"/>
  <c r="E30" i="1"/>
  <c r="C30" i="1"/>
  <c r="Y29" i="1"/>
  <c r="W29" i="1"/>
  <c r="U29" i="1"/>
  <c r="S29" i="1"/>
  <c r="Q29" i="1"/>
  <c r="O29" i="1"/>
  <c r="M29" i="1"/>
  <c r="K29" i="1"/>
  <c r="I29" i="1"/>
  <c r="G29" i="1"/>
  <c r="E29" i="1"/>
  <c r="C29" i="1"/>
  <c r="Y28" i="1"/>
  <c r="W28" i="1"/>
  <c r="U28" i="1"/>
  <c r="S28" i="1"/>
  <c r="Q28" i="1"/>
  <c r="O28" i="1"/>
  <c r="M28" i="1"/>
  <c r="K28" i="1"/>
  <c r="I28" i="1"/>
  <c r="G28" i="1"/>
  <c r="E28" i="1"/>
  <c r="C28" i="1"/>
  <c r="Y27" i="1"/>
  <c r="W27" i="1"/>
  <c r="U27" i="1"/>
  <c r="S27" i="1"/>
  <c r="Q27" i="1"/>
  <c r="O27" i="1"/>
  <c r="M27" i="1"/>
  <c r="K27" i="1"/>
  <c r="I27" i="1"/>
  <c r="G27" i="1"/>
  <c r="E27" i="1"/>
  <c r="C27" i="1"/>
  <c r="Y26" i="1"/>
  <c r="W26" i="1"/>
  <c r="U26" i="1"/>
  <c r="S26" i="1"/>
  <c r="Q26" i="1"/>
  <c r="O26" i="1"/>
  <c r="M26" i="1"/>
  <c r="K26" i="1"/>
  <c r="I26" i="1"/>
  <c r="G26" i="1"/>
  <c r="E26" i="1"/>
  <c r="C26" i="1"/>
  <c r="Y25" i="1"/>
  <c r="W25" i="1"/>
  <c r="U25" i="1"/>
  <c r="S25" i="1"/>
  <c r="Q25" i="1"/>
  <c r="O25" i="1"/>
  <c r="M25" i="1"/>
  <c r="K25" i="1"/>
  <c r="I25" i="1"/>
  <c r="G25" i="1"/>
  <c r="E25" i="1"/>
  <c r="C25" i="1"/>
  <c r="Y24" i="1"/>
  <c r="W24" i="1"/>
  <c r="U24" i="1"/>
  <c r="S24" i="1"/>
  <c r="Q24" i="1"/>
  <c r="O24" i="1"/>
  <c r="M24" i="1"/>
  <c r="K24" i="1"/>
  <c r="I24" i="1"/>
  <c r="G24" i="1"/>
  <c r="E24" i="1"/>
  <c r="C24" i="1"/>
  <c r="Y23" i="1"/>
  <c r="W23" i="1"/>
  <c r="U23" i="1"/>
  <c r="S23" i="1"/>
  <c r="Q23" i="1"/>
  <c r="O23" i="1"/>
  <c r="M23" i="1"/>
  <c r="K23" i="1"/>
  <c r="I23" i="1"/>
  <c r="G23" i="1"/>
  <c r="E23" i="1"/>
  <c r="C23" i="1"/>
  <c r="Y22" i="1"/>
  <c r="W22" i="1"/>
  <c r="U22" i="1"/>
  <c r="S22" i="1"/>
  <c r="Q22" i="1"/>
  <c r="O22" i="1"/>
  <c r="M22" i="1"/>
  <c r="K22" i="1"/>
  <c r="I22" i="1"/>
  <c r="G22" i="1"/>
  <c r="E22" i="1"/>
  <c r="C22" i="1"/>
  <c r="Y21" i="1"/>
  <c r="W21" i="1"/>
  <c r="U21" i="1"/>
  <c r="S21" i="1"/>
  <c r="Q21" i="1"/>
  <c r="O21" i="1"/>
  <c r="M21" i="1"/>
  <c r="K21" i="1"/>
  <c r="I21" i="1"/>
  <c r="G21" i="1"/>
  <c r="E21" i="1"/>
  <c r="C21" i="1"/>
  <c r="Y20" i="1"/>
  <c r="W20" i="1"/>
  <c r="U20" i="1"/>
  <c r="S20" i="1"/>
  <c r="Q20" i="1"/>
  <c r="O20" i="1"/>
  <c r="M20" i="1"/>
  <c r="K20" i="1"/>
  <c r="I20" i="1"/>
  <c r="G20" i="1"/>
  <c r="E20" i="1"/>
  <c r="C20" i="1"/>
  <c r="Y19" i="1"/>
  <c r="W19" i="1"/>
  <c r="U19" i="1"/>
  <c r="S19" i="1"/>
  <c r="Q19" i="1"/>
  <c r="O19" i="1"/>
  <c r="M19" i="1"/>
  <c r="K19" i="1"/>
  <c r="I19" i="1"/>
  <c r="G19" i="1"/>
  <c r="E19" i="1"/>
  <c r="C19" i="1"/>
  <c r="Y18" i="1"/>
  <c r="W18" i="1"/>
  <c r="U18" i="1"/>
  <c r="S18" i="1"/>
  <c r="Q18" i="1"/>
  <c r="O18" i="1"/>
  <c r="M18" i="1"/>
  <c r="K18" i="1"/>
  <c r="I18" i="1"/>
  <c r="G18" i="1"/>
  <c r="E18" i="1"/>
  <c r="C18" i="1"/>
  <c r="Y17" i="1"/>
  <c r="W17" i="1"/>
  <c r="U17" i="1"/>
  <c r="S17" i="1"/>
  <c r="Q17" i="1"/>
  <c r="O17" i="1"/>
  <c r="M17" i="1"/>
  <c r="K17" i="1"/>
  <c r="I17" i="1"/>
  <c r="G17" i="1"/>
  <c r="E17" i="1"/>
  <c r="C17" i="1"/>
  <c r="Y16" i="1"/>
  <c r="W16" i="1"/>
  <c r="U16" i="1"/>
  <c r="S16" i="1"/>
  <c r="Q16" i="1"/>
  <c r="O16" i="1"/>
  <c r="M16" i="1"/>
  <c r="K16" i="1"/>
  <c r="I16" i="1"/>
  <c r="G16" i="1"/>
  <c r="E16" i="1"/>
  <c r="C16" i="1"/>
  <c r="Y15" i="1"/>
  <c r="W15" i="1"/>
  <c r="U15" i="1"/>
  <c r="S15" i="1"/>
  <c r="Q15" i="1"/>
  <c r="O15" i="1"/>
  <c r="M15" i="1"/>
  <c r="K15" i="1"/>
  <c r="I15" i="1"/>
  <c r="G15" i="1"/>
  <c r="E15" i="1"/>
  <c r="C15" i="1"/>
  <c r="Y14" i="1"/>
  <c r="W14" i="1"/>
  <c r="U14" i="1"/>
  <c r="S14" i="1"/>
  <c r="Q14" i="1"/>
  <c r="O14" i="1"/>
  <c r="M14" i="1"/>
  <c r="K14" i="1"/>
  <c r="I14" i="1"/>
  <c r="G14" i="1"/>
  <c r="E14" i="1"/>
  <c r="C14" i="1"/>
  <c r="Y13" i="1"/>
  <c r="W13" i="1"/>
  <c r="U13" i="1"/>
  <c r="S13" i="1"/>
  <c r="Q13" i="1"/>
  <c r="O13" i="1"/>
  <c r="M13" i="1"/>
  <c r="K13" i="1"/>
  <c r="I13" i="1"/>
  <c r="G13" i="1"/>
  <c r="E13" i="1"/>
  <c r="C13" i="1"/>
  <c r="Y12" i="1"/>
  <c r="W12" i="1"/>
  <c r="U12" i="1"/>
  <c r="S12" i="1"/>
  <c r="Q12" i="1"/>
  <c r="O12" i="1"/>
  <c r="M12" i="1"/>
  <c r="K12" i="1"/>
  <c r="I12" i="1"/>
  <c r="G12" i="1"/>
  <c r="E12" i="1"/>
  <c r="C12" i="1"/>
  <c r="Y11" i="1"/>
  <c r="W11" i="1"/>
  <c r="U11" i="1"/>
  <c r="S11" i="1"/>
  <c r="Q11" i="1"/>
  <c r="O11" i="1"/>
  <c r="M11" i="1"/>
  <c r="K11" i="1"/>
  <c r="I11" i="1"/>
  <c r="G11" i="1"/>
  <c r="E11" i="1"/>
  <c r="C11" i="1"/>
  <c r="Y10" i="1"/>
  <c r="W10" i="1"/>
  <c r="U10" i="1"/>
  <c r="S10" i="1"/>
  <c r="Q10" i="1"/>
  <c r="O10" i="1"/>
  <c r="M10" i="1"/>
  <c r="K10" i="1"/>
  <c r="I10" i="1"/>
  <c r="G10" i="1"/>
  <c r="E10" i="1"/>
  <c r="C10" i="1"/>
  <c r="Y9" i="1"/>
  <c r="W9" i="1"/>
  <c r="U9" i="1"/>
  <c r="S9" i="1"/>
  <c r="Q9" i="1"/>
  <c r="O9" i="1"/>
  <c r="M9" i="1"/>
  <c r="K9" i="1"/>
  <c r="I9" i="1"/>
  <c r="G9" i="1"/>
  <c r="E9" i="1"/>
  <c r="C9" i="1"/>
  <c r="Y8" i="1"/>
  <c r="W8" i="1"/>
  <c r="U8" i="1"/>
  <c r="S8" i="1"/>
  <c r="Q8" i="1"/>
  <c r="O8" i="1"/>
  <c r="M8" i="1"/>
  <c r="K8" i="1"/>
  <c r="I8" i="1"/>
  <c r="G8" i="1"/>
  <c r="E8" i="1"/>
  <c r="C8" i="1"/>
  <c r="Y7" i="1"/>
  <c r="W7" i="1"/>
  <c r="U7" i="1"/>
  <c r="S7" i="1"/>
  <c r="Q7" i="1"/>
  <c r="O7" i="1"/>
  <c r="M7" i="1"/>
  <c r="K7" i="1"/>
  <c r="I7" i="1"/>
  <c r="G7" i="1"/>
  <c r="E7" i="1"/>
  <c r="C7" i="1"/>
  <c r="Y6" i="1"/>
  <c r="W6" i="1"/>
  <c r="U6" i="1"/>
  <c r="S6" i="1"/>
  <c r="Q6" i="1"/>
  <c r="O6" i="1"/>
  <c r="M6" i="1"/>
  <c r="K6" i="1"/>
  <c r="I6" i="1"/>
  <c r="G6" i="1"/>
  <c r="E6" i="1"/>
  <c r="C6" i="1"/>
  <c r="Y5" i="1"/>
  <c r="W5" i="1"/>
  <c r="U5" i="1"/>
  <c r="S5" i="1"/>
  <c r="Q5" i="1"/>
  <c r="O5" i="1"/>
  <c r="M5" i="1"/>
  <c r="K5" i="1"/>
  <c r="I5" i="1"/>
  <c r="G5" i="1"/>
  <c r="E5" i="1"/>
  <c r="C5" i="1"/>
  <c r="Y4" i="1"/>
  <c r="W4" i="1"/>
  <c r="U4" i="1"/>
  <c r="S4" i="1"/>
  <c r="Q4" i="1"/>
  <c r="O4" i="1"/>
  <c r="M4" i="1"/>
  <c r="K4" i="1"/>
  <c r="I4" i="1"/>
  <c r="G4" i="1"/>
  <c r="E4" i="1"/>
  <c r="C4" i="1"/>
  <c r="Y3" i="1"/>
  <c r="W3" i="1"/>
  <c r="U3" i="1"/>
  <c r="S3" i="1"/>
  <c r="Q3" i="1"/>
  <c r="O3" i="1"/>
  <c r="M3" i="1"/>
  <c r="K3" i="1"/>
  <c r="I3" i="1"/>
  <c r="G3" i="1"/>
  <c r="E3" i="1"/>
  <c r="C3" i="1"/>
  <c r="Y2" i="1"/>
  <c r="W2" i="1"/>
  <c r="U2" i="1"/>
  <c r="S2" i="1"/>
  <c r="Q2" i="1"/>
  <c r="O2" i="1"/>
  <c r="M2" i="1"/>
  <c r="K2" i="1"/>
  <c r="I2" i="1"/>
  <c r="G2" i="1"/>
  <c r="E2" i="1"/>
  <c r="C2" i="1"/>
  <c r="D1" i="2"/>
  <c r="F2" i="1" l="1"/>
  <c r="H2" i="1"/>
  <c r="J2" i="1"/>
  <c r="F3" i="1"/>
  <c r="H3" i="1"/>
  <c r="J3" i="1"/>
  <c r="F4" i="1"/>
  <c r="H4" i="1"/>
  <c r="J4" i="1"/>
  <c r="F5" i="1"/>
  <c r="H5" i="1"/>
  <c r="J5" i="1"/>
  <c r="F6" i="1"/>
  <c r="H6" i="1"/>
  <c r="J6" i="1"/>
  <c r="F7" i="1"/>
  <c r="H7" i="1"/>
  <c r="J7" i="1"/>
  <c r="F8" i="1"/>
  <c r="H8" i="1"/>
  <c r="J8" i="1"/>
  <c r="F9" i="1"/>
  <c r="H9" i="1"/>
  <c r="J9" i="1"/>
  <c r="F10" i="1"/>
  <c r="H10" i="1"/>
  <c r="J10" i="1"/>
  <c r="F11" i="1"/>
  <c r="H11" i="1"/>
  <c r="J11" i="1"/>
  <c r="F12" i="1"/>
  <c r="H12" i="1"/>
  <c r="J12" i="1"/>
  <c r="F13" i="1"/>
  <c r="H13" i="1"/>
  <c r="J13" i="1"/>
  <c r="F14" i="1"/>
  <c r="H14" i="1"/>
  <c r="J14" i="1"/>
  <c r="F15" i="1"/>
  <c r="H15" i="1"/>
  <c r="J15" i="1"/>
  <c r="F16" i="1"/>
  <c r="H16" i="1"/>
  <c r="J16" i="1"/>
  <c r="F17" i="1"/>
  <c r="H17" i="1"/>
  <c r="J17" i="1"/>
  <c r="F18" i="1"/>
  <c r="H18" i="1"/>
  <c r="J18" i="1"/>
  <c r="F19" i="1"/>
  <c r="H19" i="1"/>
  <c r="J19" i="1"/>
  <c r="F20" i="1"/>
  <c r="H20" i="1"/>
  <c r="J20" i="1"/>
  <c r="X3" i="1"/>
  <c r="X4" i="1"/>
  <c r="X5" i="1"/>
  <c r="X6" i="1"/>
  <c r="X7" i="1"/>
  <c r="X8" i="1"/>
  <c r="X9" i="1"/>
  <c r="X10" i="1"/>
  <c r="X11" i="1"/>
  <c r="X12" i="1"/>
  <c r="X13" i="1"/>
  <c r="X14" i="1"/>
  <c r="X15" i="1"/>
  <c r="X16" i="1"/>
  <c r="X17" i="1"/>
  <c r="X18" i="1"/>
  <c r="X19" i="1"/>
  <c r="X20" i="1"/>
  <c r="X21" i="1"/>
  <c r="X22" i="1"/>
  <c r="X23" i="1"/>
  <c r="X24" i="1"/>
  <c r="X25" i="1"/>
  <c r="X26" i="1"/>
  <c r="X27" i="1"/>
  <c r="X28" i="1"/>
  <c r="X29" i="1"/>
  <c r="X30" i="1"/>
  <c r="X31" i="1"/>
  <c r="X32" i="1"/>
  <c r="X2" i="1"/>
  <c r="V3" i="1"/>
  <c r="V4" i="1"/>
  <c r="V5" i="1"/>
  <c r="V6" i="1"/>
  <c r="V7" i="1"/>
  <c r="V8" i="1"/>
  <c r="V9" i="1"/>
  <c r="V10" i="1"/>
  <c r="V11" i="1"/>
  <c r="V12" i="1"/>
  <c r="V13" i="1"/>
  <c r="V14" i="1"/>
  <c r="V15" i="1"/>
  <c r="V16" i="1"/>
  <c r="V17" i="1"/>
  <c r="V18" i="1"/>
  <c r="V19" i="1"/>
  <c r="V20" i="1"/>
  <c r="V21" i="1"/>
  <c r="V22" i="1"/>
  <c r="V23" i="1"/>
  <c r="V24" i="1"/>
  <c r="V25" i="1"/>
  <c r="V26" i="1"/>
  <c r="V27" i="1"/>
  <c r="V28" i="1"/>
  <c r="V29" i="1"/>
  <c r="V30" i="1"/>
  <c r="V31" i="1"/>
  <c r="V2" i="1"/>
  <c r="T3" i="1"/>
  <c r="T4" i="1"/>
  <c r="T5" i="1"/>
  <c r="T6" i="1"/>
  <c r="T7" i="1"/>
  <c r="T8" i="1"/>
  <c r="T9" i="1"/>
  <c r="T10" i="1"/>
  <c r="T11" i="1"/>
  <c r="T12" i="1"/>
  <c r="T13" i="1"/>
  <c r="T14" i="1"/>
  <c r="T15" i="1"/>
  <c r="T16" i="1"/>
  <c r="T17" i="1"/>
  <c r="T18" i="1"/>
  <c r="T19" i="1"/>
  <c r="T20" i="1"/>
  <c r="T21" i="1"/>
  <c r="T22" i="1"/>
  <c r="T23" i="1"/>
  <c r="T24" i="1"/>
  <c r="T25" i="1"/>
  <c r="T26" i="1"/>
  <c r="T27" i="1"/>
  <c r="T28" i="1"/>
  <c r="T29" i="1"/>
  <c r="T30" i="1"/>
  <c r="T31" i="1"/>
  <c r="T32" i="1"/>
  <c r="T2" i="1"/>
  <c r="R3" i="1"/>
  <c r="R4" i="1"/>
  <c r="R5" i="1"/>
  <c r="R6" i="1"/>
  <c r="R7" i="1"/>
  <c r="R8" i="1"/>
  <c r="R9" i="1"/>
  <c r="R10" i="1"/>
  <c r="R11" i="1"/>
  <c r="R12" i="1"/>
  <c r="R13" i="1"/>
  <c r="R14" i="1"/>
  <c r="R15" i="1"/>
  <c r="R16" i="1"/>
  <c r="R17" i="1"/>
  <c r="R18" i="1"/>
  <c r="R19" i="1"/>
  <c r="R20" i="1"/>
  <c r="R21" i="1"/>
  <c r="R22" i="1"/>
  <c r="R23" i="1"/>
  <c r="R24" i="1"/>
  <c r="R25" i="1"/>
  <c r="R26" i="1"/>
  <c r="R27" i="1"/>
  <c r="R28" i="1"/>
  <c r="R29" i="1"/>
  <c r="R30" i="1"/>
  <c r="R31" i="1"/>
  <c r="R2" i="1"/>
  <c r="P3" i="1"/>
  <c r="P4" i="1"/>
  <c r="P5" i="1"/>
  <c r="P6" i="1"/>
  <c r="P7" i="1"/>
  <c r="P8" i="1"/>
  <c r="P9" i="1"/>
  <c r="P10" i="1"/>
  <c r="P11" i="1"/>
  <c r="P12" i="1"/>
  <c r="P13" i="1"/>
  <c r="P14" i="1"/>
  <c r="P15" i="1"/>
  <c r="P16" i="1"/>
  <c r="P17" i="1"/>
  <c r="P18" i="1"/>
  <c r="P19" i="1"/>
  <c r="P20" i="1"/>
  <c r="P21" i="1"/>
  <c r="P22" i="1"/>
  <c r="P23" i="1"/>
  <c r="P24" i="1"/>
  <c r="P25" i="1"/>
  <c r="P26" i="1"/>
  <c r="P27" i="1"/>
  <c r="P28" i="1"/>
  <c r="P29" i="1"/>
  <c r="P30" i="1"/>
  <c r="P31" i="1"/>
  <c r="P32" i="1"/>
  <c r="P2" i="1"/>
  <c r="N3" i="1"/>
  <c r="N4" i="1"/>
  <c r="N5" i="1"/>
  <c r="N6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2" i="1"/>
  <c r="L3" i="1"/>
  <c r="L4" i="1"/>
  <c r="L5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2" i="1"/>
  <c r="J21" i="1"/>
  <c r="J22" i="1"/>
  <c r="J23" i="1"/>
  <c r="J24" i="1"/>
  <c r="J25" i="1"/>
  <c r="J26" i="1"/>
  <c r="J27" i="1"/>
  <c r="J28" i="1"/>
  <c r="J29" i="1"/>
  <c r="J30" i="1"/>
  <c r="J31" i="1"/>
  <c r="J32" i="1"/>
  <c r="H21" i="1"/>
  <c r="H22" i="1"/>
  <c r="H23" i="1"/>
  <c r="H24" i="1"/>
  <c r="H25" i="1"/>
  <c r="H26" i="1"/>
  <c r="H27" i="1"/>
  <c r="H28" i="1"/>
  <c r="H29" i="1"/>
  <c r="H30" i="1"/>
  <c r="H31" i="1"/>
  <c r="F21" i="1"/>
  <c r="F22" i="1"/>
  <c r="F23" i="1"/>
  <c r="F24" i="1"/>
  <c r="F25" i="1"/>
  <c r="F26" i="1"/>
  <c r="F27" i="1"/>
  <c r="F28" i="1"/>
  <c r="F29" i="1"/>
  <c r="F30" i="1"/>
  <c r="F31" i="1"/>
  <c r="F32" i="1"/>
  <c r="D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2" i="1"/>
  <c r="X1" i="1"/>
  <c r="V1" i="1"/>
  <c r="T1" i="1"/>
  <c r="R1" i="1"/>
  <c r="P1" i="1"/>
  <c r="N1" i="1"/>
  <c r="L1" i="1"/>
  <c r="J1" i="1"/>
  <c r="H1" i="1"/>
  <c r="F1" i="1"/>
  <c r="D1" i="1"/>
  <c r="D30" i="1"/>
  <c r="B32" i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2" i="1"/>
  <c r="B1" i="1"/>
</calcChain>
</file>

<file path=xl/sharedStrings.xml><?xml version="1.0" encoding="utf-8"?>
<sst xmlns="http://schemas.openxmlformats.org/spreadsheetml/2006/main" count="142" uniqueCount="65">
  <si>
    <t>lundi</t>
  </si>
  <si>
    <t>mardi</t>
  </si>
  <si>
    <t>mercredi</t>
  </si>
  <si>
    <t>jeudi</t>
  </si>
  <si>
    <t>vendredi</t>
  </si>
  <si>
    <t>samedi</t>
  </si>
  <si>
    <t>dimanche</t>
  </si>
  <si>
    <t>T260</t>
  </si>
  <si>
    <t>D</t>
  </si>
  <si>
    <t>RP</t>
  </si>
  <si>
    <t>T210</t>
  </si>
  <si>
    <t>T410</t>
  </si>
  <si>
    <t>T810</t>
  </si>
  <si>
    <t>T515</t>
  </si>
  <si>
    <t>T446__</t>
  </si>
  <si>
    <t>__T457</t>
  </si>
  <si>
    <t>__T740</t>
  </si>
  <si>
    <t>T650__</t>
  </si>
  <si>
    <t>__T660</t>
  </si>
  <si>
    <t>T320__</t>
  </si>
  <si>
    <t>__T335</t>
  </si>
  <si>
    <t>T340__</t>
  </si>
  <si>
    <t>__T350</t>
  </si>
  <si>
    <t>T240__</t>
  </si>
  <si>
    <t>__T250</t>
  </si>
  <si>
    <t>T345__</t>
  </si>
  <si>
    <t>__T356</t>
  </si>
  <si>
    <t>T247__</t>
  </si>
  <si>
    <t>T120</t>
  </si>
  <si>
    <t>T720</t>
  </si>
  <si>
    <t>T346__</t>
  </si>
  <si>
    <t>__T357</t>
  </si>
  <si>
    <t>T840__</t>
  </si>
  <si>
    <t>__T850</t>
  </si>
  <si>
    <t>Fac</t>
  </si>
  <si>
    <t>T110</t>
  </si>
  <si>
    <t>T630__</t>
  </si>
  <si>
    <t>__T640</t>
  </si>
  <si>
    <t>T220__</t>
  </si>
  <si>
    <t>__T230</t>
  </si>
  <si>
    <t>__T336</t>
  </si>
  <si>
    <t>T227__</t>
  </si>
  <si>
    <t>T146__</t>
  </si>
  <si>
    <t>__T157</t>
  </si>
  <si>
    <t>T140__</t>
  </si>
  <si>
    <t>__T150</t>
  </si>
  <si>
    <t>__T156</t>
  </si>
  <si>
    <t>T820__</t>
  </si>
  <si>
    <t>__T830</t>
  </si>
  <si>
    <t>T510</t>
  </si>
  <si>
    <t>T440__</t>
  </si>
  <si>
    <t>__T450</t>
  </si>
  <si>
    <t>T657__</t>
  </si>
  <si>
    <t>__T661</t>
  </si>
  <si>
    <t>T656__</t>
  </si>
  <si>
    <t>__T667</t>
  </si>
  <si>
    <t>T420</t>
  </si>
  <si>
    <t>T637__</t>
  </si>
  <si>
    <t>T430</t>
  </si>
  <si>
    <t>T730__</t>
  </si>
  <si>
    <t>T610</t>
  </si>
  <si>
    <t>__T236</t>
  </si>
  <si>
    <t>__T646</t>
  </si>
  <si>
    <t>choisir début :</t>
  </si>
  <si>
    <t>lundi pris en compte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</si>
</sst>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mmmm"/>
    <numFmt numFmtId="165" formatCode="d\ ddd"/>
    <numFmt numFmtId="166" formatCode="ddd\ dd/mm/yyyy"/>
  </numFmts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left"/>
    </xf>
    <xf numFmtId="165" fontId="0" fillId="0" borderId="1" xfId="0" applyNumberFormat="1" applyBorder="1" applyAlignment="1">
      <alignment horizontal="left"/>
    </xf>
    <xf numFmtId="165" fontId="0" fillId="0" borderId="3" xfId="0" applyNumberFormat="1" applyBorder="1" applyAlignment="1">
      <alignment horizontal="left"/>
    </xf>
    <xf numFmtId="0" fontId="0" fillId="0" borderId="1" xfId="0" applyBorder="1" applyAlignment="1">
      <alignment horizontal="center"/>
    </xf>
    <xf numFmtId="0" fontId="0" fillId="0" borderId="1" xfId="0" applyNumberFormat="1" applyBorder="1" applyAlignment="1">
      <alignment horizontal="left"/>
    </xf>
    <xf numFmtId="0" fontId="2" fillId="0" borderId="0" xfId="0" applyFont="1"/>
    <xf numFmtId="166" fontId="1" fillId="0" borderId="0" xfId="0" applyNumberFormat="1" applyFont="1" applyBorder="1" applyAlignment="1">
      <alignment horizontal="center"/>
    </xf>
    <xf numFmtId="166" fontId="1" fillId="2" borderId="0" xfId="0" applyNumberFormat="1" applyFont="1" applyFill="1" applyBorder="1" applyAlignment="1">
      <alignment horizontal="center"/>
    </xf>
    <xf numFmtId="164" fontId="0" fillId="0" borderId="2" xfId="0" applyNumberFormat="1" applyBorder="1" applyAlignment="1">
      <alignment horizontal="center"/>
    </xf>
    <xf numFmtId="0" fontId="0" fillId="0" borderId="3" xfId="0" applyBorder="1" applyAlignment="1"/>
    <xf numFmtId="164" fontId="0" fillId="0" borderId="1" xfId="0" applyNumberFormat="1" applyBorder="1" applyAlignment="1">
      <alignment horizontal="center"/>
    </xf>
  </cellXfs>
  <cellStyles count="1">
    <cellStyle name="Normal" xfId="0" builtinId="0"/>
  </cellStyles>
  <dxfs count="12"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3"/>
  <sheetViews>
    <sheetView tabSelected="1" workbookViewId="0">
      <selection activeCell="A2" sqref="A2"/>
    </sheetView>
  </sheetViews>
  <sheetFormatPr baseColWidth="10" defaultRowHeight="14.5" x14ac:dyDescent="0.35"/>
  <cols>
    <col min="1" max="1" width="6.7265625" customWidth="1"/>
    <col min="2" max="2" width="7.7265625" customWidth="1"/>
    <col min="3" max="3" width="14.54296875" customWidth="1"/>
    <col min="4" max="4" width="7.7265625" customWidth="1"/>
    <col min="5" max="5" width="14.54296875" customWidth="1"/>
    <col min="6" max="6" width="7.7265625" customWidth="1"/>
    <col min="7" max="7" width="14.54296875" customWidth="1"/>
    <col min="8" max="8" width="7.7265625" customWidth="1"/>
    <col min="9" max="9" width="14.54296875" customWidth="1"/>
    <col min="10" max="10" width="7.7265625" customWidth="1"/>
    <col min="11" max="11" width="14.54296875" customWidth="1"/>
    <col min="12" max="12" width="7.7265625" customWidth="1"/>
    <col min="13" max="13" width="14.54296875" customWidth="1"/>
    <col min="14" max="14" width="7.7265625" customWidth="1"/>
    <col min="15" max="15" width="11.54296875" customWidth="1"/>
    <col min="16" max="16" width="7.7265625" customWidth="1"/>
    <col min="17" max="17" width="11.54296875" customWidth="1"/>
    <col min="18" max="18" width="7.7265625" customWidth="1"/>
    <col min="19" max="19" width="13.453125" customWidth="1"/>
    <col min="20" max="20" width="7.7265625" customWidth="1"/>
    <col min="21" max="21" width="11.54296875" customWidth="1"/>
    <col min="22" max="22" width="7.7265625" customWidth="1"/>
    <col min="23" max="23" width="12.81640625" customWidth="1"/>
    <col min="24" max="24" width="7.7265625" customWidth="1"/>
  </cols>
  <sheetData>
    <row r="1" spans="1:25" x14ac:dyDescent="0.35">
      <c r="A1" s="1">
        <v>2015</v>
      </c>
      <c r="B1" s="12">
        <f>DATE($A$1,COLUMN()-1,1)</f>
        <v>42005</v>
      </c>
      <c r="C1" s="12"/>
      <c r="D1" s="12">
        <f>DATE($A$1,COLUMN()-2,1)</f>
        <v>42036</v>
      </c>
      <c r="E1" s="12"/>
      <c r="F1" s="12">
        <f>DATE($A$1,COLUMN()-3,1)</f>
        <v>42064</v>
      </c>
      <c r="G1" s="12"/>
      <c r="H1" s="12">
        <f>DATE($A$1,COLUMN()-4,1)</f>
        <v>42095</v>
      </c>
      <c r="I1" s="12"/>
      <c r="J1" s="12">
        <f>DATE($A$1,COLUMN()-5,1)</f>
        <v>42125</v>
      </c>
      <c r="K1" s="12"/>
      <c r="L1" s="12">
        <f>DATE($A$1,COLUMN()-6,1)</f>
        <v>42156</v>
      </c>
      <c r="M1" s="12"/>
      <c r="N1" s="12">
        <f>DATE($A$1,COLUMN()-7,1)</f>
        <v>42186</v>
      </c>
      <c r="O1" s="12"/>
      <c r="P1" s="12">
        <f>DATE($A$1,COLUMN()-8,1)</f>
        <v>42217</v>
      </c>
      <c r="Q1" s="12"/>
      <c r="R1" s="12">
        <f>DATE($A$1,COLUMN()-9,1)</f>
        <v>42248</v>
      </c>
      <c r="S1" s="12"/>
      <c r="T1" s="12">
        <f>DATE($A$1,COLUMN()-10,1)</f>
        <v>42278</v>
      </c>
      <c r="U1" s="12"/>
      <c r="V1" s="12">
        <f>DATE($A$1,COLUMN()-11,1)</f>
        <v>42309</v>
      </c>
      <c r="W1" s="12"/>
      <c r="X1" s="10">
        <f>DATE($A$1,COLUMN()-12,1)</f>
        <v>42339</v>
      </c>
      <c r="Y1" s="11"/>
    </row>
    <row r="2" spans="1:25" x14ac:dyDescent="0.35">
      <c r="B2" s="3">
        <f>DATE($A$1,COLUMN()-1,ROW()-1)</f>
        <v>42005</v>
      </c>
      <c r="C2" s="6" t="str">
        <f ca="1">IFERROR(OFFSET(grille!$A$1,MOD(INT((B2-parametres!$D$1)/7),42)+1,WEEKDAY(calendrier!B2,2)),"")</f>
        <v>T220__</v>
      </c>
      <c r="D2" s="3">
        <f>DATE($A$1,COLUMN()-2,ROW()-1)</f>
        <v>42036</v>
      </c>
      <c r="E2" s="6" t="str">
        <f ca="1">IFERROR(OFFSET(grille!$A$1,MOD(INT((D2-parametres!$D$1)/7),42)+1,WEEKDAY(calendrier!D2,2)),"")</f>
        <v>RP</v>
      </c>
      <c r="F2" s="3">
        <f>DATE($A$1,COLUMN()-3,ROW()-1)</f>
        <v>42064</v>
      </c>
      <c r="G2" s="6" t="str">
        <f ca="1">IFERROR(OFFSET(grille!$A$1,MOD(INT((F2-parametres!$D$1)/7),42)+1,WEEKDAY(calendrier!F2,2)),"")</f>
        <v>T637__</v>
      </c>
      <c r="H2" s="3">
        <f>DATE($A$1,COLUMN()-4,ROW()-1)</f>
        <v>42095</v>
      </c>
      <c r="I2" s="6">
        <f ca="1">IFERROR(OFFSET(grille!$A$1,MOD(INT((H2-parametres!$D$1)/7),42)+1,WEEKDAY(calendrier!H2,2)),"")</f>
        <v>0</v>
      </c>
      <c r="J2" s="3">
        <f>DATE($A$1,COLUMN()-5,ROW()-1)</f>
        <v>42125</v>
      </c>
      <c r="K2" s="6">
        <f ca="1">IFERROR(OFFSET(grille!$A$1,MOD(INT((J2-parametres!$D$1)/7),42)+1,WEEKDAY(calendrier!J2,2)),"")</f>
        <v>0</v>
      </c>
      <c r="L2" s="3">
        <f>DATE($A$1,COLUMN()-6,ROW()-1)</f>
        <v>42156</v>
      </c>
      <c r="M2" s="6">
        <f ca="1">IFERROR(OFFSET(grille!$A$1,MOD(INT((L2-parametres!$D$1)/7),42)+1,WEEKDAY(calendrier!L2,2)),"")</f>
        <v>0</v>
      </c>
      <c r="N2" s="4">
        <f>DATE($A$1,COLUMN()-7,ROW()-1)</f>
        <v>42186</v>
      </c>
      <c r="O2" s="6">
        <f ca="1">IFERROR(OFFSET(grille!$A$1,MOD(INT((N2-parametres!$D$1)/7),42)+1,WEEKDAY(calendrier!N2,2)),"")</f>
        <v>0</v>
      </c>
      <c r="P2" s="3">
        <f>DATE($A$1,COLUMN()-8,ROW()-1)</f>
        <v>42217</v>
      </c>
      <c r="Q2" s="6">
        <f ca="1">IFERROR(OFFSET(grille!$A$1,MOD(INT((P2-parametres!$D$1)/7),42)+1,WEEKDAY(calendrier!P2,2)),"")</f>
        <v>0</v>
      </c>
      <c r="R2" s="3">
        <f>DATE($A$1,COLUMN()-9,ROW()-1)</f>
        <v>42248</v>
      </c>
      <c r="S2" s="6" t="str">
        <f ca="1">IFERROR(OFFSET(grille!$A$1,MOD(INT((R2-parametres!$D$1)/7),42)+1,WEEKDAY(calendrier!R2,2)),"")</f>
        <v>T650__</v>
      </c>
      <c r="T2" s="3">
        <f>DATE($A$1,COLUMN()-10,ROW()-1)</f>
        <v>42278</v>
      </c>
      <c r="U2" s="6" t="str">
        <f ca="1">IFERROR(OFFSET(grille!$A$1,MOD(INT((T2-parametres!$D$1)/7),42)+1,WEEKDAY(calendrier!T2,2)),"")</f>
        <v>T120</v>
      </c>
      <c r="V2" s="4">
        <f>DATE($A$1,COLUMN()-11,ROW()-1)</f>
        <v>42309</v>
      </c>
      <c r="W2" s="6" t="str">
        <f ca="1">IFERROR(OFFSET(grille!$A$1,MOD(INT((V2-parametres!$D$1)/7),42)+1,WEEKDAY(calendrier!V2,2)),"")</f>
        <v>T227__</v>
      </c>
      <c r="X2" s="3">
        <f>DATE($A$1,COLUMN()-12,ROW()-1)</f>
        <v>42339</v>
      </c>
      <c r="Y2" s="6" t="str">
        <f ca="1">IFERROR(OFFSET(grille!$A$1,MOD(INT((X2-parametres!$D$1)/7),42)+1,WEEKDAY(calendrier!X2,2)),"")</f>
        <v>__T450</v>
      </c>
    </row>
    <row r="3" spans="1:25" x14ac:dyDescent="0.35">
      <c r="B3" s="3">
        <f t="shared" ref="B3:B32" si="0">DATE($A$1,COLUMN()-1,ROW()-1)</f>
        <v>42006</v>
      </c>
      <c r="C3" s="6" t="str">
        <f ca="1">IFERROR(OFFSET(grille!$A$1,MOD(INT((B3-parametres!$D$1)/7),42)+1,WEEKDAY(calendrier!B3,2)),"")</f>
        <v>__T230</v>
      </c>
      <c r="D3" s="3">
        <f t="shared" ref="D3:D29" si="1">DATE($A$1,COLUMN()-2,ROW()-1)</f>
        <v>42037</v>
      </c>
      <c r="E3" s="6" t="str">
        <f ca="1">IFERROR(OFFSET(grille!$A$1,MOD(INT((D3-parametres!$D$1)/7),42)+1,WEEKDAY(calendrier!D3,2)),"")</f>
        <v>T410</v>
      </c>
      <c r="F3" s="3">
        <f t="shared" ref="F3:F32" si="2">DATE($A$1,COLUMN()-3,ROW()-1)</f>
        <v>42065</v>
      </c>
      <c r="G3" s="6" t="str">
        <f ca="1">IFERROR(OFFSET(grille!$A$1,MOD(INT((F3-parametres!$D$1)/7),42)+1,WEEKDAY(calendrier!F3,2)),"")</f>
        <v>__T640</v>
      </c>
      <c r="H3" s="3">
        <f t="shared" ref="H3:H31" si="3">DATE($A$1,COLUMN()-4,ROW()-1)</f>
        <v>42096</v>
      </c>
      <c r="I3" s="6">
        <f ca="1">IFERROR(OFFSET(grille!$A$1,MOD(INT((H3-parametres!$D$1)/7),42)+1,WEEKDAY(calendrier!H3,2)),"")</f>
        <v>0</v>
      </c>
      <c r="J3" s="3">
        <f t="shared" ref="J3:J32" si="4">DATE($A$1,COLUMN()-5,ROW()-1)</f>
        <v>42126</v>
      </c>
      <c r="K3" s="6">
        <f ca="1">IFERROR(OFFSET(grille!$A$1,MOD(INT((J3-parametres!$D$1)/7),42)+1,WEEKDAY(calendrier!J3,2)),"")</f>
        <v>0</v>
      </c>
      <c r="L3" s="3">
        <f t="shared" ref="L3:L31" si="5">DATE($A$1,COLUMN()-6,ROW()-1)</f>
        <v>42157</v>
      </c>
      <c r="M3" s="6">
        <f ca="1">IFERROR(OFFSET(grille!$A$1,MOD(INT((L3-parametres!$D$1)/7),42)+1,WEEKDAY(calendrier!L3,2)),"")</f>
        <v>0</v>
      </c>
      <c r="N3" s="4">
        <f t="shared" ref="N3:N32" si="6">DATE($A$1,COLUMN()-7,ROW()-1)</f>
        <v>42187</v>
      </c>
      <c r="O3" s="6">
        <f ca="1">IFERROR(OFFSET(grille!$A$1,MOD(INT((N3-parametres!$D$1)/7),42)+1,WEEKDAY(calendrier!N3,2)),"")</f>
        <v>0</v>
      </c>
      <c r="P3" s="3">
        <f t="shared" ref="P3:P32" si="7">DATE($A$1,COLUMN()-8,ROW()-1)</f>
        <v>42218</v>
      </c>
      <c r="Q3" s="6">
        <f ca="1">IFERROR(OFFSET(grille!$A$1,MOD(INT((P3-parametres!$D$1)/7),42)+1,WEEKDAY(calendrier!P3,2)),"")</f>
        <v>0</v>
      </c>
      <c r="R3" s="3">
        <f t="shared" ref="R3:R31" si="8">DATE($A$1,COLUMN()-9,ROW()-1)</f>
        <v>42249</v>
      </c>
      <c r="S3" s="6" t="str">
        <f ca="1">IFERROR(OFFSET(grille!$A$1,MOD(INT((R3-parametres!$D$1)/7),42)+1,WEEKDAY(calendrier!R3,2)),"")</f>
        <v>__T660</v>
      </c>
      <c r="T3" s="3">
        <f t="shared" ref="T3:T32" si="9">DATE($A$1,COLUMN()-10,ROW()-1)</f>
        <v>42279</v>
      </c>
      <c r="U3" s="6" t="str">
        <f ca="1">IFERROR(OFFSET(grille!$A$1,MOD(INT((T3-parametres!$D$1)/7),42)+1,WEEKDAY(calendrier!T3,2)),"")</f>
        <v>T720</v>
      </c>
      <c r="V3" s="4">
        <f t="shared" ref="V3:V31" si="10">DATE($A$1,COLUMN()-11,ROW()-1)</f>
        <v>42310</v>
      </c>
      <c r="W3" s="6" t="str">
        <f ca="1">IFERROR(OFFSET(grille!$A$1,MOD(INT((V3-parametres!$D$1)/7),42)+1,WEEKDAY(calendrier!V3,2)),"")</f>
        <v>__T230</v>
      </c>
      <c r="X3" s="3">
        <f t="shared" ref="X3:X32" si="11">DATE($A$1,COLUMN()-12,ROW()-1)</f>
        <v>42340</v>
      </c>
      <c r="Y3" s="6" t="str">
        <f ca="1">IFERROR(OFFSET(grille!$A$1,MOD(INT((X3-parametres!$D$1)/7),42)+1,WEEKDAY(calendrier!X3,2)),"")</f>
        <v>T240__</v>
      </c>
    </row>
    <row r="4" spans="1:25" x14ac:dyDescent="0.35">
      <c r="B4" s="4">
        <f t="shared" si="0"/>
        <v>42007</v>
      </c>
      <c r="C4" s="6" t="str">
        <f ca="1">IFERROR(OFFSET(grille!$A$1,MOD(INT((B4-parametres!$D$1)/7),42)+1,WEEKDAY(calendrier!B4,2)),"")</f>
        <v>RP</v>
      </c>
      <c r="D4" s="3">
        <f t="shared" si="1"/>
        <v>42038</v>
      </c>
      <c r="E4" s="6" t="str">
        <f ca="1">IFERROR(OFFSET(grille!$A$1,MOD(INT((D4-parametres!$D$1)/7),42)+1,WEEKDAY(calendrier!D4,2)),"")</f>
        <v>T720</v>
      </c>
      <c r="F4" s="3">
        <f t="shared" si="2"/>
        <v>42066</v>
      </c>
      <c r="G4" s="6" t="str">
        <f ca="1">IFERROR(OFFSET(grille!$A$1,MOD(INT((F4-parametres!$D$1)/7),42)+1,WEEKDAY(calendrier!F4,2)),"")</f>
        <v>T430</v>
      </c>
      <c r="H4" s="3">
        <f t="shared" si="3"/>
        <v>42097</v>
      </c>
      <c r="I4" s="6">
        <f ca="1">IFERROR(OFFSET(grille!$A$1,MOD(INT((H4-parametres!$D$1)/7),42)+1,WEEKDAY(calendrier!H4,2)),"")</f>
        <v>0</v>
      </c>
      <c r="J4" s="3">
        <f t="shared" si="4"/>
        <v>42127</v>
      </c>
      <c r="K4" s="6">
        <f ca="1">IFERROR(OFFSET(grille!$A$1,MOD(INT((J4-parametres!$D$1)/7),42)+1,WEEKDAY(calendrier!J4,2)),"")</f>
        <v>0</v>
      </c>
      <c r="L4" s="3">
        <f t="shared" si="5"/>
        <v>42158</v>
      </c>
      <c r="M4" s="6">
        <f ca="1">IFERROR(OFFSET(grille!$A$1,MOD(INT((L4-parametres!$D$1)/7),42)+1,WEEKDAY(calendrier!L4,2)),"")</f>
        <v>0</v>
      </c>
      <c r="N4" s="4">
        <f t="shared" si="6"/>
        <v>42188</v>
      </c>
      <c r="O4" s="6">
        <f ca="1">IFERROR(OFFSET(grille!$A$1,MOD(INT((N4-parametres!$D$1)/7),42)+1,WEEKDAY(calendrier!N4,2)),"")</f>
        <v>0</v>
      </c>
      <c r="P4" s="3">
        <f t="shared" si="7"/>
        <v>42219</v>
      </c>
      <c r="Q4" s="6">
        <f ca="1">IFERROR(OFFSET(grille!$A$1,MOD(INT((P4-parametres!$D$1)/7),42)+1,WEEKDAY(calendrier!P4,2)),"")</f>
        <v>0</v>
      </c>
      <c r="R4" s="3">
        <f t="shared" si="8"/>
        <v>42250</v>
      </c>
      <c r="S4" s="6" t="str">
        <f ca="1">IFERROR(OFFSET(grille!$A$1,MOD(INT((R4-parametres!$D$1)/7),42)+1,WEEKDAY(calendrier!R4,2)),"")</f>
        <v>T260</v>
      </c>
      <c r="T4" s="3">
        <f t="shared" si="9"/>
        <v>42280</v>
      </c>
      <c r="U4" s="6" t="str">
        <f ca="1">IFERROR(OFFSET(grille!$A$1,MOD(INT((T4-parametres!$D$1)/7),42)+1,WEEKDAY(calendrier!T4,2)),"")</f>
        <v>T346__</v>
      </c>
      <c r="V4" s="4">
        <f t="shared" si="10"/>
        <v>42311</v>
      </c>
      <c r="W4" s="6" t="str">
        <f ca="1">IFERROR(OFFSET(grille!$A$1,MOD(INT((V4-parametres!$D$1)/7),42)+1,WEEKDAY(calendrier!V4,2)),"")</f>
        <v>T260</v>
      </c>
      <c r="X4" s="3">
        <f t="shared" si="11"/>
        <v>42341</v>
      </c>
      <c r="Y4" s="6" t="str">
        <f ca="1">IFERROR(OFFSET(grille!$A$1,MOD(INT((X4-parametres!$D$1)/7),42)+1,WEEKDAY(calendrier!X4,2)),"")</f>
        <v>__T250</v>
      </c>
    </row>
    <row r="5" spans="1:25" x14ac:dyDescent="0.35">
      <c r="B5" s="4">
        <f t="shared" si="0"/>
        <v>42008</v>
      </c>
      <c r="C5" s="6" t="str">
        <f ca="1">IFERROR(OFFSET(grille!$A$1,MOD(INT((B5-parametres!$D$1)/7),42)+1,WEEKDAY(calendrier!B5,2)),"")</f>
        <v>RP</v>
      </c>
      <c r="D5" s="3">
        <f t="shared" si="1"/>
        <v>42039</v>
      </c>
      <c r="E5" s="6" t="str">
        <f ca="1">IFERROR(OFFSET(grille!$A$1,MOD(INT((D5-parametres!$D$1)/7),42)+1,WEEKDAY(calendrier!D5,2)),"")</f>
        <v>T510</v>
      </c>
      <c r="F5" s="3">
        <f t="shared" si="2"/>
        <v>42067</v>
      </c>
      <c r="G5" s="6" t="str">
        <f ca="1">IFERROR(OFFSET(grille!$A$1,MOD(INT((F5-parametres!$D$1)/7),42)+1,WEEKDAY(calendrier!F5,2)),"")</f>
        <v>T820__</v>
      </c>
      <c r="H5" s="3">
        <f t="shared" si="3"/>
        <v>42098</v>
      </c>
      <c r="I5" s="6">
        <f ca="1">IFERROR(OFFSET(grille!$A$1,MOD(INT((H5-parametres!$D$1)/7),42)+1,WEEKDAY(calendrier!H5,2)),"")</f>
        <v>0</v>
      </c>
      <c r="J5" s="3">
        <f t="shared" si="4"/>
        <v>42128</v>
      </c>
      <c r="K5" s="6">
        <f ca="1">IFERROR(OFFSET(grille!$A$1,MOD(INT((J5-parametres!$D$1)/7),42)+1,WEEKDAY(calendrier!J5,2)),"")</f>
        <v>0</v>
      </c>
      <c r="L5" s="3">
        <f t="shared" si="5"/>
        <v>42159</v>
      </c>
      <c r="M5" s="6">
        <f ca="1">IFERROR(OFFSET(grille!$A$1,MOD(INT((L5-parametres!$D$1)/7),42)+1,WEEKDAY(calendrier!L5,2)),"")</f>
        <v>0</v>
      </c>
      <c r="N5" s="4">
        <f t="shared" si="6"/>
        <v>42189</v>
      </c>
      <c r="O5" s="6">
        <f ca="1">IFERROR(OFFSET(grille!$A$1,MOD(INT((N5-parametres!$D$1)/7),42)+1,WEEKDAY(calendrier!N5,2)),"")</f>
        <v>0</v>
      </c>
      <c r="P5" s="3">
        <f t="shared" si="7"/>
        <v>42220</v>
      </c>
      <c r="Q5" s="6">
        <f ca="1">IFERROR(OFFSET(grille!$A$1,MOD(INT((P5-parametres!$D$1)/7),42)+1,WEEKDAY(calendrier!P5,2)),"")</f>
        <v>0</v>
      </c>
      <c r="R5" s="3">
        <f t="shared" si="8"/>
        <v>42251</v>
      </c>
      <c r="S5" s="6" t="str">
        <f ca="1">IFERROR(OFFSET(grille!$A$1,MOD(INT((R5-parametres!$D$1)/7),42)+1,WEEKDAY(calendrier!R5,2)),"")</f>
        <v>D</v>
      </c>
      <c r="T5" s="3">
        <f t="shared" si="9"/>
        <v>42281</v>
      </c>
      <c r="U5" s="6" t="str">
        <f ca="1">IFERROR(OFFSET(grille!$A$1,MOD(INT((T5-parametres!$D$1)/7),42)+1,WEEKDAY(calendrier!T5,2)),"")</f>
        <v>__T357</v>
      </c>
      <c r="V5" s="4">
        <f t="shared" si="10"/>
        <v>42312</v>
      </c>
      <c r="W5" s="6" t="str">
        <f ca="1">IFERROR(OFFSET(grille!$A$1,MOD(INT((V5-parametres!$D$1)/7),42)+1,WEEKDAY(calendrier!V5,2)),"")</f>
        <v>RP</v>
      </c>
      <c r="X5" s="3">
        <f t="shared" si="11"/>
        <v>42342</v>
      </c>
      <c r="Y5" s="6" t="str">
        <f ca="1">IFERROR(OFFSET(grille!$A$1,MOD(INT((X5-parametres!$D$1)/7),42)+1,WEEKDAY(calendrier!X5,2)),"")</f>
        <v>RP</v>
      </c>
    </row>
    <row r="6" spans="1:25" x14ac:dyDescent="0.35">
      <c r="B6" s="3">
        <f t="shared" si="0"/>
        <v>42009</v>
      </c>
      <c r="C6" s="6" t="str">
        <f ca="1">IFERROR(OFFSET(grille!$A$1,MOD(INT((B6-parametres!$D$1)/7),42)+1,WEEKDAY(calendrier!B6,2)),"")</f>
        <v>T220__</v>
      </c>
      <c r="D6" s="3">
        <f t="shared" si="1"/>
        <v>42040</v>
      </c>
      <c r="E6" s="6" t="str">
        <f ca="1">IFERROR(OFFSET(grille!$A$1,MOD(INT((D6-parametres!$D$1)/7),42)+1,WEEKDAY(calendrier!D6,2)),"")</f>
        <v>T140__</v>
      </c>
      <c r="F6" s="3">
        <f t="shared" si="2"/>
        <v>42068</v>
      </c>
      <c r="G6" s="6" t="str">
        <f ca="1">IFERROR(OFFSET(grille!$A$1,MOD(INT((F6-parametres!$D$1)/7),42)+1,WEEKDAY(calendrier!F6,2)),"")</f>
        <v>__T830</v>
      </c>
      <c r="H6" s="3">
        <f t="shared" si="3"/>
        <v>42099</v>
      </c>
      <c r="I6" s="6">
        <f ca="1">IFERROR(OFFSET(grille!$A$1,MOD(INT((H6-parametres!$D$1)/7),42)+1,WEEKDAY(calendrier!H6,2)),"")</f>
        <v>0</v>
      </c>
      <c r="J6" s="3">
        <f t="shared" si="4"/>
        <v>42129</v>
      </c>
      <c r="K6" s="6">
        <f ca="1">IFERROR(OFFSET(grille!$A$1,MOD(INT((J6-parametres!$D$1)/7),42)+1,WEEKDAY(calendrier!J6,2)),"")</f>
        <v>0</v>
      </c>
      <c r="L6" s="3">
        <f t="shared" si="5"/>
        <v>42160</v>
      </c>
      <c r="M6" s="6">
        <f ca="1">IFERROR(OFFSET(grille!$A$1,MOD(INT((L6-parametres!$D$1)/7),42)+1,WEEKDAY(calendrier!L6,2)),"")</f>
        <v>0</v>
      </c>
      <c r="N6" s="4">
        <f t="shared" si="6"/>
        <v>42190</v>
      </c>
      <c r="O6" s="6">
        <f ca="1">IFERROR(OFFSET(grille!$A$1,MOD(INT((N6-parametres!$D$1)/7),42)+1,WEEKDAY(calendrier!N6,2)),"")</f>
        <v>0</v>
      </c>
      <c r="P6" s="3">
        <f t="shared" si="7"/>
        <v>42221</v>
      </c>
      <c r="Q6" s="6">
        <f ca="1">IFERROR(OFFSET(grille!$A$1,MOD(INT((P6-parametres!$D$1)/7),42)+1,WEEKDAY(calendrier!P6,2)),"")</f>
        <v>0</v>
      </c>
      <c r="R6" s="3">
        <f t="shared" si="8"/>
        <v>42252</v>
      </c>
      <c r="S6" s="6" t="str">
        <f ca="1">IFERROR(OFFSET(grille!$A$1,MOD(INT((R6-parametres!$D$1)/7),42)+1,WEEKDAY(calendrier!R6,2)),"")</f>
        <v>RP</v>
      </c>
      <c r="T6" s="3">
        <f t="shared" si="9"/>
        <v>42282</v>
      </c>
      <c r="U6" s="6" t="str">
        <f ca="1">IFERROR(OFFSET(grille!$A$1,MOD(INT((T6-parametres!$D$1)/7),42)+1,WEEKDAY(calendrier!T6,2)),"")</f>
        <v>RP</v>
      </c>
      <c r="V6" s="4">
        <f t="shared" si="10"/>
        <v>42313</v>
      </c>
      <c r="W6" s="6" t="str">
        <f ca="1">IFERROR(OFFSET(grille!$A$1,MOD(INT((V6-parametres!$D$1)/7),42)+1,WEEKDAY(calendrier!V6,2)),"")</f>
        <v>RP</v>
      </c>
      <c r="X6" s="3">
        <f t="shared" si="11"/>
        <v>42343</v>
      </c>
      <c r="Y6" s="6" t="str">
        <f ca="1">IFERROR(OFFSET(grille!$A$1,MOD(INT((X6-parametres!$D$1)/7),42)+1,WEEKDAY(calendrier!X6,2)),"")</f>
        <v>RP</v>
      </c>
    </row>
    <row r="7" spans="1:25" x14ac:dyDescent="0.35">
      <c r="B7" s="3">
        <f t="shared" si="0"/>
        <v>42010</v>
      </c>
      <c r="C7" s="6" t="str">
        <f ca="1">IFERROR(OFFSET(grille!$A$1,MOD(INT((B7-parametres!$D$1)/7),42)+1,WEEKDAY(calendrier!B7,2)),"")</f>
        <v>__T230</v>
      </c>
      <c r="D7" s="3">
        <f t="shared" si="1"/>
        <v>42041</v>
      </c>
      <c r="E7" s="6" t="str">
        <f ca="1">IFERROR(OFFSET(grille!$A$1,MOD(INT((D7-parametres!$D$1)/7),42)+1,WEEKDAY(calendrier!D7,2)),"")</f>
        <v>__T150</v>
      </c>
      <c r="F7" s="3">
        <f t="shared" si="2"/>
        <v>42069</v>
      </c>
      <c r="G7" s="6" t="str">
        <f ca="1">IFERROR(OFFSET(grille!$A$1,MOD(INT((F7-parametres!$D$1)/7),42)+1,WEEKDAY(calendrier!F7,2)),"")</f>
        <v>D</v>
      </c>
      <c r="H7" s="3">
        <f t="shared" si="3"/>
        <v>42100</v>
      </c>
      <c r="I7" s="6">
        <f ca="1">IFERROR(OFFSET(grille!$A$1,MOD(INT((H7-parametres!$D$1)/7),42)+1,WEEKDAY(calendrier!H7,2)),"")</f>
        <v>0</v>
      </c>
      <c r="J7" s="3">
        <f t="shared" si="4"/>
        <v>42130</v>
      </c>
      <c r="K7" s="6">
        <f ca="1">IFERROR(OFFSET(grille!$A$1,MOD(INT((J7-parametres!$D$1)/7),42)+1,WEEKDAY(calendrier!J7,2)),"")</f>
        <v>0</v>
      </c>
      <c r="L7" s="3">
        <f t="shared" si="5"/>
        <v>42161</v>
      </c>
      <c r="M7" s="6">
        <f ca="1">IFERROR(OFFSET(grille!$A$1,MOD(INT((L7-parametres!$D$1)/7),42)+1,WEEKDAY(calendrier!L7,2)),"")</f>
        <v>0</v>
      </c>
      <c r="N7" s="4">
        <f t="shared" si="6"/>
        <v>42191</v>
      </c>
      <c r="O7" s="6">
        <f ca="1">IFERROR(OFFSET(grille!$A$1,MOD(INT((N7-parametres!$D$1)/7),42)+1,WEEKDAY(calendrier!N7,2)),"")</f>
        <v>0</v>
      </c>
      <c r="P7" s="3">
        <f t="shared" si="7"/>
        <v>42222</v>
      </c>
      <c r="Q7" s="6">
        <f ca="1">IFERROR(OFFSET(grille!$A$1,MOD(INT((P7-parametres!$D$1)/7),42)+1,WEEKDAY(calendrier!P7,2)),"")</f>
        <v>0</v>
      </c>
      <c r="R7" s="3">
        <f t="shared" si="8"/>
        <v>42253</v>
      </c>
      <c r="S7" s="6" t="str">
        <f ca="1">IFERROR(OFFSET(grille!$A$1,MOD(INT((R7-parametres!$D$1)/7),42)+1,WEEKDAY(calendrier!R7,2)),"")</f>
        <v>RP</v>
      </c>
      <c r="T7" s="3">
        <f t="shared" si="9"/>
        <v>42283</v>
      </c>
      <c r="U7" s="6" t="str">
        <f ca="1">IFERROR(OFFSET(grille!$A$1,MOD(INT((T7-parametres!$D$1)/7),42)+1,WEEKDAY(calendrier!T7,2)),"")</f>
        <v>RP</v>
      </c>
      <c r="V7" s="4">
        <f t="shared" si="10"/>
        <v>42314</v>
      </c>
      <c r="W7" s="6" t="str">
        <f ca="1">IFERROR(OFFSET(grille!$A$1,MOD(INT((V7-parametres!$D$1)/7),42)+1,WEEKDAY(calendrier!V7,2)),"")</f>
        <v>T410</v>
      </c>
      <c r="X7" s="3">
        <f t="shared" si="11"/>
        <v>42344</v>
      </c>
      <c r="Y7" s="6" t="str">
        <f ca="1">IFERROR(OFFSET(grille!$A$1,MOD(INT((X7-parametres!$D$1)/7),42)+1,WEEKDAY(calendrier!X7,2)),"")</f>
        <v>T657__</v>
      </c>
    </row>
    <row r="8" spans="1:25" x14ac:dyDescent="0.35">
      <c r="B8" s="3">
        <f t="shared" si="0"/>
        <v>42011</v>
      </c>
      <c r="C8" s="6" t="str">
        <f ca="1">IFERROR(OFFSET(grille!$A$1,MOD(INT((B8-parametres!$D$1)/7),42)+1,WEEKDAY(calendrier!B8,2)),"")</f>
        <v>RP</v>
      </c>
      <c r="D8" s="3">
        <f t="shared" si="1"/>
        <v>42042</v>
      </c>
      <c r="E8" s="6" t="str">
        <f ca="1">IFERROR(OFFSET(grille!$A$1,MOD(INT((D8-parametres!$D$1)/7),42)+1,WEEKDAY(calendrier!D8,2)),"")</f>
        <v>RP</v>
      </c>
      <c r="F8" s="3">
        <f t="shared" si="2"/>
        <v>42070</v>
      </c>
      <c r="G8" s="6" t="str">
        <f ca="1">IFERROR(OFFSET(grille!$A$1,MOD(INT((F8-parametres!$D$1)/7),42)+1,WEEKDAY(calendrier!F8,2)),"")</f>
        <v>RP</v>
      </c>
      <c r="H8" s="3">
        <f t="shared" si="3"/>
        <v>42101</v>
      </c>
      <c r="I8" s="6">
        <f ca="1">IFERROR(OFFSET(grille!$A$1,MOD(INT((H8-parametres!$D$1)/7),42)+1,WEEKDAY(calendrier!H8,2)),"")</f>
        <v>0</v>
      </c>
      <c r="J8" s="3">
        <f t="shared" si="4"/>
        <v>42131</v>
      </c>
      <c r="K8" s="6">
        <f ca="1">IFERROR(OFFSET(grille!$A$1,MOD(INT((J8-parametres!$D$1)/7),42)+1,WEEKDAY(calendrier!J8,2)),"")</f>
        <v>0</v>
      </c>
      <c r="L8" s="3">
        <f t="shared" si="5"/>
        <v>42162</v>
      </c>
      <c r="M8" s="6">
        <f ca="1">IFERROR(OFFSET(grille!$A$1,MOD(INT((L8-parametres!$D$1)/7),42)+1,WEEKDAY(calendrier!L8,2)),"")</f>
        <v>0</v>
      </c>
      <c r="N8" s="4">
        <f t="shared" si="6"/>
        <v>42192</v>
      </c>
      <c r="O8" s="6">
        <f ca="1">IFERROR(OFFSET(grille!$A$1,MOD(INT((N8-parametres!$D$1)/7),42)+1,WEEKDAY(calendrier!N8,2)),"")</f>
        <v>0</v>
      </c>
      <c r="P8" s="3">
        <f t="shared" si="7"/>
        <v>42223</v>
      </c>
      <c r="Q8" s="6">
        <f ca="1">IFERROR(OFFSET(grille!$A$1,MOD(INT((P8-parametres!$D$1)/7),42)+1,WEEKDAY(calendrier!P8,2)),"")</f>
        <v>0</v>
      </c>
      <c r="R8" s="3">
        <f t="shared" si="8"/>
        <v>42254</v>
      </c>
      <c r="S8" s="6" t="str">
        <f ca="1">IFERROR(OFFSET(grille!$A$1,MOD(INT((R8-parametres!$D$1)/7),42)+1,WEEKDAY(calendrier!R8,2)),"")</f>
        <v>T210</v>
      </c>
      <c r="T8" s="3">
        <f t="shared" si="9"/>
        <v>42284</v>
      </c>
      <c r="U8" s="6" t="str">
        <f ca="1">IFERROR(OFFSET(grille!$A$1,MOD(INT((T8-parametres!$D$1)/7),42)+1,WEEKDAY(calendrier!T8,2)),"")</f>
        <v>T840__</v>
      </c>
      <c r="V8" s="4">
        <f t="shared" si="10"/>
        <v>42315</v>
      </c>
      <c r="W8" s="6" t="str">
        <f ca="1">IFERROR(OFFSET(grille!$A$1,MOD(INT((V8-parametres!$D$1)/7),42)+1,WEEKDAY(calendrier!V8,2)),"")</f>
        <v>T146__</v>
      </c>
      <c r="X8" s="3">
        <f t="shared" si="11"/>
        <v>42345</v>
      </c>
      <c r="Y8" s="6" t="str">
        <f ca="1">IFERROR(OFFSET(grille!$A$1,MOD(INT((X8-parametres!$D$1)/7),42)+1,WEEKDAY(calendrier!X8,2)),"")</f>
        <v>__T661</v>
      </c>
    </row>
    <row r="9" spans="1:25" x14ac:dyDescent="0.35">
      <c r="B9" s="3">
        <f t="shared" si="0"/>
        <v>42012</v>
      </c>
      <c r="C9" s="6" t="str">
        <f ca="1">IFERROR(OFFSET(grille!$A$1,MOD(INT((B9-parametres!$D$1)/7),42)+1,WEEKDAY(calendrier!B9,2)),"")</f>
        <v>RP</v>
      </c>
      <c r="D9" s="3">
        <f t="shared" si="1"/>
        <v>42043</v>
      </c>
      <c r="E9" s="6" t="str">
        <f ca="1">IFERROR(OFFSET(grille!$A$1,MOD(INT((D9-parametres!$D$1)/7),42)+1,WEEKDAY(calendrier!D9,2)),"")</f>
        <v>RP</v>
      </c>
      <c r="F9" s="3">
        <f t="shared" si="2"/>
        <v>42071</v>
      </c>
      <c r="G9" s="6" t="str">
        <f ca="1">IFERROR(OFFSET(grille!$A$1,MOD(INT((F9-parametres!$D$1)/7),42)+1,WEEKDAY(calendrier!F9,2)),"")</f>
        <v>RP</v>
      </c>
      <c r="H9" s="3">
        <f t="shared" si="3"/>
        <v>42102</v>
      </c>
      <c r="I9" s="6">
        <f ca="1">IFERROR(OFFSET(grille!$A$1,MOD(INT((H9-parametres!$D$1)/7),42)+1,WEEKDAY(calendrier!H9,2)),"")</f>
        <v>0</v>
      </c>
      <c r="J9" s="3">
        <f t="shared" si="4"/>
        <v>42132</v>
      </c>
      <c r="K9" s="6">
        <f ca="1">IFERROR(OFFSET(grille!$A$1,MOD(INT((J9-parametres!$D$1)/7),42)+1,WEEKDAY(calendrier!J9,2)),"")</f>
        <v>0</v>
      </c>
      <c r="L9" s="3">
        <f t="shared" si="5"/>
        <v>42163</v>
      </c>
      <c r="M9" s="6">
        <f ca="1">IFERROR(OFFSET(grille!$A$1,MOD(INT((L9-parametres!$D$1)/7),42)+1,WEEKDAY(calendrier!L9,2)),"")</f>
        <v>0</v>
      </c>
      <c r="N9" s="4">
        <f t="shared" si="6"/>
        <v>42193</v>
      </c>
      <c r="O9" s="6">
        <f ca="1">IFERROR(OFFSET(grille!$A$1,MOD(INT((N9-parametres!$D$1)/7),42)+1,WEEKDAY(calendrier!N9,2)),"")</f>
        <v>0</v>
      </c>
      <c r="P9" s="3">
        <f t="shared" si="7"/>
        <v>42224</v>
      </c>
      <c r="Q9" s="6">
        <f ca="1">IFERROR(OFFSET(grille!$A$1,MOD(INT((P9-parametres!$D$1)/7),42)+1,WEEKDAY(calendrier!P9,2)),"")</f>
        <v>0</v>
      </c>
      <c r="R9" s="3">
        <f t="shared" si="8"/>
        <v>42255</v>
      </c>
      <c r="S9" s="6" t="str">
        <f ca="1">IFERROR(OFFSET(grille!$A$1,MOD(INT((R9-parametres!$D$1)/7),42)+1,WEEKDAY(calendrier!R9,2)),"")</f>
        <v>T410</v>
      </c>
      <c r="T9" s="3">
        <f t="shared" si="9"/>
        <v>42285</v>
      </c>
      <c r="U9" s="6" t="str">
        <f ca="1">IFERROR(OFFSET(grille!$A$1,MOD(INT((T9-parametres!$D$1)/7),42)+1,WEEKDAY(calendrier!T9,2)),"")</f>
        <v>__T850</v>
      </c>
      <c r="V9" s="4">
        <f t="shared" si="10"/>
        <v>42316</v>
      </c>
      <c r="W9" s="6" t="str">
        <f ca="1">IFERROR(OFFSET(grille!$A$1,MOD(INT((V9-parametres!$D$1)/7),42)+1,WEEKDAY(calendrier!V9,2)),"")</f>
        <v>__T157</v>
      </c>
      <c r="X9" s="3">
        <f t="shared" si="11"/>
        <v>42346</v>
      </c>
      <c r="Y9" s="6" t="str">
        <f ca="1">IFERROR(OFFSET(grille!$A$1,MOD(INT((X9-parametres!$D$1)/7),42)+1,WEEKDAY(calendrier!X9,2)),"")</f>
        <v>T240__</v>
      </c>
    </row>
    <row r="10" spans="1:25" x14ac:dyDescent="0.35">
      <c r="B10" s="3">
        <f t="shared" si="0"/>
        <v>42013</v>
      </c>
      <c r="C10" s="6" t="str">
        <f ca="1">IFERROR(OFFSET(grille!$A$1,MOD(INT((B10-parametres!$D$1)/7),42)+1,WEEKDAY(calendrier!B10,2)),"")</f>
        <v>T320__</v>
      </c>
      <c r="D10" s="3">
        <f t="shared" si="1"/>
        <v>42044</v>
      </c>
      <c r="E10" s="6" t="str">
        <f ca="1">IFERROR(OFFSET(grille!$A$1,MOD(INT((D10-parametres!$D$1)/7),42)+1,WEEKDAY(calendrier!D10,2)),"")</f>
        <v>T440__</v>
      </c>
      <c r="F10" s="3">
        <f t="shared" si="2"/>
        <v>42072</v>
      </c>
      <c r="G10" s="6" t="str">
        <f ca="1">IFERROR(OFFSET(grille!$A$1,MOD(INT((F10-parametres!$D$1)/7),42)+1,WEEKDAY(calendrier!F10,2)),"")</f>
        <v>RP</v>
      </c>
      <c r="H10" s="3">
        <f t="shared" si="3"/>
        <v>42103</v>
      </c>
      <c r="I10" s="6">
        <f ca="1">IFERROR(OFFSET(grille!$A$1,MOD(INT((H10-parametres!$D$1)/7),42)+1,WEEKDAY(calendrier!H10,2)),"")</f>
        <v>0</v>
      </c>
      <c r="J10" s="3">
        <f t="shared" si="4"/>
        <v>42133</v>
      </c>
      <c r="K10" s="6">
        <f ca="1">IFERROR(OFFSET(grille!$A$1,MOD(INT((J10-parametres!$D$1)/7),42)+1,WEEKDAY(calendrier!J10,2)),"")</f>
        <v>0</v>
      </c>
      <c r="L10" s="3">
        <f t="shared" si="5"/>
        <v>42164</v>
      </c>
      <c r="M10" s="6">
        <f ca="1">IFERROR(OFFSET(grille!$A$1,MOD(INT((L10-parametres!$D$1)/7),42)+1,WEEKDAY(calendrier!L10,2)),"")</f>
        <v>0</v>
      </c>
      <c r="N10" s="4">
        <f t="shared" si="6"/>
        <v>42194</v>
      </c>
      <c r="O10" s="6">
        <f ca="1">IFERROR(OFFSET(grille!$A$1,MOD(INT((N10-parametres!$D$1)/7),42)+1,WEEKDAY(calendrier!N10,2)),"")</f>
        <v>0</v>
      </c>
      <c r="P10" s="3">
        <f t="shared" si="7"/>
        <v>42225</v>
      </c>
      <c r="Q10" s="6">
        <f ca="1">IFERROR(OFFSET(grille!$A$1,MOD(INT((P10-parametres!$D$1)/7),42)+1,WEEKDAY(calendrier!P10,2)),"")</f>
        <v>0</v>
      </c>
      <c r="R10" s="3">
        <f t="shared" si="8"/>
        <v>42256</v>
      </c>
      <c r="S10" s="6" t="str">
        <f ca="1">IFERROR(OFFSET(grille!$A$1,MOD(INT((R10-parametres!$D$1)/7),42)+1,WEEKDAY(calendrier!R10,2)),"")</f>
        <v>T810</v>
      </c>
      <c r="T10" s="3">
        <f t="shared" si="9"/>
        <v>42286</v>
      </c>
      <c r="U10" s="6" t="str">
        <f ca="1">IFERROR(OFFSET(grille!$A$1,MOD(INT((T10-parametres!$D$1)/7),42)+1,WEEKDAY(calendrier!T10,2)),"")</f>
        <v>Fac</v>
      </c>
      <c r="V10" s="4">
        <f t="shared" si="10"/>
        <v>42317</v>
      </c>
      <c r="W10" s="6" t="str">
        <f ca="1">IFERROR(OFFSET(grille!$A$1,MOD(INT((V10-parametres!$D$1)/7),42)+1,WEEKDAY(calendrier!V10,2)),"")</f>
        <v>T260</v>
      </c>
      <c r="X10" s="3">
        <f t="shared" si="11"/>
        <v>42347</v>
      </c>
      <c r="Y10" s="6" t="str">
        <f ca="1">IFERROR(OFFSET(grille!$A$1,MOD(INT((X10-parametres!$D$1)/7),42)+1,WEEKDAY(calendrier!X10,2)),"")</f>
        <v>__T250</v>
      </c>
    </row>
    <row r="11" spans="1:25" x14ac:dyDescent="0.35">
      <c r="B11" s="3">
        <f t="shared" si="0"/>
        <v>42014</v>
      </c>
      <c r="C11" s="6" t="str">
        <f ca="1">IFERROR(OFFSET(grille!$A$1,MOD(INT((B11-parametres!$D$1)/7),42)+1,WEEKDAY(calendrier!B11,2)),"")</f>
        <v>__T336</v>
      </c>
      <c r="D11" s="3">
        <f t="shared" si="1"/>
        <v>42045</v>
      </c>
      <c r="E11" s="6" t="str">
        <f ca="1">IFERROR(OFFSET(grille!$A$1,MOD(INT((D11-parametres!$D$1)/7),42)+1,WEEKDAY(calendrier!D11,2)),"")</f>
        <v>__T450</v>
      </c>
      <c r="F11" s="3">
        <f t="shared" si="2"/>
        <v>42073</v>
      </c>
      <c r="G11" s="6" t="str">
        <f ca="1">IFERROR(OFFSET(grille!$A$1,MOD(INT((F11-parametres!$D$1)/7),42)+1,WEEKDAY(calendrier!F11,2)),"")</f>
        <v>T730__</v>
      </c>
      <c r="H11" s="3">
        <f t="shared" si="3"/>
        <v>42104</v>
      </c>
      <c r="I11" s="6">
        <f ca="1">IFERROR(OFFSET(grille!$A$1,MOD(INT((H11-parametres!$D$1)/7),42)+1,WEEKDAY(calendrier!H11,2)),"")</f>
        <v>0</v>
      </c>
      <c r="J11" s="3">
        <f t="shared" si="4"/>
        <v>42134</v>
      </c>
      <c r="K11" s="6">
        <f ca="1">IFERROR(OFFSET(grille!$A$1,MOD(INT((J11-parametres!$D$1)/7),42)+1,WEEKDAY(calendrier!J11,2)),"")</f>
        <v>0</v>
      </c>
      <c r="L11" s="3">
        <f t="shared" si="5"/>
        <v>42165</v>
      </c>
      <c r="M11" s="6">
        <f ca="1">IFERROR(OFFSET(grille!$A$1,MOD(INT((L11-parametres!$D$1)/7),42)+1,WEEKDAY(calendrier!L11,2)),"")</f>
        <v>0</v>
      </c>
      <c r="N11" s="4">
        <f t="shared" si="6"/>
        <v>42195</v>
      </c>
      <c r="O11" s="6">
        <f ca="1">IFERROR(OFFSET(grille!$A$1,MOD(INT((N11-parametres!$D$1)/7),42)+1,WEEKDAY(calendrier!N11,2)),"")</f>
        <v>0</v>
      </c>
      <c r="P11" s="3">
        <f t="shared" si="7"/>
        <v>42226</v>
      </c>
      <c r="Q11" s="6">
        <f ca="1">IFERROR(OFFSET(grille!$A$1,MOD(INT((P11-parametres!$D$1)/7),42)+1,WEEKDAY(calendrier!P11,2)),"")</f>
        <v>0</v>
      </c>
      <c r="R11" s="3">
        <f t="shared" si="8"/>
        <v>42257</v>
      </c>
      <c r="S11" s="6" t="str">
        <f ca="1">IFERROR(OFFSET(grille!$A$1,MOD(INT((R11-parametres!$D$1)/7),42)+1,WEEKDAY(calendrier!R11,2)),"")</f>
        <v>T320__</v>
      </c>
      <c r="T11" s="3">
        <f t="shared" si="9"/>
        <v>42287</v>
      </c>
      <c r="U11" s="6" t="str">
        <f ca="1">IFERROR(OFFSET(grille!$A$1,MOD(INT((T11-parametres!$D$1)/7),42)+1,WEEKDAY(calendrier!T11,2)),"")</f>
        <v>RP</v>
      </c>
      <c r="V11" s="4">
        <f t="shared" si="10"/>
        <v>42318</v>
      </c>
      <c r="W11" s="6" t="str">
        <f ca="1">IFERROR(OFFSET(grille!$A$1,MOD(INT((V11-parametres!$D$1)/7),42)+1,WEEKDAY(calendrier!V11,2)),"")</f>
        <v>RP</v>
      </c>
      <c r="X11" s="3">
        <f t="shared" si="11"/>
        <v>42348</v>
      </c>
      <c r="Y11" s="6" t="str">
        <f ca="1">IFERROR(OFFSET(grille!$A$1,MOD(INT((X11-parametres!$D$1)/7),42)+1,WEEKDAY(calendrier!X11,2)),"")</f>
        <v>RP</v>
      </c>
    </row>
    <row r="12" spans="1:25" x14ac:dyDescent="0.35">
      <c r="B12" s="3">
        <f t="shared" si="0"/>
        <v>42015</v>
      </c>
      <c r="C12" s="6" t="str">
        <f ca="1">IFERROR(OFFSET(grille!$A$1,MOD(INT((B12-parametres!$D$1)/7),42)+1,WEEKDAY(calendrier!B12,2)),"")</f>
        <v>T227__</v>
      </c>
      <c r="D12" s="3">
        <f t="shared" si="1"/>
        <v>42046</v>
      </c>
      <c r="E12" s="6" t="str">
        <f ca="1">IFERROR(OFFSET(grille!$A$1,MOD(INT((D12-parametres!$D$1)/7),42)+1,WEEKDAY(calendrier!D12,2)),"")</f>
        <v>T240__</v>
      </c>
      <c r="F12" s="3">
        <f t="shared" si="2"/>
        <v>42074</v>
      </c>
      <c r="G12" s="6" t="str">
        <f ca="1">IFERROR(OFFSET(grille!$A$1,MOD(INT((F12-parametres!$D$1)/7),42)+1,WEEKDAY(calendrier!F12,2)),"")</f>
        <v>__T740</v>
      </c>
      <c r="H12" s="3">
        <f t="shared" si="3"/>
        <v>42105</v>
      </c>
      <c r="I12" s="6">
        <f ca="1">IFERROR(OFFSET(grille!$A$1,MOD(INT((H12-parametres!$D$1)/7),42)+1,WEEKDAY(calendrier!H12,2)),"")</f>
        <v>0</v>
      </c>
      <c r="J12" s="3">
        <f t="shared" si="4"/>
        <v>42135</v>
      </c>
      <c r="K12" s="6">
        <f ca="1">IFERROR(OFFSET(grille!$A$1,MOD(INT((J12-parametres!$D$1)/7),42)+1,WEEKDAY(calendrier!J12,2)),"")</f>
        <v>0</v>
      </c>
      <c r="L12" s="3">
        <f t="shared" si="5"/>
        <v>42166</v>
      </c>
      <c r="M12" s="6">
        <f ca="1">IFERROR(OFFSET(grille!$A$1,MOD(INT((L12-parametres!$D$1)/7),42)+1,WEEKDAY(calendrier!L12,2)),"")</f>
        <v>0</v>
      </c>
      <c r="N12" s="4">
        <f t="shared" si="6"/>
        <v>42196</v>
      </c>
      <c r="O12" s="6">
        <f ca="1">IFERROR(OFFSET(grille!$A$1,MOD(INT((N12-parametres!$D$1)/7),42)+1,WEEKDAY(calendrier!N12,2)),"")</f>
        <v>0</v>
      </c>
      <c r="P12" s="3">
        <f t="shared" si="7"/>
        <v>42227</v>
      </c>
      <c r="Q12" s="6">
        <f ca="1">IFERROR(OFFSET(grille!$A$1,MOD(INT((P12-parametres!$D$1)/7),42)+1,WEEKDAY(calendrier!P12,2)),"")</f>
        <v>0</v>
      </c>
      <c r="R12" s="3">
        <f t="shared" si="8"/>
        <v>42258</v>
      </c>
      <c r="S12" s="6" t="str">
        <f ca="1">IFERROR(OFFSET(grille!$A$1,MOD(INT((R12-parametres!$D$1)/7),42)+1,WEEKDAY(calendrier!R12,2)),"")</f>
        <v>__T335</v>
      </c>
      <c r="T12" s="3">
        <f t="shared" si="9"/>
        <v>42288</v>
      </c>
      <c r="U12" s="6" t="str">
        <f ca="1">IFERROR(OFFSET(grille!$A$1,MOD(INT((T12-parametres!$D$1)/7),42)+1,WEEKDAY(calendrier!T12,2)),"")</f>
        <v>RP</v>
      </c>
      <c r="V12" s="4">
        <f t="shared" si="10"/>
        <v>42319</v>
      </c>
      <c r="W12" s="6" t="str">
        <f ca="1">IFERROR(OFFSET(grille!$A$1,MOD(INT((V12-parametres!$D$1)/7),42)+1,WEEKDAY(calendrier!V12,2)),"")</f>
        <v>RP</v>
      </c>
      <c r="X12" s="3">
        <f t="shared" si="11"/>
        <v>42349</v>
      </c>
      <c r="Y12" s="6" t="str">
        <f ca="1">IFERROR(OFFSET(grille!$A$1,MOD(INT((X12-parametres!$D$1)/7),42)+1,WEEKDAY(calendrier!X12,2)),"")</f>
        <v>RP</v>
      </c>
    </row>
    <row r="13" spans="1:25" x14ac:dyDescent="0.35">
      <c r="B13" s="3">
        <f t="shared" si="0"/>
        <v>42016</v>
      </c>
      <c r="C13" s="6" t="str">
        <f ca="1">IFERROR(OFFSET(grille!$A$1,MOD(INT((B13-parametres!$D$1)/7),42)+1,WEEKDAY(calendrier!B13,2)),"")</f>
        <v>__T230</v>
      </c>
      <c r="D13" s="3">
        <f t="shared" si="1"/>
        <v>42047</v>
      </c>
      <c r="E13" s="6" t="str">
        <f ca="1">IFERROR(OFFSET(grille!$A$1,MOD(INT((D13-parametres!$D$1)/7),42)+1,WEEKDAY(calendrier!D13,2)),"")</f>
        <v>__T250</v>
      </c>
      <c r="F13" s="3">
        <f t="shared" si="2"/>
        <v>42075</v>
      </c>
      <c r="G13" s="6" t="str">
        <f ca="1">IFERROR(OFFSET(grille!$A$1,MOD(INT((F13-parametres!$D$1)/7),42)+1,WEEKDAY(calendrier!F13,2)),"")</f>
        <v>T610</v>
      </c>
      <c r="H13" s="3">
        <f t="shared" si="3"/>
        <v>42106</v>
      </c>
      <c r="I13" s="6">
        <f ca="1">IFERROR(OFFSET(grille!$A$1,MOD(INT((H13-parametres!$D$1)/7),42)+1,WEEKDAY(calendrier!H13,2)),"")</f>
        <v>0</v>
      </c>
      <c r="J13" s="3">
        <f t="shared" si="4"/>
        <v>42136</v>
      </c>
      <c r="K13" s="6">
        <f ca="1">IFERROR(OFFSET(grille!$A$1,MOD(INT((J13-parametres!$D$1)/7),42)+1,WEEKDAY(calendrier!J13,2)),"")</f>
        <v>0</v>
      </c>
      <c r="L13" s="3">
        <f t="shared" si="5"/>
        <v>42167</v>
      </c>
      <c r="M13" s="6">
        <f ca="1">IFERROR(OFFSET(grille!$A$1,MOD(INT((L13-parametres!$D$1)/7),42)+1,WEEKDAY(calendrier!L13,2)),"")</f>
        <v>0</v>
      </c>
      <c r="N13" s="4">
        <f t="shared" si="6"/>
        <v>42197</v>
      </c>
      <c r="O13" s="6">
        <f ca="1">IFERROR(OFFSET(grille!$A$1,MOD(INT((N13-parametres!$D$1)/7),42)+1,WEEKDAY(calendrier!N13,2)),"")</f>
        <v>0</v>
      </c>
      <c r="P13" s="3">
        <f t="shared" si="7"/>
        <v>42228</v>
      </c>
      <c r="Q13" s="6">
        <f ca="1">IFERROR(OFFSET(grille!$A$1,MOD(INT((P13-parametres!$D$1)/7),42)+1,WEEKDAY(calendrier!P13,2)),"")</f>
        <v>0</v>
      </c>
      <c r="R13" s="3">
        <f t="shared" si="8"/>
        <v>42259</v>
      </c>
      <c r="S13" s="6" t="str">
        <f ca="1">IFERROR(OFFSET(grille!$A$1,MOD(INT((R13-parametres!$D$1)/7),42)+1,WEEKDAY(calendrier!R13,2)),"")</f>
        <v>RP</v>
      </c>
      <c r="T13" s="3">
        <f t="shared" si="9"/>
        <v>42289</v>
      </c>
      <c r="U13" s="6" t="str">
        <f ca="1">IFERROR(OFFSET(grille!$A$1,MOD(INT((T13-parametres!$D$1)/7),42)+1,WEEKDAY(calendrier!T13,2)),"")</f>
        <v>T120</v>
      </c>
      <c r="V13" s="4">
        <f t="shared" si="10"/>
        <v>42320</v>
      </c>
      <c r="W13" s="6" t="str">
        <f ca="1">IFERROR(OFFSET(grille!$A$1,MOD(INT((V13-parametres!$D$1)/7),42)+1,WEEKDAY(calendrier!V13,2)),"")</f>
        <v>T210</v>
      </c>
      <c r="X13" s="3">
        <f t="shared" si="11"/>
        <v>42350</v>
      </c>
      <c r="Y13" s="6" t="str">
        <f ca="1">IFERROR(OFFSET(grille!$A$1,MOD(INT((X13-parametres!$D$1)/7),42)+1,WEEKDAY(calendrier!X13,2)),"")</f>
        <v>T656__</v>
      </c>
    </row>
    <row r="14" spans="1:25" x14ac:dyDescent="0.35">
      <c r="B14" s="3">
        <f t="shared" si="0"/>
        <v>42017</v>
      </c>
      <c r="C14" s="6" t="str">
        <f ca="1">IFERROR(OFFSET(grille!$A$1,MOD(INT((B14-parametres!$D$1)/7),42)+1,WEEKDAY(calendrier!B14,2)),"")</f>
        <v>T260</v>
      </c>
      <c r="D14" s="3">
        <f t="shared" si="1"/>
        <v>42048</v>
      </c>
      <c r="E14" s="6" t="str">
        <f ca="1">IFERROR(OFFSET(grille!$A$1,MOD(INT((D14-parametres!$D$1)/7),42)+1,WEEKDAY(calendrier!D14,2)),"")</f>
        <v>RP</v>
      </c>
      <c r="F14" s="3">
        <f t="shared" si="2"/>
        <v>42076</v>
      </c>
      <c r="G14" s="6" t="str">
        <f ca="1">IFERROR(OFFSET(grille!$A$1,MOD(INT((F14-parametres!$D$1)/7),42)+1,WEEKDAY(calendrier!F14,2)),"")</f>
        <v>T220__</v>
      </c>
      <c r="H14" s="3">
        <f t="shared" si="3"/>
        <v>42107</v>
      </c>
      <c r="I14" s="6">
        <f ca="1">IFERROR(OFFSET(grille!$A$1,MOD(INT((H14-parametres!$D$1)/7),42)+1,WEEKDAY(calendrier!H14,2)),"")</f>
        <v>0</v>
      </c>
      <c r="J14" s="3">
        <f t="shared" si="4"/>
        <v>42137</v>
      </c>
      <c r="K14" s="6">
        <f ca="1">IFERROR(OFFSET(grille!$A$1,MOD(INT((J14-parametres!$D$1)/7),42)+1,WEEKDAY(calendrier!J14,2)),"")</f>
        <v>0</v>
      </c>
      <c r="L14" s="3">
        <f t="shared" si="5"/>
        <v>42168</v>
      </c>
      <c r="M14" s="6">
        <f ca="1">IFERROR(OFFSET(grille!$A$1,MOD(INT((L14-parametres!$D$1)/7),42)+1,WEEKDAY(calendrier!L14,2)),"")</f>
        <v>0</v>
      </c>
      <c r="N14" s="4">
        <f t="shared" si="6"/>
        <v>42198</v>
      </c>
      <c r="O14" s="6">
        <f ca="1">IFERROR(OFFSET(grille!$A$1,MOD(INT((N14-parametres!$D$1)/7),42)+1,WEEKDAY(calendrier!N14,2)),"")</f>
        <v>0</v>
      </c>
      <c r="P14" s="3">
        <f t="shared" si="7"/>
        <v>42229</v>
      </c>
      <c r="Q14" s="6">
        <f ca="1">IFERROR(OFFSET(grille!$A$1,MOD(INT((P14-parametres!$D$1)/7),42)+1,WEEKDAY(calendrier!P14,2)),"")</f>
        <v>0</v>
      </c>
      <c r="R14" s="3">
        <f t="shared" si="8"/>
        <v>42260</v>
      </c>
      <c r="S14" s="6" t="str">
        <f ca="1">IFERROR(OFFSET(grille!$A$1,MOD(INT((R14-parametres!$D$1)/7),42)+1,WEEKDAY(calendrier!R14,2)),"")</f>
        <v>RP</v>
      </c>
      <c r="T14" s="3">
        <f t="shared" si="9"/>
        <v>42290</v>
      </c>
      <c r="U14" s="6" t="str">
        <f ca="1">IFERROR(OFFSET(grille!$A$1,MOD(INT((T14-parametres!$D$1)/7),42)+1,WEEKDAY(calendrier!T14,2)),"")</f>
        <v>T110</v>
      </c>
      <c r="V14" s="4">
        <f t="shared" si="10"/>
        <v>42321</v>
      </c>
      <c r="W14" s="6" t="str">
        <f ca="1">IFERROR(OFFSET(grille!$A$1,MOD(INT((V14-parametres!$D$1)/7),42)+1,WEEKDAY(calendrier!V14,2)),"")</f>
        <v>T140__</v>
      </c>
      <c r="X14" s="3">
        <f t="shared" si="11"/>
        <v>42351</v>
      </c>
      <c r="Y14" s="6" t="str">
        <f ca="1">IFERROR(OFFSET(grille!$A$1,MOD(INT((X14-parametres!$D$1)/7),42)+1,WEEKDAY(calendrier!X14,2)),"")</f>
        <v>__T667</v>
      </c>
    </row>
    <row r="15" spans="1:25" x14ac:dyDescent="0.35">
      <c r="B15" s="3">
        <f t="shared" si="0"/>
        <v>42018</v>
      </c>
      <c r="C15" s="6" t="str">
        <f ca="1">IFERROR(OFFSET(grille!$A$1,MOD(INT((B15-parametres!$D$1)/7),42)+1,WEEKDAY(calendrier!B15,2)),"")</f>
        <v>RP</v>
      </c>
      <c r="D15" s="3">
        <f t="shared" si="1"/>
        <v>42049</v>
      </c>
      <c r="E15" s="6" t="str">
        <f ca="1">IFERROR(OFFSET(grille!$A$1,MOD(INT((D15-parametres!$D$1)/7),42)+1,WEEKDAY(calendrier!D15,2)),"")</f>
        <v>RP</v>
      </c>
      <c r="F15" s="3">
        <f t="shared" si="2"/>
        <v>42077</v>
      </c>
      <c r="G15" s="6" t="str">
        <f ca="1">IFERROR(OFFSET(grille!$A$1,MOD(INT((F15-parametres!$D$1)/7),42)+1,WEEKDAY(calendrier!F15,2)),"")</f>
        <v>__T236</v>
      </c>
      <c r="H15" s="3">
        <f t="shared" si="3"/>
        <v>42108</v>
      </c>
      <c r="I15" s="6">
        <f ca="1">IFERROR(OFFSET(grille!$A$1,MOD(INT((H15-parametres!$D$1)/7),42)+1,WEEKDAY(calendrier!H15,2)),"")</f>
        <v>0</v>
      </c>
      <c r="J15" s="3">
        <f t="shared" si="4"/>
        <v>42138</v>
      </c>
      <c r="K15" s="6">
        <f ca="1">IFERROR(OFFSET(grille!$A$1,MOD(INT((J15-parametres!$D$1)/7),42)+1,WEEKDAY(calendrier!J15,2)),"")</f>
        <v>0</v>
      </c>
      <c r="L15" s="3">
        <f t="shared" si="5"/>
        <v>42169</v>
      </c>
      <c r="M15" s="6">
        <f ca="1">IFERROR(OFFSET(grille!$A$1,MOD(INT((L15-parametres!$D$1)/7),42)+1,WEEKDAY(calendrier!L15,2)),"")</f>
        <v>0</v>
      </c>
      <c r="N15" s="4">
        <f t="shared" si="6"/>
        <v>42199</v>
      </c>
      <c r="O15" s="6">
        <f ca="1">IFERROR(OFFSET(grille!$A$1,MOD(INT((N15-parametres!$D$1)/7),42)+1,WEEKDAY(calendrier!N15,2)),"")</f>
        <v>0</v>
      </c>
      <c r="P15" s="3">
        <f t="shared" si="7"/>
        <v>42230</v>
      </c>
      <c r="Q15" s="6">
        <f ca="1">IFERROR(OFFSET(grille!$A$1,MOD(INT((P15-parametres!$D$1)/7),42)+1,WEEKDAY(calendrier!P15,2)),"")</f>
        <v>0</v>
      </c>
      <c r="R15" s="3">
        <f t="shared" si="8"/>
        <v>42261</v>
      </c>
      <c r="S15" s="6" t="str">
        <f ca="1">IFERROR(OFFSET(grille!$A$1,MOD(INT((R15-parametres!$D$1)/7),42)+1,WEEKDAY(calendrier!R15,2)),"")</f>
        <v>T340__</v>
      </c>
      <c r="T15" s="3">
        <f t="shared" si="9"/>
        <v>42291</v>
      </c>
      <c r="U15" s="6" t="str">
        <f ca="1">IFERROR(OFFSET(grille!$A$1,MOD(INT((T15-parametres!$D$1)/7),42)+1,WEEKDAY(calendrier!T15,2)),"")</f>
        <v>T720</v>
      </c>
      <c r="V15" s="4">
        <f t="shared" si="10"/>
        <v>42322</v>
      </c>
      <c r="W15" s="6" t="str">
        <f ca="1">IFERROR(OFFSET(grille!$A$1,MOD(INT((V15-parametres!$D$1)/7),42)+1,WEEKDAY(calendrier!V15,2)),"")</f>
        <v>__T156</v>
      </c>
      <c r="X15" s="3">
        <f t="shared" si="11"/>
        <v>42352</v>
      </c>
      <c r="Y15" s="6" t="str">
        <f ca="1">IFERROR(OFFSET(grille!$A$1,MOD(INT((X15-parametres!$D$1)/7),42)+1,WEEKDAY(calendrier!X15,2)),"")</f>
        <v>T420</v>
      </c>
    </row>
    <row r="16" spans="1:25" x14ac:dyDescent="0.35">
      <c r="B16" s="3">
        <f t="shared" si="0"/>
        <v>42019</v>
      </c>
      <c r="C16" s="6" t="str">
        <f ca="1">IFERROR(OFFSET(grille!$A$1,MOD(INT((B16-parametres!$D$1)/7),42)+1,WEEKDAY(calendrier!B16,2)),"")</f>
        <v>RP</v>
      </c>
      <c r="D16" s="3">
        <f t="shared" si="1"/>
        <v>42050</v>
      </c>
      <c r="E16" s="6" t="str">
        <f ca="1">IFERROR(OFFSET(grille!$A$1,MOD(INT((D16-parametres!$D$1)/7),42)+1,WEEKDAY(calendrier!D16,2)),"")</f>
        <v>T657__</v>
      </c>
      <c r="F16" s="3">
        <f t="shared" si="2"/>
        <v>42078</v>
      </c>
      <c r="G16" s="6" t="str">
        <f ca="1">IFERROR(OFFSET(grille!$A$1,MOD(INT((F16-parametres!$D$1)/7),42)+1,WEEKDAY(calendrier!F16,2)),"")</f>
        <v>RP</v>
      </c>
      <c r="H16" s="3">
        <f t="shared" si="3"/>
        <v>42109</v>
      </c>
      <c r="I16" s="6">
        <f ca="1">IFERROR(OFFSET(grille!$A$1,MOD(INT((H16-parametres!$D$1)/7),42)+1,WEEKDAY(calendrier!H16,2)),"")</f>
        <v>0</v>
      </c>
      <c r="J16" s="3">
        <f t="shared" si="4"/>
        <v>42139</v>
      </c>
      <c r="K16" s="6">
        <f ca="1">IFERROR(OFFSET(grille!$A$1,MOD(INT((J16-parametres!$D$1)/7),42)+1,WEEKDAY(calendrier!J16,2)),"")</f>
        <v>0</v>
      </c>
      <c r="L16" s="3">
        <f t="shared" si="5"/>
        <v>42170</v>
      </c>
      <c r="M16" s="6">
        <f ca="1">IFERROR(OFFSET(grille!$A$1,MOD(INT((L16-parametres!$D$1)/7),42)+1,WEEKDAY(calendrier!L16,2)),"")</f>
        <v>0</v>
      </c>
      <c r="N16" s="4">
        <f t="shared" si="6"/>
        <v>42200</v>
      </c>
      <c r="O16" s="6">
        <f ca="1">IFERROR(OFFSET(grille!$A$1,MOD(INT((N16-parametres!$D$1)/7),42)+1,WEEKDAY(calendrier!N16,2)),"")</f>
        <v>0</v>
      </c>
      <c r="P16" s="3">
        <f t="shared" si="7"/>
        <v>42231</v>
      </c>
      <c r="Q16" s="6">
        <f ca="1">IFERROR(OFFSET(grille!$A$1,MOD(INT((P16-parametres!$D$1)/7),42)+1,WEEKDAY(calendrier!P16,2)),"")</f>
        <v>0</v>
      </c>
      <c r="R16" s="3">
        <f t="shared" si="8"/>
        <v>42262</v>
      </c>
      <c r="S16" s="6" t="str">
        <f ca="1">IFERROR(OFFSET(grille!$A$1,MOD(INT((R16-parametres!$D$1)/7),42)+1,WEEKDAY(calendrier!R16,2)),"")</f>
        <v>__T350</v>
      </c>
      <c r="T16" s="3">
        <f t="shared" si="9"/>
        <v>42292</v>
      </c>
      <c r="U16" s="6" t="str">
        <f ca="1">IFERROR(OFFSET(grille!$A$1,MOD(INT((T16-parametres!$D$1)/7),42)+1,WEEKDAY(calendrier!T16,2)),"")</f>
        <v>T630__</v>
      </c>
      <c r="V16" s="4">
        <f t="shared" si="10"/>
        <v>42323</v>
      </c>
      <c r="W16" s="6" t="str">
        <f ca="1">IFERROR(OFFSET(grille!$A$1,MOD(INT((V16-parametres!$D$1)/7),42)+1,WEEKDAY(calendrier!V16,2)),"")</f>
        <v>RP</v>
      </c>
      <c r="X16" s="3">
        <f t="shared" si="11"/>
        <v>42353</v>
      </c>
      <c r="Y16" s="6" t="str">
        <f ca="1">IFERROR(OFFSET(grille!$A$1,MOD(INT((X16-parametres!$D$1)/7),42)+1,WEEKDAY(calendrier!X16,2)),"")</f>
        <v>T630__</v>
      </c>
    </row>
    <row r="17" spans="2:25" x14ac:dyDescent="0.35">
      <c r="B17" s="3">
        <f t="shared" si="0"/>
        <v>42020</v>
      </c>
      <c r="C17" s="6" t="str">
        <f ca="1">IFERROR(OFFSET(grille!$A$1,MOD(INT((B17-parametres!$D$1)/7),42)+1,WEEKDAY(calendrier!B17,2)),"")</f>
        <v>T410</v>
      </c>
      <c r="D17" s="3">
        <f t="shared" si="1"/>
        <v>42051</v>
      </c>
      <c r="E17" s="6" t="str">
        <f ca="1">IFERROR(OFFSET(grille!$A$1,MOD(INT((D17-parametres!$D$1)/7),42)+1,WEEKDAY(calendrier!D17,2)),"")</f>
        <v>__T661</v>
      </c>
      <c r="F17" s="3">
        <f t="shared" si="2"/>
        <v>42079</v>
      </c>
      <c r="G17" s="6" t="str">
        <f ca="1">IFERROR(OFFSET(grille!$A$1,MOD(INT((F17-parametres!$D$1)/7),42)+1,WEEKDAY(calendrier!F17,2)),"")</f>
        <v>RP</v>
      </c>
      <c r="H17" s="3">
        <f t="shared" si="3"/>
        <v>42110</v>
      </c>
      <c r="I17" s="6">
        <f ca="1">IFERROR(OFFSET(grille!$A$1,MOD(INT((H17-parametres!$D$1)/7),42)+1,WEEKDAY(calendrier!H17,2)),"")</f>
        <v>0</v>
      </c>
      <c r="J17" s="3">
        <f t="shared" si="4"/>
        <v>42140</v>
      </c>
      <c r="K17" s="6">
        <f ca="1">IFERROR(OFFSET(grille!$A$1,MOD(INT((J17-parametres!$D$1)/7),42)+1,WEEKDAY(calendrier!J17,2)),"")</f>
        <v>0</v>
      </c>
      <c r="L17" s="3">
        <f t="shared" si="5"/>
        <v>42171</v>
      </c>
      <c r="M17" s="6">
        <f ca="1">IFERROR(OFFSET(grille!$A$1,MOD(INT((L17-parametres!$D$1)/7),42)+1,WEEKDAY(calendrier!L17,2)),"")</f>
        <v>0</v>
      </c>
      <c r="N17" s="4">
        <f t="shared" si="6"/>
        <v>42201</v>
      </c>
      <c r="O17" s="6">
        <f ca="1">IFERROR(OFFSET(grille!$A$1,MOD(INT((N17-parametres!$D$1)/7),42)+1,WEEKDAY(calendrier!N17,2)),"")</f>
        <v>0</v>
      </c>
      <c r="P17" s="3">
        <f t="shared" si="7"/>
        <v>42232</v>
      </c>
      <c r="Q17" s="6">
        <f ca="1">IFERROR(OFFSET(grille!$A$1,MOD(INT((P17-parametres!$D$1)/7),42)+1,WEEKDAY(calendrier!P17,2)),"")</f>
        <v>0</v>
      </c>
      <c r="R17" s="3">
        <f t="shared" si="8"/>
        <v>42263</v>
      </c>
      <c r="S17" s="6" t="str">
        <f ca="1">IFERROR(OFFSET(grille!$A$1,MOD(INT((R17-parametres!$D$1)/7),42)+1,WEEKDAY(calendrier!R17,2)),"")</f>
        <v>RP</v>
      </c>
      <c r="T17" s="3">
        <f t="shared" si="9"/>
        <v>42293</v>
      </c>
      <c r="U17" s="6" t="str">
        <f ca="1">IFERROR(OFFSET(grille!$A$1,MOD(INT((T17-parametres!$D$1)/7),42)+1,WEEKDAY(calendrier!T17,2)),"")</f>
        <v>__T640</v>
      </c>
      <c r="V17" s="4">
        <f t="shared" si="10"/>
        <v>42324</v>
      </c>
      <c r="W17" s="6" t="str">
        <f ca="1">IFERROR(OFFSET(grille!$A$1,MOD(INT((V17-parametres!$D$1)/7),42)+1,WEEKDAY(calendrier!V17,2)),"")</f>
        <v>RP</v>
      </c>
      <c r="X17" s="3">
        <f t="shared" si="11"/>
        <v>42354</v>
      </c>
      <c r="Y17" s="6" t="str">
        <f ca="1">IFERROR(OFFSET(grille!$A$1,MOD(INT((X17-parametres!$D$1)/7),42)+1,WEEKDAY(calendrier!X17,2)),"")</f>
        <v>__T640</v>
      </c>
    </row>
    <row r="18" spans="2:25" x14ac:dyDescent="0.35">
      <c r="B18" s="3">
        <f t="shared" si="0"/>
        <v>42021</v>
      </c>
      <c r="C18" s="6" t="str">
        <f ca="1">IFERROR(OFFSET(grille!$A$1,MOD(INT((B18-parametres!$D$1)/7),42)+1,WEEKDAY(calendrier!B18,2)),"")</f>
        <v>T146__</v>
      </c>
      <c r="D18" s="3">
        <f t="shared" si="1"/>
        <v>42052</v>
      </c>
      <c r="E18" s="6" t="str">
        <f ca="1">IFERROR(OFFSET(grille!$A$1,MOD(INT((D18-parametres!$D$1)/7),42)+1,WEEKDAY(calendrier!D18,2)),"")</f>
        <v>T240__</v>
      </c>
      <c r="F18" s="3">
        <f t="shared" si="2"/>
        <v>42080</v>
      </c>
      <c r="G18" s="6" t="str">
        <f ca="1">IFERROR(OFFSET(grille!$A$1,MOD(INT((F18-parametres!$D$1)/7),42)+1,WEEKDAY(calendrier!F18,2)),"")</f>
        <v>T840__</v>
      </c>
      <c r="H18" s="3">
        <f t="shared" si="3"/>
        <v>42111</v>
      </c>
      <c r="I18" s="6">
        <f ca="1">IFERROR(OFFSET(grille!$A$1,MOD(INT((H18-parametres!$D$1)/7),42)+1,WEEKDAY(calendrier!H18,2)),"")</f>
        <v>0</v>
      </c>
      <c r="J18" s="3">
        <f t="shared" si="4"/>
        <v>42141</v>
      </c>
      <c r="K18" s="6">
        <f ca="1">IFERROR(OFFSET(grille!$A$1,MOD(INT((J18-parametres!$D$1)/7),42)+1,WEEKDAY(calendrier!J18,2)),"")</f>
        <v>0</v>
      </c>
      <c r="L18" s="3">
        <f t="shared" si="5"/>
        <v>42172</v>
      </c>
      <c r="M18" s="6">
        <f ca="1">IFERROR(OFFSET(grille!$A$1,MOD(INT((L18-parametres!$D$1)/7),42)+1,WEEKDAY(calendrier!L18,2)),"")</f>
        <v>0</v>
      </c>
      <c r="N18" s="4">
        <f t="shared" si="6"/>
        <v>42202</v>
      </c>
      <c r="O18" s="6">
        <f ca="1">IFERROR(OFFSET(grille!$A$1,MOD(INT((N18-parametres!$D$1)/7),42)+1,WEEKDAY(calendrier!N18,2)),"")</f>
        <v>0</v>
      </c>
      <c r="P18" s="3">
        <f t="shared" si="7"/>
        <v>42233</v>
      </c>
      <c r="Q18" s="6">
        <f ca="1">IFERROR(OFFSET(grille!$A$1,MOD(INT((P18-parametres!$D$1)/7),42)+1,WEEKDAY(calendrier!P18,2)),"")</f>
        <v>0</v>
      </c>
      <c r="R18" s="3">
        <f t="shared" si="8"/>
        <v>42264</v>
      </c>
      <c r="S18" s="6" t="str">
        <f ca="1">IFERROR(OFFSET(grille!$A$1,MOD(INT((R18-parametres!$D$1)/7),42)+1,WEEKDAY(calendrier!R18,2)),"")</f>
        <v>RP</v>
      </c>
      <c r="T18" s="3">
        <f t="shared" si="9"/>
        <v>42294</v>
      </c>
      <c r="U18" s="6" t="str">
        <f ca="1">IFERROR(OFFSET(grille!$A$1,MOD(INT((T18-parametres!$D$1)/7),42)+1,WEEKDAY(calendrier!T18,2)),"")</f>
        <v>RP</v>
      </c>
      <c r="V18" s="4">
        <f t="shared" si="10"/>
        <v>42325</v>
      </c>
      <c r="W18" s="6" t="str">
        <f ca="1">IFERROR(OFFSET(grille!$A$1,MOD(INT((V18-parametres!$D$1)/7),42)+1,WEEKDAY(calendrier!V18,2)),"")</f>
        <v>T820__</v>
      </c>
      <c r="X18" s="3">
        <f t="shared" si="11"/>
        <v>42355</v>
      </c>
      <c r="Y18" s="6" t="str">
        <f ca="1">IFERROR(OFFSET(grille!$A$1,MOD(INT((X18-parametres!$D$1)/7),42)+1,WEEKDAY(calendrier!X18,2)),"")</f>
        <v>D</v>
      </c>
    </row>
    <row r="19" spans="2:25" x14ac:dyDescent="0.35">
      <c r="B19" s="3">
        <f t="shared" si="0"/>
        <v>42022</v>
      </c>
      <c r="C19" s="6" t="str">
        <f ca="1">IFERROR(OFFSET(grille!$A$1,MOD(INT((B19-parametres!$D$1)/7),42)+1,WEEKDAY(calendrier!B19,2)),"")</f>
        <v>__T157</v>
      </c>
      <c r="D19" s="3">
        <f t="shared" si="1"/>
        <v>42053</v>
      </c>
      <c r="E19" s="6" t="str">
        <f ca="1">IFERROR(OFFSET(grille!$A$1,MOD(INT((D19-parametres!$D$1)/7),42)+1,WEEKDAY(calendrier!D19,2)),"")</f>
        <v>__T250</v>
      </c>
      <c r="F19" s="3">
        <f t="shared" si="2"/>
        <v>42081</v>
      </c>
      <c r="G19" s="6" t="str">
        <f ca="1">IFERROR(OFFSET(grille!$A$1,MOD(INT((F19-parametres!$D$1)/7),42)+1,WEEKDAY(calendrier!F19,2)),"")</f>
        <v>__T850</v>
      </c>
      <c r="H19" s="3">
        <f t="shared" si="3"/>
        <v>42112</v>
      </c>
      <c r="I19" s="6">
        <f ca="1">IFERROR(OFFSET(grille!$A$1,MOD(INT((H19-parametres!$D$1)/7),42)+1,WEEKDAY(calendrier!H19,2)),"")</f>
        <v>0</v>
      </c>
      <c r="J19" s="3">
        <f t="shared" si="4"/>
        <v>42142</v>
      </c>
      <c r="K19" s="6">
        <f ca="1">IFERROR(OFFSET(grille!$A$1,MOD(INT((J19-parametres!$D$1)/7),42)+1,WEEKDAY(calendrier!J19,2)),"")</f>
        <v>0</v>
      </c>
      <c r="L19" s="3">
        <f t="shared" si="5"/>
        <v>42173</v>
      </c>
      <c r="M19" s="6">
        <f ca="1">IFERROR(OFFSET(grille!$A$1,MOD(INT((L19-parametres!$D$1)/7),42)+1,WEEKDAY(calendrier!L19,2)),"")</f>
        <v>0</v>
      </c>
      <c r="N19" s="4">
        <f t="shared" si="6"/>
        <v>42203</v>
      </c>
      <c r="O19" s="6">
        <f ca="1">IFERROR(OFFSET(grille!$A$1,MOD(INT((N19-parametres!$D$1)/7),42)+1,WEEKDAY(calendrier!N19,2)),"")</f>
        <v>0</v>
      </c>
      <c r="P19" s="3">
        <f t="shared" si="7"/>
        <v>42234</v>
      </c>
      <c r="Q19" s="6">
        <f ca="1">IFERROR(OFFSET(grille!$A$1,MOD(INT((P19-parametres!$D$1)/7),42)+1,WEEKDAY(calendrier!P19,2)),"")</f>
        <v>0</v>
      </c>
      <c r="R19" s="3">
        <f t="shared" si="8"/>
        <v>42265</v>
      </c>
      <c r="S19" s="6" t="str">
        <f ca="1">IFERROR(OFFSET(grille!$A$1,MOD(INT((R19-parametres!$D$1)/7),42)+1,WEEKDAY(calendrier!R19,2)),"")</f>
        <v>T515</v>
      </c>
      <c r="T19" s="3">
        <f t="shared" si="9"/>
        <v>42295</v>
      </c>
      <c r="U19" s="6" t="str">
        <f ca="1">IFERROR(OFFSET(grille!$A$1,MOD(INT((T19-parametres!$D$1)/7),42)+1,WEEKDAY(calendrier!T19,2)),"")</f>
        <v>RP</v>
      </c>
      <c r="V19" s="4">
        <f t="shared" si="10"/>
        <v>42326</v>
      </c>
      <c r="W19" s="6" t="str">
        <f ca="1">IFERROR(OFFSET(grille!$A$1,MOD(INT((V19-parametres!$D$1)/7),42)+1,WEEKDAY(calendrier!V19,2)),"")</f>
        <v>__T830</v>
      </c>
      <c r="X19" s="3">
        <f t="shared" si="11"/>
        <v>42356</v>
      </c>
      <c r="Y19" s="6" t="str">
        <f ca="1">IFERROR(OFFSET(grille!$A$1,MOD(INT((X19-parametres!$D$1)/7),42)+1,WEEKDAY(calendrier!X19,2)),"")</f>
        <v>RP</v>
      </c>
    </row>
    <row r="20" spans="2:25" x14ac:dyDescent="0.35">
      <c r="B20" s="3">
        <f t="shared" si="0"/>
        <v>42023</v>
      </c>
      <c r="C20" s="6" t="str">
        <f ca="1">IFERROR(OFFSET(grille!$A$1,MOD(INT((B20-parametres!$D$1)/7),42)+1,WEEKDAY(calendrier!B20,2)),"")</f>
        <v>T260</v>
      </c>
      <c r="D20" s="3">
        <f t="shared" si="1"/>
        <v>42054</v>
      </c>
      <c r="E20" s="6" t="str">
        <f ca="1">IFERROR(OFFSET(grille!$A$1,MOD(INT((D20-parametres!$D$1)/7),42)+1,WEEKDAY(calendrier!D20,2)),"")</f>
        <v>RP</v>
      </c>
      <c r="F20" s="3">
        <f t="shared" si="2"/>
        <v>42082</v>
      </c>
      <c r="G20" s="6" t="str">
        <f ca="1">IFERROR(OFFSET(grille!$A$1,MOD(INT((F20-parametres!$D$1)/7),42)+1,WEEKDAY(calendrier!F20,2)),"")</f>
        <v>T110</v>
      </c>
      <c r="H20" s="3">
        <f t="shared" si="3"/>
        <v>42113</v>
      </c>
      <c r="I20" s="6">
        <f ca="1">IFERROR(OFFSET(grille!$A$1,MOD(INT((H20-parametres!$D$1)/7),42)+1,WEEKDAY(calendrier!H20,2)),"")</f>
        <v>0</v>
      </c>
      <c r="J20" s="3">
        <f t="shared" si="4"/>
        <v>42143</v>
      </c>
      <c r="K20" s="6">
        <f ca="1">IFERROR(OFFSET(grille!$A$1,MOD(INT((J20-parametres!$D$1)/7),42)+1,WEEKDAY(calendrier!J20,2)),"")</f>
        <v>0</v>
      </c>
      <c r="L20" s="3">
        <f t="shared" si="5"/>
        <v>42174</v>
      </c>
      <c r="M20" s="6">
        <f ca="1">IFERROR(OFFSET(grille!$A$1,MOD(INT((L20-parametres!$D$1)/7),42)+1,WEEKDAY(calendrier!L20,2)),"")</f>
        <v>0</v>
      </c>
      <c r="N20" s="4">
        <f t="shared" si="6"/>
        <v>42204</v>
      </c>
      <c r="O20" s="6">
        <f ca="1">IFERROR(OFFSET(grille!$A$1,MOD(INT((N20-parametres!$D$1)/7),42)+1,WEEKDAY(calendrier!N20,2)),"")</f>
        <v>0</v>
      </c>
      <c r="P20" s="3">
        <f t="shared" si="7"/>
        <v>42235</v>
      </c>
      <c r="Q20" s="6">
        <f ca="1">IFERROR(OFFSET(grille!$A$1,MOD(INT((P20-parametres!$D$1)/7),42)+1,WEEKDAY(calendrier!P20,2)),"")</f>
        <v>0</v>
      </c>
      <c r="R20" s="3">
        <f t="shared" si="8"/>
        <v>42266</v>
      </c>
      <c r="S20" s="6" t="str">
        <f ca="1">IFERROR(OFFSET(grille!$A$1,MOD(INT((R20-parametres!$D$1)/7),42)+1,WEEKDAY(calendrier!R20,2)),"")</f>
        <v>T446__</v>
      </c>
      <c r="T20" s="3">
        <f t="shared" si="9"/>
        <v>42296</v>
      </c>
      <c r="U20" s="6" t="str">
        <f ca="1">IFERROR(OFFSET(grille!$A$1,MOD(INT((T20-parametres!$D$1)/7),42)+1,WEEKDAY(calendrier!T20,2)),"")</f>
        <v>T840__</v>
      </c>
      <c r="V20" s="4">
        <f t="shared" si="10"/>
        <v>42327</v>
      </c>
      <c r="W20" s="6" t="str">
        <f ca="1">IFERROR(OFFSET(grille!$A$1,MOD(INT((V20-parametres!$D$1)/7),42)+1,WEEKDAY(calendrier!V20,2)),"")</f>
        <v>T650__</v>
      </c>
      <c r="X20" s="3">
        <f t="shared" si="11"/>
        <v>42357</v>
      </c>
      <c r="Y20" s="6" t="str">
        <f ca="1">IFERROR(OFFSET(grille!$A$1,MOD(INT((X20-parametres!$D$1)/7),42)+1,WEEKDAY(calendrier!X20,2)),"")</f>
        <v>RP</v>
      </c>
    </row>
    <row r="21" spans="2:25" x14ac:dyDescent="0.35">
      <c r="B21" s="3">
        <f t="shared" si="0"/>
        <v>42024</v>
      </c>
      <c r="C21" s="6" t="str">
        <f ca="1">IFERROR(OFFSET(grille!$A$1,MOD(INT((B21-parametres!$D$1)/7),42)+1,WEEKDAY(calendrier!B21,2)),"")</f>
        <v>RP</v>
      </c>
      <c r="D21" s="3">
        <f t="shared" si="1"/>
        <v>42055</v>
      </c>
      <c r="E21" s="6" t="str">
        <f ca="1">IFERROR(OFFSET(grille!$A$1,MOD(INT((D21-parametres!$D$1)/7),42)+1,WEEKDAY(calendrier!D21,2)),"")</f>
        <v>RP</v>
      </c>
      <c r="F21" s="3">
        <f t="shared" si="2"/>
        <v>42083</v>
      </c>
      <c r="G21" s="6" t="str">
        <f ca="1">IFERROR(OFFSET(grille!$A$1,MOD(INT((F21-parametres!$D$1)/7),42)+1,WEEKDAY(calendrier!F21,2)),"")</f>
        <v>T630__</v>
      </c>
      <c r="H21" s="3">
        <f t="shared" si="3"/>
        <v>42114</v>
      </c>
      <c r="I21" s="6">
        <f ca="1">IFERROR(OFFSET(grille!$A$1,MOD(INT((H21-parametres!$D$1)/7),42)+1,WEEKDAY(calendrier!H21,2)),"")</f>
        <v>0</v>
      </c>
      <c r="J21" s="3">
        <f t="shared" si="4"/>
        <v>42144</v>
      </c>
      <c r="K21" s="6">
        <f ca="1">IFERROR(OFFSET(grille!$A$1,MOD(INT((J21-parametres!$D$1)/7),42)+1,WEEKDAY(calendrier!J21,2)),"")</f>
        <v>0</v>
      </c>
      <c r="L21" s="3">
        <f t="shared" si="5"/>
        <v>42175</v>
      </c>
      <c r="M21" s="6">
        <f ca="1">IFERROR(OFFSET(grille!$A$1,MOD(INT((L21-parametres!$D$1)/7),42)+1,WEEKDAY(calendrier!L21,2)),"")</f>
        <v>0</v>
      </c>
      <c r="N21" s="4">
        <f t="shared" si="6"/>
        <v>42205</v>
      </c>
      <c r="O21" s="6">
        <f ca="1">IFERROR(OFFSET(grille!$A$1,MOD(INT((N21-parametres!$D$1)/7),42)+1,WEEKDAY(calendrier!N21,2)),"")</f>
        <v>0</v>
      </c>
      <c r="P21" s="3">
        <f t="shared" si="7"/>
        <v>42236</v>
      </c>
      <c r="Q21" s="6">
        <f ca="1">IFERROR(OFFSET(grille!$A$1,MOD(INT((P21-parametres!$D$1)/7),42)+1,WEEKDAY(calendrier!P21,2)),"")</f>
        <v>0</v>
      </c>
      <c r="R21" s="3">
        <f t="shared" si="8"/>
        <v>42267</v>
      </c>
      <c r="S21" s="6" t="str">
        <f ca="1">IFERROR(OFFSET(grille!$A$1,MOD(INT((R21-parametres!$D$1)/7),42)+1,WEEKDAY(calendrier!R21,2)),"")</f>
        <v>__T457</v>
      </c>
      <c r="T21" s="3">
        <f t="shared" si="9"/>
        <v>42297</v>
      </c>
      <c r="U21" s="6" t="str">
        <f ca="1">IFERROR(OFFSET(grille!$A$1,MOD(INT((T21-parametres!$D$1)/7),42)+1,WEEKDAY(calendrier!T21,2)),"")</f>
        <v>__T850</v>
      </c>
      <c r="V21" s="4">
        <f t="shared" si="10"/>
        <v>42328</v>
      </c>
      <c r="W21" s="6" t="str">
        <f ca="1">IFERROR(OFFSET(grille!$A$1,MOD(INT((V21-parametres!$D$1)/7),42)+1,WEEKDAY(calendrier!V21,2)),"")</f>
        <v>__T660</v>
      </c>
      <c r="X21" s="3">
        <f t="shared" si="11"/>
        <v>42358</v>
      </c>
      <c r="Y21" s="6" t="str">
        <f ca="1">IFERROR(OFFSET(grille!$A$1,MOD(INT((X21-parametres!$D$1)/7),42)+1,WEEKDAY(calendrier!X21,2)),"")</f>
        <v>T637__</v>
      </c>
    </row>
    <row r="22" spans="2:25" x14ac:dyDescent="0.35">
      <c r="B22" s="3">
        <f t="shared" si="0"/>
        <v>42025</v>
      </c>
      <c r="C22" s="6" t="str">
        <f ca="1">IFERROR(OFFSET(grille!$A$1,MOD(INT((B22-parametres!$D$1)/7),42)+1,WEEKDAY(calendrier!B22,2)),"")</f>
        <v>RP</v>
      </c>
      <c r="D22" s="3">
        <f t="shared" si="1"/>
        <v>42056</v>
      </c>
      <c r="E22" s="6" t="str">
        <f ca="1">IFERROR(OFFSET(grille!$A$1,MOD(INT((D22-parametres!$D$1)/7),42)+1,WEEKDAY(calendrier!D22,2)),"")</f>
        <v>T656__</v>
      </c>
      <c r="F22" s="3">
        <f t="shared" si="2"/>
        <v>42084</v>
      </c>
      <c r="G22" s="6" t="str">
        <f ca="1">IFERROR(OFFSET(grille!$A$1,MOD(INT((F22-parametres!$D$1)/7),42)+1,WEEKDAY(calendrier!F22,2)),"")</f>
        <v>__T646</v>
      </c>
      <c r="H22" s="3">
        <f t="shared" si="3"/>
        <v>42115</v>
      </c>
      <c r="I22" s="6">
        <f ca="1">IFERROR(OFFSET(grille!$A$1,MOD(INT((H22-parametres!$D$1)/7),42)+1,WEEKDAY(calendrier!H22,2)),"")</f>
        <v>0</v>
      </c>
      <c r="J22" s="3">
        <f t="shared" si="4"/>
        <v>42145</v>
      </c>
      <c r="K22" s="6">
        <f ca="1">IFERROR(OFFSET(grille!$A$1,MOD(INT((J22-parametres!$D$1)/7),42)+1,WEEKDAY(calendrier!J22,2)),"")</f>
        <v>0</v>
      </c>
      <c r="L22" s="3">
        <f t="shared" si="5"/>
        <v>42176</v>
      </c>
      <c r="M22" s="6">
        <f ca="1">IFERROR(OFFSET(grille!$A$1,MOD(INT((L22-parametres!$D$1)/7),42)+1,WEEKDAY(calendrier!L22,2)),"")</f>
        <v>0</v>
      </c>
      <c r="N22" s="4">
        <f t="shared" si="6"/>
        <v>42206</v>
      </c>
      <c r="O22" s="6">
        <f ca="1">IFERROR(OFFSET(grille!$A$1,MOD(INT((N22-parametres!$D$1)/7),42)+1,WEEKDAY(calendrier!N22,2)),"")</f>
        <v>0</v>
      </c>
      <c r="P22" s="3">
        <f t="shared" si="7"/>
        <v>42237</v>
      </c>
      <c r="Q22" s="6">
        <f ca="1">IFERROR(OFFSET(grille!$A$1,MOD(INT((P22-parametres!$D$1)/7),42)+1,WEEKDAY(calendrier!P22,2)),"")</f>
        <v>0</v>
      </c>
      <c r="R22" s="3">
        <f t="shared" si="8"/>
        <v>42268</v>
      </c>
      <c r="S22" s="6" t="str">
        <f ca="1">IFERROR(OFFSET(grille!$A$1,MOD(INT((R22-parametres!$D$1)/7),42)+1,WEEKDAY(calendrier!R22,2)),"")</f>
        <v>T240__</v>
      </c>
      <c r="T22" s="3">
        <f t="shared" si="9"/>
        <v>42298</v>
      </c>
      <c r="U22" s="6" t="str">
        <f ca="1">IFERROR(OFFSET(grille!$A$1,MOD(INT((T22-parametres!$D$1)/7),42)+1,WEEKDAY(calendrier!T22,2)),"")</f>
        <v>T410</v>
      </c>
      <c r="V22" s="4">
        <f t="shared" si="10"/>
        <v>42329</v>
      </c>
      <c r="W22" s="6" t="str">
        <f ca="1">IFERROR(OFFSET(grille!$A$1,MOD(INT((V22-parametres!$D$1)/7),42)+1,WEEKDAY(calendrier!V22,2)),"")</f>
        <v>RP</v>
      </c>
      <c r="X22" s="3">
        <f t="shared" si="11"/>
        <v>42359</v>
      </c>
      <c r="Y22" s="6" t="str">
        <f ca="1">IFERROR(OFFSET(grille!$A$1,MOD(INT((X22-parametres!$D$1)/7),42)+1,WEEKDAY(calendrier!X22,2)),"")</f>
        <v>__T640</v>
      </c>
    </row>
    <row r="23" spans="2:25" x14ac:dyDescent="0.35">
      <c r="B23" s="3">
        <f t="shared" si="0"/>
        <v>42026</v>
      </c>
      <c r="C23" s="6" t="str">
        <f ca="1">IFERROR(OFFSET(grille!$A$1,MOD(INT((B23-parametres!$D$1)/7),42)+1,WEEKDAY(calendrier!B23,2)),"")</f>
        <v>T210</v>
      </c>
      <c r="D23" s="3">
        <f t="shared" si="1"/>
        <v>42057</v>
      </c>
      <c r="E23" s="6" t="str">
        <f ca="1">IFERROR(OFFSET(grille!$A$1,MOD(INT((D23-parametres!$D$1)/7),42)+1,WEEKDAY(calendrier!D23,2)),"")</f>
        <v>__T667</v>
      </c>
      <c r="F23" s="3">
        <f t="shared" si="2"/>
        <v>42085</v>
      </c>
      <c r="G23" s="6" t="str">
        <f ca="1">IFERROR(OFFSET(grille!$A$1,MOD(INT((F23-parametres!$D$1)/7),42)+1,WEEKDAY(calendrier!F23,2)),"")</f>
        <v>RP</v>
      </c>
      <c r="H23" s="3">
        <f t="shared" si="3"/>
        <v>42116</v>
      </c>
      <c r="I23" s="6">
        <f ca="1">IFERROR(OFFSET(grille!$A$1,MOD(INT((H23-parametres!$D$1)/7),42)+1,WEEKDAY(calendrier!H23,2)),"")</f>
        <v>0</v>
      </c>
      <c r="J23" s="3">
        <f t="shared" si="4"/>
        <v>42146</v>
      </c>
      <c r="K23" s="6">
        <f ca="1">IFERROR(OFFSET(grille!$A$1,MOD(INT((J23-parametres!$D$1)/7),42)+1,WEEKDAY(calendrier!J23,2)),"")</f>
        <v>0</v>
      </c>
      <c r="L23" s="3">
        <f t="shared" si="5"/>
        <v>42177</v>
      </c>
      <c r="M23" s="6">
        <f ca="1">IFERROR(OFFSET(grille!$A$1,MOD(INT((L23-parametres!$D$1)/7),42)+1,WEEKDAY(calendrier!L23,2)),"")</f>
        <v>0</v>
      </c>
      <c r="N23" s="4">
        <f t="shared" si="6"/>
        <v>42207</v>
      </c>
      <c r="O23" s="6">
        <f ca="1">IFERROR(OFFSET(grille!$A$1,MOD(INT((N23-parametres!$D$1)/7),42)+1,WEEKDAY(calendrier!N23,2)),"")</f>
        <v>0</v>
      </c>
      <c r="P23" s="3">
        <f t="shared" si="7"/>
        <v>42238</v>
      </c>
      <c r="Q23" s="6">
        <f ca="1">IFERROR(OFFSET(grille!$A$1,MOD(INT((P23-parametres!$D$1)/7),42)+1,WEEKDAY(calendrier!P23,2)),"")</f>
        <v>0</v>
      </c>
      <c r="R23" s="3">
        <f t="shared" si="8"/>
        <v>42269</v>
      </c>
      <c r="S23" s="6" t="str">
        <f ca="1">IFERROR(OFFSET(grille!$A$1,MOD(INT((R23-parametres!$D$1)/7),42)+1,WEEKDAY(calendrier!R23,2)),"")</f>
        <v>__T250</v>
      </c>
      <c r="T23" s="3">
        <f t="shared" si="9"/>
        <v>42299</v>
      </c>
      <c r="U23" s="6" t="str">
        <f ca="1">IFERROR(OFFSET(grille!$A$1,MOD(INT((T23-parametres!$D$1)/7),42)+1,WEEKDAY(calendrier!T23,2)),"")</f>
        <v>T220__</v>
      </c>
      <c r="V23" s="4">
        <f t="shared" si="10"/>
        <v>42330</v>
      </c>
      <c r="W23" s="6" t="str">
        <f ca="1">IFERROR(OFFSET(grille!$A$1,MOD(INT((V23-parametres!$D$1)/7),42)+1,WEEKDAY(calendrier!V23,2)),"")</f>
        <v>RP</v>
      </c>
      <c r="X23" s="3">
        <f t="shared" si="11"/>
        <v>42360</v>
      </c>
      <c r="Y23" s="6" t="str">
        <f ca="1">IFERROR(OFFSET(grille!$A$1,MOD(INT((X23-parametres!$D$1)/7),42)+1,WEEKDAY(calendrier!X23,2)),"")</f>
        <v>T430</v>
      </c>
    </row>
    <row r="24" spans="2:25" x14ac:dyDescent="0.35">
      <c r="B24" s="3">
        <f t="shared" si="0"/>
        <v>42027</v>
      </c>
      <c r="C24" s="6" t="str">
        <f ca="1">IFERROR(OFFSET(grille!$A$1,MOD(INT((B24-parametres!$D$1)/7),42)+1,WEEKDAY(calendrier!B24,2)),"")</f>
        <v>T140__</v>
      </c>
      <c r="D24" s="3">
        <f t="shared" si="1"/>
        <v>42058</v>
      </c>
      <c r="E24" s="6" t="str">
        <f ca="1">IFERROR(OFFSET(grille!$A$1,MOD(INT((D24-parametres!$D$1)/7),42)+1,WEEKDAY(calendrier!D24,2)),"")</f>
        <v>T420</v>
      </c>
      <c r="F24" s="3">
        <f t="shared" si="2"/>
        <v>42086</v>
      </c>
      <c r="G24" s="6">
        <f ca="1">IFERROR(OFFSET(grille!$A$1,MOD(INT((F24-parametres!$D$1)/7),42)+1,WEEKDAY(calendrier!F24,2)),"")</f>
        <v>0</v>
      </c>
      <c r="H24" s="3">
        <f t="shared" si="3"/>
        <v>42117</v>
      </c>
      <c r="I24" s="6">
        <f ca="1">IFERROR(OFFSET(grille!$A$1,MOD(INT((H24-parametres!$D$1)/7),42)+1,WEEKDAY(calendrier!H24,2)),"")</f>
        <v>0</v>
      </c>
      <c r="J24" s="3">
        <f t="shared" si="4"/>
        <v>42147</v>
      </c>
      <c r="K24" s="6">
        <f ca="1">IFERROR(OFFSET(grille!$A$1,MOD(INT((J24-parametres!$D$1)/7),42)+1,WEEKDAY(calendrier!J24,2)),"")</f>
        <v>0</v>
      </c>
      <c r="L24" s="3">
        <f t="shared" si="5"/>
        <v>42178</v>
      </c>
      <c r="M24" s="6">
        <f ca="1">IFERROR(OFFSET(grille!$A$1,MOD(INT((L24-parametres!$D$1)/7),42)+1,WEEKDAY(calendrier!L24,2)),"")</f>
        <v>0</v>
      </c>
      <c r="N24" s="4">
        <f t="shared" si="6"/>
        <v>42208</v>
      </c>
      <c r="O24" s="6">
        <f ca="1">IFERROR(OFFSET(grille!$A$1,MOD(INT((N24-parametres!$D$1)/7),42)+1,WEEKDAY(calendrier!N24,2)),"")</f>
        <v>0</v>
      </c>
      <c r="P24" s="3">
        <f t="shared" si="7"/>
        <v>42239</v>
      </c>
      <c r="Q24" s="6">
        <f ca="1">IFERROR(OFFSET(grille!$A$1,MOD(INT((P24-parametres!$D$1)/7),42)+1,WEEKDAY(calendrier!P24,2)),"")</f>
        <v>0</v>
      </c>
      <c r="R24" s="3">
        <f t="shared" si="8"/>
        <v>42270</v>
      </c>
      <c r="S24" s="6" t="str">
        <f ca="1">IFERROR(OFFSET(grille!$A$1,MOD(INT((R24-parametres!$D$1)/7),42)+1,WEEKDAY(calendrier!R24,2)),"")</f>
        <v>RP</v>
      </c>
      <c r="T24" s="3">
        <f t="shared" si="9"/>
        <v>42300</v>
      </c>
      <c r="U24" s="6" t="str">
        <f ca="1">IFERROR(OFFSET(grille!$A$1,MOD(INT((T24-parametres!$D$1)/7),42)+1,WEEKDAY(calendrier!T24,2)),"")</f>
        <v>__T230</v>
      </c>
      <c r="V24" s="4">
        <f t="shared" si="10"/>
        <v>42331</v>
      </c>
      <c r="W24" s="6" t="str">
        <f ca="1">IFERROR(OFFSET(grille!$A$1,MOD(INT((V24-parametres!$D$1)/7),42)+1,WEEKDAY(calendrier!V24,2)),"")</f>
        <v>T410</v>
      </c>
      <c r="X24" s="3">
        <f t="shared" si="11"/>
        <v>42361</v>
      </c>
      <c r="Y24" s="6" t="str">
        <f ca="1">IFERROR(OFFSET(grille!$A$1,MOD(INT((X24-parametres!$D$1)/7),42)+1,WEEKDAY(calendrier!X24,2)),"")</f>
        <v>T820__</v>
      </c>
    </row>
    <row r="25" spans="2:25" x14ac:dyDescent="0.35">
      <c r="B25" s="3">
        <f t="shared" si="0"/>
        <v>42028</v>
      </c>
      <c r="C25" s="6" t="str">
        <f ca="1">IFERROR(OFFSET(grille!$A$1,MOD(INT((B25-parametres!$D$1)/7),42)+1,WEEKDAY(calendrier!B25,2)),"")</f>
        <v>__T156</v>
      </c>
      <c r="D25" s="3">
        <f t="shared" si="1"/>
        <v>42059</v>
      </c>
      <c r="E25" s="6" t="str">
        <f ca="1">IFERROR(OFFSET(grille!$A$1,MOD(INT((D25-parametres!$D$1)/7),42)+1,WEEKDAY(calendrier!D25,2)),"")</f>
        <v>T630__</v>
      </c>
      <c r="F25" s="3">
        <f t="shared" si="2"/>
        <v>42087</v>
      </c>
      <c r="G25" s="6">
        <f ca="1">IFERROR(OFFSET(grille!$A$1,MOD(INT((F25-parametres!$D$1)/7),42)+1,WEEKDAY(calendrier!F25,2)),"")</f>
        <v>0</v>
      </c>
      <c r="H25" s="3">
        <f t="shared" si="3"/>
        <v>42118</v>
      </c>
      <c r="I25" s="6">
        <f ca="1">IFERROR(OFFSET(grille!$A$1,MOD(INT((H25-parametres!$D$1)/7),42)+1,WEEKDAY(calendrier!H25,2)),"")</f>
        <v>0</v>
      </c>
      <c r="J25" s="3">
        <f t="shared" si="4"/>
        <v>42148</v>
      </c>
      <c r="K25" s="6">
        <f ca="1">IFERROR(OFFSET(grille!$A$1,MOD(INT((J25-parametres!$D$1)/7),42)+1,WEEKDAY(calendrier!J25,2)),"")</f>
        <v>0</v>
      </c>
      <c r="L25" s="3">
        <f t="shared" si="5"/>
        <v>42179</v>
      </c>
      <c r="M25" s="6">
        <f ca="1">IFERROR(OFFSET(grille!$A$1,MOD(INT((L25-parametres!$D$1)/7),42)+1,WEEKDAY(calendrier!L25,2)),"")</f>
        <v>0</v>
      </c>
      <c r="N25" s="4">
        <f t="shared" si="6"/>
        <v>42209</v>
      </c>
      <c r="O25" s="6">
        <f ca="1">IFERROR(OFFSET(grille!$A$1,MOD(INT((N25-parametres!$D$1)/7),42)+1,WEEKDAY(calendrier!N25,2)),"")</f>
        <v>0</v>
      </c>
      <c r="P25" s="3">
        <f t="shared" si="7"/>
        <v>42240</v>
      </c>
      <c r="Q25" s="6">
        <f ca="1">IFERROR(OFFSET(grille!$A$1,MOD(INT((P25-parametres!$D$1)/7),42)+1,WEEKDAY(calendrier!P25,2)),"")</f>
        <v>0</v>
      </c>
      <c r="R25" s="3">
        <f t="shared" si="8"/>
        <v>42271</v>
      </c>
      <c r="S25" s="6" t="str">
        <f ca="1">IFERROR(OFFSET(grille!$A$1,MOD(INT((R25-parametres!$D$1)/7),42)+1,WEEKDAY(calendrier!R25,2)),"")</f>
        <v>RP</v>
      </c>
      <c r="T25" s="3">
        <f t="shared" si="9"/>
        <v>42301</v>
      </c>
      <c r="U25" s="6" t="str">
        <f ca="1">IFERROR(OFFSET(grille!$A$1,MOD(INT((T25-parametres!$D$1)/7),42)+1,WEEKDAY(calendrier!T25,2)),"")</f>
        <v>RP</v>
      </c>
      <c r="V25" s="4">
        <f t="shared" si="10"/>
        <v>42332</v>
      </c>
      <c r="W25" s="6" t="str">
        <f ca="1">IFERROR(OFFSET(grille!$A$1,MOD(INT((V25-parametres!$D$1)/7),42)+1,WEEKDAY(calendrier!V25,2)),"")</f>
        <v>T720</v>
      </c>
      <c r="X25" s="3">
        <f t="shared" si="11"/>
        <v>42362</v>
      </c>
      <c r="Y25" s="6" t="str">
        <f ca="1">IFERROR(OFFSET(grille!$A$1,MOD(INT((X25-parametres!$D$1)/7),42)+1,WEEKDAY(calendrier!X25,2)),"")</f>
        <v>__T830</v>
      </c>
    </row>
    <row r="26" spans="2:25" x14ac:dyDescent="0.35">
      <c r="B26" s="3">
        <f t="shared" si="0"/>
        <v>42029</v>
      </c>
      <c r="C26" s="6" t="str">
        <f ca="1">IFERROR(OFFSET(grille!$A$1,MOD(INT((B26-parametres!$D$1)/7),42)+1,WEEKDAY(calendrier!B26,2)),"")</f>
        <v>RP</v>
      </c>
      <c r="D26" s="3">
        <f t="shared" si="1"/>
        <v>42060</v>
      </c>
      <c r="E26" s="6" t="str">
        <f ca="1">IFERROR(OFFSET(grille!$A$1,MOD(INT((D26-parametres!$D$1)/7),42)+1,WEEKDAY(calendrier!D26,2)),"")</f>
        <v>__T640</v>
      </c>
      <c r="F26" s="3">
        <f t="shared" si="2"/>
        <v>42088</v>
      </c>
      <c r="G26" s="6">
        <f ca="1">IFERROR(OFFSET(grille!$A$1,MOD(INT((F26-parametres!$D$1)/7),42)+1,WEEKDAY(calendrier!F26,2)),"")</f>
        <v>0</v>
      </c>
      <c r="H26" s="3">
        <f t="shared" si="3"/>
        <v>42119</v>
      </c>
      <c r="I26" s="6">
        <f ca="1">IFERROR(OFFSET(grille!$A$1,MOD(INT((H26-parametres!$D$1)/7),42)+1,WEEKDAY(calendrier!H26,2)),"")</f>
        <v>0</v>
      </c>
      <c r="J26" s="3">
        <f t="shared" si="4"/>
        <v>42149</v>
      </c>
      <c r="K26" s="6">
        <f ca="1">IFERROR(OFFSET(grille!$A$1,MOD(INT((J26-parametres!$D$1)/7),42)+1,WEEKDAY(calendrier!J26,2)),"")</f>
        <v>0</v>
      </c>
      <c r="L26" s="3">
        <f t="shared" si="5"/>
        <v>42180</v>
      </c>
      <c r="M26" s="6">
        <f ca="1">IFERROR(OFFSET(grille!$A$1,MOD(INT((L26-parametres!$D$1)/7),42)+1,WEEKDAY(calendrier!L26,2)),"")</f>
        <v>0</v>
      </c>
      <c r="N26" s="4">
        <f t="shared" si="6"/>
        <v>42210</v>
      </c>
      <c r="O26" s="6">
        <f ca="1">IFERROR(OFFSET(grille!$A$1,MOD(INT((N26-parametres!$D$1)/7),42)+1,WEEKDAY(calendrier!N26,2)),"")</f>
        <v>0</v>
      </c>
      <c r="P26" s="3">
        <f t="shared" si="7"/>
        <v>42241</v>
      </c>
      <c r="Q26" s="6">
        <f ca="1">IFERROR(OFFSET(grille!$A$1,MOD(INT((P26-parametres!$D$1)/7),42)+1,WEEKDAY(calendrier!P26,2)),"")</f>
        <v>0</v>
      </c>
      <c r="R26" s="3">
        <f t="shared" si="8"/>
        <v>42272</v>
      </c>
      <c r="S26" s="6" t="str">
        <f ca="1">IFERROR(OFFSET(grille!$A$1,MOD(INT((R26-parametres!$D$1)/7),42)+1,WEEKDAY(calendrier!R26,2)),"")</f>
        <v>T345__</v>
      </c>
      <c r="T26" s="3">
        <f t="shared" si="9"/>
        <v>42302</v>
      </c>
      <c r="U26" s="6" t="str">
        <f ca="1">IFERROR(OFFSET(grille!$A$1,MOD(INT((T26-parametres!$D$1)/7),42)+1,WEEKDAY(calendrier!T26,2)),"")</f>
        <v>RP</v>
      </c>
      <c r="V26" s="4">
        <f t="shared" si="10"/>
        <v>42333</v>
      </c>
      <c r="W26" s="6" t="str">
        <f ca="1">IFERROR(OFFSET(grille!$A$1,MOD(INT((V26-parametres!$D$1)/7),42)+1,WEEKDAY(calendrier!V26,2)),"")</f>
        <v>T510</v>
      </c>
      <c r="X26" s="3">
        <f t="shared" si="11"/>
        <v>42363</v>
      </c>
      <c r="Y26" s="6" t="str">
        <f ca="1">IFERROR(OFFSET(grille!$A$1,MOD(INT((X26-parametres!$D$1)/7),42)+1,WEEKDAY(calendrier!X26,2)),"")</f>
        <v>D</v>
      </c>
    </row>
    <row r="27" spans="2:25" x14ac:dyDescent="0.35">
      <c r="B27" s="3">
        <f t="shared" si="0"/>
        <v>42030</v>
      </c>
      <c r="C27" s="6" t="str">
        <f ca="1">IFERROR(OFFSET(grille!$A$1,MOD(INT((B27-parametres!$D$1)/7),42)+1,WEEKDAY(calendrier!B27,2)),"")</f>
        <v>RP</v>
      </c>
      <c r="D27" s="3">
        <f t="shared" si="1"/>
        <v>42061</v>
      </c>
      <c r="E27" s="6" t="str">
        <f ca="1">IFERROR(OFFSET(grille!$A$1,MOD(INT((D27-parametres!$D$1)/7),42)+1,WEEKDAY(calendrier!D27,2)),"")</f>
        <v>D</v>
      </c>
      <c r="F27" s="3">
        <f t="shared" si="2"/>
        <v>42089</v>
      </c>
      <c r="G27" s="6">
        <f ca="1">IFERROR(OFFSET(grille!$A$1,MOD(INT((F27-parametres!$D$1)/7),42)+1,WEEKDAY(calendrier!F27,2)),"")</f>
        <v>0</v>
      </c>
      <c r="H27" s="3">
        <f t="shared" si="3"/>
        <v>42120</v>
      </c>
      <c r="I27" s="6">
        <f ca="1">IFERROR(OFFSET(grille!$A$1,MOD(INT((H27-parametres!$D$1)/7),42)+1,WEEKDAY(calendrier!H27,2)),"")</f>
        <v>0</v>
      </c>
      <c r="J27" s="3">
        <f t="shared" si="4"/>
        <v>42150</v>
      </c>
      <c r="K27" s="6">
        <f ca="1">IFERROR(OFFSET(grille!$A$1,MOD(INT((J27-parametres!$D$1)/7),42)+1,WEEKDAY(calendrier!J27,2)),"")</f>
        <v>0</v>
      </c>
      <c r="L27" s="3">
        <f t="shared" si="5"/>
        <v>42181</v>
      </c>
      <c r="M27" s="6">
        <f ca="1">IFERROR(OFFSET(grille!$A$1,MOD(INT((L27-parametres!$D$1)/7),42)+1,WEEKDAY(calendrier!L27,2)),"")</f>
        <v>0</v>
      </c>
      <c r="N27" s="4">
        <f t="shared" si="6"/>
        <v>42211</v>
      </c>
      <c r="O27" s="6">
        <f ca="1">IFERROR(OFFSET(grille!$A$1,MOD(INT((N27-parametres!$D$1)/7),42)+1,WEEKDAY(calendrier!N27,2)),"")</f>
        <v>0</v>
      </c>
      <c r="P27" s="3">
        <f t="shared" si="7"/>
        <v>42242</v>
      </c>
      <c r="Q27" s="6">
        <f ca="1">IFERROR(OFFSET(grille!$A$1,MOD(INT((P27-parametres!$D$1)/7),42)+1,WEEKDAY(calendrier!P27,2)),"")</f>
        <v>0</v>
      </c>
      <c r="R27" s="3">
        <f t="shared" si="8"/>
        <v>42273</v>
      </c>
      <c r="S27" s="6" t="str">
        <f ca="1">IFERROR(OFFSET(grille!$A$1,MOD(INT((R27-parametres!$D$1)/7),42)+1,WEEKDAY(calendrier!R27,2)),"")</f>
        <v>__T356</v>
      </c>
      <c r="T27" s="3">
        <f t="shared" si="9"/>
        <v>42303</v>
      </c>
      <c r="U27" s="6" t="str">
        <f ca="1">IFERROR(OFFSET(grille!$A$1,MOD(INT((T27-parametres!$D$1)/7),42)+1,WEEKDAY(calendrier!T27,2)),"")</f>
        <v>T220__</v>
      </c>
      <c r="V27" s="4">
        <f t="shared" si="10"/>
        <v>42334</v>
      </c>
      <c r="W27" s="6" t="str">
        <f ca="1">IFERROR(OFFSET(grille!$A$1,MOD(INT((V27-parametres!$D$1)/7),42)+1,WEEKDAY(calendrier!V27,2)),"")</f>
        <v>T140__</v>
      </c>
      <c r="X27" s="3">
        <f t="shared" si="11"/>
        <v>42364</v>
      </c>
      <c r="Y27" s="6" t="str">
        <f ca="1">IFERROR(OFFSET(grille!$A$1,MOD(INT((X27-parametres!$D$1)/7),42)+1,WEEKDAY(calendrier!X27,2)),"")</f>
        <v>RP</v>
      </c>
    </row>
    <row r="28" spans="2:25" x14ac:dyDescent="0.35">
      <c r="B28" s="3">
        <f t="shared" si="0"/>
        <v>42031</v>
      </c>
      <c r="C28" s="6" t="str">
        <f ca="1">IFERROR(OFFSET(grille!$A$1,MOD(INT((B28-parametres!$D$1)/7),42)+1,WEEKDAY(calendrier!B28,2)),"")</f>
        <v>T820__</v>
      </c>
      <c r="D28" s="3">
        <f t="shared" si="1"/>
        <v>42062</v>
      </c>
      <c r="E28" s="6" t="str">
        <f ca="1">IFERROR(OFFSET(grille!$A$1,MOD(INT((D28-parametres!$D$1)/7),42)+1,WEEKDAY(calendrier!D28,2)),"")</f>
        <v>RP</v>
      </c>
      <c r="F28" s="3">
        <f t="shared" si="2"/>
        <v>42090</v>
      </c>
      <c r="G28" s="6">
        <f ca="1">IFERROR(OFFSET(grille!$A$1,MOD(INT((F28-parametres!$D$1)/7),42)+1,WEEKDAY(calendrier!F28,2)),"")</f>
        <v>0</v>
      </c>
      <c r="H28" s="3">
        <f t="shared" si="3"/>
        <v>42121</v>
      </c>
      <c r="I28" s="6">
        <f ca="1">IFERROR(OFFSET(grille!$A$1,MOD(INT((H28-parametres!$D$1)/7),42)+1,WEEKDAY(calendrier!H28,2)),"")</f>
        <v>0</v>
      </c>
      <c r="J28" s="3">
        <f t="shared" si="4"/>
        <v>42151</v>
      </c>
      <c r="K28" s="6">
        <f ca="1">IFERROR(OFFSET(grille!$A$1,MOD(INT((J28-parametres!$D$1)/7),42)+1,WEEKDAY(calendrier!J28,2)),"")</f>
        <v>0</v>
      </c>
      <c r="L28" s="3">
        <f t="shared" si="5"/>
        <v>42182</v>
      </c>
      <c r="M28" s="6">
        <f ca="1">IFERROR(OFFSET(grille!$A$1,MOD(INT((L28-parametres!$D$1)/7),42)+1,WEEKDAY(calendrier!L28,2)),"")</f>
        <v>0</v>
      </c>
      <c r="N28" s="4">
        <f t="shared" si="6"/>
        <v>42212</v>
      </c>
      <c r="O28" s="6">
        <f ca="1">IFERROR(OFFSET(grille!$A$1,MOD(INT((N28-parametres!$D$1)/7),42)+1,WEEKDAY(calendrier!N28,2)),"")</f>
        <v>0</v>
      </c>
      <c r="P28" s="3">
        <f t="shared" si="7"/>
        <v>42243</v>
      </c>
      <c r="Q28" s="6">
        <f ca="1">IFERROR(OFFSET(grille!$A$1,MOD(INT((P28-parametres!$D$1)/7),42)+1,WEEKDAY(calendrier!P28,2)),"")</f>
        <v>0</v>
      </c>
      <c r="R28" s="3">
        <f t="shared" si="8"/>
        <v>42274</v>
      </c>
      <c r="S28" s="6" t="str">
        <f ca="1">IFERROR(OFFSET(grille!$A$1,MOD(INT((R28-parametres!$D$1)/7),42)+1,WEEKDAY(calendrier!R28,2)),"")</f>
        <v>T247__</v>
      </c>
      <c r="T28" s="3">
        <f t="shared" si="9"/>
        <v>42304</v>
      </c>
      <c r="U28" s="6" t="str">
        <f ca="1">IFERROR(OFFSET(grille!$A$1,MOD(INT((T28-parametres!$D$1)/7),42)+1,WEEKDAY(calendrier!T28,2)),"")</f>
        <v>__T230</v>
      </c>
      <c r="V28" s="4">
        <f t="shared" si="10"/>
        <v>42335</v>
      </c>
      <c r="W28" s="6" t="str">
        <f ca="1">IFERROR(OFFSET(grille!$A$1,MOD(INT((V28-parametres!$D$1)/7),42)+1,WEEKDAY(calendrier!V28,2)),"")</f>
        <v>__T150</v>
      </c>
      <c r="X28" s="3">
        <f t="shared" si="11"/>
        <v>42365</v>
      </c>
      <c r="Y28" s="6" t="str">
        <f ca="1">IFERROR(OFFSET(grille!$A$1,MOD(INT((X28-parametres!$D$1)/7),42)+1,WEEKDAY(calendrier!X28,2)),"")</f>
        <v>RP</v>
      </c>
    </row>
    <row r="29" spans="2:25" x14ac:dyDescent="0.35">
      <c r="B29" s="3">
        <f t="shared" si="0"/>
        <v>42032</v>
      </c>
      <c r="C29" s="6" t="str">
        <f ca="1">IFERROR(OFFSET(grille!$A$1,MOD(INT((B29-parametres!$D$1)/7),42)+1,WEEKDAY(calendrier!B29,2)),"")</f>
        <v>__T830</v>
      </c>
      <c r="D29" s="3">
        <f t="shared" si="1"/>
        <v>42063</v>
      </c>
      <c r="E29" s="6" t="str">
        <f ca="1">IFERROR(OFFSET(grille!$A$1,MOD(INT((D29-parametres!$D$1)/7),42)+1,WEEKDAY(calendrier!D29,2)),"")</f>
        <v>RP</v>
      </c>
      <c r="F29" s="3">
        <f t="shared" si="2"/>
        <v>42091</v>
      </c>
      <c r="G29" s="6">
        <f ca="1">IFERROR(OFFSET(grille!$A$1,MOD(INT((F29-parametres!$D$1)/7),42)+1,WEEKDAY(calendrier!F29,2)),"")</f>
        <v>0</v>
      </c>
      <c r="H29" s="3">
        <f t="shared" si="3"/>
        <v>42122</v>
      </c>
      <c r="I29" s="6">
        <f ca="1">IFERROR(OFFSET(grille!$A$1,MOD(INT((H29-parametres!$D$1)/7),42)+1,WEEKDAY(calendrier!H29,2)),"")</f>
        <v>0</v>
      </c>
      <c r="J29" s="3">
        <f t="shared" si="4"/>
        <v>42152</v>
      </c>
      <c r="K29" s="6">
        <f ca="1">IFERROR(OFFSET(grille!$A$1,MOD(INT((J29-parametres!$D$1)/7),42)+1,WEEKDAY(calendrier!J29,2)),"")</f>
        <v>0</v>
      </c>
      <c r="L29" s="3">
        <f t="shared" si="5"/>
        <v>42183</v>
      </c>
      <c r="M29" s="6">
        <f ca="1">IFERROR(OFFSET(grille!$A$1,MOD(INT((L29-parametres!$D$1)/7),42)+1,WEEKDAY(calendrier!L29,2)),"")</f>
        <v>0</v>
      </c>
      <c r="N29" s="4">
        <f t="shared" si="6"/>
        <v>42213</v>
      </c>
      <c r="O29" s="6">
        <f ca="1">IFERROR(OFFSET(grille!$A$1,MOD(INT((N29-parametres!$D$1)/7),42)+1,WEEKDAY(calendrier!N29,2)),"")</f>
        <v>0</v>
      </c>
      <c r="P29" s="3">
        <f t="shared" si="7"/>
        <v>42244</v>
      </c>
      <c r="Q29" s="6">
        <f ca="1">IFERROR(OFFSET(grille!$A$1,MOD(INT((P29-parametres!$D$1)/7),42)+1,WEEKDAY(calendrier!P29,2)),"")</f>
        <v>0</v>
      </c>
      <c r="R29" s="3">
        <f t="shared" si="8"/>
        <v>42275</v>
      </c>
      <c r="S29" s="6" t="str">
        <f ca="1">IFERROR(OFFSET(grille!$A$1,MOD(INT((R29-parametres!$D$1)/7),42)+1,WEEKDAY(calendrier!R29,2)),"")</f>
        <v>__T250</v>
      </c>
      <c r="T29" s="3">
        <f t="shared" si="9"/>
        <v>42305</v>
      </c>
      <c r="U29" s="6" t="str">
        <f ca="1">IFERROR(OFFSET(grille!$A$1,MOD(INT((T29-parametres!$D$1)/7),42)+1,WEEKDAY(calendrier!T29,2)),"")</f>
        <v>RP</v>
      </c>
      <c r="V29" s="4">
        <f t="shared" si="10"/>
        <v>42336</v>
      </c>
      <c r="W29" s="6" t="str">
        <f ca="1">IFERROR(OFFSET(grille!$A$1,MOD(INT((V29-parametres!$D$1)/7),42)+1,WEEKDAY(calendrier!V29,2)),"")</f>
        <v>RP</v>
      </c>
      <c r="X29" s="3">
        <f t="shared" si="11"/>
        <v>42366</v>
      </c>
      <c r="Y29" s="6" t="str">
        <f ca="1">IFERROR(OFFSET(grille!$A$1,MOD(INT((X29-parametres!$D$1)/7),42)+1,WEEKDAY(calendrier!X29,2)),"")</f>
        <v>RP</v>
      </c>
    </row>
    <row r="30" spans="2:25" x14ac:dyDescent="0.35">
      <c r="B30" s="3">
        <f t="shared" si="0"/>
        <v>42033</v>
      </c>
      <c r="C30" s="6" t="str">
        <f ca="1">IFERROR(OFFSET(grille!$A$1,MOD(INT((B30-parametres!$D$1)/7),42)+1,WEEKDAY(calendrier!B30,2)),"")</f>
        <v>T650__</v>
      </c>
      <c r="D30" s="3" t="b">
        <f>IF(MONTH(DATE($A$1,COLUMN()-1,ROW()-1))=2,DATE($A$1,COLUMN()-1,i))</f>
        <v>0</v>
      </c>
      <c r="E30" s="6" t="str">
        <f ca="1">IFERROR(OFFSET(grille!$A$1,MOD(INT((D30-parametres!$D$1)/7),42)+1,WEEKDAY(calendrier!D30,2)),"")</f>
        <v>RP</v>
      </c>
      <c r="F30" s="3">
        <f t="shared" si="2"/>
        <v>42092</v>
      </c>
      <c r="G30" s="6">
        <f ca="1">IFERROR(OFFSET(grille!$A$1,MOD(INT((F30-parametres!$D$1)/7),42)+1,WEEKDAY(calendrier!F30,2)),"")</f>
        <v>0</v>
      </c>
      <c r="H30" s="3">
        <f t="shared" si="3"/>
        <v>42123</v>
      </c>
      <c r="I30" s="6">
        <f ca="1">IFERROR(OFFSET(grille!$A$1,MOD(INT((H30-parametres!$D$1)/7),42)+1,WEEKDAY(calendrier!H30,2)),"")</f>
        <v>0</v>
      </c>
      <c r="J30" s="3">
        <f t="shared" si="4"/>
        <v>42153</v>
      </c>
      <c r="K30" s="6">
        <f ca="1">IFERROR(OFFSET(grille!$A$1,MOD(INT((J30-parametres!$D$1)/7),42)+1,WEEKDAY(calendrier!J30,2)),"")</f>
        <v>0</v>
      </c>
      <c r="L30" s="3">
        <f t="shared" si="5"/>
        <v>42184</v>
      </c>
      <c r="M30" s="6">
        <f ca="1">IFERROR(OFFSET(grille!$A$1,MOD(INT((L30-parametres!$D$1)/7),42)+1,WEEKDAY(calendrier!L30,2)),"")</f>
        <v>0</v>
      </c>
      <c r="N30" s="3">
        <f t="shared" si="6"/>
        <v>42214</v>
      </c>
      <c r="O30" s="6">
        <f ca="1">IFERROR(OFFSET(grille!$A$1,MOD(INT((N30-parametres!$D$1)/7),42)+1,WEEKDAY(calendrier!N30,2)),"")</f>
        <v>0</v>
      </c>
      <c r="P30" s="3">
        <f t="shared" si="7"/>
        <v>42245</v>
      </c>
      <c r="Q30" s="6">
        <f ca="1">IFERROR(OFFSET(grille!$A$1,MOD(INT((P30-parametres!$D$1)/7),42)+1,WEEKDAY(calendrier!P30,2)),"")</f>
        <v>0</v>
      </c>
      <c r="R30" s="3">
        <f t="shared" si="8"/>
        <v>42276</v>
      </c>
      <c r="S30" s="6" t="str">
        <f ca="1">IFERROR(OFFSET(grille!$A$1,MOD(INT((R30-parametres!$D$1)/7),42)+1,WEEKDAY(calendrier!R30,2)),"")</f>
        <v>RP</v>
      </c>
      <c r="T30" s="3">
        <f t="shared" si="9"/>
        <v>42306</v>
      </c>
      <c r="U30" s="6" t="str">
        <f ca="1">IFERROR(OFFSET(grille!$A$1,MOD(INT((T30-parametres!$D$1)/7),42)+1,WEEKDAY(calendrier!T30,2)),"")</f>
        <v>RP</v>
      </c>
      <c r="V30" s="4">
        <f t="shared" si="10"/>
        <v>42337</v>
      </c>
      <c r="W30" s="6" t="str">
        <f ca="1">IFERROR(OFFSET(grille!$A$1,MOD(INT((V30-parametres!$D$1)/7),42)+1,WEEKDAY(calendrier!V30,2)),"")</f>
        <v>RP</v>
      </c>
      <c r="X30" s="3">
        <f t="shared" si="11"/>
        <v>42367</v>
      </c>
      <c r="Y30" s="6" t="str">
        <f ca="1">IFERROR(OFFSET(grille!$A$1,MOD(INT((X30-parametres!$D$1)/7),42)+1,WEEKDAY(calendrier!X30,2)),"")</f>
        <v>T730__</v>
      </c>
    </row>
    <row r="31" spans="2:25" x14ac:dyDescent="0.35">
      <c r="B31" s="3">
        <f t="shared" si="0"/>
        <v>42034</v>
      </c>
      <c r="C31" s="6" t="str">
        <f ca="1">IFERROR(OFFSET(grille!$A$1,MOD(INT((B31-parametres!$D$1)/7),42)+1,WEEKDAY(calendrier!B31,2)),"")</f>
        <v>__T660</v>
      </c>
      <c r="D31" s="2"/>
      <c r="E31" s="2"/>
      <c r="F31" s="3">
        <f t="shared" si="2"/>
        <v>42093</v>
      </c>
      <c r="G31" s="6">
        <f ca="1">IFERROR(OFFSET(grille!$A$1,MOD(INT((F31-parametres!$D$1)/7),42)+1,WEEKDAY(calendrier!F31,2)),"")</f>
        <v>0</v>
      </c>
      <c r="H31" s="3">
        <f t="shared" si="3"/>
        <v>42124</v>
      </c>
      <c r="I31" s="6">
        <f ca="1">IFERROR(OFFSET(grille!$A$1,MOD(INT((H31-parametres!$D$1)/7),42)+1,WEEKDAY(calendrier!H31,2)),"")</f>
        <v>0</v>
      </c>
      <c r="J31" s="3">
        <f t="shared" si="4"/>
        <v>42154</v>
      </c>
      <c r="K31" s="6">
        <f ca="1">IFERROR(OFFSET(grille!$A$1,MOD(INT((J31-parametres!$D$1)/7),42)+1,WEEKDAY(calendrier!J31,2)),"")</f>
        <v>0</v>
      </c>
      <c r="L31" s="3">
        <f t="shared" si="5"/>
        <v>42185</v>
      </c>
      <c r="M31" s="6">
        <f ca="1">IFERROR(OFFSET(grille!$A$1,MOD(INT((L31-parametres!$D$1)/7),42)+1,WEEKDAY(calendrier!L31,2)),"")</f>
        <v>0</v>
      </c>
      <c r="N31" s="3">
        <f t="shared" si="6"/>
        <v>42215</v>
      </c>
      <c r="O31" s="6">
        <f ca="1">IFERROR(OFFSET(grille!$A$1,MOD(INT((N31-parametres!$D$1)/7),42)+1,WEEKDAY(calendrier!N31,2)),"")</f>
        <v>0</v>
      </c>
      <c r="P31" s="3">
        <f t="shared" si="7"/>
        <v>42246</v>
      </c>
      <c r="Q31" s="6">
        <f ca="1">IFERROR(OFFSET(grille!$A$1,MOD(INT((P31-parametres!$D$1)/7),42)+1,WEEKDAY(calendrier!P31,2)),"")</f>
        <v>0</v>
      </c>
      <c r="R31" s="3">
        <f t="shared" si="8"/>
        <v>42277</v>
      </c>
      <c r="S31" s="6" t="str">
        <f ca="1">IFERROR(OFFSET(grille!$A$1,MOD(INT((R31-parametres!$D$1)/7),42)+1,WEEKDAY(calendrier!R31,2)),"")</f>
        <v>RP</v>
      </c>
      <c r="T31" s="3">
        <f t="shared" si="9"/>
        <v>42307</v>
      </c>
      <c r="U31" s="6" t="str">
        <f ca="1">IFERROR(OFFSET(grille!$A$1,MOD(INT((T31-parametres!$D$1)/7),42)+1,WEEKDAY(calendrier!T31,2)),"")</f>
        <v>T320__</v>
      </c>
      <c r="V31" s="4">
        <f t="shared" si="10"/>
        <v>42338</v>
      </c>
      <c r="W31" s="6" t="str">
        <f ca="1">IFERROR(OFFSET(grille!$A$1,MOD(INT((V31-parametres!$D$1)/7),42)+1,WEEKDAY(calendrier!V31,2)),"")</f>
        <v>T440__</v>
      </c>
      <c r="X31" s="3">
        <f t="shared" si="11"/>
        <v>42368</v>
      </c>
      <c r="Y31" s="6" t="str">
        <f ca="1">IFERROR(OFFSET(grille!$A$1,MOD(INT((X31-parametres!$D$1)/7),42)+1,WEEKDAY(calendrier!X31,2)),"")</f>
        <v>__T740</v>
      </c>
    </row>
    <row r="32" spans="2:25" x14ac:dyDescent="0.35">
      <c r="B32" s="3">
        <f t="shared" si="0"/>
        <v>42035</v>
      </c>
      <c r="C32" s="6" t="str">
        <f ca="1">IFERROR(OFFSET(grille!$A$1,MOD(INT((B32-parametres!$D$1)/7),42)+1,WEEKDAY(calendrier!B32,2)),"")</f>
        <v>RP</v>
      </c>
      <c r="D32" s="2"/>
      <c r="E32" s="2"/>
      <c r="F32" s="3">
        <f t="shared" si="2"/>
        <v>42094</v>
      </c>
      <c r="G32" s="6">
        <f ca="1">IFERROR(OFFSET(grille!$A$1,MOD(INT((F32-parametres!$D$1)/7),42)+1,WEEKDAY(calendrier!F32,2)),"")</f>
        <v>0</v>
      </c>
      <c r="H32" s="2"/>
      <c r="I32" s="6" t="str">
        <f ca="1">IFERROR(OFFSET(grille!$A$1,MOD(INT((H32-parametres!$D$1)/7),42)+1,WEEKDAY(calendrier!H32,2)),"")</f>
        <v>RP</v>
      </c>
      <c r="J32" s="3">
        <f t="shared" si="4"/>
        <v>42155</v>
      </c>
      <c r="K32" s="6">
        <f ca="1">IFERROR(OFFSET(grille!$A$1,MOD(INT((J32-parametres!$D$1)/7),42)+1,WEEKDAY(calendrier!J32,2)),"")</f>
        <v>0</v>
      </c>
      <c r="L32" s="2"/>
      <c r="M32" s="6" t="str">
        <f ca="1">IFERROR(OFFSET(grille!$A$1,MOD(INT((L32-parametres!$D$1)/7),42)+1,WEEKDAY(calendrier!L32,2)),"")</f>
        <v>RP</v>
      </c>
      <c r="N32" s="3">
        <f t="shared" si="6"/>
        <v>42216</v>
      </c>
      <c r="O32" s="6">
        <f ca="1">IFERROR(OFFSET(grille!$A$1,MOD(INT((N32-parametres!$D$1)/7),42)+1,WEEKDAY(calendrier!N32,2)),"")</f>
        <v>0</v>
      </c>
      <c r="P32" s="3">
        <f t="shared" si="7"/>
        <v>42247</v>
      </c>
      <c r="Q32" s="6" t="str">
        <f ca="1">IFERROR(OFFSET(grille!$A$1,MOD(INT((P32-parametres!$D$1)/7),42)+1,WEEKDAY(calendrier!P32,2)),"")</f>
        <v>__T740</v>
      </c>
      <c r="R32" s="2"/>
      <c r="S32" s="6" t="str">
        <f ca="1">IFERROR(OFFSET(grille!$A$1,MOD(INT((R32-parametres!$D$1)/7),42)+1,WEEKDAY(calendrier!R32,2)),"")</f>
        <v>RP</v>
      </c>
      <c r="T32" s="3">
        <f t="shared" si="9"/>
        <v>42308</v>
      </c>
      <c r="U32" s="6" t="str">
        <f ca="1">IFERROR(OFFSET(grille!$A$1,MOD(INT((T32-parametres!$D$1)/7),42)+1,WEEKDAY(calendrier!T32,2)),"")</f>
        <v>__T336</v>
      </c>
      <c r="V32" s="2"/>
      <c r="W32" s="6" t="str">
        <f ca="1">IFERROR(OFFSET(grille!$A$1,MOD(INT((V32-parametres!$D$1)/7),42)+1,WEEKDAY(calendrier!V32,2)),"")</f>
        <v>RP</v>
      </c>
      <c r="X32" s="3">
        <f t="shared" si="11"/>
        <v>42369</v>
      </c>
      <c r="Y32" s="6" t="str">
        <f ca="1">IFERROR(OFFSET(grille!$A$1,MOD(INT((X32-parametres!$D$1)/7),42)+1,WEEKDAY(calendrier!X32,2)),"")</f>
        <v>T610</v>
      </c>
    </row>
    <row r="33" spans="16:16" x14ac:dyDescent="0.35">
      <c r="P33" s="2"/>
    </row>
  </sheetData>
  <mergeCells count="12">
    <mergeCell ref="X1:Y1"/>
    <mergeCell ref="B1:C1"/>
    <mergeCell ref="D1:E1"/>
    <mergeCell ref="F1:G1"/>
    <mergeCell ref="H1:I1"/>
    <mergeCell ref="J1:K1"/>
    <mergeCell ref="L1:M1"/>
    <mergeCell ref="N1:O1"/>
    <mergeCell ref="P1:Q1"/>
    <mergeCell ref="R1:S1"/>
    <mergeCell ref="T1:U1"/>
    <mergeCell ref="V1:W1"/>
  </mergeCells>
  <conditionalFormatting sqref="B2:Y32">
    <cfRule type="expression" dxfId="9" priority="10" stopIfTrue="1">
      <formula>AND(WEEKDAY(B2,2)&gt;5,B2&lt;&gt;"")</formula>
    </cfRule>
  </conditionalFormatting>
  <conditionalFormatting sqref="E10">
    <cfRule type="expression" dxfId="8" priority="8" stopIfTrue="1">
      <formula>AND(WEEKDAY(E10,2)&gt;5,E10&lt;&gt;"")</formula>
    </cfRule>
  </conditionalFormatting>
  <conditionalFormatting sqref="E10">
    <cfRule type="expression" dxfId="7" priority="7" stopIfTrue="1">
      <formula>AND(WEEKDAY(E10,2)&gt;5,E10&lt;&gt;"")</formula>
    </cfRule>
  </conditionalFormatting>
  <conditionalFormatting sqref="E10">
    <cfRule type="expression" dxfId="6" priority="6" stopIfTrue="1">
      <formula>AND(WEEKDAY(E10,2)&gt;5,E10&lt;&gt;"")</formula>
    </cfRule>
  </conditionalFormatting>
  <conditionalFormatting sqref="E10">
    <cfRule type="expression" dxfId="5" priority="5" stopIfTrue="1">
      <formula>AND(WEEKDAY(E10,2)&gt;5,E10&lt;&gt;"")</formula>
    </cfRule>
  </conditionalFormatting>
  <conditionalFormatting sqref="E24">
    <cfRule type="expression" dxfId="4" priority="4" stopIfTrue="1">
      <formula>AND(WEEKDAY(E24,2)&gt;5,E24&lt;&gt;"")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"/>
  <sheetViews>
    <sheetView workbookViewId="0">
      <selection activeCell="D1" sqref="D1"/>
    </sheetView>
  </sheetViews>
  <sheetFormatPr baseColWidth="10" defaultRowHeight="14.5" x14ac:dyDescent="0.35"/>
  <cols>
    <col min="1" max="1" width="12.90625" bestFit="1" customWidth="1"/>
    <col min="2" max="2" width="20.1796875" customWidth="1"/>
    <col min="3" max="3" width="18.90625" bestFit="1" customWidth="1"/>
    <col min="4" max="4" width="20.1796875" customWidth="1"/>
  </cols>
  <sheetData>
    <row r="1" spans="1:4" x14ac:dyDescent="0.35">
      <c r="A1" s="7" t="s">
        <v>63</v>
      </c>
      <c r="B1" s="9">
        <v>42249</v>
      </c>
      <c r="C1" s="7" t="s">
        <v>64</v>
      </c>
      <c r="D1" s="8">
        <f>IF(WEEKDAY(B1,2)=1,B1,B1-WEEKDAY(B1,2)+1)</f>
        <v>42247</v>
      </c>
    </row>
  </sheetData>
  <conditionalFormatting sqref="D1">
    <cfRule type="expression" dxfId="1" priority="2" stopIfTrue="1">
      <formula>AND(WEEKDAY(D1,2)&gt;5,D1&lt;&gt;"")</formula>
    </cfRule>
  </conditionalFormatting>
  <conditionalFormatting sqref="B1">
    <cfRule type="expression" dxfId="0" priority="1" stopIfTrue="1">
      <formula>AND(WEEKDAY(B1,2)&gt;5,B1&lt;&gt;"")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3"/>
  <sheetViews>
    <sheetView workbookViewId="0">
      <selection activeCell="E2" sqref="E2"/>
    </sheetView>
  </sheetViews>
  <sheetFormatPr baseColWidth="10" defaultRowHeight="14.5" x14ac:dyDescent="0.35"/>
  <cols>
    <col min="1" max="1" width="4.1796875" customWidth="1"/>
  </cols>
  <sheetData>
    <row r="1" spans="1:8" x14ac:dyDescent="0.35">
      <c r="A1" s="5"/>
      <c r="B1" s="5" t="s">
        <v>0</v>
      </c>
      <c r="C1" s="5" t="s">
        <v>1</v>
      </c>
      <c r="D1" s="5" t="s">
        <v>2</v>
      </c>
      <c r="E1" s="5" t="s">
        <v>3</v>
      </c>
      <c r="F1" s="5" t="s">
        <v>4</v>
      </c>
      <c r="G1" s="5" t="s">
        <v>5</v>
      </c>
      <c r="H1" s="5" t="s">
        <v>6</v>
      </c>
    </row>
    <row r="2" spans="1:8" x14ac:dyDescent="0.35">
      <c r="A2" s="5">
        <v>1</v>
      </c>
      <c r="B2" s="5" t="s">
        <v>16</v>
      </c>
      <c r="C2" s="5" t="s">
        <v>17</v>
      </c>
      <c r="D2" s="5" t="s">
        <v>18</v>
      </c>
      <c r="E2" s="5" t="s">
        <v>7</v>
      </c>
      <c r="F2" s="5" t="s">
        <v>8</v>
      </c>
      <c r="G2" s="5" t="s">
        <v>9</v>
      </c>
      <c r="H2" s="5" t="s">
        <v>9</v>
      </c>
    </row>
    <row r="3" spans="1:8" x14ac:dyDescent="0.35">
      <c r="A3" s="5">
        <v>2</v>
      </c>
      <c r="B3" s="5" t="s">
        <v>10</v>
      </c>
      <c r="C3" s="5" t="s">
        <v>11</v>
      </c>
      <c r="D3" s="5" t="s">
        <v>12</v>
      </c>
      <c r="E3" s="5" t="s">
        <v>19</v>
      </c>
      <c r="F3" s="5" t="s">
        <v>20</v>
      </c>
      <c r="G3" s="5" t="s">
        <v>9</v>
      </c>
      <c r="H3" s="5" t="s">
        <v>9</v>
      </c>
    </row>
    <row r="4" spans="1:8" x14ac:dyDescent="0.35">
      <c r="A4" s="5">
        <v>3</v>
      </c>
      <c r="B4" s="5" t="s">
        <v>21</v>
      </c>
      <c r="C4" s="5" t="s">
        <v>22</v>
      </c>
      <c r="D4" s="5" t="s">
        <v>9</v>
      </c>
      <c r="E4" s="5" t="s">
        <v>9</v>
      </c>
      <c r="F4" s="5" t="s">
        <v>13</v>
      </c>
      <c r="G4" s="5" t="s">
        <v>14</v>
      </c>
      <c r="H4" s="5" t="s">
        <v>15</v>
      </c>
    </row>
    <row r="5" spans="1:8" x14ac:dyDescent="0.35">
      <c r="A5" s="5">
        <v>4</v>
      </c>
      <c r="B5" s="5" t="s">
        <v>23</v>
      </c>
      <c r="C5" s="5" t="s">
        <v>24</v>
      </c>
      <c r="D5" s="5" t="s">
        <v>9</v>
      </c>
      <c r="E5" s="5" t="s">
        <v>9</v>
      </c>
      <c r="F5" s="5" t="s">
        <v>25</v>
      </c>
      <c r="G5" s="5" t="s">
        <v>26</v>
      </c>
      <c r="H5" s="5" t="s">
        <v>27</v>
      </c>
    </row>
    <row r="6" spans="1:8" x14ac:dyDescent="0.35">
      <c r="A6" s="5">
        <v>5</v>
      </c>
      <c r="B6" s="5" t="s">
        <v>24</v>
      </c>
      <c r="C6" s="5" t="s">
        <v>9</v>
      </c>
      <c r="D6" s="5" t="s">
        <v>9</v>
      </c>
      <c r="E6" s="5" t="s">
        <v>28</v>
      </c>
      <c r="F6" s="5" t="s">
        <v>29</v>
      </c>
      <c r="G6" s="5" t="s">
        <v>30</v>
      </c>
      <c r="H6" s="5" t="s">
        <v>31</v>
      </c>
    </row>
    <row r="7" spans="1:8" x14ac:dyDescent="0.35">
      <c r="A7" s="5">
        <v>6</v>
      </c>
      <c r="B7" s="5" t="s">
        <v>9</v>
      </c>
      <c r="C7" s="5" t="s">
        <v>9</v>
      </c>
      <c r="D7" s="5" t="s">
        <v>32</v>
      </c>
      <c r="E7" s="5" t="s">
        <v>33</v>
      </c>
      <c r="F7" s="5" t="s">
        <v>34</v>
      </c>
      <c r="G7" s="5" t="s">
        <v>9</v>
      </c>
      <c r="H7" s="5" t="s">
        <v>9</v>
      </c>
    </row>
    <row r="8" spans="1:8" x14ac:dyDescent="0.35">
      <c r="A8" s="5">
        <v>7</v>
      </c>
      <c r="B8" s="5" t="s">
        <v>28</v>
      </c>
      <c r="C8" s="5" t="s">
        <v>35</v>
      </c>
      <c r="D8" s="5" t="s">
        <v>29</v>
      </c>
      <c r="E8" s="5" t="s">
        <v>36</v>
      </c>
      <c r="F8" s="5" t="s">
        <v>37</v>
      </c>
      <c r="G8" s="5" t="s">
        <v>9</v>
      </c>
      <c r="H8" s="5" t="s">
        <v>9</v>
      </c>
    </row>
    <row r="9" spans="1:8" x14ac:dyDescent="0.35">
      <c r="A9" s="5">
        <v>8</v>
      </c>
      <c r="B9" s="5" t="s">
        <v>32</v>
      </c>
      <c r="C9" s="5" t="s">
        <v>33</v>
      </c>
      <c r="D9" s="5" t="s">
        <v>11</v>
      </c>
      <c r="E9" s="5" t="s">
        <v>38</v>
      </c>
      <c r="F9" s="5" t="s">
        <v>39</v>
      </c>
      <c r="G9" s="5" t="s">
        <v>9</v>
      </c>
      <c r="H9" s="5" t="s">
        <v>9</v>
      </c>
    </row>
    <row r="10" spans="1:8" x14ac:dyDescent="0.35">
      <c r="A10" s="5">
        <v>9</v>
      </c>
      <c r="B10" s="5" t="s">
        <v>38</v>
      </c>
      <c r="C10" s="5" t="s">
        <v>39</v>
      </c>
      <c r="D10" s="5" t="s">
        <v>9</v>
      </c>
      <c r="E10" s="5" t="s">
        <v>9</v>
      </c>
      <c r="F10" s="5" t="s">
        <v>19</v>
      </c>
      <c r="G10" s="5" t="s">
        <v>40</v>
      </c>
      <c r="H10" s="5" t="s">
        <v>41</v>
      </c>
    </row>
    <row r="11" spans="1:8" x14ac:dyDescent="0.35">
      <c r="A11" s="5">
        <v>10</v>
      </c>
      <c r="B11" s="5" t="s">
        <v>39</v>
      </c>
      <c r="C11" s="5" t="s">
        <v>7</v>
      </c>
      <c r="D11" s="5" t="s">
        <v>9</v>
      </c>
      <c r="E11" s="5" t="s">
        <v>9</v>
      </c>
      <c r="F11" s="5" t="s">
        <v>11</v>
      </c>
      <c r="G11" s="5" t="s">
        <v>42</v>
      </c>
      <c r="H11" s="5" t="s">
        <v>43</v>
      </c>
    </row>
    <row r="12" spans="1:8" x14ac:dyDescent="0.35">
      <c r="A12" s="5">
        <v>11</v>
      </c>
      <c r="B12" s="5" t="s">
        <v>7</v>
      </c>
      <c r="C12" s="5" t="s">
        <v>9</v>
      </c>
      <c r="D12" s="5" t="s">
        <v>9</v>
      </c>
      <c r="E12" s="5" t="s">
        <v>10</v>
      </c>
      <c r="F12" s="5" t="s">
        <v>44</v>
      </c>
      <c r="G12" s="5" t="s">
        <v>46</v>
      </c>
      <c r="H12" s="5" t="s">
        <v>9</v>
      </c>
    </row>
    <row r="13" spans="1:8" x14ac:dyDescent="0.35">
      <c r="A13" s="5">
        <v>12</v>
      </c>
      <c r="B13" s="5" t="s">
        <v>9</v>
      </c>
      <c r="C13" s="5" t="s">
        <v>47</v>
      </c>
      <c r="D13" s="5" t="s">
        <v>48</v>
      </c>
      <c r="E13" s="5" t="s">
        <v>17</v>
      </c>
      <c r="F13" s="5" t="s">
        <v>18</v>
      </c>
      <c r="G13" s="5" t="s">
        <v>9</v>
      </c>
      <c r="H13" s="5" t="s">
        <v>9</v>
      </c>
    </row>
    <row r="14" spans="1:8" x14ac:dyDescent="0.35">
      <c r="A14" s="5">
        <v>13</v>
      </c>
      <c r="B14" s="5" t="s">
        <v>11</v>
      </c>
      <c r="C14" s="5" t="s">
        <v>29</v>
      </c>
      <c r="D14" s="5" t="s">
        <v>49</v>
      </c>
      <c r="E14" s="5" t="s">
        <v>44</v>
      </c>
      <c r="F14" s="5" t="s">
        <v>45</v>
      </c>
      <c r="G14" s="5" t="s">
        <v>9</v>
      </c>
      <c r="H14" s="5" t="s">
        <v>9</v>
      </c>
    </row>
    <row r="15" spans="1:8" x14ac:dyDescent="0.35">
      <c r="A15" s="5">
        <v>14</v>
      </c>
      <c r="B15" s="5" t="s">
        <v>50</v>
      </c>
      <c r="C15" s="5" t="s">
        <v>51</v>
      </c>
      <c r="D15" s="5" t="s">
        <v>23</v>
      </c>
      <c r="E15" s="5" t="s">
        <v>24</v>
      </c>
      <c r="F15" s="5" t="s">
        <v>9</v>
      </c>
      <c r="G15" s="5" t="s">
        <v>9</v>
      </c>
      <c r="H15" s="5" t="s">
        <v>52</v>
      </c>
    </row>
    <row r="16" spans="1:8" x14ac:dyDescent="0.35">
      <c r="A16" s="5">
        <v>15</v>
      </c>
      <c r="B16" s="5" t="s">
        <v>53</v>
      </c>
      <c r="C16" s="5" t="s">
        <v>23</v>
      </c>
      <c r="D16" s="5" t="s">
        <v>24</v>
      </c>
      <c r="E16" s="5" t="s">
        <v>9</v>
      </c>
      <c r="F16" s="5" t="s">
        <v>9</v>
      </c>
      <c r="G16" s="5" t="s">
        <v>54</v>
      </c>
      <c r="H16" s="5" t="s">
        <v>55</v>
      </c>
    </row>
    <row r="17" spans="1:8" x14ac:dyDescent="0.35">
      <c r="A17" s="5">
        <v>16</v>
      </c>
      <c r="B17" s="5" t="s">
        <v>56</v>
      </c>
      <c r="C17" s="5" t="s">
        <v>36</v>
      </c>
      <c r="D17" s="5" t="s">
        <v>37</v>
      </c>
      <c r="E17" s="5" t="s">
        <v>8</v>
      </c>
      <c r="F17" s="5" t="s">
        <v>9</v>
      </c>
      <c r="G17" s="5" t="s">
        <v>9</v>
      </c>
      <c r="H17" s="5" t="s">
        <v>57</v>
      </c>
    </row>
    <row r="18" spans="1:8" x14ac:dyDescent="0.35">
      <c r="A18" s="5">
        <v>17</v>
      </c>
      <c r="B18" s="5" t="s">
        <v>37</v>
      </c>
      <c r="C18" s="5" t="s">
        <v>58</v>
      </c>
      <c r="D18" s="5" t="s">
        <v>47</v>
      </c>
      <c r="E18" s="5" t="s">
        <v>48</v>
      </c>
      <c r="F18" s="5" t="s">
        <v>8</v>
      </c>
      <c r="G18" s="5" t="s">
        <v>9</v>
      </c>
      <c r="H18" s="5" t="s">
        <v>9</v>
      </c>
    </row>
    <row r="19" spans="1:8" x14ac:dyDescent="0.35">
      <c r="A19" s="5">
        <v>18</v>
      </c>
      <c r="B19" s="5" t="s">
        <v>9</v>
      </c>
      <c r="C19" s="5" t="s">
        <v>59</v>
      </c>
      <c r="D19" s="5" t="s">
        <v>16</v>
      </c>
      <c r="E19" s="5" t="s">
        <v>60</v>
      </c>
      <c r="F19" s="5" t="s">
        <v>38</v>
      </c>
      <c r="G19" s="5" t="s">
        <v>61</v>
      </c>
      <c r="H19" s="5" t="s">
        <v>9</v>
      </c>
    </row>
    <row r="20" spans="1:8" x14ac:dyDescent="0.35">
      <c r="A20" s="5">
        <v>19</v>
      </c>
      <c r="B20" s="5" t="s">
        <v>9</v>
      </c>
      <c r="C20" s="5" t="s">
        <v>32</v>
      </c>
      <c r="D20" s="5" t="s">
        <v>33</v>
      </c>
      <c r="E20" s="5" t="s">
        <v>35</v>
      </c>
      <c r="F20" s="5" t="s">
        <v>36</v>
      </c>
      <c r="G20" s="5" t="s">
        <v>62</v>
      </c>
      <c r="H20" s="5" t="s">
        <v>9</v>
      </c>
    </row>
    <row r="21" spans="1:8" x14ac:dyDescent="0.35">
      <c r="A21" s="5">
        <v>20</v>
      </c>
      <c r="B21" s="5"/>
      <c r="C21" s="5"/>
      <c r="D21" s="5"/>
      <c r="E21" s="5"/>
      <c r="F21" s="5"/>
      <c r="G21" s="5"/>
      <c r="H21" s="5"/>
    </row>
    <row r="22" spans="1:8" x14ac:dyDescent="0.35">
      <c r="A22" s="5">
        <v>21</v>
      </c>
      <c r="B22" s="5"/>
      <c r="C22" s="5"/>
      <c r="D22" s="5"/>
      <c r="E22" s="5"/>
      <c r="F22" s="5"/>
      <c r="G22" s="5"/>
      <c r="H22" s="5"/>
    </row>
    <row r="23" spans="1:8" x14ac:dyDescent="0.35">
      <c r="A23" s="5">
        <v>22</v>
      </c>
      <c r="B23" s="5"/>
      <c r="C23" s="5"/>
      <c r="D23" s="5"/>
      <c r="E23" s="5"/>
      <c r="F23" s="5"/>
      <c r="G23" s="5"/>
      <c r="H23" s="5"/>
    </row>
    <row r="24" spans="1:8" x14ac:dyDescent="0.35">
      <c r="A24" s="5">
        <v>23</v>
      </c>
      <c r="B24" s="5"/>
      <c r="C24" s="5"/>
      <c r="D24" s="5"/>
      <c r="E24" s="5"/>
      <c r="F24" s="5"/>
      <c r="G24" s="5"/>
      <c r="H24" s="5"/>
    </row>
    <row r="25" spans="1:8" x14ac:dyDescent="0.35">
      <c r="A25" s="5">
        <v>24</v>
      </c>
      <c r="B25" s="5"/>
      <c r="C25" s="5"/>
      <c r="D25" s="5"/>
      <c r="E25" s="5"/>
      <c r="F25" s="5"/>
      <c r="G25" s="5"/>
      <c r="H25" s="5"/>
    </row>
    <row r="26" spans="1:8" x14ac:dyDescent="0.35">
      <c r="A26" s="5">
        <v>25</v>
      </c>
      <c r="B26" s="5"/>
      <c r="C26" s="5"/>
      <c r="D26" s="5"/>
      <c r="E26" s="5"/>
      <c r="F26" s="5"/>
      <c r="G26" s="5"/>
      <c r="H26" s="5"/>
    </row>
    <row r="27" spans="1:8" x14ac:dyDescent="0.35">
      <c r="A27" s="5">
        <v>26</v>
      </c>
      <c r="B27" s="5"/>
      <c r="C27" s="5"/>
      <c r="D27" s="5"/>
      <c r="E27" s="5"/>
      <c r="F27" s="5"/>
      <c r="G27" s="5"/>
      <c r="H27" s="5"/>
    </row>
    <row r="28" spans="1:8" x14ac:dyDescent="0.35">
      <c r="A28" s="5">
        <v>27</v>
      </c>
      <c r="B28" s="5"/>
      <c r="C28" s="5"/>
      <c r="D28" s="5"/>
      <c r="E28" s="5"/>
      <c r="F28" s="5"/>
      <c r="G28" s="5"/>
      <c r="H28" s="5"/>
    </row>
    <row r="29" spans="1:8" x14ac:dyDescent="0.35">
      <c r="A29" s="5">
        <v>28</v>
      </c>
      <c r="B29" s="5"/>
      <c r="C29" s="5"/>
      <c r="D29" s="5"/>
      <c r="E29" s="5"/>
      <c r="F29" s="5"/>
      <c r="G29" s="5"/>
      <c r="H29" s="5"/>
    </row>
    <row r="30" spans="1:8" x14ac:dyDescent="0.35">
      <c r="A30" s="5">
        <v>29</v>
      </c>
      <c r="B30" s="5"/>
      <c r="C30" s="5"/>
      <c r="D30" s="5"/>
      <c r="E30" s="5"/>
      <c r="F30" s="5"/>
      <c r="G30" s="5"/>
      <c r="H30" s="5"/>
    </row>
    <row r="31" spans="1:8" x14ac:dyDescent="0.35">
      <c r="A31" s="5">
        <v>30</v>
      </c>
      <c r="B31" s="5"/>
      <c r="C31" s="5"/>
      <c r="D31" s="5"/>
      <c r="E31" s="5"/>
      <c r="F31" s="5"/>
      <c r="G31" s="5"/>
      <c r="H31" s="5"/>
    </row>
    <row r="32" spans="1:8" x14ac:dyDescent="0.35">
      <c r="A32" s="5">
        <v>31</v>
      </c>
      <c r="B32" s="5"/>
      <c r="C32" s="5"/>
      <c r="D32" s="5"/>
      <c r="E32" s="5"/>
      <c r="F32" s="5"/>
      <c r="G32" s="5"/>
      <c r="H32" s="5"/>
    </row>
    <row r="33" spans="1:8" x14ac:dyDescent="0.35">
      <c r="A33" s="5">
        <v>32</v>
      </c>
      <c r="B33" s="5"/>
      <c r="C33" s="5"/>
      <c r="D33" s="5"/>
      <c r="E33" s="5"/>
      <c r="F33" s="5"/>
      <c r="G33" s="5"/>
      <c r="H33" s="5"/>
    </row>
    <row r="34" spans="1:8" x14ac:dyDescent="0.35">
      <c r="A34" s="5">
        <v>33</v>
      </c>
      <c r="B34" s="5"/>
      <c r="C34" s="5"/>
      <c r="D34" s="5"/>
      <c r="E34" s="5"/>
      <c r="F34" s="5"/>
      <c r="G34" s="5"/>
      <c r="H34" s="5"/>
    </row>
    <row r="35" spans="1:8" x14ac:dyDescent="0.35">
      <c r="A35" s="5">
        <v>34</v>
      </c>
      <c r="B35" s="5"/>
      <c r="C35" s="5"/>
      <c r="D35" s="5"/>
      <c r="E35" s="5"/>
      <c r="F35" s="5"/>
      <c r="G35" s="5"/>
      <c r="H35" s="5"/>
    </row>
    <row r="36" spans="1:8" x14ac:dyDescent="0.35">
      <c r="A36" s="5">
        <v>35</v>
      </c>
      <c r="B36" s="5"/>
      <c r="C36" s="5"/>
      <c r="D36" s="5"/>
      <c r="E36" s="5"/>
      <c r="F36" s="5"/>
      <c r="G36" s="5"/>
      <c r="H36" s="5"/>
    </row>
    <row r="37" spans="1:8" x14ac:dyDescent="0.35">
      <c r="A37" s="5">
        <v>36</v>
      </c>
      <c r="B37" s="5"/>
      <c r="C37" s="5"/>
      <c r="D37" s="5"/>
      <c r="E37" s="5"/>
      <c r="F37" s="5"/>
      <c r="G37" s="5"/>
      <c r="H37" s="5"/>
    </row>
    <row r="38" spans="1:8" x14ac:dyDescent="0.35">
      <c r="A38" s="5">
        <v>37</v>
      </c>
      <c r="B38" s="5"/>
      <c r="C38" s="5"/>
      <c r="D38" s="5"/>
      <c r="E38" s="5"/>
      <c r="F38" s="5"/>
      <c r="G38" s="5"/>
      <c r="H38" s="5"/>
    </row>
    <row r="39" spans="1:8" x14ac:dyDescent="0.35">
      <c r="A39" s="5">
        <v>38</v>
      </c>
      <c r="B39" s="5"/>
      <c r="C39" s="5"/>
      <c r="D39" s="5"/>
      <c r="E39" s="5"/>
      <c r="F39" s="5"/>
      <c r="G39" s="5"/>
      <c r="H39" s="5"/>
    </row>
    <row r="40" spans="1:8" x14ac:dyDescent="0.35">
      <c r="A40" s="5">
        <v>39</v>
      </c>
      <c r="B40" s="5"/>
      <c r="C40" s="5"/>
      <c r="D40" s="5"/>
      <c r="E40" s="5"/>
      <c r="F40" s="5"/>
      <c r="G40" s="5"/>
      <c r="H40" s="5"/>
    </row>
    <row r="41" spans="1:8" x14ac:dyDescent="0.35">
      <c r="A41" s="5">
        <v>40</v>
      </c>
      <c r="B41" s="5"/>
      <c r="C41" s="5"/>
      <c r="D41" s="5"/>
      <c r="E41" s="5"/>
      <c r="F41" s="5"/>
      <c r="G41" s="5"/>
      <c r="H41" s="5"/>
    </row>
    <row r="42" spans="1:8" x14ac:dyDescent="0.35">
      <c r="A42" s="5">
        <v>41</v>
      </c>
      <c r="B42" s="5"/>
      <c r="C42" s="5"/>
      <c r="D42" s="5"/>
      <c r="E42" s="5"/>
      <c r="F42" s="5"/>
      <c r="G42" s="5"/>
      <c r="H42" s="5"/>
    </row>
    <row r="43" spans="1:8" x14ac:dyDescent="0.35">
      <c r="A43" s="5">
        <v>42</v>
      </c>
      <c r="B43" s="5"/>
      <c r="C43" s="5"/>
      <c r="D43" s="5"/>
      <c r="E43" s="5"/>
      <c r="F43" s="5"/>
      <c r="G43" s="5"/>
      <c r="H43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calendrier</vt:lpstr>
      <vt:lpstr>parametres</vt:lpstr>
      <vt:lpstr>grille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guigui</dc:creator>
  <cp:lastModifiedBy>Michel Staelens</cp:lastModifiedBy>
  <dcterms:created xsi:type="dcterms:W3CDTF">2015-08-26T10:34:06Z</dcterms:created>
  <dcterms:modified xsi:type="dcterms:W3CDTF">2015-08-30T04:30:18Z</dcterms:modified>
</cp:coreProperties>
</file>