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E2" i="1"/>
  <c r="E18" i="1"/>
  <c r="E34" i="1"/>
  <c r="E50" i="1"/>
  <c r="E66" i="1"/>
  <c r="E82" i="1"/>
  <c r="E98" i="1"/>
  <c r="E114" i="1"/>
  <c r="E130" i="1"/>
  <c r="E146" i="1"/>
  <c r="E24" i="1"/>
  <c r="E56" i="1"/>
  <c r="E88" i="1"/>
  <c r="E120" i="1"/>
  <c r="E5" i="1"/>
  <c r="E37" i="1"/>
  <c r="E65" i="1"/>
  <c r="E97" i="1"/>
  <c r="E129" i="1"/>
  <c r="E7" i="1"/>
  <c r="E23" i="1"/>
  <c r="E39" i="1"/>
  <c r="E55" i="1"/>
  <c r="E71" i="1"/>
  <c r="E87" i="1"/>
  <c r="E103" i="1"/>
  <c r="E119" i="1"/>
  <c r="E135" i="1"/>
  <c r="E151" i="1"/>
  <c r="E28" i="1"/>
  <c r="E60" i="1"/>
  <c r="E92" i="1"/>
  <c r="E124" i="1"/>
  <c r="E9" i="1"/>
  <c r="E41" i="1"/>
  <c r="E77" i="1"/>
  <c r="E109" i="1"/>
  <c r="E141" i="1"/>
  <c r="E117" i="1"/>
  <c r="E14" i="1"/>
  <c r="E46" i="1"/>
  <c r="E94" i="1"/>
  <c r="E126" i="1"/>
  <c r="E48" i="1"/>
  <c r="E144" i="1"/>
  <c r="E57" i="1"/>
  <c r="E3" i="1"/>
  <c r="E67" i="1"/>
  <c r="E99" i="1"/>
  <c r="E6" i="1"/>
  <c r="E22" i="1"/>
  <c r="E38" i="1"/>
  <c r="E54" i="1"/>
  <c r="E70" i="1"/>
  <c r="E86" i="1"/>
  <c r="E102" i="1"/>
  <c r="E118" i="1"/>
  <c r="E134" i="1"/>
  <c r="E150" i="1"/>
  <c r="E32" i="1"/>
  <c r="E64" i="1"/>
  <c r="E96" i="1"/>
  <c r="E128" i="1"/>
  <c r="E13" i="1"/>
  <c r="E45" i="1"/>
  <c r="E73" i="1"/>
  <c r="E105" i="1"/>
  <c r="E137" i="1"/>
  <c r="E11" i="1"/>
  <c r="E27" i="1"/>
  <c r="E43" i="1"/>
  <c r="E59" i="1"/>
  <c r="E75" i="1"/>
  <c r="E91" i="1"/>
  <c r="E107" i="1"/>
  <c r="E123" i="1"/>
  <c r="E139" i="1"/>
  <c r="E4" i="1"/>
  <c r="E36" i="1"/>
  <c r="E68" i="1"/>
  <c r="E100" i="1"/>
  <c r="E132" i="1"/>
  <c r="E17" i="1"/>
  <c r="E53" i="1"/>
  <c r="E85" i="1"/>
  <c r="E149" i="1"/>
  <c r="E30" i="1"/>
  <c r="E78" i="1"/>
  <c r="E142" i="1"/>
  <c r="E80" i="1"/>
  <c r="E29" i="1"/>
  <c r="E121" i="1"/>
  <c r="E35" i="1"/>
  <c r="E83" i="1"/>
  <c r="E10" i="1"/>
  <c r="E26" i="1"/>
  <c r="E42" i="1"/>
  <c r="E58" i="1"/>
  <c r="E74" i="1"/>
  <c r="E90" i="1"/>
  <c r="E106" i="1"/>
  <c r="E122" i="1"/>
  <c r="E138" i="1"/>
  <c r="E8" i="1"/>
  <c r="E40" i="1"/>
  <c r="E72" i="1"/>
  <c r="E104" i="1"/>
  <c r="E136" i="1"/>
  <c r="E21" i="1"/>
  <c r="E49" i="1"/>
  <c r="E81" i="1"/>
  <c r="E113" i="1"/>
  <c r="E145" i="1"/>
  <c r="E15" i="1"/>
  <c r="E31" i="1"/>
  <c r="E47" i="1"/>
  <c r="E63" i="1"/>
  <c r="E79" i="1"/>
  <c r="E95" i="1"/>
  <c r="E111" i="1"/>
  <c r="E127" i="1"/>
  <c r="E143" i="1"/>
  <c r="E12" i="1"/>
  <c r="E44" i="1"/>
  <c r="E76" i="1"/>
  <c r="E108" i="1"/>
  <c r="E140" i="1"/>
  <c r="E25" i="1"/>
  <c r="E61" i="1"/>
  <c r="E93" i="1"/>
  <c r="E125" i="1"/>
  <c r="E62" i="1"/>
  <c r="E110" i="1"/>
  <c r="E16" i="1"/>
  <c r="E112" i="1"/>
  <c r="E89" i="1"/>
  <c r="E19" i="1"/>
  <c r="E51" i="1"/>
  <c r="E115" i="1"/>
  <c r="E20" i="1"/>
  <c r="E148" i="1"/>
  <c r="E133" i="1"/>
  <c r="E33" i="1"/>
  <c r="E101" i="1"/>
  <c r="E52" i="1"/>
  <c r="E116" i="1"/>
  <c r="E131" i="1"/>
  <c r="E84" i="1"/>
  <c r="E69" i="1"/>
  <c r="E147" i="1"/>
  <c r="F69" i="1" l="1"/>
  <c r="F101" i="1"/>
  <c r="F33" i="1"/>
  <c r="F133" i="1"/>
  <c r="F89" i="1"/>
  <c r="F125" i="1"/>
  <c r="F93" i="1"/>
  <c r="F61" i="1"/>
  <c r="F25" i="1"/>
  <c r="F145" i="1"/>
  <c r="F113" i="1"/>
  <c r="F81" i="1"/>
  <c r="F49" i="1"/>
  <c r="F21" i="1"/>
  <c r="F121" i="1"/>
  <c r="F29" i="1"/>
  <c r="F149" i="1"/>
  <c r="F85" i="1"/>
  <c r="F53" i="1"/>
  <c r="F17" i="1"/>
  <c r="F137" i="1"/>
  <c r="F105" i="1"/>
  <c r="F73" i="1"/>
  <c r="F45" i="1"/>
  <c r="F13" i="1"/>
  <c r="F57" i="1"/>
  <c r="F117" i="1"/>
  <c r="F141" i="1"/>
  <c r="F109" i="1"/>
  <c r="F77" i="1"/>
  <c r="F41" i="1"/>
  <c r="F9" i="1"/>
  <c r="F129" i="1"/>
  <c r="F97" i="1"/>
  <c r="F65" i="1"/>
  <c r="F37" i="1"/>
  <c r="F5" i="1"/>
  <c r="F148" i="1"/>
  <c r="F144" i="1"/>
  <c r="F140" i="1"/>
  <c r="F136" i="1"/>
  <c r="F132" i="1"/>
  <c r="F128" i="1"/>
  <c r="F124" i="1"/>
  <c r="F120" i="1"/>
  <c r="F116" i="1"/>
  <c r="F112" i="1"/>
  <c r="F108" i="1"/>
  <c r="F104" i="1"/>
  <c r="F100" i="1"/>
  <c r="F96" i="1"/>
  <c r="F92" i="1"/>
  <c r="F88" i="1"/>
  <c r="F84" i="1"/>
  <c r="F80" i="1"/>
  <c r="F76" i="1"/>
  <c r="F72" i="1"/>
  <c r="F68" i="1"/>
  <c r="F64" i="1"/>
  <c r="F60" i="1"/>
  <c r="F56" i="1"/>
  <c r="F52" i="1"/>
  <c r="F48" i="1"/>
  <c r="F44" i="1"/>
  <c r="F40" i="1"/>
  <c r="F36" i="1"/>
  <c r="F32" i="1"/>
  <c r="F28" i="1"/>
  <c r="F24" i="1"/>
  <c r="F20" i="1"/>
  <c r="F16" i="1"/>
  <c r="F12" i="1"/>
  <c r="F8" i="1"/>
  <c r="F4" i="1"/>
  <c r="F151" i="1"/>
  <c r="F147" i="1"/>
  <c r="F143" i="1"/>
  <c r="F139" i="1"/>
  <c r="F135" i="1"/>
  <c r="F131" i="1"/>
  <c r="F127" i="1"/>
  <c r="F123" i="1"/>
  <c r="F119" i="1"/>
  <c r="F115" i="1"/>
  <c r="F111" i="1"/>
  <c r="F107" i="1"/>
  <c r="F103" i="1"/>
  <c r="F99" i="1"/>
  <c r="F95" i="1"/>
  <c r="F91" i="1"/>
  <c r="F87" i="1"/>
  <c r="F83" i="1"/>
  <c r="F79" i="1"/>
  <c r="F75" i="1"/>
  <c r="F71" i="1"/>
  <c r="F67" i="1"/>
  <c r="F63" i="1"/>
  <c r="F59" i="1"/>
  <c r="F55" i="1"/>
  <c r="F51" i="1"/>
  <c r="F47" i="1"/>
  <c r="F43" i="1"/>
  <c r="F39" i="1"/>
  <c r="F35" i="1"/>
  <c r="F31" i="1"/>
  <c r="F27" i="1"/>
  <c r="F23" i="1"/>
  <c r="F19" i="1"/>
  <c r="F15" i="1"/>
  <c r="F11" i="1"/>
  <c r="F7" i="1"/>
  <c r="F3" i="1"/>
  <c r="F150" i="1"/>
  <c r="F146" i="1"/>
  <c r="F142" i="1"/>
  <c r="F138" i="1"/>
  <c r="F134" i="1"/>
  <c r="F130" i="1"/>
  <c r="F126" i="1"/>
  <c r="F122" i="1"/>
  <c r="F118" i="1"/>
  <c r="F114" i="1"/>
  <c r="F110" i="1"/>
  <c r="F106" i="1"/>
  <c r="F102" i="1"/>
  <c r="F98" i="1"/>
  <c r="F94" i="1"/>
  <c r="F90" i="1"/>
  <c r="F86" i="1"/>
  <c r="F82" i="1"/>
  <c r="F78" i="1"/>
  <c r="F74" i="1"/>
  <c r="F70" i="1"/>
  <c r="F66" i="1"/>
  <c r="F62" i="1"/>
  <c r="F58" i="1"/>
  <c r="F54" i="1"/>
  <c r="F50" i="1"/>
  <c r="F46" i="1"/>
  <c r="F42" i="1"/>
  <c r="F38" i="1"/>
  <c r="F34" i="1"/>
  <c r="F30" i="1"/>
  <c r="F26" i="1"/>
  <c r="F22" i="1"/>
  <c r="F18" i="1"/>
  <c r="F14" i="1"/>
  <c r="F10" i="1"/>
  <c r="F6" i="1"/>
  <c r="F2" i="1"/>
  <c r="G101" i="1"/>
  <c r="H101" i="1" s="1"/>
  <c r="G125" i="1"/>
  <c r="H125" i="1" s="1"/>
  <c r="G145" i="1"/>
  <c r="H145" i="1" s="1"/>
  <c r="G21" i="1"/>
  <c r="H21" i="1" s="1"/>
  <c r="G85" i="1"/>
  <c r="H85" i="1" s="1"/>
  <c r="G105" i="1"/>
  <c r="H105" i="1" s="1"/>
  <c r="G57" i="1"/>
  <c r="H57" i="1" s="1"/>
  <c r="G77" i="1"/>
  <c r="H77" i="1" s="1"/>
  <c r="G97" i="1"/>
  <c r="H97" i="1" s="1"/>
  <c r="G148" i="1"/>
  <c r="H148" i="1" s="1"/>
  <c r="G132" i="1"/>
  <c r="H132" i="1" s="1"/>
  <c r="G116" i="1"/>
  <c r="H116" i="1" s="1"/>
  <c r="G100" i="1"/>
  <c r="H100" i="1" s="1"/>
  <c r="G84" i="1"/>
  <c r="H84" i="1" s="1"/>
  <c r="G68" i="1"/>
  <c r="H68" i="1" s="1"/>
  <c r="G52" i="1"/>
  <c r="H52" i="1" s="1"/>
  <c r="G36" i="1"/>
  <c r="H36" i="1" s="1"/>
  <c r="G20" i="1"/>
  <c r="H20" i="1" s="1"/>
  <c r="G4" i="1"/>
  <c r="H4" i="1" s="1"/>
  <c r="G139" i="1"/>
  <c r="H139" i="1" s="1"/>
  <c r="G123" i="1"/>
  <c r="H123" i="1" s="1"/>
  <c r="G107" i="1"/>
  <c r="H107" i="1" s="1"/>
  <c r="G91" i="1"/>
  <c r="H91" i="1" s="1"/>
  <c r="G75" i="1"/>
  <c r="H75" i="1" s="1"/>
  <c r="G59" i="1"/>
  <c r="H59" i="1" s="1"/>
  <c r="G43" i="1"/>
  <c r="H43" i="1" s="1"/>
  <c r="G27" i="1"/>
  <c r="H27" i="1" s="1"/>
  <c r="G11" i="1"/>
  <c r="H11" i="1" s="1"/>
  <c r="G146" i="1"/>
  <c r="H146" i="1" s="1"/>
  <c r="G130" i="1"/>
  <c r="H130" i="1" s="1"/>
  <c r="G114" i="1"/>
  <c r="H114" i="1" s="1"/>
  <c r="G98" i="1"/>
  <c r="H98" i="1" s="1"/>
  <c r="G82" i="1"/>
  <c r="H82" i="1" s="1"/>
  <c r="G66" i="1"/>
  <c r="H66" i="1" s="1"/>
  <c r="G50" i="1"/>
  <c r="H50" i="1" s="1"/>
  <c r="G34" i="1"/>
  <c r="H34" i="1" s="1"/>
  <c r="G18" i="1"/>
  <c r="H18" i="1" s="1"/>
  <c r="G2" i="1"/>
  <c r="H2" i="1" s="1"/>
  <c r="G62" i="1"/>
  <c r="H62" i="1" s="1"/>
  <c r="G30" i="1"/>
  <c r="H30" i="1" s="1"/>
  <c r="G58" i="1"/>
  <c r="H58" i="1" s="1"/>
  <c r="G10" i="1"/>
  <c r="H10" i="1" s="1"/>
  <c r="G25" i="1"/>
  <c r="H25" i="1" s="1"/>
  <c r="G137" i="1"/>
  <c r="H137" i="1" s="1"/>
  <c r="G129" i="1"/>
  <c r="H129" i="1" s="1"/>
  <c r="G120" i="1"/>
  <c r="H120" i="1" s="1"/>
  <c r="G72" i="1"/>
  <c r="H72" i="1" s="1"/>
  <c r="G24" i="1"/>
  <c r="H24" i="1" s="1"/>
  <c r="G111" i="1"/>
  <c r="H111" i="1" s="1"/>
  <c r="G79" i="1"/>
  <c r="H79" i="1" s="1"/>
  <c r="G31" i="1"/>
  <c r="H31" i="1" s="1"/>
  <c r="G134" i="1"/>
  <c r="H134" i="1" s="1"/>
  <c r="G33" i="1"/>
  <c r="H33" i="1" s="1"/>
  <c r="G93" i="1"/>
  <c r="H93" i="1" s="1"/>
  <c r="G113" i="1"/>
  <c r="H113" i="1" s="1"/>
  <c r="G121" i="1"/>
  <c r="H121" i="1" s="1"/>
  <c r="G53" i="1"/>
  <c r="H53" i="1" s="1"/>
  <c r="G73" i="1"/>
  <c r="H73" i="1" s="1"/>
  <c r="G117" i="1"/>
  <c r="H117" i="1" s="1"/>
  <c r="G41" i="1"/>
  <c r="H41" i="1" s="1"/>
  <c r="G65" i="1"/>
  <c r="H65" i="1" s="1"/>
  <c r="G144" i="1"/>
  <c r="H144" i="1" s="1"/>
  <c r="G128" i="1"/>
  <c r="H128" i="1" s="1"/>
  <c r="G112" i="1"/>
  <c r="H112" i="1" s="1"/>
  <c r="G96" i="1"/>
  <c r="H96" i="1" s="1"/>
  <c r="G80" i="1"/>
  <c r="H80" i="1" s="1"/>
  <c r="G64" i="1"/>
  <c r="H64" i="1" s="1"/>
  <c r="G48" i="1"/>
  <c r="H48" i="1" s="1"/>
  <c r="G32" i="1"/>
  <c r="H32" i="1" s="1"/>
  <c r="G16" i="1"/>
  <c r="H16" i="1" s="1"/>
  <c r="G151" i="1"/>
  <c r="H151" i="1" s="1"/>
  <c r="G135" i="1"/>
  <c r="H135" i="1" s="1"/>
  <c r="G119" i="1"/>
  <c r="H119" i="1" s="1"/>
  <c r="G103" i="1"/>
  <c r="H103" i="1" s="1"/>
  <c r="G87" i="1"/>
  <c r="H87" i="1" s="1"/>
  <c r="G71" i="1"/>
  <c r="H71" i="1" s="1"/>
  <c r="G55" i="1"/>
  <c r="H55" i="1" s="1"/>
  <c r="G39" i="1"/>
  <c r="H39" i="1" s="1"/>
  <c r="G23" i="1"/>
  <c r="H23" i="1" s="1"/>
  <c r="G7" i="1"/>
  <c r="H7" i="1" s="1"/>
  <c r="G142" i="1"/>
  <c r="H142" i="1" s="1"/>
  <c r="G126" i="1"/>
  <c r="H126" i="1" s="1"/>
  <c r="G110" i="1"/>
  <c r="H110" i="1" s="1"/>
  <c r="G94" i="1"/>
  <c r="H94" i="1" s="1"/>
  <c r="G78" i="1"/>
  <c r="H78" i="1" s="1"/>
  <c r="G46" i="1"/>
  <c r="H46" i="1" s="1"/>
  <c r="G14" i="1"/>
  <c r="H14" i="1" s="1"/>
  <c r="G42" i="1"/>
  <c r="H42" i="1" s="1"/>
  <c r="G89" i="1"/>
  <c r="H89" i="1" s="1"/>
  <c r="G149" i="1"/>
  <c r="H149" i="1" s="1"/>
  <c r="G109" i="1"/>
  <c r="H109" i="1" s="1"/>
  <c r="G136" i="1"/>
  <c r="H136" i="1" s="1"/>
  <c r="G88" i="1"/>
  <c r="H88" i="1" s="1"/>
  <c r="G40" i="1"/>
  <c r="H40" i="1" s="1"/>
  <c r="G143" i="1"/>
  <c r="H143" i="1" s="1"/>
  <c r="G95" i="1"/>
  <c r="H95" i="1" s="1"/>
  <c r="G47" i="1"/>
  <c r="H47" i="1" s="1"/>
  <c r="G150" i="1"/>
  <c r="H150" i="1" s="1"/>
  <c r="G133" i="1"/>
  <c r="H133" i="1" s="1"/>
  <c r="G61" i="1"/>
  <c r="H61" i="1" s="1"/>
  <c r="G81" i="1"/>
  <c r="H81" i="1" s="1"/>
  <c r="G29" i="1"/>
  <c r="H29" i="1" s="1"/>
  <c r="G17" i="1"/>
  <c r="H17" i="1" s="1"/>
  <c r="G45" i="1"/>
  <c r="H45" i="1" s="1"/>
  <c r="G141" i="1"/>
  <c r="H141" i="1" s="1"/>
  <c r="G9" i="1"/>
  <c r="H9" i="1" s="1"/>
  <c r="G37" i="1"/>
  <c r="H37" i="1" s="1"/>
  <c r="G140" i="1"/>
  <c r="H140" i="1" s="1"/>
  <c r="G124" i="1"/>
  <c r="H124" i="1" s="1"/>
  <c r="G108" i="1"/>
  <c r="H108" i="1" s="1"/>
  <c r="G92" i="1"/>
  <c r="H92" i="1" s="1"/>
  <c r="G76" i="1"/>
  <c r="H76" i="1" s="1"/>
  <c r="G60" i="1"/>
  <c r="H60" i="1" s="1"/>
  <c r="G44" i="1"/>
  <c r="H44" i="1" s="1"/>
  <c r="G28" i="1"/>
  <c r="H28" i="1" s="1"/>
  <c r="G12" i="1"/>
  <c r="H12" i="1" s="1"/>
  <c r="G147" i="1"/>
  <c r="H147" i="1" s="1"/>
  <c r="G131" i="1"/>
  <c r="H131" i="1" s="1"/>
  <c r="G115" i="1"/>
  <c r="H115" i="1" s="1"/>
  <c r="G99" i="1"/>
  <c r="H99" i="1" s="1"/>
  <c r="G83" i="1"/>
  <c r="H83" i="1" s="1"/>
  <c r="G67" i="1"/>
  <c r="H67" i="1" s="1"/>
  <c r="G51" i="1"/>
  <c r="H51" i="1" s="1"/>
  <c r="G35" i="1"/>
  <c r="H35" i="1" s="1"/>
  <c r="G19" i="1"/>
  <c r="H19" i="1" s="1"/>
  <c r="G3" i="1"/>
  <c r="H3" i="1" s="1"/>
  <c r="G138" i="1"/>
  <c r="H138" i="1" s="1"/>
  <c r="G122" i="1"/>
  <c r="H122" i="1" s="1"/>
  <c r="G106" i="1"/>
  <c r="H106" i="1" s="1"/>
  <c r="G90" i="1"/>
  <c r="H90" i="1" s="1"/>
  <c r="G74" i="1"/>
  <c r="H74" i="1" s="1"/>
  <c r="G26" i="1"/>
  <c r="H26" i="1" s="1"/>
  <c r="G69" i="1"/>
  <c r="H69" i="1" s="1"/>
  <c r="G49" i="1"/>
  <c r="H49" i="1" s="1"/>
  <c r="G13" i="1"/>
  <c r="H13" i="1" s="1"/>
  <c r="G5" i="1"/>
  <c r="H5" i="1" s="1"/>
  <c r="G104" i="1"/>
  <c r="H104" i="1" s="1"/>
  <c r="G56" i="1"/>
  <c r="H56" i="1" s="1"/>
  <c r="G8" i="1"/>
  <c r="H8" i="1" s="1"/>
  <c r="G127" i="1"/>
  <c r="H127" i="1" s="1"/>
  <c r="G63" i="1"/>
  <c r="H63" i="1" s="1"/>
  <c r="G15" i="1"/>
  <c r="H15" i="1" s="1"/>
  <c r="G118" i="1"/>
  <c r="H118" i="1" s="1"/>
  <c r="G102" i="1"/>
  <c r="H102" i="1" s="1"/>
  <c r="G86" i="1"/>
  <c r="H86" i="1" s="1"/>
  <c r="G38" i="1"/>
  <c r="H38" i="1" s="1"/>
  <c r="G22" i="1"/>
  <c r="H22" i="1" s="1"/>
  <c r="G6" i="1"/>
  <c r="H6" i="1" s="1"/>
  <c r="G70" i="1"/>
  <c r="H70" i="1" s="1"/>
  <c r="G54" i="1"/>
  <c r="H54" i="1" s="1"/>
  <c r="I54" i="1" l="1"/>
  <c r="I70" i="1"/>
  <c r="I6" i="1"/>
  <c r="I22" i="1"/>
  <c r="I38" i="1"/>
  <c r="I86" i="1"/>
  <c r="I102" i="1"/>
  <c r="I118" i="1"/>
  <c r="I15" i="1"/>
  <c r="I63" i="1"/>
  <c r="I127" i="1"/>
  <c r="I8" i="1"/>
  <c r="I56" i="1"/>
  <c r="I104" i="1"/>
  <c r="I5" i="1"/>
  <c r="I13" i="1"/>
  <c r="I49" i="1"/>
  <c r="I69" i="1"/>
  <c r="I26" i="1"/>
  <c r="I74" i="1"/>
  <c r="I90" i="1"/>
  <c r="I106" i="1"/>
  <c r="I122" i="1"/>
  <c r="I138" i="1"/>
  <c r="I3" i="1"/>
  <c r="I19" i="1"/>
  <c r="I35" i="1"/>
  <c r="I51" i="1"/>
  <c r="I67" i="1"/>
  <c r="I83" i="1"/>
  <c r="I99" i="1"/>
  <c r="I115" i="1"/>
  <c r="I131" i="1"/>
  <c r="I147" i="1"/>
  <c r="I12" i="1"/>
  <c r="I28" i="1"/>
  <c r="I44" i="1"/>
  <c r="I60" i="1"/>
  <c r="I76" i="1"/>
  <c r="I92" i="1"/>
  <c r="I108" i="1"/>
  <c r="I124" i="1"/>
  <c r="I140" i="1"/>
  <c r="I37" i="1"/>
  <c r="I9" i="1"/>
  <c r="I141" i="1"/>
  <c r="I45" i="1"/>
  <c r="I17" i="1"/>
  <c r="I29" i="1"/>
  <c r="I81" i="1"/>
  <c r="I61" i="1"/>
  <c r="I133" i="1"/>
  <c r="I150" i="1"/>
  <c r="I47" i="1"/>
  <c r="I95" i="1"/>
  <c r="I143" i="1"/>
  <c r="I40" i="1"/>
  <c r="I88" i="1"/>
  <c r="I136" i="1"/>
  <c r="I109" i="1"/>
  <c r="I149" i="1"/>
  <c r="I89" i="1"/>
  <c r="I42" i="1"/>
  <c r="I14" i="1"/>
  <c r="I46" i="1"/>
  <c r="I78" i="1"/>
  <c r="I94" i="1"/>
  <c r="I110" i="1"/>
  <c r="I126" i="1"/>
  <c r="I142" i="1"/>
  <c r="I7" i="1"/>
  <c r="I23" i="1"/>
  <c r="I39" i="1"/>
  <c r="I55" i="1"/>
  <c r="I71" i="1"/>
  <c r="I87" i="1"/>
  <c r="I103" i="1"/>
  <c r="I119" i="1"/>
  <c r="I135" i="1"/>
  <c r="I151" i="1"/>
  <c r="I16" i="1"/>
  <c r="I32" i="1"/>
  <c r="I48" i="1"/>
  <c r="I64" i="1"/>
  <c r="I80" i="1"/>
  <c r="I96" i="1"/>
  <c r="I112" i="1"/>
  <c r="I128" i="1"/>
  <c r="I144" i="1"/>
  <c r="I65" i="1"/>
  <c r="I41" i="1"/>
  <c r="I117" i="1"/>
  <c r="I73" i="1"/>
  <c r="I53" i="1"/>
  <c r="I121" i="1"/>
  <c r="I113" i="1"/>
  <c r="I93" i="1"/>
  <c r="I33" i="1"/>
  <c r="I134" i="1"/>
  <c r="I31" i="1"/>
  <c r="I79" i="1"/>
  <c r="I111" i="1"/>
  <c r="I24" i="1"/>
  <c r="I72" i="1"/>
  <c r="I120" i="1"/>
  <c r="I129" i="1"/>
  <c r="I137" i="1"/>
  <c r="I25" i="1"/>
  <c r="I10" i="1"/>
  <c r="I58" i="1"/>
  <c r="I30" i="1"/>
  <c r="I62" i="1"/>
  <c r="I2" i="1"/>
  <c r="I18" i="1"/>
  <c r="I34" i="1"/>
  <c r="I50" i="1"/>
  <c r="I66" i="1"/>
  <c r="I82" i="1"/>
  <c r="I98" i="1"/>
  <c r="I114" i="1"/>
  <c r="I130" i="1"/>
  <c r="I146" i="1"/>
  <c r="I11" i="1"/>
  <c r="I27" i="1"/>
  <c r="I43" i="1"/>
  <c r="I59" i="1"/>
  <c r="I75" i="1"/>
  <c r="I91" i="1"/>
  <c r="I107" i="1"/>
  <c r="I123" i="1"/>
  <c r="I139" i="1"/>
  <c r="I4" i="1"/>
  <c r="I20" i="1"/>
  <c r="I36" i="1"/>
  <c r="I52" i="1"/>
  <c r="I68" i="1"/>
  <c r="I84" i="1"/>
  <c r="I100" i="1"/>
  <c r="I116" i="1"/>
  <c r="I132" i="1"/>
  <c r="I148" i="1"/>
  <c r="I97" i="1"/>
  <c r="I77" i="1"/>
  <c r="I57" i="1"/>
  <c r="I105" i="1"/>
  <c r="I85" i="1"/>
  <c r="I21" i="1"/>
  <c r="I145" i="1"/>
  <c r="I125" i="1"/>
  <c r="I101" i="1"/>
</calcChain>
</file>

<file path=xl/sharedStrings.xml><?xml version="1.0" encoding="utf-8"?>
<sst xmlns="http://schemas.openxmlformats.org/spreadsheetml/2006/main" count="369" uniqueCount="244">
  <si>
    <t>NOI article MAR</t>
  </si>
  <si>
    <t>Numéro marché MAR</t>
  </si>
  <si>
    <t>Besoin Exprimé</t>
  </si>
  <si>
    <t>Tranche 1</t>
  </si>
  <si>
    <t>Prix révisé 1</t>
  </si>
  <si>
    <t>Tranche 2</t>
  </si>
  <si>
    <t>Prix révisé 2</t>
  </si>
  <si>
    <t>Tranche 3</t>
  </si>
  <si>
    <t>Prix révisé 3</t>
  </si>
  <si>
    <t>Tranche 4</t>
  </si>
  <si>
    <t>Prix révisé 4</t>
  </si>
  <si>
    <t>Tranche 5</t>
  </si>
  <si>
    <t>Prix révisé 5</t>
  </si>
  <si>
    <t>Tranche 6</t>
  </si>
  <si>
    <t>Prix révisé 6</t>
  </si>
  <si>
    <t>Tranche 7</t>
  </si>
  <si>
    <t>Prix révisé 7</t>
  </si>
  <si>
    <t>Tranche 8</t>
  </si>
  <si>
    <t>Prix révisé 8</t>
  </si>
  <si>
    <t>Tranche 9</t>
  </si>
  <si>
    <t>Prix révisé 9</t>
  </si>
  <si>
    <t>Tranche 10</t>
  </si>
  <si>
    <t>Prix révisé 10</t>
  </si>
  <si>
    <t>Tranche 11</t>
  </si>
  <si>
    <t>Prix révisé 11</t>
  </si>
  <si>
    <t>Tranche 12</t>
  </si>
  <si>
    <t>Prix révisé 12</t>
  </si>
  <si>
    <t>Tranche 13</t>
  </si>
  <si>
    <t>Prix révisé 13</t>
  </si>
  <si>
    <t>Tranche 14</t>
  </si>
  <si>
    <t>Prix révisé 14</t>
  </si>
  <si>
    <t>Tranche 15</t>
  </si>
  <si>
    <t>Prix révisé 15</t>
  </si>
  <si>
    <t>Tranche 16</t>
  </si>
  <si>
    <t>Prix révisé 16</t>
  </si>
  <si>
    <t>Tranche 17</t>
  </si>
  <si>
    <t>Prix révisé 17</t>
  </si>
  <si>
    <t>Tranche 18</t>
  </si>
  <si>
    <t>Prix révisé 18</t>
  </si>
  <si>
    <t>Tranche 19</t>
  </si>
  <si>
    <t>Prix révisé 19</t>
  </si>
  <si>
    <t>Tranche 20</t>
  </si>
  <si>
    <t>Prix révisé 20</t>
  </si>
  <si>
    <t>000042848</t>
  </si>
  <si>
    <t>1001105</t>
  </si>
  <si>
    <t>000048412</t>
  </si>
  <si>
    <t>0701099</t>
  </si>
  <si>
    <t>1701087</t>
  </si>
  <si>
    <t>000065742</t>
  </si>
  <si>
    <t>1801056</t>
  </si>
  <si>
    <t>000137164</t>
  </si>
  <si>
    <t>1601109</t>
  </si>
  <si>
    <t>000173827</t>
  </si>
  <si>
    <t>1601143</t>
  </si>
  <si>
    <t>000173932</t>
  </si>
  <si>
    <t>000180201</t>
  </si>
  <si>
    <t>000180575</t>
  </si>
  <si>
    <t>1301449</t>
  </si>
  <si>
    <t>000234354</t>
  </si>
  <si>
    <t>000426577</t>
  </si>
  <si>
    <t>1601141</t>
  </si>
  <si>
    <t>000453180</t>
  </si>
  <si>
    <t>1101653</t>
  </si>
  <si>
    <t>1601016</t>
  </si>
  <si>
    <t>1801092</t>
  </si>
  <si>
    <t>000527056</t>
  </si>
  <si>
    <t>1901073</t>
  </si>
  <si>
    <t>000541438</t>
  </si>
  <si>
    <t>000543375</t>
  </si>
  <si>
    <t>000549286</t>
  </si>
  <si>
    <t>1601061</t>
  </si>
  <si>
    <t>000571421</t>
  </si>
  <si>
    <t>1101613</t>
  </si>
  <si>
    <t>000593655</t>
  </si>
  <si>
    <t>1601108</t>
  </si>
  <si>
    <t>000617320</t>
  </si>
  <si>
    <t>000742072</t>
  </si>
  <si>
    <t>1501806</t>
  </si>
  <si>
    <t>1601009</t>
  </si>
  <si>
    <t>1601014</t>
  </si>
  <si>
    <t>1701154</t>
  </si>
  <si>
    <t>000794598</t>
  </si>
  <si>
    <t>1401729</t>
  </si>
  <si>
    <t>000807043</t>
  </si>
  <si>
    <t>000814219</t>
  </si>
  <si>
    <t>000819156</t>
  </si>
  <si>
    <t>1801064</t>
  </si>
  <si>
    <t>000876047</t>
  </si>
  <si>
    <t>000894130</t>
  </si>
  <si>
    <t>001000248</t>
  </si>
  <si>
    <t>1401711</t>
  </si>
  <si>
    <t>001000572</t>
  </si>
  <si>
    <t>001000589</t>
  </si>
  <si>
    <t>1201931</t>
  </si>
  <si>
    <t>001000641</t>
  </si>
  <si>
    <t>0501149</t>
  </si>
  <si>
    <t>1601079</t>
  </si>
  <si>
    <t>001000728</t>
  </si>
  <si>
    <t>1401709</t>
  </si>
  <si>
    <t>001000778</t>
  </si>
  <si>
    <t>1201926</t>
  </si>
  <si>
    <t>001003095</t>
  </si>
  <si>
    <t>001003566</t>
  </si>
  <si>
    <t>001005351</t>
  </si>
  <si>
    <t>0801024</t>
  </si>
  <si>
    <t>001024210</t>
  </si>
  <si>
    <t>1101700</t>
  </si>
  <si>
    <t>001044066</t>
  </si>
  <si>
    <t>1801068</t>
  </si>
  <si>
    <t>001067478</t>
  </si>
  <si>
    <t>001085691</t>
  </si>
  <si>
    <t>001096110</t>
  </si>
  <si>
    <t>0901302</t>
  </si>
  <si>
    <t>1901005</t>
  </si>
  <si>
    <t>001110734</t>
  </si>
  <si>
    <t>001134902</t>
  </si>
  <si>
    <t>1601045</t>
  </si>
  <si>
    <t>001138184</t>
  </si>
  <si>
    <t>001139828</t>
  </si>
  <si>
    <t>1801059</t>
  </si>
  <si>
    <t>001157974</t>
  </si>
  <si>
    <t>001185528</t>
  </si>
  <si>
    <t>001254707</t>
  </si>
  <si>
    <t>1201168</t>
  </si>
  <si>
    <t>001274637</t>
  </si>
  <si>
    <t>001358617</t>
  </si>
  <si>
    <t>001374668</t>
  </si>
  <si>
    <t>1501785</t>
  </si>
  <si>
    <t>001374669</t>
  </si>
  <si>
    <t>001386904</t>
  </si>
  <si>
    <t>001390011</t>
  </si>
  <si>
    <t>001422155</t>
  </si>
  <si>
    <t>001424355</t>
  </si>
  <si>
    <t>1201930</t>
  </si>
  <si>
    <t>001434771</t>
  </si>
  <si>
    <t>001434774</t>
  </si>
  <si>
    <t>001434780</t>
  </si>
  <si>
    <t>001434794</t>
  </si>
  <si>
    <t>001477921</t>
  </si>
  <si>
    <t>001584796</t>
  </si>
  <si>
    <t>1601046</t>
  </si>
  <si>
    <t>001668396</t>
  </si>
  <si>
    <t>001670721</t>
  </si>
  <si>
    <t>1501895</t>
  </si>
  <si>
    <t>001720185</t>
  </si>
  <si>
    <t>001816751</t>
  </si>
  <si>
    <t>001848383</t>
  </si>
  <si>
    <t>001848384</t>
  </si>
  <si>
    <t>001848410</t>
  </si>
  <si>
    <t>001999502</t>
  </si>
  <si>
    <t>002033831</t>
  </si>
  <si>
    <t>002037051</t>
  </si>
  <si>
    <t>1601142</t>
  </si>
  <si>
    <t>002048966</t>
  </si>
  <si>
    <t>002098720</t>
  </si>
  <si>
    <t>1301549</t>
  </si>
  <si>
    <t>002247056</t>
  </si>
  <si>
    <t>1501876</t>
  </si>
  <si>
    <t>002273309</t>
  </si>
  <si>
    <t>002273711</t>
  </si>
  <si>
    <t>002300515</t>
  </si>
  <si>
    <t>002313027</t>
  </si>
  <si>
    <t>002368357</t>
  </si>
  <si>
    <t>002380033</t>
  </si>
  <si>
    <t>1501861</t>
  </si>
  <si>
    <t>002393661</t>
  </si>
  <si>
    <t>0601205</t>
  </si>
  <si>
    <t>002413518</t>
  </si>
  <si>
    <t>002437338</t>
  </si>
  <si>
    <t>002469519</t>
  </si>
  <si>
    <t>002502230</t>
  </si>
  <si>
    <t>002518839</t>
  </si>
  <si>
    <t>1301376</t>
  </si>
  <si>
    <t>002519503</t>
  </si>
  <si>
    <t>002526056</t>
  </si>
  <si>
    <t>002585811</t>
  </si>
  <si>
    <t>002629946</t>
  </si>
  <si>
    <t>002703878</t>
  </si>
  <si>
    <t>002744712</t>
  </si>
  <si>
    <t>1501872</t>
  </si>
  <si>
    <t>002775081</t>
  </si>
  <si>
    <t>002849220</t>
  </si>
  <si>
    <t>002881511</t>
  </si>
  <si>
    <t>002896089</t>
  </si>
  <si>
    <t>002939302</t>
  </si>
  <si>
    <t>002979990</t>
  </si>
  <si>
    <t>003077124</t>
  </si>
  <si>
    <t>003305747</t>
  </si>
  <si>
    <t>1401613</t>
  </si>
  <si>
    <t>003377463</t>
  </si>
  <si>
    <t>003519442</t>
  </si>
  <si>
    <t>1401631</t>
  </si>
  <si>
    <t>003556220</t>
  </si>
  <si>
    <t>1901065</t>
  </si>
  <si>
    <t>003556960</t>
  </si>
  <si>
    <t>1901116</t>
  </si>
  <si>
    <t>003684972</t>
  </si>
  <si>
    <t>003740123</t>
  </si>
  <si>
    <t>1501894</t>
  </si>
  <si>
    <t>004006861</t>
  </si>
  <si>
    <t>004015560</t>
  </si>
  <si>
    <t>1801011</t>
  </si>
  <si>
    <t>004021158</t>
  </si>
  <si>
    <t>004022545</t>
  </si>
  <si>
    <t>004040027</t>
  </si>
  <si>
    <t>004116303</t>
  </si>
  <si>
    <t>1401612</t>
  </si>
  <si>
    <t>004270526</t>
  </si>
  <si>
    <t>004300094</t>
  </si>
  <si>
    <t>004557572</t>
  </si>
  <si>
    <t>004606245</t>
  </si>
  <si>
    <t>004700799</t>
  </si>
  <si>
    <t>004724635</t>
  </si>
  <si>
    <t>004736256</t>
  </si>
  <si>
    <t>004848041</t>
  </si>
  <si>
    <t>1801058</t>
  </si>
  <si>
    <t>004883879</t>
  </si>
  <si>
    <t>005009283</t>
  </si>
  <si>
    <t>Prix</t>
  </si>
  <si>
    <t>Total tranche 1</t>
  </si>
  <si>
    <t>Total tranche 4</t>
  </si>
  <si>
    <t>Total tranche 7</t>
  </si>
  <si>
    <t>Total tranche 10</t>
  </si>
  <si>
    <t>Total tranche 13</t>
  </si>
  <si>
    <t>Total tranche 16</t>
  </si>
  <si>
    <t>Total tranche 19</t>
  </si>
  <si>
    <t>Total</t>
  </si>
  <si>
    <t>Besoin réel</t>
  </si>
  <si>
    <t>Total tranche 2</t>
  </si>
  <si>
    <t>Total tranche 3</t>
  </si>
  <si>
    <t>Total tranche 5</t>
  </si>
  <si>
    <t>Total tranche 6</t>
  </si>
  <si>
    <t>Total tranche 8</t>
  </si>
  <si>
    <t>Total tranche 9</t>
  </si>
  <si>
    <t>Total tranche 11</t>
  </si>
  <si>
    <t>Total tranche 12</t>
  </si>
  <si>
    <t>Total tranche 14</t>
  </si>
  <si>
    <t>Total tranche 15</t>
  </si>
  <si>
    <t>Total tranche 17</t>
  </si>
  <si>
    <t>Total tranche 18</t>
  </si>
  <si>
    <t>Total tranche 20</t>
  </si>
  <si>
    <t>Besoin optimisé</t>
  </si>
  <si>
    <t>Total optimisé</t>
  </si>
  <si>
    <t>Prix optimisé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</si>
</sst>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0" fillId="2" borderId="0" xfId="0" applyFill="1" applyAlignment="1"/>
    <xf numFmtId="0" fontId="0" fillId="0" borderId="0" xfId="0" applyAlignment="1">
      <alignment horizontal="right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wrapText="1"/>
    </xf>
  </cellXfs>
  <cellStyles count="1">
    <cellStyle name="Normal" xfId="0" builtinId="0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bottom" textRotation="0" wrapText="1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Q151" totalsRowShown="0" headerRowDxfId="0" dataDxfId="68">
  <autoFilter ref="A1:BQ151"/>
  <tableColumns count="69">
    <tableColumn id="1" name="NOI article MAR"/>
    <tableColumn id="2" name="Numéro marché MAR"/>
    <tableColumn id="3" name="Besoin Exprimé" dataDxfId="67"/>
    <tableColumn id="66" name="Besoin réel" dataDxfId="66">
      <calculatedColumnFormula>IF(Tableau1[[#This Row],[Besoin Exprimé]]&lt;Tableau1[[#This Row],[Tranche 1]],Tableau1[[#This Row],[Tranche 1]],Tableau1[[#This Row],[Besoin Exprimé]])</calculatedColumnFormula>
    </tableColumn>
    <tableColumn id="44" name="Prix" dataDxfId="65">
      <calculatedColumnFormula>prix(Tableau1[[#This Row],[Besoin réel]])</calculatedColumnFormula>
    </tableColumn>
    <tableColumn id="65" name="Total" dataDxfId="64">
      <calculatedColumnFormula>Tableau1[[#This Row],[Besoin réel]]*Tableau1[[#This Row],[Prix]]</calculatedColumnFormula>
    </tableColumn>
    <tableColumn id="67" name="Besoin optimisé" dataDxfId="3">
      <calculatedColumnFormula>OPTIMUM(Tableau1[[#This Row],[Besoin réel]])</calculatedColumnFormula>
    </tableColumn>
    <tableColumn id="68" name="Prix optimisé" dataDxfId="2">
      <calculatedColumnFormula>prix(Tableau1[[#This Row],[Besoin optimisé]])</calculatedColumnFormula>
    </tableColumn>
    <tableColumn id="69" name="Total optimisé" dataDxfId="1">
      <calculatedColumnFormula>Tableau1[[#This Row],[Prix optimisé]]*Tableau1[[#This Row],[Besoin optimisé]]</calculatedColumnFormula>
    </tableColumn>
    <tableColumn id="4" name="Tranche 1" dataDxfId="63"/>
    <tableColumn id="5" name="Prix révisé 1" dataDxfId="62"/>
    <tableColumn id="45" name="Total tranche 1" dataDxfId="61"/>
    <tableColumn id="6" name="Tranche 2" dataDxfId="60"/>
    <tableColumn id="7" name="Prix révisé 2" dataDxfId="59"/>
    <tableColumn id="46" name="Total tranche 2" dataDxfId="58"/>
    <tableColumn id="8" name="Tranche 3" dataDxfId="57"/>
    <tableColumn id="9" name="Prix révisé 3" dataDxfId="56"/>
    <tableColumn id="47" name="Total tranche 3" dataDxfId="55"/>
    <tableColumn id="10" name="Tranche 4" dataDxfId="54"/>
    <tableColumn id="11" name="Prix révisé 4" dataDxfId="53"/>
    <tableColumn id="48" name="Total tranche 4" dataDxfId="52"/>
    <tableColumn id="12" name="Tranche 5" dataDxfId="51"/>
    <tableColumn id="13" name="Prix révisé 5" dataDxfId="50"/>
    <tableColumn id="49" name="Total tranche 5" dataDxfId="49"/>
    <tableColumn id="14" name="Tranche 6" dataDxfId="48"/>
    <tableColumn id="15" name="Prix révisé 6" dataDxfId="47"/>
    <tableColumn id="50" name="Total tranche 6" dataDxfId="46"/>
    <tableColumn id="16" name="Tranche 7" dataDxfId="45"/>
    <tableColumn id="17" name="Prix révisé 7" dataDxfId="44"/>
    <tableColumn id="51" name="Total tranche 7" dataDxfId="43"/>
    <tableColumn id="18" name="Tranche 8" dataDxfId="42"/>
    <tableColumn id="19" name="Prix révisé 8" dataDxfId="41"/>
    <tableColumn id="52" name="Total tranche 8" dataDxfId="40"/>
    <tableColumn id="20" name="Tranche 9" dataDxfId="39"/>
    <tableColumn id="21" name="Prix révisé 9" dataDxfId="38"/>
    <tableColumn id="53" name="Total tranche 9" dataDxfId="37"/>
    <tableColumn id="22" name="Tranche 10" dataDxfId="36"/>
    <tableColumn id="23" name="Prix révisé 10" dataDxfId="35"/>
    <tableColumn id="54" name="Total tranche 10" dataDxfId="34"/>
    <tableColumn id="24" name="Tranche 11" dataDxfId="33"/>
    <tableColumn id="25" name="Prix révisé 11" dataDxfId="32"/>
    <tableColumn id="55" name="Total tranche 11" dataDxfId="31"/>
    <tableColumn id="26" name="Tranche 12" dataDxfId="30"/>
    <tableColumn id="27" name="Prix révisé 12" dataDxfId="29"/>
    <tableColumn id="56" name="Total tranche 12" dataDxfId="28"/>
    <tableColumn id="28" name="Tranche 13" dataDxfId="27"/>
    <tableColumn id="29" name="Prix révisé 13" dataDxfId="26"/>
    <tableColumn id="57" name="Total tranche 13" dataDxfId="25"/>
    <tableColumn id="30" name="Tranche 14" dataDxfId="24"/>
    <tableColumn id="31" name="Prix révisé 14" dataDxfId="23"/>
    <tableColumn id="58" name="Total tranche 14" dataDxfId="22"/>
    <tableColumn id="32" name="Tranche 15" dataDxfId="21"/>
    <tableColumn id="33" name="Prix révisé 15" dataDxfId="20"/>
    <tableColumn id="59" name="Total tranche 15" dataDxfId="19"/>
    <tableColumn id="34" name="Tranche 16" dataDxfId="18"/>
    <tableColumn id="35" name="Prix révisé 16" dataDxfId="17"/>
    <tableColumn id="60" name="Total tranche 16" dataDxfId="16"/>
    <tableColumn id="36" name="Tranche 17" dataDxfId="15"/>
    <tableColumn id="37" name="Prix révisé 17" dataDxfId="14"/>
    <tableColumn id="61" name="Total tranche 17" dataDxfId="13"/>
    <tableColumn id="38" name="Tranche 18" dataDxfId="12"/>
    <tableColumn id="39" name="Prix révisé 18" dataDxfId="11"/>
    <tableColumn id="62" name="Total tranche 18" dataDxfId="10"/>
    <tableColumn id="40" name="Tranche 19" dataDxfId="9"/>
    <tableColumn id="41" name="Prix révisé 19" dataDxfId="8"/>
    <tableColumn id="63" name="Total tranche 19" dataDxfId="7"/>
    <tableColumn id="42" name="Tranche 20" dataDxfId="6"/>
    <tableColumn id="43" name="Prix révisé 20" dataDxfId="5"/>
    <tableColumn id="64" name="Total tranche 20" dataDxfId="4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Q151"/>
  <sheetViews>
    <sheetView tabSelected="1" zoomScale="80" zoomScaleNormal="80" workbookViewId="0">
      <selection activeCell="G2" sqref="G2"/>
    </sheetView>
  </sheetViews>
  <sheetFormatPr baseColWidth="10" defaultColWidth="11" defaultRowHeight="14.5" x14ac:dyDescent="0.35"/>
  <cols>
    <col min="1" max="1" width="17.453125" bestFit="1" customWidth="1"/>
    <col min="2" max="2" width="22.6328125" bestFit="1" customWidth="1"/>
    <col min="3" max="9" width="9.1796875" style="2" customWidth="1"/>
    <col min="10" max="69" width="18.08984375" style="2" customWidth="1"/>
  </cols>
  <sheetData>
    <row r="1" spans="1:69" s="8" customFormat="1" ht="43.5" x14ac:dyDescent="0.35">
      <c r="A1" s="5" t="s">
        <v>0</v>
      </c>
      <c r="B1" s="5" t="s">
        <v>1</v>
      </c>
      <c r="C1" s="6" t="s">
        <v>2</v>
      </c>
      <c r="D1" s="6" t="s">
        <v>227</v>
      </c>
      <c r="E1" s="6" t="s">
        <v>218</v>
      </c>
      <c r="F1" s="6" t="s">
        <v>226</v>
      </c>
      <c r="G1" s="6" t="s">
        <v>241</v>
      </c>
      <c r="H1" s="6" t="s">
        <v>243</v>
      </c>
      <c r="I1" s="6" t="s">
        <v>242</v>
      </c>
      <c r="J1" s="5" t="s">
        <v>3</v>
      </c>
      <c r="K1" s="5" t="s">
        <v>4</v>
      </c>
      <c r="L1" s="5" t="s">
        <v>219</v>
      </c>
      <c r="M1" s="5" t="s">
        <v>5</v>
      </c>
      <c r="N1" s="5" t="s">
        <v>6</v>
      </c>
      <c r="O1" s="5" t="s">
        <v>228</v>
      </c>
      <c r="P1" s="5" t="s">
        <v>7</v>
      </c>
      <c r="Q1" s="5" t="s">
        <v>8</v>
      </c>
      <c r="R1" s="5" t="s">
        <v>229</v>
      </c>
      <c r="S1" s="5" t="s">
        <v>9</v>
      </c>
      <c r="T1" s="5" t="s">
        <v>10</v>
      </c>
      <c r="U1" s="5" t="s">
        <v>220</v>
      </c>
      <c r="V1" s="5" t="s">
        <v>11</v>
      </c>
      <c r="W1" s="5" t="s">
        <v>12</v>
      </c>
      <c r="X1" s="5" t="s">
        <v>230</v>
      </c>
      <c r="Y1" s="5" t="s">
        <v>13</v>
      </c>
      <c r="Z1" s="5" t="s">
        <v>14</v>
      </c>
      <c r="AA1" s="5" t="s">
        <v>231</v>
      </c>
      <c r="AB1" s="5" t="s">
        <v>15</v>
      </c>
      <c r="AC1" s="5" t="s">
        <v>16</v>
      </c>
      <c r="AD1" s="5" t="s">
        <v>221</v>
      </c>
      <c r="AE1" s="5" t="s">
        <v>17</v>
      </c>
      <c r="AF1" s="5" t="s">
        <v>18</v>
      </c>
      <c r="AG1" s="5" t="s">
        <v>232</v>
      </c>
      <c r="AH1" s="5" t="s">
        <v>19</v>
      </c>
      <c r="AI1" s="5" t="s">
        <v>20</v>
      </c>
      <c r="AJ1" s="5" t="s">
        <v>233</v>
      </c>
      <c r="AK1" s="5" t="s">
        <v>21</v>
      </c>
      <c r="AL1" s="5" t="s">
        <v>22</v>
      </c>
      <c r="AM1" s="5" t="s">
        <v>222</v>
      </c>
      <c r="AN1" s="5" t="s">
        <v>23</v>
      </c>
      <c r="AO1" s="5" t="s">
        <v>24</v>
      </c>
      <c r="AP1" s="5" t="s">
        <v>234</v>
      </c>
      <c r="AQ1" s="5" t="s">
        <v>25</v>
      </c>
      <c r="AR1" s="5" t="s">
        <v>26</v>
      </c>
      <c r="AS1" s="5" t="s">
        <v>235</v>
      </c>
      <c r="AT1" s="5" t="s">
        <v>27</v>
      </c>
      <c r="AU1" s="5" t="s">
        <v>28</v>
      </c>
      <c r="AV1" s="5" t="s">
        <v>223</v>
      </c>
      <c r="AW1" s="5" t="s">
        <v>29</v>
      </c>
      <c r="AX1" s="5" t="s">
        <v>30</v>
      </c>
      <c r="AY1" s="5" t="s">
        <v>236</v>
      </c>
      <c r="AZ1" s="5" t="s">
        <v>31</v>
      </c>
      <c r="BA1" s="5" t="s">
        <v>32</v>
      </c>
      <c r="BB1" s="5" t="s">
        <v>237</v>
      </c>
      <c r="BC1" s="5" t="s">
        <v>33</v>
      </c>
      <c r="BD1" s="5" t="s">
        <v>34</v>
      </c>
      <c r="BE1" s="5" t="s">
        <v>224</v>
      </c>
      <c r="BF1" s="5" t="s">
        <v>35</v>
      </c>
      <c r="BG1" s="5" t="s">
        <v>36</v>
      </c>
      <c r="BH1" s="5" t="s">
        <v>238</v>
      </c>
      <c r="BI1" s="5" t="s">
        <v>37</v>
      </c>
      <c r="BJ1" s="5" t="s">
        <v>38</v>
      </c>
      <c r="BK1" s="5" t="s">
        <v>239</v>
      </c>
      <c r="BL1" s="5" t="s">
        <v>39</v>
      </c>
      <c r="BM1" s="5" t="s">
        <v>40</v>
      </c>
      <c r="BN1" s="5" t="s">
        <v>225</v>
      </c>
      <c r="BO1" s="5" t="s">
        <v>41</v>
      </c>
      <c r="BP1" s="5" t="s">
        <v>42</v>
      </c>
      <c r="BQ1" s="7" t="s">
        <v>240</v>
      </c>
    </row>
    <row r="2" spans="1:69" x14ac:dyDescent="0.35">
      <c r="A2" t="s">
        <v>43</v>
      </c>
      <c r="B2" t="s">
        <v>44</v>
      </c>
      <c r="C2" s="3">
        <v>400</v>
      </c>
      <c r="D2" s="3">
        <f>IF(Tableau1[[#This Row],[Besoin Exprimé]]&lt;Tableau1[[#This Row],[Tranche 1]],Tableau1[[#This Row],[Tranche 1]],Tableau1[[#This Row],[Besoin Exprimé]])</f>
        <v>400</v>
      </c>
      <c r="E2" s="3">
        <f>prix(Tableau1[[#This Row],[Besoin réel]])</f>
        <v>6.83</v>
      </c>
      <c r="F2" s="3">
        <f>Tableau1[[#This Row],[Besoin réel]]*Tableau1[[#This Row],[Prix]]</f>
        <v>2732</v>
      </c>
      <c r="G2" s="3">
        <f>OPTIMUM(Tableau1[[#This Row],[Besoin réel]])</f>
        <v>500</v>
      </c>
      <c r="H2" s="3">
        <f>prix(Tableau1[[#This Row],[Besoin optimisé]])</f>
        <v>5.34</v>
      </c>
      <c r="I2" s="3">
        <f>Tableau1[[#This Row],[Prix optimisé]]*Tableau1[[#This Row],[Besoin optimisé]]</f>
        <v>2670</v>
      </c>
      <c r="J2" s="1">
        <v>200</v>
      </c>
      <c r="K2" s="2">
        <v>6.95</v>
      </c>
      <c r="L2" s="2">
        <v>1390</v>
      </c>
      <c r="M2" s="1">
        <v>400</v>
      </c>
      <c r="N2" s="2">
        <v>6.83</v>
      </c>
      <c r="O2" s="2">
        <v>2732</v>
      </c>
      <c r="P2" s="2">
        <v>500</v>
      </c>
      <c r="Q2" s="2">
        <v>5.34</v>
      </c>
      <c r="R2" s="2">
        <v>2670</v>
      </c>
      <c r="S2" s="2">
        <v>1000</v>
      </c>
      <c r="T2" s="2">
        <v>5.24</v>
      </c>
      <c r="U2" s="2">
        <v>5240</v>
      </c>
      <c r="BQ2" s="4"/>
    </row>
    <row r="3" spans="1:69" x14ac:dyDescent="0.35">
      <c r="A3" t="s">
        <v>45</v>
      </c>
      <c r="B3" t="s">
        <v>46</v>
      </c>
      <c r="C3" s="3">
        <v>1</v>
      </c>
      <c r="D3" s="3">
        <f>IF(Tableau1[[#This Row],[Besoin Exprimé]]&lt;Tableau1[[#This Row],[Tranche 1]],Tableau1[[#This Row],[Tranche 1]],Tableau1[[#This Row],[Besoin Exprimé]])</f>
        <v>1</v>
      </c>
      <c r="E3" s="3">
        <f>prix(Tableau1[[#This Row],[Besoin réel]])</f>
        <v>44.08</v>
      </c>
      <c r="F3" s="3">
        <f>Tableau1[[#This Row],[Besoin réel]]*Tableau1[[#This Row],[Prix]]</f>
        <v>44.08</v>
      </c>
      <c r="G3" s="3">
        <f>OPTIMUM(Tableau1[[#This Row],[Besoin réel]])</f>
        <v>1</v>
      </c>
      <c r="H3" s="3">
        <f>prix(Tableau1[[#This Row],[Besoin optimisé]])</f>
        <v>44.08</v>
      </c>
      <c r="I3" s="3">
        <f>Tableau1[[#This Row],[Prix optimisé]]*Tableau1[[#This Row],[Besoin optimisé]]</f>
        <v>44.08</v>
      </c>
      <c r="J3" s="1">
        <v>1</v>
      </c>
      <c r="K3" s="2">
        <v>44.08</v>
      </c>
      <c r="L3" s="2">
        <v>44.08</v>
      </c>
      <c r="BQ3" s="4"/>
    </row>
    <row r="4" spans="1:69" x14ac:dyDescent="0.35">
      <c r="A4" t="s">
        <v>45</v>
      </c>
      <c r="B4" t="s">
        <v>47</v>
      </c>
      <c r="C4" s="3"/>
      <c r="D4" s="3">
        <f>IF(Tableau1[[#This Row],[Besoin Exprimé]]&lt;Tableau1[[#This Row],[Tranche 1]],Tableau1[[#This Row],[Tranche 1]],Tableau1[[#This Row],[Besoin Exprimé]])</f>
        <v>2</v>
      </c>
      <c r="E4" s="3">
        <f>prix(Tableau1[[#This Row],[Besoin réel]])</f>
        <v>43.99</v>
      </c>
      <c r="F4" s="3">
        <f>Tableau1[[#This Row],[Besoin réel]]*Tableau1[[#This Row],[Prix]]</f>
        <v>87.98</v>
      </c>
      <c r="G4" s="3">
        <f>OPTIMUM(Tableau1[[#This Row],[Besoin réel]])</f>
        <v>2</v>
      </c>
      <c r="H4" s="3">
        <f>prix(Tableau1[[#This Row],[Besoin optimisé]])</f>
        <v>43.99</v>
      </c>
      <c r="I4" s="3">
        <f>Tableau1[[#This Row],[Prix optimisé]]*Tableau1[[#This Row],[Besoin optimisé]]</f>
        <v>87.98</v>
      </c>
      <c r="J4" s="1">
        <v>2</v>
      </c>
      <c r="K4" s="2">
        <v>43.99</v>
      </c>
      <c r="L4" s="2">
        <v>87.98</v>
      </c>
      <c r="BQ4" s="4"/>
    </row>
    <row r="5" spans="1:69" x14ac:dyDescent="0.35">
      <c r="A5" t="s">
        <v>48</v>
      </c>
      <c r="B5" t="s">
        <v>49</v>
      </c>
      <c r="C5" s="3">
        <v>5</v>
      </c>
      <c r="D5" s="3">
        <f>IF(Tableau1[[#This Row],[Besoin Exprimé]]&lt;Tableau1[[#This Row],[Tranche 1]],Tableau1[[#This Row],[Tranche 1]],Tableau1[[#This Row],[Besoin Exprimé]])</f>
        <v>5</v>
      </c>
      <c r="E5" s="3">
        <f>prix(Tableau1[[#This Row],[Besoin réel]])</f>
        <v>22.52</v>
      </c>
      <c r="F5" s="3">
        <f>Tableau1[[#This Row],[Besoin réel]]*Tableau1[[#This Row],[Prix]]</f>
        <v>112.6</v>
      </c>
      <c r="G5" s="3">
        <f>OPTIMUM(Tableau1[[#This Row],[Besoin réel]])</f>
        <v>5</v>
      </c>
      <c r="H5" s="3">
        <f>prix(Tableau1[[#This Row],[Besoin optimisé]])</f>
        <v>22.52</v>
      </c>
      <c r="I5" s="3">
        <f>Tableau1[[#This Row],[Prix optimisé]]*Tableau1[[#This Row],[Besoin optimisé]]</f>
        <v>112.6</v>
      </c>
      <c r="J5" s="1">
        <v>1</v>
      </c>
      <c r="K5" s="2">
        <v>112.61</v>
      </c>
      <c r="L5" s="2">
        <v>112.61</v>
      </c>
      <c r="M5" s="2">
        <v>5</v>
      </c>
      <c r="N5" s="2">
        <v>22.52</v>
      </c>
      <c r="O5" s="2">
        <v>112.6</v>
      </c>
      <c r="BQ5" s="4"/>
    </row>
    <row r="6" spans="1:69" x14ac:dyDescent="0.35">
      <c r="A6" t="s">
        <v>50</v>
      </c>
      <c r="B6" t="s">
        <v>51</v>
      </c>
      <c r="C6" s="3"/>
      <c r="D6" s="3">
        <f>IF(Tableau1[[#This Row],[Besoin Exprimé]]&lt;Tableau1[[#This Row],[Tranche 1]],Tableau1[[#This Row],[Tranche 1]],Tableau1[[#This Row],[Besoin Exprimé]])</f>
        <v>1</v>
      </c>
      <c r="E6" s="3">
        <f>prix(Tableau1[[#This Row],[Besoin réel]])</f>
        <v>1.32</v>
      </c>
      <c r="F6" s="3">
        <f>Tableau1[[#This Row],[Besoin réel]]*Tableau1[[#This Row],[Prix]]</f>
        <v>1.32</v>
      </c>
      <c r="G6" s="3">
        <f>OPTIMUM(Tableau1[[#This Row],[Besoin réel]])</f>
        <v>1</v>
      </c>
      <c r="H6" s="3">
        <f>prix(Tableau1[[#This Row],[Besoin optimisé]])</f>
        <v>1.32</v>
      </c>
      <c r="I6" s="3">
        <f>Tableau1[[#This Row],[Prix optimisé]]*Tableau1[[#This Row],[Besoin optimisé]]</f>
        <v>1.32</v>
      </c>
      <c r="J6" s="1">
        <v>1</v>
      </c>
      <c r="K6" s="2">
        <v>1.32</v>
      </c>
      <c r="L6" s="2">
        <v>1.32</v>
      </c>
      <c r="BQ6" s="4"/>
    </row>
    <row r="7" spans="1:69" x14ac:dyDescent="0.35">
      <c r="A7" t="s">
        <v>52</v>
      </c>
      <c r="B7" t="s">
        <v>53</v>
      </c>
      <c r="C7" s="3">
        <v>2</v>
      </c>
      <c r="D7" s="3">
        <f>IF(Tableau1[[#This Row],[Besoin Exprimé]]&lt;Tableau1[[#This Row],[Tranche 1]],Tableau1[[#This Row],[Tranche 1]],Tableau1[[#This Row],[Besoin Exprimé]])</f>
        <v>2</v>
      </c>
      <c r="E7" s="3">
        <f>prix(Tableau1[[#This Row],[Besoin réel]])</f>
        <v>86.04</v>
      </c>
      <c r="F7" s="3">
        <f>Tableau1[[#This Row],[Besoin réel]]*Tableau1[[#This Row],[Prix]]</f>
        <v>172.08</v>
      </c>
      <c r="G7" s="3">
        <f>OPTIMUM(Tableau1[[#This Row],[Besoin réel]])</f>
        <v>2</v>
      </c>
      <c r="H7" s="3">
        <f>prix(Tableau1[[#This Row],[Besoin optimisé]])</f>
        <v>86.04</v>
      </c>
      <c r="I7" s="3">
        <f>Tableau1[[#This Row],[Prix optimisé]]*Tableau1[[#This Row],[Besoin optimisé]]</f>
        <v>172.08</v>
      </c>
      <c r="J7" s="1">
        <v>1</v>
      </c>
      <c r="K7" s="2">
        <v>86.04</v>
      </c>
      <c r="L7" s="2">
        <v>86.04</v>
      </c>
      <c r="M7" s="2">
        <v>3</v>
      </c>
      <c r="N7" s="2">
        <v>81.72</v>
      </c>
      <c r="O7" s="2">
        <v>245.16</v>
      </c>
      <c r="BQ7" s="4"/>
    </row>
    <row r="8" spans="1:69" x14ac:dyDescent="0.35">
      <c r="A8" t="s">
        <v>54</v>
      </c>
      <c r="B8" t="s">
        <v>53</v>
      </c>
      <c r="C8" s="3"/>
      <c r="D8" s="3">
        <f>IF(Tableau1[[#This Row],[Besoin Exprimé]]&lt;Tableau1[[#This Row],[Tranche 1]],Tableau1[[#This Row],[Tranche 1]],Tableau1[[#This Row],[Besoin Exprimé]])</f>
        <v>1</v>
      </c>
      <c r="E8" s="3">
        <f>prix(Tableau1[[#This Row],[Besoin réel]])</f>
        <v>86.04</v>
      </c>
      <c r="F8" s="3">
        <f>Tableau1[[#This Row],[Besoin réel]]*Tableau1[[#This Row],[Prix]]</f>
        <v>86.04</v>
      </c>
      <c r="G8" s="3">
        <f>OPTIMUM(Tableau1[[#This Row],[Besoin réel]])</f>
        <v>1</v>
      </c>
      <c r="H8" s="3">
        <f>prix(Tableau1[[#This Row],[Besoin optimisé]])</f>
        <v>86.04</v>
      </c>
      <c r="I8" s="3">
        <f>Tableau1[[#This Row],[Prix optimisé]]*Tableau1[[#This Row],[Besoin optimisé]]</f>
        <v>86.04</v>
      </c>
      <c r="J8" s="1">
        <v>1</v>
      </c>
      <c r="K8" s="2">
        <v>86.04</v>
      </c>
      <c r="L8" s="2">
        <v>86.04</v>
      </c>
      <c r="M8" s="2">
        <v>4</v>
      </c>
      <c r="N8" s="2">
        <v>81.72</v>
      </c>
      <c r="O8" s="2">
        <v>326.88</v>
      </c>
      <c r="BQ8" s="4"/>
    </row>
    <row r="9" spans="1:69" x14ac:dyDescent="0.35">
      <c r="A9" t="s">
        <v>55</v>
      </c>
      <c r="B9" t="s">
        <v>51</v>
      </c>
      <c r="C9" s="3"/>
      <c r="D9" s="3">
        <f>IF(Tableau1[[#This Row],[Besoin Exprimé]]&lt;Tableau1[[#This Row],[Tranche 1]],Tableau1[[#This Row],[Tranche 1]],Tableau1[[#This Row],[Besoin Exprimé]])</f>
        <v>200</v>
      </c>
      <c r="E9" s="3">
        <f>prix(Tableau1[[#This Row],[Besoin réel]])</f>
        <v>1.56</v>
      </c>
      <c r="F9" s="3">
        <f>Tableau1[[#This Row],[Besoin réel]]*Tableau1[[#This Row],[Prix]]</f>
        <v>312</v>
      </c>
      <c r="G9" s="3">
        <f>OPTIMUM(Tableau1[[#This Row],[Besoin réel]])</f>
        <v>200</v>
      </c>
      <c r="H9" s="3">
        <f>prix(Tableau1[[#This Row],[Besoin optimisé]])</f>
        <v>1.56</v>
      </c>
      <c r="I9" s="3">
        <f>Tableau1[[#This Row],[Prix optimisé]]*Tableau1[[#This Row],[Besoin optimisé]]</f>
        <v>312</v>
      </c>
      <c r="J9" s="1">
        <v>200</v>
      </c>
      <c r="K9" s="2">
        <v>1.56</v>
      </c>
      <c r="L9" s="2">
        <v>312</v>
      </c>
      <c r="BQ9" s="4"/>
    </row>
    <row r="10" spans="1:69" x14ac:dyDescent="0.35">
      <c r="A10" t="s">
        <v>56</v>
      </c>
      <c r="B10" t="s">
        <v>57</v>
      </c>
      <c r="C10" s="3"/>
      <c r="D10" s="3">
        <f>IF(Tableau1[[#This Row],[Besoin Exprimé]]&lt;Tableau1[[#This Row],[Tranche 1]],Tableau1[[#This Row],[Tranche 1]],Tableau1[[#This Row],[Besoin Exprimé]])</f>
        <v>1</v>
      </c>
      <c r="E10" s="3">
        <f>prix(Tableau1[[#This Row],[Besoin réel]])</f>
        <v>161.27000000000001</v>
      </c>
      <c r="F10" s="3">
        <f>Tableau1[[#This Row],[Besoin réel]]*Tableau1[[#This Row],[Prix]]</f>
        <v>161.27000000000001</v>
      </c>
      <c r="G10" s="3">
        <f>OPTIMUM(Tableau1[[#This Row],[Besoin réel]])</f>
        <v>1</v>
      </c>
      <c r="H10" s="3">
        <f>prix(Tableau1[[#This Row],[Besoin optimisé]])</f>
        <v>161.27000000000001</v>
      </c>
      <c r="I10" s="3">
        <f>Tableau1[[#This Row],[Prix optimisé]]*Tableau1[[#This Row],[Besoin optimisé]]</f>
        <v>161.27000000000001</v>
      </c>
      <c r="J10" s="1">
        <v>1</v>
      </c>
      <c r="K10" s="2">
        <v>161.27000000000001</v>
      </c>
      <c r="L10" s="2">
        <v>161.27000000000001</v>
      </c>
      <c r="M10" s="2">
        <v>5</v>
      </c>
      <c r="N10" s="2">
        <v>32.4</v>
      </c>
      <c r="O10" s="2">
        <v>162</v>
      </c>
      <c r="P10" s="2">
        <v>10</v>
      </c>
      <c r="Q10" s="2">
        <v>16.37</v>
      </c>
      <c r="R10" s="2">
        <v>163.70000000000002</v>
      </c>
      <c r="S10" s="2">
        <v>50</v>
      </c>
      <c r="T10" s="2">
        <v>5.3</v>
      </c>
      <c r="U10" s="2">
        <v>265</v>
      </c>
      <c r="V10" s="2">
        <v>100</v>
      </c>
      <c r="W10" s="2">
        <v>2.63</v>
      </c>
      <c r="X10" s="2">
        <v>263</v>
      </c>
      <c r="Y10" s="2">
        <v>200</v>
      </c>
      <c r="Z10" s="2">
        <v>2.64</v>
      </c>
      <c r="AA10" s="2">
        <v>528</v>
      </c>
      <c r="AB10" s="2">
        <v>400</v>
      </c>
      <c r="AC10" s="2">
        <v>1.96</v>
      </c>
      <c r="AD10" s="2">
        <v>784</v>
      </c>
      <c r="AE10" s="2">
        <v>500</v>
      </c>
      <c r="AF10" s="2">
        <v>1.63</v>
      </c>
      <c r="AG10" s="2">
        <v>815</v>
      </c>
      <c r="AH10" s="2">
        <v>1000</v>
      </c>
      <c r="AI10" s="2">
        <v>1.62</v>
      </c>
      <c r="AJ10" s="2">
        <v>1620</v>
      </c>
      <c r="AK10" s="2">
        <v>2000</v>
      </c>
      <c r="AL10" s="2">
        <v>1.1000000000000001</v>
      </c>
      <c r="AM10" s="2">
        <v>2200</v>
      </c>
      <c r="AN10" s="2">
        <v>5000</v>
      </c>
      <c r="AO10" s="2">
        <v>1.06</v>
      </c>
      <c r="AP10" s="2">
        <v>5300</v>
      </c>
      <c r="AQ10" s="2">
        <v>15000</v>
      </c>
      <c r="AR10" s="2">
        <v>1.07</v>
      </c>
      <c r="AS10" s="2">
        <v>16050.000000000002</v>
      </c>
      <c r="BQ10" s="4"/>
    </row>
    <row r="11" spans="1:69" x14ac:dyDescent="0.35">
      <c r="A11" t="s">
        <v>58</v>
      </c>
      <c r="B11" t="s">
        <v>46</v>
      </c>
      <c r="C11" s="3"/>
      <c r="D11" s="3">
        <f>IF(Tableau1[[#This Row],[Besoin Exprimé]]&lt;Tableau1[[#This Row],[Tranche 1]],Tableau1[[#This Row],[Tranche 1]],Tableau1[[#This Row],[Besoin Exprimé]])</f>
        <v>1</v>
      </c>
      <c r="E11" s="3">
        <f>prix(Tableau1[[#This Row],[Besoin réel]])</f>
        <v>2.5</v>
      </c>
      <c r="F11" s="3">
        <f>Tableau1[[#This Row],[Besoin réel]]*Tableau1[[#This Row],[Prix]]</f>
        <v>2.5</v>
      </c>
      <c r="G11" s="3">
        <f>OPTIMUM(Tableau1[[#This Row],[Besoin réel]])</f>
        <v>1</v>
      </c>
      <c r="H11" s="3">
        <f>prix(Tableau1[[#This Row],[Besoin optimisé]])</f>
        <v>2.5</v>
      </c>
      <c r="I11" s="3">
        <f>Tableau1[[#This Row],[Prix optimisé]]*Tableau1[[#This Row],[Besoin optimisé]]</f>
        <v>2.5</v>
      </c>
      <c r="J11" s="1">
        <v>1</v>
      </c>
      <c r="K11" s="2">
        <v>2.5</v>
      </c>
      <c r="L11" s="2">
        <v>2.5</v>
      </c>
      <c r="M11" s="2">
        <v>3</v>
      </c>
      <c r="N11" s="2">
        <v>2.4500000000000002</v>
      </c>
      <c r="O11" s="2">
        <v>7.3500000000000005</v>
      </c>
      <c r="BQ11" s="4"/>
    </row>
    <row r="12" spans="1:69" x14ac:dyDescent="0.35">
      <c r="A12" t="s">
        <v>58</v>
      </c>
      <c r="B12" t="s">
        <v>47</v>
      </c>
      <c r="C12" s="3"/>
      <c r="D12" s="3">
        <f>IF(Tableau1[[#This Row],[Besoin Exprimé]]&lt;Tableau1[[#This Row],[Tranche 1]],Tableau1[[#This Row],[Tranche 1]],Tableau1[[#This Row],[Besoin Exprimé]])</f>
        <v>1</v>
      </c>
      <c r="E12" s="3">
        <f>prix(Tableau1[[#This Row],[Besoin réel]])</f>
        <v>2.5</v>
      </c>
      <c r="F12" s="3">
        <f>Tableau1[[#This Row],[Besoin réel]]*Tableau1[[#This Row],[Prix]]</f>
        <v>2.5</v>
      </c>
      <c r="G12" s="3">
        <f>OPTIMUM(Tableau1[[#This Row],[Besoin réel]])</f>
        <v>1</v>
      </c>
      <c r="H12" s="3">
        <f>prix(Tableau1[[#This Row],[Besoin optimisé]])</f>
        <v>2.5</v>
      </c>
      <c r="I12" s="3">
        <f>Tableau1[[#This Row],[Prix optimisé]]*Tableau1[[#This Row],[Besoin optimisé]]</f>
        <v>2.5</v>
      </c>
      <c r="J12" s="1">
        <v>1</v>
      </c>
      <c r="K12" s="2">
        <v>2.5</v>
      </c>
      <c r="L12" s="2">
        <v>2.5</v>
      </c>
      <c r="BQ12" s="4"/>
    </row>
    <row r="13" spans="1:69" x14ac:dyDescent="0.35">
      <c r="A13" t="s">
        <v>59</v>
      </c>
      <c r="B13" t="s">
        <v>60</v>
      </c>
      <c r="C13" s="3"/>
      <c r="D13" s="3">
        <f>IF(Tableau1[[#This Row],[Besoin Exprimé]]&lt;Tableau1[[#This Row],[Tranche 1]],Tableau1[[#This Row],[Tranche 1]],Tableau1[[#This Row],[Besoin Exprimé]])</f>
        <v>10</v>
      </c>
      <c r="E13" s="3">
        <f>prix(Tableau1[[#This Row],[Besoin réel]])</f>
        <v>27.6</v>
      </c>
      <c r="F13" s="3">
        <f>Tableau1[[#This Row],[Besoin réel]]*Tableau1[[#This Row],[Prix]]</f>
        <v>276</v>
      </c>
      <c r="G13" s="3">
        <f>OPTIMUM(Tableau1[[#This Row],[Besoin réel]])</f>
        <v>10</v>
      </c>
      <c r="H13" s="3">
        <f>prix(Tableau1[[#This Row],[Besoin optimisé]])</f>
        <v>27.6</v>
      </c>
      <c r="I13" s="3">
        <f>Tableau1[[#This Row],[Prix optimisé]]*Tableau1[[#This Row],[Besoin optimisé]]</f>
        <v>276</v>
      </c>
      <c r="J13" s="1">
        <v>10</v>
      </c>
      <c r="K13" s="2">
        <v>27.6</v>
      </c>
      <c r="L13" s="2">
        <v>276</v>
      </c>
      <c r="BQ13" s="4"/>
    </row>
    <row r="14" spans="1:69" x14ac:dyDescent="0.35">
      <c r="A14" t="s">
        <v>61</v>
      </c>
      <c r="B14" t="s">
        <v>62</v>
      </c>
      <c r="C14" s="3"/>
      <c r="D14" s="3">
        <f>IF(Tableau1[[#This Row],[Besoin Exprimé]]&lt;Tableau1[[#This Row],[Tranche 1]],Tableau1[[#This Row],[Tranche 1]],Tableau1[[#This Row],[Besoin Exprimé]])</f>
        <v>1</v>
      </c>
      <c r="E14" s="3">
        <f>prix(Tableau1[[#This Row],[Besoin réel]])</f>
        <v>1.46</v>
      </c>
      <c r="F14" s="3">
        <f>Tableau1[[#This Row],[Besoin réel]]*Tableau1[[#This Row],[Prix]]</f>
        <v>1.46</v>
      </c>
      <c r="G14" s="3">
        <f>OPTIMUM(Tableau1[[#This Row],[Besoin réel]])</f>
        <v>1</v>
      </c>
      <c r="H14" s="3">
        <f>prix(Tableau1[[#This Row],[Besoin optimisé]])</f>
        <v>1.46</v>
      </c>
      <c r="I14" s="3">
        <f>Tableau1[[#This Row],[Prix optimisé]]*Tableau1[[#This Row],[Besoin optimisé]]</f>
        <v>1.46</v>
      </c>
      <c r="J14" s="1">
        <v>1</v>
      </c>
      <c r="K14" s="2">
        <v>1.46</v>
      </c>
      <c r="L14" s="2">
        <v>1.46</v>
      </c>
      <c r="M14" s="2">
        <v>30</v>
      </c>
      <c r="N14" s="2">
        <v>1.44</v>
      </c>
      <c r="O14" s="2">
        <v>43.199999999999996</v>
      </c>
      <c r="P14" s="2">
        <v>60</v>
      </c>
      <c r="Q14" s="2">
        <v>1.4</v>
      </c>
      <c r="R14" s="2">
        <v>84</v>
      </c>
      <c r="BQ14" s="4"/>
    </row>
    <row r="15" spans="1:69" x14ac:dyDescent="0.35">
      <c r="A15" t="s">
        <v>61</v>
      </c>
      <c r="B15" t="s">
        <v>63</v>
      </c>
      <c r="C15" s="3"/>
      <c r="D15" s="3">
        <f>IF(Tableau1[[#This Row],[Besoin Exprimé]]&lt;Tableau1[[#This Row],[Tranche 1]],Tableau1[[#This Row],[Tranche 1]],Tableau1[[#This Row],[Besoin Exprimé]])</f>
        <v>2</v>
      </c>
      <c r="E15" s="3">
        <f>prix(Tableau1[[#This Row],[Besoin réel]])</f>
        <v>1</v>
      </c>
      <c r="F15" s="3">
        <f>Tableau1[[#This Row],[Besoin réel]]*Tableau1[[#This Row],[Prix]]</f>
        <v>2</v>
      </c>
      <c r="G15" s="3">
        <f>OPTIMUM(Tableau1[[#This Row],[Besoin réel]])</f>
        <v>2</v>
      </c>
      <c r="H15" s="3">
        <f>prix(Tableau1[[#This Row],[Besoin optimisé]])</f>
        <v>1</v>
      </c>
      <c r="I15" s="3">
        <f>Tableau1[[#This Row],[Prix optimisé]]*Tableau1[[#This Row],[Besoin optimisé]]</f>
        <v>2</v>
      </c>
      <c r="J15" s="1">
        <v>2</v>
      </c>
      <c r="K15" s="2">
        <v>1</v>
      </c>
      <c r="L15" s="2">
        <v>2</v>
      </c>
      <c r="BQ15" s="4"/>
    </row>
    <row r="16" spans="1:69" x14ac:dyDescent="0.35">
      <c r="A16" t="s">
        <v>61</v>
      </c>
      <c r="B16" t="s">
        <v>64</v>
      </c>
      <c r="C16" s="3"/>
      <c r="D16" s="3">
        <f>IF(Tableau1[[#This Row],[Besoin Exprimé]]&lt;Tableau1[[#This Row],[Tranche 1]],Tableau1[[#This Row],[Tranche 1]],Tableau1[[#This Row],[Besoin Exprimé]])</f>
        <v>1</v>
      </c>
      <c r="E16" s="3">
        <f>prix(Tableau1[[#This Row],[Besoin réel]])</f>
        <v>1.02</v>
      </c>
      <c r="F16" s="3">
        <f>Tableau1[[#This Row],[Besoin réel]]*Tableau1[[#This Row],[Prix]]</f>
        <v>1.02</v>
      </c>
      <c r="G16" s="3">
        <f>OPTIMUM(Tableau1[[#This Row],[Besoin réel]])</f>
        <v>1</v>
      </c>
      <c r="H16" s="3">
        <f>prix(Tableau1[[#This Row],[Besoin optimisé]])</f>
        <v>1.02</v>
      </c>
      <c r="I16" s="3">
        <f>Tableau1[[#This Row],[Prix optimisé]]*Tableau1[[#This Row],[Besoin optimisé]]</f>
        <v>1.02</v>
      </c>
      <c r="J16" s="1">
        <v>1</v>
      </c>
      <c r="K16" s="2">
        <v>1.02</v>
      </c>
      <c r="L16" s="2">
        <v>1.02</v>
      </c>
      <c r="BQ16" s="4"/>
    </row>
    <row r="17" spans="1:69" x14ac:dyDescent="0.35">
      <c r="A17" t="s">
        <v>65</v>
      </c>
      <c r="B17" t="s">
        <v>66</v>
      </c>
      <c r="C17" s="3"/>
      <c r="D17" s="3">
        <f>IF(Tableau1[[#This Row],[Besoin Exprimé]]&lt;Tableau1[[#This Row],[Tranche 1]],Tableau1[[#This Row],[Tranche 1]],Tableau1[[#This Row],[Besoin Exprimé]])</f>
        <v>1</v>
      </c>
      <c r="E17" s="3">
        <f>prix(Tableau1[[#This Row],[Besoin réel]])</f>
        <v>34.619999999999997</v>
      </c>
      <c r="F17" s="3">
        <f>Tableau1[[#This Row],[Besoin réel]]*Tableau1[[#This Row],[Prix]]</f>
        <v>34.619999999999997</v>
      </c>
      <c r="G17" s="3">
        <f>OPTIMUM(Tableau1[[#This Row],[Besoin réel]])</f>
        <v>1</v>
      </c>
      <c r="H17" s="3">
        <f>prix(Tableau1[[#This Row],[Besoin optimisé]])</f>
        <v>34.619999999999997</v>
      </c>
      <c r="I17" s="3">
        <f>Tableau1[[#This Row],[Prix optimisé]]*Tableau1[[#This Row],[Besoin optimisé]]</f>
        <v>34.619999999999997</v>
      </c>
      <c r="J17" s="1">
        <v>1</v>
      </c>
      <c r="K17" s="2">
        <v>34.619999999999997</v>
      </c>
      <c r="L17" s="2">
        <v>34.619999999999997</v>
      </c>
      <c r="BQ17" s="4"/>
    </row>
    <row r="18" spans="1:69" x14ac:dyDescent="0.35">
      <c r="A18" t="s">
        <v>67</v>
      </c>
      <c r="B18" t="s">
        <v>62</v>
      </c>
      <c r="C18" s="3"/>
      <c r="D18" s="3">
        <f>IF(Tableau1[[#This Row],[Besoin Exprimé]]&lt;Tableau1[[#This Row],[Tranche 1]],Tableau1[[#This Row],[Tranche 1]],Tableau1[[#This Row],[Besoin Exprimé]])</f>
        <v>1</v>
      </c>
      <c r="E18" s="3">
        <f>prix(Tableau1[[#This Row],[Besoin réel]])</f>
        <v>13.33</v>
      </c>
      <c r="F18" s="3">
        <f>Tableau1[[#This Row],[Besoin réel]]*Tableau1[[#This Row],[Prix]]</f>
        <v>13.33</v>
      </c>
      <c r="G18" s="3">
        <f>OPTIMUM(Tableau1[[#This Row],[Besoin réel]])</f>
        <v>1</v>
      </c>
      <c r="H18" s="3">
        <f>prix(Tableau1[[#This Row],[Besoin optimisé]])</f>
        <v>13.33</v>
      </c>
      <c r="I18" s="3">
        <f>Tableau1[[#This Row],[Prix optimisé]]*Tableau1[[#This Row],[Besoin optimisé]]</f>
        <v>13.33</v>
      </c>
      <c r="J18" s="1">
        <v>1</v>
      </c>
      <c r="K18" s="2">
        <v>13.33</v>
      </c>
      <c r="L18" s="2">
        <v>13.33</v>
      </c>
      <c r="M18" s="2">
        <v>30</v>
      </c>
      <c r="N18" s="2">
        <v>13.03</v>
      </c>
      <c r="O18" s="2">
        <v>390.9</v>
      </c>
      <c r="P18" s="2">
        <v>60</v>
      </c>
      <c r="Q18" s="2">
        <v>12.73</v>
      </c>
      <c r="R18" s="2">
        <v>763.80000000000007</v>
      </c>
      <c r="BQ18" s="4"/>
    </row>
    <row r="19" spans="1:69" x14ac:dyDescent="0.35">
      <c r="A19" t="s">
        <v>67</v>
      </c>
      <c r="B19" t="s">
        <v>63</v>
      </c>
      <c r="C19" s="3"/>
      <c r="D19" s="3">
        <f>IF(Tableau1[[#This Row],[Besoin Exprimé]]&lt;Tableau1[[#This Row],[Tranche 1]],Tableau1[[#This Row],[Tranche 1]],Tableau1[[#This Row],[Besoin Exprimé]])</f>
        <v>2</v>
      </c>
      <c r="E19" s="3">
        <f>prix(Tableau1[[#This Row],[Besoin réel]])</f>
        <v>9.49</v>
      </c>
      <c r="F19" s="3">
        <f>Tableau1[[#This Row],[Besoin réel]]*Tableau1[[#This Row],[Prix]]</f>
        <v>18.98</v>
      </c>
      <c r="G19" s="3">
        <f>OPTIMUM(Tableau1[[#This Row],[Besoin réel]])</f>
        <v>2</v>
      </c>
      <c r="H19" s="3">
        <f>prix(Tableau1[[#This Row],[Besoin optimisé]])</f>
        <v>9.49</v>
      </c>
      <c r="I19" s="3">
        <f>Tableau1[[#This Row],[Prix optimisé]]*Tableau1[[#This Row],[Besoin optimisé]]</f>
        <v>18.98</v>
      </c>
      <c r="J19" s="1">
        <v>2</v>
      </c>
      <c r="K19" s="2">
        <v>9.49</v>
      </c>
      <c r="L19" s="2">
        <v>18.98</v>
      </c>
      <c r="BQ19" s="4"/>
    </row>
    <row r="20" spans="1:69" x14ac:dyDescent="0.35">
      <c r="A20" t="s">
        <v>67</v>
      </c>
      <c r="B20" t="s">
        <v>64</v>
      </c>
      <c r="C20" s="3"/>
      <c r="D20" s="3">
        <f>IF(Tableau1[[#This Row],[Besoin Exprimé]]&lt;Tableau1[[#This Row],[Tranche 1]],Tableau1[[#This Row],[Tranche 1]],Tableau1[[#This Row],[Besoin Exprimé]])</f>
        <v>1</v>
      </c>
      <c r="E20" s="3">
        <f>prix(Tableau1[[#This Row],[Besoin réel]])</f>
        <v>9.84</v>
      </c>
      <c r="F20" s="3">
        <f>Tableau1[[#This Row],[Besoin réel]]*Tableau1[[#This Row],[Prix]]</f>
        <v>9.84</v>
      </c>
      <c r="G20" s="3">
        <f>OPTIMUM(Tableau1[[#This Row],[Besoin réel]])</f>
        <v>1</v>
      </c>
      <c r="H20" s="3">
        <f>prix(Tableau1[[#This Row],[Besoin optimisé]])</f>
        <v>9.84</v>
      </c>
      <c r="I20" s="3">
        <f>Tableau1[[#This Row],[Prix optimisé]]*Tableau1[[#This Row],[Besoin optimisé]]</f>
        <v>9.84</v>
      </c>
      <c r="J20" s="1">
        <v>1</v>
      </c>
      <c r="K20" s="2">
        <v>9.84</v>
      </c>
      <c r="L20" s="2">
        <v>9.84</v>
      </c>
      <c r="BQ20" s="4"/>
    </row>
    <row r="21" spans="1:69" x14ac:dyDescent="0.35">
      <c r="A21" t="s">
        <v>67</v>
      </c>
      <c r="B21" t="s">
        <v>66</v>
      </c>
      <c r="C21" s="3"/>
      <c r="D21" s="3">
        <f>IF(Tableau1[[#This Row],[Besoin Exprimé]]&lt;Tableau1[[#This Row],[Tranche 1]],Tableau1[[#This Row],[Tranche 1]],Tableau1[[#This Row],[Besoin Exprimé]])</f>
        <v>1</v>
      </c>
      <c r="E21" s="3">
        <f>prix(Tableau1[[#This Row],[Besoin réel]])</f>
        <v>6.83</v>
      </c>
      <c r="F21" s="3">
        <f>Tableau1[[#This Row],[Besoin réel]]*Tableau1[[#This Row],[Prix]]</f>
        <v>6.83</v>
      </c>
      <c r="G21" s="3">
        <f>OPTIMUM(Tableau1[[#This Row],[Besoin réel]])</f>
        <v>1</v>
      </c>
      <c r="H21" s="3">
        <f>prix(Tableau1[[#This Row],[Besoin optimisé]])</f>
        <v>6.83</v>
      </c>
      <c r="I21" s="3">
        <f>Tableau1[[#This Row],[Prix optimisé]]*Tableau1[[#This Row],[Besoin optimisé]]</f>
        <v>6.83</v>
      </c>
      <c r="J21" s="1">
        <v>1</v>
      </c>
      <c r="K21" s="2">
        <v>6.83</v>
      </c>
      <c r="L21" s="2">
        <v>6.83</v>
      </c>
      <c r="BQ21" s="4"/>
    </row>
    <row r="22" spans="1:69" x14ac:dyDescent="0.35">
      <c r="A22" t="s">
        <v>68</v>
      </c>
      <c r="B22" t="s">
        <v>49</v>
      </c>
      <c r="C22" s="3"/>
      <c r="D22" s="3">
        <f>IF(Tableau1[[#This Row],[Besoin Exprimé]]&lt;Tableau1[[#This Row],[Tranche 1]],Tableau1[[#This Row],[Tranche 1]],Tableau1[[#This Row],[Besoin Exprimé]])</f>
        <v>10</v>
      </c>
      <c r="E22" s="3">
        <f>prix(Tableau1[[#This Row],[Besoin réel]])</f>
        <v>6.05</v>
      </c>
      <c r="F22" s="3">
        <f>Tableau1[[#This Row],[Besoin réel]]*Tableau1[[#This Row],[Prix]]</f>
        <v>60.5</v>
      </c>
      <c r="G22" s="3">
        <f>OPTIMUM(Tableau1[[#This Row],[Besoin réel]])</f>
        <v>10</v>
      </c>
      <c r="H22" s="3">
        <f>prix(Tableau1[[#This Row],[Besoin optimisé]])</f>
        <v>6.05</v>
      </c>
      <c r="I22" s="3">
        <f>Tableau1[[#This Row],[Prix optimisé]]*Tableau1[[#This Row],[Besoin optimisé]]</f>
        <v>60.5</v>
      </c>
      <c r="J22" s="1">
        <v>10</v>
      </c>
      <c r="K22" s="2">
        <v>6.05</v>
      </c>
      <c r="L22" s="2">
        <v>60.5</v>
      </c>
      <c r="M22" s="2">
        <v>100</v>
      </c>
      <c r="N22" s="2">
        <v>3.3</v>
      </c>
      <c r="O22" s="2">
        <v>330</v>
      </c>
      <c r="P22" s="2">
        <v>300</v>
      </c>
      <c r="Q22" s="2">
        <v>2.64</v>
      </c>
      <c r="R22" s="2">
        <v>792</v>
      </c>
      <c r="BQ22" s="4"/>
    </row>
    <row r="23" spans="1:69" x14ac:dyDescent="0.35">
      <c r="A23" t="s">
        <v>69</v>
      </c>
      <c r="B23" t="s">
        <v>70</v>
      </c>
      <c r="C23" s="3"/>
      <c r="D23" s="3">
        <f>IF(Tableau1[[#This Row],[Besoin Exprimé]]&lt;Tableau1[[#This Row],[Tranche 1]],Tableau1[[#This Row],[Tranche 1]],Tableau1[[#This Row],[Besoin Exprimé]])</f>
        <v>100</v>
      </c>
      <c r="E23" s="3">
        <f>prix(Tableau1[[#This Row],[Besoin réel]])</f>
        <v>11.35</v>
      </c>
      <c r="F23" s="3">
        <f>Tableau1[[#This Row],[Besoin réel]]*Tableau1[[#This Row],[Prix]]</f>
        <v>1135</v>
      </c>
      <c r="G23" s="3">
        <f>OPTIMUM(Tableau1[[#This Row],[Besoin réel]])</f>
        <v>100</v>
      </c>
      <c r="H23" s="3">
        <f>prix(Tableau1[[#This Row],[Besoin optimisé]])</f>
        <v>11.35</v>
      </c>
      <c r="I23" s="3">
        <f>Tableau1[[#This Row],[Prix optimisé]]*Tableau1[[#This Row],[Besoin optimisé]]</f>
        <v>1135</v>
      </c>
      <c r="J23" s="1">
        <v>100</v>
      </c>
      <c r="K23" s="2">
        <v>11.35</v>
      </c>
      <c r="L23" s="2">
        <v>1135</v>
      </c>
      <c r="BQ23" s="4"/>
    </row>
    <row r="24" spans="1:69" x14ac:dyDescent="0.35">
      <c r="A24" t="s">
        <v>71</v>
      </c>
      <c r="B24" t="s">
        <v>72</v>
      </c>
      <c r="C24" s="3"/>
      <c r="D24" s="3">
        <f>IF(Tableau1[[#This Row],[Besoin Exprimé]]&lt;Tableau1[[#This Row],[Tranche 1]],Tableau1[[#This Row],[Tranche 1]],Tableau1[[#This Row],[Besoin Exprimé]])</f>
        <v>1</v>
      </c>
      <c r="E24" s="3">
        <f>prix(Tableau1[[#This Row],[Besoin réel]])</f>
        <v>24.49</v>
      </c>
      <c r="F24" s="3">
        <f>Tableau1[[#This Row],[Besoin réel]]*Tableau1[[#This Row],[Prix]]</f>
        <v>24.49</v>
      </c>
      <c r="G24" s="3">
        <f>OPTIMUM(Tableau1[[#This Row],[Besoin réel]])</f>
        <v>1</v>
      </c>
      <c r="H24" s="3">
        <f>prix(Tableau1[[#This Row],[Besoin optimisé]])</f>
        <v>24.49</v>
      </c>
      <c r="I24" s="3">
        <f>Tableau1[[#This Row],[Prix optimisé]]*Tableau1[[#This Row],[Besoin optimisé]]</f>
        <v>24.49</v>
      </c>
      <c r="J24" s="1">
        <v>1</v>
      </c>
      <c r="K24" s="2">
        <v>24.49</v>
      </c>
      <c r="L24" s="2">
        <v>24.49</v>
      </c>
      <c r="BQ24" s="4"/>
    </row>
    <row r="25" spans="1:69" x14ac:dyDescent="0.35">
      <c r="A25" t="s">
        <v>73</v>
      </c>
      <c r="B25" t="s">
        <v>74</v>
      </c>
      <c r="C25" s="3"/>
      <c r="D25" s="3">
        <f>IF(Tableau1[[#This Row],[Besoin Exprimé]]&lt;Tableau1[[#This Row],[Tranche 1]],Tableau1[[#This Row],[Tranche 1]],Tableau1[[#This Row],[Besoin Exprimé]])</f>
        <v>1317</v>
      </c>
      <c r="E25" s="3">
        <f>prix(Tableau1[[#This Row],[Besoin réel]])</f>
        <v>0.14000000000000001</v>
      </c>
      <c r="F25" s="3">
        <f>Tableau1[[#This Row],[Besoin réel]]*Tableau1[[#This Row],[Prix]]</f>
        <v>184.38000000000002</v>
      </c>
      <c r="G25" s="3">
        <f>OPTIMUM(Tableau1[[#This Row],[Besoin réel]])</f>
        <v>1317</v>
      </c>
      <c r="H25" s="3">
        <f>prix(Tableau1[[#This Row],[Besoin optimisé]])</f>
        <v>0.14000000000000001</v>
      </c>
      <c r="I25" s="3">
        <f>Tableau1[[#This Row],[Prix optimisé]]*Tableau1[[#This Row],[Besoin optimisé]]</f>
        <v>184.38000000000002</v>
      </c>
      <c r="J25" s="1">
        <v>1317</v>
      </c>
      <c r="K25" s="2">
        <v>0.14000000000000001</v>
      </c>
      <c r="L25" s="2">
        <v>184.38000000000002</v>
      </c>
      <c r="BQ25" s="4"/>
    </row>
    <row r="26" spans="1:69" x14ac:dyDescent="0.35">
      <c r="A26" t="s">
        <v>75</v>
      </c>
      <c r="B26" t="s">
        <v>46</v>
      </c>
      <c r="C26" s="3"/>
      <c r="D26" s="3">
        <f>IF(Tableau1[[#This Row],[Besoin Exprimé]]&lt;Tableau1[[#This Row],[Tranche 1]],Tableau1[[#This Row],[Tranche 1]],Tableau1[[#This Row],[Besoin Exprimé]])</f>
        <v>4</v>
      </c>
      <c r="E26" s="3">
        <f>prix(Tableau1[[#This Row],[Besoin réel]])</f>
        <v>0.49</v>
      </c>
      <c r="F26" s="3">
        <f>Tableau1[[#This Row],[Besoin réel]]*Tableau1[[#This Row],[Prix]]</f>
        <v>1.96</v>
      </c>
      <c r="G26" s="3">
        <f>OPTIMUM(Tableau1[[#This Row],[Besoin réel]])</f>
        <v>4</v>
      </c>
      <c r="H26" s="3">
        <f>prix(Tableau1[[#This Row],[Besoin optimisé]])</f>
        <v>0.49</v>
      </c>
      <c r="I26" s="3">
        <f>Tableau1[[#This Row],[Prix optimisé]]*Tableau1[[#This Row],[Besoin optimisé]]</f>
        <v>1.96</v>
      </c>
      <c r="J26" s="1">
        <v>4</v>
      </c>
      <c r="K26" s="2">
        <v>0.49</v>
      </c>
      <c r="L26" s="2">
        <v>1.96</v>
      </c>
      <c r="M26" s="2">
        <v>9</v>
      </c>
      <c r="N26" s="2">
        <v>1.07</v>
      </c>
      <c r="O26" s="2">
        <v>9.6300000000000008</v>
      </c>
      <c r="BQ26" s="4"/>
    </row>
    <row r="27" spans="1:69" x14ac:dyDescent="0.35">
      <c r="A27" t="s">
        <v>75</v>
      </c>
      <c r="B27" t="s">
        <v>47</v>
      </c>
      <c r="C27" s="3"/>
      <c r="D27" s="3">
        <f>IF(Tableau1[[#This Row],[Besoin Exprimé]]&lt;Tableau1[[#This Row],[Tranche 1]],Tableau1[[#This Row],[Tranche 1]],Tableau1[[#This Row],[Besoin Exprimé]])</f>
        <v>4</v>
      </c>
      <c r="E27" s="3">
        <f>prix(Tableau1[[#This Row],[Besoin réel]])</f>
        <v>1.0900000000000001</v>
      </c>
      <c r="F27" s="3">
        <f>Tableau1[[#This Row],[Besoin réel]]*Tableau1[[#This Row],[Prix]]</f>
        <v>4.3600000000000003</v>
      </c>
      <c r="G27" s="3">
        <f>OPTIMUM(Tableau1[[#This Row],[Besoin réel]])</f>
        <v>4</v>
      </c>
      <c r="H27" s="3">
        <f>prix(Tableau1[[#This Row],[Besoin optimisé]])</f>
        <v>1.0900000000000001</v>
      </c>
      <c r="I27" s="3">
        <f>Tableau1[[#This Row],[Prix optimisé]]*Tableau1[[#This Row],[Besoin optimisé]]</f>
        <v>4.3600000000000003</v>
      </c>
      <c r="J27" s="1">
        <v>4</v>
      </c>
      <c r="K27" s="2">
        <v>1.0900000000000001</v>
      </c>
      <c r="L27" s="2">
        <v>4.3600000000000003</v>
      </c>
      <c r="BQ27" s="4"/>
    </row>
    <row r="28" spans="1:69" x14ac:dyDescent="0.35">
      <c r="A28" t="s">
        <v>76</v>
      </c>
      <c r="B28" t="s">
        <v>77</v>
      </c>
      <c r="C28" s="3"/>
      <c r="D28" s="3">
        <f>IF(Tableau1[[#This Row],[Besoin Exprimé]]&lt;Tableau1[[#This Row],[Tranche 1]],Tableau1[[#This Row],[Tranche 1]],Tableau1[[#This Row],[Besoin Exprimé]])</f>
        <v>100</v>
      </c>
      <c r="E28" s="3">
        <f>prix(Tableau1[[#This Row],[Besoin réel]])</f>
        <v>1.31</v>
      </c>
      <c r="F28" s="3">
        <f>Tableau1[[#This Row],[Besoin réel]]*Tableau1[[#This Row],[Prix]]</f>
        <v>131</v>
      </c>
      <c r="G28" s="3">
        <f>OPTIMUM(Tableau1[[#This Row],[Besoin réel]])</f>
        <v>100</v>
      </c>
      <c r="H28" s="3">
        <f>prix(Tableau1[[#This Row],[Besoin optimisé]])</f>
        <v>1.31</v>
      </c>
      <c r="I28" s="3">
        <f>Tableau1[[#This Row],[Prix optimisé]]*Tableau1[[#This Row],[Besoin optimisé]]</f>
        <v>131</v>
      </c>
      <c r="J28" s="1">
        <v>100</v>
      </c>
      <c r="K28" s="2">
        <v>1.31</v>
      </c>
      <c r="L28" s="2">
        <v>131</v>
      </c>
      <c r="BQ28" s="4"/>
    </row>
    <row r="29" spans="1:69" x14ac:dyDescent="0.35">
      <c r="A29" t="s">
        <v>76</v>
      </c>
      <c r="B29" t="s">
        <v>78</v>
      </c>
      <c r="C29" s="3"/>
      <c r="D29" s="3">
        <f>IF(Tableau1[[#This Row],[Besoin Exprimé]]&lt;Tableau1[[#This Row],[Tranche 1]],Tableau1[[#This Row],[Tranche 1]],Tableau1[[#This Row],[Besoin Exprimé]])</f>
        <v>100</v>
      </c>
      <c r="E29" s="3">
        <f>prix(Tableau1[[#This Row],[Besoin réel]])</f>
        <v>1.32</v>
      </c>
      <c r="F29" s="3">
        <f>Tableau1[[#This Row],[Besoin réel]]*Tableau1[[#This Row],[Prix]]</f>
        <v>132</v>
      </c>
      <c r="G29" s="3">
        <f>OPTIMUM(Tableau1[[#This Row],[Besoin réel]])</f>
        <v>100</v>
      </c>
      <c r="H29" s="3">
        <f>prix(Tableau1[[#This Row],[Besoin optimisé]])</f>
        <v>1.32</v>
      </c>
      <c r="I29" s="3">
        <f>Tableau1[[#This Row],[Prix optimisé]]*Tableau1[[#This Row],[Besoin optimisé]]</f>
        <v>132</v>
      </c>
      <c r="J29" s="1">
        <v>100</v>
      </c>
      <c r="K29" s="2">
        <v>1.32</v>
      </c>
      <c r="L29" s="2">
        <v>132</v>
      </c>
      <c r="BQ29" s="4"/>
    </row>
    <row r="30" spans="1:69" x14ac:dyDescent="0.35">
      <c r="A30" t="s">
        <v>76</v>
      </c>
      <c r="B30" t="s">
        <v>79</v>
      </c>
      <c r="C30" s="3"/>
      <c r="D30" s="3">
        <f>IF(Tableau1[[#This Row],[Besoin Exprimé]]&lt;Tableau1[[#This Row],[Tranche 1]],Tableau1[[#This Row],[Tranche 1]],Tableau1[[#This Row],[Besoin Exprimé]])</f>
        <v>200</v>
      </c>
      <c r="E30" s="3">
        <f>prix(Tableau1[[#This Row],[Besoin réel]])</f>
        <v>1.58</v>
      </c>
      <c r="F30" s="3">
        <f>Tableau1[[#This Row],[Besoin réel]]*Tableau1[[#This Row],[Prix]]</f>
        <v>316</v>
      </c>
      <c r="G30" s="3">
        <f>OPTIMUM(Tableau1[[#This Row],[Besoin réel]])</f>
        <v>200</v>
      </c>
      <c r="H30" s="3">
        <f>prix(Tableau1[[#This Row],[Besoin optimisé]])</f>
        <v>1.58</v>
      </c>
      <c r="I30" s="3">
        <f>Tableau1[[#This Row],[Prix optimisé]]*Tableau1[[#This Row],[Besoin optimisé]]</f>
        <v>316</v>
      </c>
      <c r="J30" s="1">
        <v>200</v>
      </c>
      <c r="K30" s="2">
        <v>1.58</v>
      </c>
      <c r="L30" s="2">
        <v>316</v>
      </c>
      <c r="BQ30" s="4"/>
    </row>
    <row r="31" spans="1:69" x14ac:dyDescent="0.35">
      <c r="A31" t="s">
        <v>76</v>
      </c>
      <c r="B31" t="s">
        <v>80</v>
      </c>
      <c r="C31" s="3"/>
      <c r="D31" s="3">
        <f>IF(Tableau1[[#This Row],[Besoin Exprimé]]&lt;Tableau1[[#This Row],[Tranche 1]],Tableau1[[#This Row],[Tranche 1]],Tableau1[[#This Row],[Besoin Exprimé]])</f>
        <v>1000</v>
      </c>
      <c r="E31" s="3">
        <f>prix(Tableau1[[#This Row],[Besoin réel]])</f>
        <v>0.12</v>
      </c>
      <c r="F31" s="3">
        <f>Tableau1[[#This Row],[Besoin réel]]*Tableau1[[#This Row],[Prix]]</f>
        <v>120</v>
      </c>
      <c r="G31" s="3">
        <f>OPTIMUM(Tableau1[[#This Row],[Besoin réel]])</f>
        <v>1000</v>
      </c>
      <c r="H31" s="3">
        <f>prix(Tableau1[[#This Row],[Besoin optimisé]])</f>
        <v>0.12</v>
      </c>
      <c r="I31" s="3">
        <f>Tableau1[[#This Row],[Prix optimisé]]*Tableau1[[#This Row],[Besoin optimisé]]</f>
        <v>120</v>
      </c>
      <c r="J31" s="1">
        <v>1000</v>
      </c>
      <c r="K31" s="2">
        <v>0.12</v>
      </c>
      <c r="L31" s="2">
        <v>120</v>
      </c>
      <c r="BQ31" s="4"/>
    </row>
    <row r="32" spans="1:69" x14ac:dyDescent="0.35">
      <c r="A32" t="s">
        <v>81</v>
      </c>
      <c r="B32" t="s">
        <v>82</v>
      </c>
      <c r="C32" s="3"/>
      <c r="D32" s="3">
        <f>IF(Tableau1[[#This Row],[Besoin Exprimé]]&lt;Tableau1[[#This Row],[Tranche 1]],Tableau1[[#This Row],[Tranche 1]],Tableau1[[#This Row],[Besoin Exprimé]])</f>
        <v>1</v>
      </c>
      <c r="E32" s="3">
        <f>prix(Tableau1[[#This Row],[Besoin réel]])</f>
        <v>47.88</v>
      </c>
      <c r="F32" s="3">
        <f>Tableau1[[#This Row],[Besoin réel]]*Tableau1[[#This Row],[Prix]]</f>
        <v>47.88</v>
      </c>
      <c r="G32" s="3">
        <f>OPTIMUM(Tableau1[[#This Row],[Besoin réel]])</f>
        <v>1</v>
      </c>
      <c r="H32" s="3">
        <f>prix(Tableau1[[#This Row],[Besoin optimisé]])</f>
        <v>47.88</v>
      </c>
      <c r="I32" s="3">
        <f>Tableau1[[#This Row],[Prix optimisé]]*Tableau1[[#This Row],[Besoin optimisé]]</f>
        <v>47.88</v>
      </c>
      <c r="J32" s="1">
        <v>1</v>
      </c>
      <c r="K32" s="2">
        <v>47.88</v>
      </c>
      <c r="L32" s="2">
        <v>47.88</v>
      </c>
      <c r="M32" s="2">
        <v>5</v>
      </c>
      <c r="N32" s="2">
        <v>39.6</v>
      </c>
      <c r="O32" s="2">
        <v>198</v>
      </c>
      <c r="BQ32" s="4"/>
    </row>
    <row r="33" spans="1:69" x14ac:dyDescent="0.35">
      <c r="A33" t="s">
        <v>83</v>
      </c>
      <c r="B33" t="s">
        <v>63</v>
      </c>
      <c r="C33" s="3"/>
      <c r="D33" s="3">
        <f>IF(Tableau1[[#This Row],[Besoin Exprimé]]&lt;Tableau1[[#This Row],[Tranche 1]],Tableau1[[#This Row],[Tranche 1]],Tableau1[[#This Row],[Besoin Exprimé]])</f>
        <v>300</v>
      </c>
      <c r="E33" s="3">
        <f>prix(Tableau1[[#This Row],[Besoin réel]])</f>
        <v>6.08</v>
      </c>
      <c r="F33" s="3">
        <f>Tableau1[[#This Row],[Besoin réel]]*Tableau1[[#This Row],[Prix]]</f>
        <v>1824</v>
      </c>
      <c r="G33" s="3">
        <f>OPTIMUM(Tableau1[[#This Row],[Besoin réel]])</f>
        <v>300</v>
      </c>
      <c r="H33" s="3">
        <f>prix(Tableau1[[#This Row],[Besoin optimisé]])</f>
        <v>6.08</v>
      </c>
      <c r="I33" s="3">
        <f>Tableau1[[#This Row],[Prix optimisé]]*Tableau1[[#This Row],[Besoin optimisé]]</f>
        <v>1824</v>
      </c>
      <c r="J33" s="1">
        <v>300</v>
      </c>
      <c r="K33" s="2">
        <v>6.08</v>
      </c>
      <c r="L33" s="2">
        <v>1824</v>
      </c>
      <c r="BQ33" s="4"/>
    </row>
    <row r="34" spans="1:69" x14ac:dyDescent="0.35">
      <c r="A34" t="s">
        <v>84</v>
      </c>
      <c r="B34" t="s">
        <v>79</v>
      </c>
      <c r="C34" s="3"/>
      <c r="D34" s="3">
        <f>IF(Tableau1[[#This Row],[Besoin Exprimé]]&lt;Tableau1[[#This Row],[Tranche 1]],Tableau1[[#This Row],[Tranche 1]],Tableau1[[#This Row],[Besoin Exprimé]])</f>
        <v>200</v>
      </c>
      <c r="E34" s="3">
        <f>prix(Tableau1[[#This Row],[Besoin réel]])</f>
        <v>1.63</v>
      </c>
      <c r="F34" s="3">
        <f>Tableau1[[#This Row],[Besoin réel]]*Tableau1[[#This Row],[Prix]]</f>
        <v>326</v>
      </c>
      <c r="G34" s="3">
        <f>OPTIMUM(Tableau1[[#This Row],[Besoin réel]])</f>
        <v>200</v>
      </c>
      <c r="H34" s="3">
        <f>prix(Tableau1[[#This Row],[Besoin optimisé]])</f>
        <v>1.63</v>
      </c>
      <c r="I34" s="3">
        <f>Tableau1[[#This Row],[Prix optimisé]]*Tableau1[[#This Row],[Besoin optimisé]]</f>
        <v>326</v>
      </c>
      <c r="J34" s="1">
        <v>200</v>
      </c>
      <c r="K34" s="2">
        <v>1.63</v>
      </c>
      <c r="L34" s="2">
        <v>326</v>
      </c>
      <c r="BQ34" s="4"/>
    </row>
    <row r="35" spans="1:69" x14ac:dyDescent="0.35">
      <c r="A35" t="s">
        <v>85</v>
      </c>
      <c r="B35" t="s">
        <v>86</v>
      </c>
      <c r="C35" s="3"/>
      <c r="D35" s="3">
        <f>IF(Tableau1[[#This Row],[Besoin Exprimé]]&lt;Tableau1[[#This Row],[Tranche 1]],Tableau1[[#This Row],[Tranche 1]],Tableau1[[#This Row],[Besoin Exprimé]])</f>
        <v>10</v>
      </c>
      <c r="E35" s="3">
        <f>prix(Tableau1[[#This Row],[Besoin réel]])</f>
        <v>93.08</v>
      </c>
      <c r="F35" s="3">
        <f>Tableau1[[#This Row],[Besoin réel]]*Tableau1[[#This Row],[Prix]]</f>
        <v>930.8</v>
      </c>
      <c r="G35" s="3">
        <f>OPTIMUM(Tableau1[[#This Row],[Besoin réel]])</f>
        <v>10</v>
      </c>
      <c r="H35" s="3">
        <f>prix(Tableau1[[#This Row],[Besoin optimisé]])</f>
        <v>93.08</v>
      </c>
      <c r="I35" s="3">
        <f>Tableau1[[#This Row],[Prix optimisé]]*Tableau1[[#This Row],[Besoin optimisé]]</f>
        <v>930.8</v>
      </c>
      <c r="J35" s="1">
        <v>10</v>
      </c>
      <c r="K35" s="2">
        <v>93.08</v>
      </c>
      <c r="L35" s="2">
        <v>930.8</v>
      </c>
      <c r="M35" s="2">
        <v>50</v>
      </c>
      <c r="N35" s="2">
        <v>91.28</v>
      </c>
      <c r="O35" s="2">
        <v>4564</v>
      </c>
      <c r="BQ35" s="4"/>
    </row>
    <row r="36" spans="1:69" x14ac:dyDescent="0.35">
      <c r="A36" t="s">
        <v>87</v>
      </c>
      <c r="B36" t="s">
        <v>49</v>
      </c>
      <c r="C36" s="3"/>
      <c r="D36" s="3">
        <f>IF(Tableau1[[#This Row],[Besoin Exprimé]]&lt;Tableau1[[#This Row],[Tranche 1]],Tableau1[[#This Row],[Tranche 1]],Tableau1[[#This Row],[Besoin Exprimé]])</f>
        <v>5</v>
      </c>
      <c r="E36" s="3">
        <f>prix(Tableau1[[#This Row],[Besoin réel]])</f>
        <v>6.01</v>
      </c>
      <c r="F36" s="3">
        <f>Tableau1[[#This Row],[Besoin réel]]*Tableau1[[#This Row],[Prix]]</f>
        <v>30.049999999999997</v>
      </c>
      <c r="G36" s="3">
        <f>OPTIMUM(Tableau1[[#This Row],[Besoin réel]])</f>
        <v>20</v>
      </c>
      <c r="H36" s="3">
        <f>prix(Tableau1[[#This Row],[Besoin optimisé]])</f>
        <v>1.44</v>
      </c>
      <c r="I36" s="3">
        <f>Tableau1[[#This Row],[Prix optimisé]]*Tableau1[[#This Row],[Besoin optimisé]]</f>
        <v>28.799999999999997</v>
      </c>
      <c r="J36" s="1">
        <v>5</v>
      </c>
      <c r="K36" s="2">
        <v>6.01</v>
      </c>
      <c r="L36" s="2">
        <v>30.049999999999997</v>
      </c>
      <c r="M36" s="2">
        <v>10</v>
      </c>
      <c r="N36" s="2">
        <v>3</v>
      </c>
      <c r="O36" s="2">
        <v>30</v>
      </c>
      <c r="P36" s="2">
        <v>20</v>
      </c>
      <c r="Q36" s="2">
        <v>1.44</v>
      </c>
      <c r="R36" s="2">
        <v>28.799999999999997</v>
      </c>
      <c r="BQ36" s="4"/>
    </row>
    <row r="37" spans="1:69" x14ac:dyDescent="0.35">
      <c r="A37" t="s">
        <v>88</v>
      </c>
      <c r="B37" t="s">
        <v>79</v>
      </c>
      <c r="C37" s="3"/>
      <c r="D37" s="3">
        <f>IF(Tableau1[[#This Row],[Besoin Exprimé]]&lt;Tableau1[[#This Row],[Tranche 1]],Tableau1[[#This Row],[Tranche 1]],Tableau1[[#This Row],[Besoin Exprimé]])</f>
        <v>10</v>
      </c>
      <c r="E37" s="3">
        <f>prix(Tableau1[[#This Row],[Besoin réel]])</f>
        <v>75.959999999999994</v>
      </c>
      <c r="F37" s="3">
        <f>Tableau1[[#This Row],[Besoin réel]]*Tableau1[[#This Row],[Prix]]</f>
        <v>759.59999999999991</v>
      </c>
      <c r="G37" s="3">
        <f>OPTIMUM(Tableau1[[#This Row],[Besoin réel]])</f>
        <v>10</v>
      </c>
      <c r="H37" s="3">
        <f>prix(Tableau1[[#This Row],[Besoin optimisé]])</f>
        <v>75.959999999999994</v>
      </c>
      <c r="I37" s="3">
        <f>Tableau1[[#This Row],[Prix optimisé]]*Tableau1[[#This Row],[Besoin optimisé]]</f>
        <v>759.59999999999991</v>
      </c>
      <c r="J37" s="1">
        <v>10</v>
      </c>
      <c r="K37" s="2">
        <v>75.959999999999994</v>
      </c>
      <c r="L37" s="2">
        <v>759.59999999999991</v>
      </c>
      <c r="BQ37" s="4"/>
    </row>
    <row r="38" spans="1:69" x14ac:dyDescent="0.35">
      <c r="A38" t="s">
        <v>89</v>
      </c>
      <c r="B38" t="s">
        <v>90</v>
      </c>
      <c r="C38" s="3"/>
      <c r="D38" s="3">
        <f>IF(Tableau1[[#This Row],[Besoin Exprimé]]&lt;Tableau1[[#This Row],[Tranche 1]],Tableau1[[#This Row],[Tranche 1]],Tableau1[[#This Row],[Besoin Exprimé]])</f>
        <v>32</v>
      </c>
      <c r="E38" s="3">
        <f>prix(Tableau1[[#This Row],[Besoin réel]])</f>
        <v>19.940000000000001</v>
      </c>
      <c r="F38" s="3">
        <f>Tableau1[[#This Row],[Besoin réel]]*Tableau1[[#This Row],[Prix]]</f>
        <v>638.08000000000004</v>
      </c>
      <c r="G38" s="3">
        <f>OPTIMUM(Tableau1[[#This Row],[Besoin réel]])</f>
        <v>32</v>
      </c>
      <c r="H38" s="3">
        <f>prix(Tableau1[[#This Row],[Besoin optimisé]])</f>
        <v>19.940000000000001</v>
      </c>
      <c r="I38" s="3">
        <f>Tableau1[[#This Row],[Prix optimisé]]*Tableau1[[#This Row],[Besoin optimisé]]</f>
        <v>638.08000000000004</v>
      </c>
      <c r="J38" s="1">
        <v>32</v>
      </c>
      <c r="K38" s="2">
        <v>19.940000000000001</v>
      </c>
      <c r="L38" s="2">
        <v>638.08000000000004</v>
      </c>
      <c r="BQ38" s="4"/>
    </row>
    <row r="39" spans="1:69" x14ac:dyDescent="0.35">
      <c r="A39" t="s">
        <v>91</v>
      </c>
      <c r="B39" t="s">
        <v>46</v>
      </c>
      <c r="C39" s="3"/>
      <c r="D39" s="3">
        <f>IF(Tableau1[[#This Row],[Besoin Exprimé]]&lt;Tableau1[[#This Row],[Tranche 1]],Tableau1[[#This Row],[Tranche 1]],Tableau1[[#This Row],[Besoin Exprimé]])</f>
        <v>1</v>
      </c>
      <c r="E39" s="3">
        <f>prix(Tableau1[[#This Row],[Besoin réel]])</f>
        <v>31.93</v>
      </c>
      <c r="F39" s="3">
        <f>Tableau1[[#This Row],[Besoin réel]]*Tableau1[[#This Row],[Prix]]</f>
        <v>31.93</v>
      </c>
      <c r="G39" s="3">
        <f>OPTIMUM(Tableau1[[#This Row],[Besoin réel]])</f>
        <v>1</v>
      </c>
      <c r="H39" s="3">
        <f>prix(Tableau1[[#This Row],[Besoin optimisé]])</f>
        <v>31.93</v>
      </c>
      <c r="I39" s="3">
        <f>Tableau1[[#This Row],[Prix optimisé]]*Tableau1[[#This Row],[Besoin optimisé]]</f>
        <v>31.93</v>
      </c>
      <c r="J39" s="1">
        <v>1</v>
      </c>
      <c r="K39" s="2">
        <v>31.93</v>
      </c>
      <c r="L39" s="2">
        <v>31.93</v>
      </c>
      <c r="M39" s="2">
        <v>6</v>
      </c>
      <c r="N39" s="2">
        <v>31.68</v>
      </c>
      <c r="O39" s="2">
        <v>190.07999999999998</v>
      </c>
      <c r="BQ39" s="4"/>
    </row>
    <row r="40" spans="1:69" x14ac:dyDescent="0.35">
      <c r="A40" t="s">
        <v>92</v>
      </c>
      <c r="B40" t="s">
        <v>46</v>
      </c>
      <c r="C40" s="3"/>
      <c r="D40" s="3">
        <f>IF(Tableau1[[#This Row],[Besoin Exprimé]]&lt;Tableau1[[#This Row],[Tranche 1]],Tableau1[[#This Row],[Tranche 1]],Tableau1[[#This Row],[Besoin Exprimé]])</f>
        <v>4</v>
      </c>
      <c r="E40" s="3">
        <f>prix(Tableau1[[#This Row],[Besoin réel]])</f>
        <v>36.68</v>
      </c>
      <c r="F40" s="3">
        <f>Tableau1[[#This Row],[Besoin réel]]*Tableau1[[#This Row],[Prix]]</f>
        <v>146.72</v>
      </c>
      <c r="G40" s="3">
        <f>OPTIMUM(Tableau1[[#This Row],[Besoin réel]])</f>
        <v>4</v>
      </c>
      <c r="H40" s="3">
        <f>prix(Tableau1[[#This Row],[Besoin optimisé]])</f>
        <v>36.68</v>
      </c>
      <c r="I40" s="3">
        <f>Tableau1[[#This Row],[Prix optimisé]]*Tableau1[[#This Row],[Besoin optimisé]]</f>
        <v>146.72</v>
      </c>
      <c r="J40" s="1">
        <v>4</v>
      </c>
      <c r="K40" s="2">
        <v>36.68</v>
      </c>
      <c r="L40" s="2">
        <v>146.72</v>
      </c>
      <c r="BQ40" s="4"/>
    </row>
    <row r="41" spans="1:69" x14ac:dyDescent="0.35">
      <c r="A41" t="s">
        <v>92</v>
      </c>
      <c r="B41" t="s">
        <v>93</v>
      </c>
      <c r="C41" s="3"/>
      <c r="D41" s="3">
        <f>IF(Tableau1[[#This Row],[Besoin Exprimé]]&lt;Tableau1[[#This Row],[Tranche 1]],Tableau1[[#This Row],[Tranche 1]],Tableau1[[#This Row],[Besoin Exprimé]])</f>
        <v>1</v>
      </c>
      <c r="E41" s="3">
        <f>prix(Tableau1[[#This Row],[Besoin réel]])</f>
        <v>16.97</v>
      </c>
      <c r="F41" s="3">
        <f>Tableau1[[#This Row],[Besoin réel]]*Tableau1[[#This Row],[Prix]]</f>
        <v>16.97</v>
      </c>
      <c r="G41" s="3">
        <f>OPTIMUM(Tableau1[[#This Row],[Besoin réel]])</f>
        <v>1</v>
      </c>
      <c r="H41" s="3">
        <f>prix(Tableau1[[#This Row],[Besoin optimisé]])</f>
        <v>16.97</v>
      </c>
      <c r="I41" s="3">
        <f>Tableau1[[#This Row],[Prix optimisé]]*Tableau1[[#This Row],[Besoin optimisé]]</f>
        <v>16.97</v>
      </c>
      <c r="J41" s="1">
        <v>1</v>
      </c>
      <c r="K41" s="2">
        <v>16.97</v>
      </c>
      <c r="L41" s="2">
        <v>16.97</v>
      </c>
      <c r="BQ41" s="4"/>
    </row>
    <row r="42" spans="1:69" x14ac:dyDescent="0.35">
      <c r="A42" t="s">
        <v>94</v>
      </c>
      <c r="B42" t="s">
        <v>95</v>
      </c>
      <c r="C42" s="3"/>
      <c r="D42" s="3">
        <f>IF(Tableau1[[#This Row],[Besoin Exprimé]]&lt;Tableau1[[#This Row],[Tranche 1]],Tableau1[[#This Row],[Tranche 1]],Tableau1[[#This Row],[Besoin Exprimé]])</f>
        <v>2</v>
      </c>
      <c r="E42" s="3">
        <f>prix(Tableau1[[#This Row],[Besoin réel]])</f>
        <v>34.26</v>
      </c>
      <c r="F42" s="3">
        <f>Tableau1[[#This Row],[Besoin réel]]*Tableau1[[#This Row],[Prix]]</f>
        <v>68.52</v>
      </c>
      <c r="G42" s="3">
        <f>OPTIMUM(Tableau1[[#This Row],[Besoin réel]])</f>
        <v>2</v>
      </c>
      <c r="H42" s="3">
        <f>prix(Tableau1[[#This Row],[Besoin optimisé]])</f>
        <v>34.26</v>
      </c>
      <c r="I42" s="3">
        <f>Tableau1[[#This Row],[Prix optimisé]]*Tableau1[[#This Row],[Besoin optimisé]]</f>
        <v>68.52</v>
      </c>
      <c r="J42" s="1">
        <v>2</v>
      </c>
      <c r="K42" s="2">
        <v>34.26</v>
      </c>
      <c r="L42" s="2">
        <v>68.52</v>
      </c>
      <c r="M42" s="2">
        <v>10</v>
      </c>
      <c r="N42" s="2">
        <v>31.28</v>
      </c>
      <c r="O42" s="2">
        <v>312.8</v>
      </c>
      <c r="P42" s="2">
        <v>40</v>
      </c>
      <c r="Q42" s="2">
        <v>29.81</v>
      </c>
      <c r="R42" s="2">
        <v>1192.3999999999999</v>
      </c>
      <c r="S42" s="2">
        <v>102</v>
      </c>
      <c r="T42" s="2">
        <v>25.12</v>
      </c>
      <c r="U42" s="2">
        <v>2562.2400000000002</v>
      </c>
      <c r="BQ42" s="4"/>
    </row>
    <row r="43" spans="1:69" x14ac:dyDescent="0.35">
      <c r="A43" t="s">
        <v>94</v>
      </c>
      <c r="B43" t="s">
        <v>96</v>
      </c>
      <c r="C43" s="3"/>
      <c r="D43" s="3">
        <f>IF(Tableau1[[#This Row],[Besoin Exprimé]]&lt;Tableau1[[#This Row],[Tranche 1]],Tableau1[[#This Row],[Tranche 1]],Tableau1[[#This Row],[Besoin Exprimé]])</f>
        <v>1</v>
      </c>
      <c r="E43" s="3">
        <f>prix(Tableau1[[#This Row],[Besoin réel]])</f>
        <v>34.909999999999997</v>
      </c>
      <c r="F43" s="3">
        <f>Tableau1[[#This Row],[Besoin réel]]*Tableau1[[#This Row],[Prix]]</f>
        <v>34.909999999999997</v>
      </c>
      <c r="G43" s="3">
        <f>OPTIMUM(Tableau1[[#This Row],[Besoin réel]])</f>
        <v>1</v>
      </c>
      <c r="H43" s="3">
        <f>prix(Tableau1[[#This Row],[Besoin optimisé]])</f>
        <v>34.909999999999997</v>
      </c>
      <c r="I43" s="3">
        <f>Tableau1[[#This Row],[Prix optimisé]]*Tableau1[[#This Row],[Besoin optimisé]]</f>
        <v>34.909999999999997</v>
      </c>
      <c r="J43" s="1">
        <v>1</v>
      </c>
      <c r="K43" s="2">
        <v>34.909999999999997</v>
      </c>
      <c r="L43" s="2">
        <v>34.909999999999997</v>
      </c>
      <c r="M43" s="2">
        <v>5</v>
      </c>
      <c r="N43" s="2">
        <v>32.1</v>
      </c>
      <c r="O43" s="2">
        <v>160.5</v>
      </c>
      <c r="P43" s="2">
        <v>20</v>
      </c>
      <c r="Q43" s="2">
        <v>30.59</v>
      </c>
      <c r="R43" s="2">
        <v>611.79999999999995</v>
      </c>
      <c r="S43" s="2">
        <v>50</v>
      </c>
      <c r="T43" s="2">
        <v>25.76</v>
      </c>
      <c r="U43" s="2">
        <v>1288</v>
      </c>
      <c r="BQ43" s="4"/>
    </row>
    <row r="44" spans="1:69" x14ac:dyDescent="0.35">
      <c r="A44" t="s">
        <v>97</v>
      </c>
      <c r="B44" t="s">
        <v>98</v>
      </c>
      <c r="C44" s="3"/>
      <c r="D44" s="3">
        <f>IF(Tableau1[[#This Row],[Besoin Exprimé]]&lt;Tableau1[[#This Row],[Tranche 1]],Tableau1[[#This Row],[Tranche 1]],Tableau1[[#This Row],[Besoin Exprimé]])</f>
        <v>20</v>
      </c>
      <c r="E44" s="3">
        <f>prix(Tableau1[[#This Row],[Besoin réel]])</f>
        <v>23.46</v>
      </c>
      <c r="F44" s="3">
        <f>Tableau1[[#This Row],[Besoin réel]]*Tableau1[[#This Row],[Prix]]</f>
        <v>469.20000000000005</v>
      </c>
      <c r="G44" s="3">
        <f>OPTIMUM(Tableau1[[#This Row],[Besoin réel]])</f>
        <v>20</v>
      </c>
      <c r="H44" s="3">
        <f>prix(Tableau1[[#This Row],[Besoin optimisé]])</f>
        <v>23.46</v>
      </c>
      <c r="I44" s="3">
        <f>Tableau1[[#This Row],[Prix optimisé]]*Tableau1[[#This Row],[Besoin optimisé]]</f>
        <v>469.20000000000005</v>
      </c>
      <c r="J44" s="1">
        <v>20</v>
      </c>
      <c r="K44" s="2">
        <v>23.46</v>
      </c>
      <c r="L44" s="2">
        <v>469.20000000000005</v>
      </c>
      <c r="BQ44" s="4"/>
    </row>
    <row r="45" spans="1:69" x14ac:dyDescent="0.35">
      <c r="A45" t="s">
        <v>99</v>
      </c>
      <c r="B45" t="s">
        <v>100</v>
      </c>
      <c r="C45" s="3"/>
      <c r="D45" s="3">
        <f>IF(Tableau1[[#This Row],[Besoin Exprimé]]&lt;Tableau1[[#This Row],[Tranche 1]],Tableau1[[#This Row],[Tranche 1]],Tableau1[[#This Row],[Besoin Exprimé]])</f>
        <v>1</v>
      </c>
      <c r="E45" s="3">
        <f>prix(Tableau1[[#This Row],[Besoin réel]])</f>
        <v>43.26</v>
      </c>
      <c r="F45" s="3">
        <f>Tableau1[[#This Row],[Besoin réel]]*Tableau1[[#This Row],[Prix]]</f>
        <v>43.26</v>
      </c>
      <c r="G45" s="3">
        <f>OPTIMUM(Tableau1[[#This Row],[Besoin réel]])</f>
        <v>1</v>
      </c>
      <c r="H45" s="3">
        <f>prix(Tableau1[[#This Row],[Besoin optimisé]])</f>
        <v>43.26</v>
      </c>
      <c r="I45" s="3">
        <f>Tableau1[[#This Row],[Prix optimisé]]*Tableau1[[#This Row],[Besoin optimisé]]</f>
        <v>43.26</v>
      </c>
      <c r="J45" s="1">
        <v>1</v>
      </c>
      <c r="K45" s="2">
        <v>43.26</v>
      </c>
      <c r="L45" s="2">
        <v>43.26</v>
      </c>
      <c r="BQ45" s="4"/>
    </row>
    <row r="46" spans="1:69" x14ac:dyDescent="0.35">
      <c r="A46" t="s">
        <v>101</v>
      </c>
      <c r="B46" t="s">
        <v>46</v>
      </c>
      <c r="C46" s="3"/>
      <c r="D46" s="3">
        <f>IF(Tableau1[[#This Row],[Besoin Exprimé]]&lt;Tableau1[[#This Row],[Tranche 1]],Tableau1[[#This Row],[Tranche 1]],Tableau1[[#This Row],[Besoin Exprimé]])</f>
        <v>1</v>
      </c>
      <c r="E46" s="3">
        <f>prix(Tableau1[[#This Row],[Besoin réel]])</f>
        <v>31.67</v>
      </c>
      <c r="F46" s="3">
        <f>Tableau1[[#This Row],[Besoin réel]]*Tableau1[[#This Row],[Prix]]</f>
        <v>31.67</v>
      </c>
      <c r="G46" s="3">
        <f>OPTIMUM(Tableau1[[#This Row],[Besoin réel]])</f>
        <v>1</v>
      </c>
      <c r="H46" s="3">
        <f>prix(Tableau1[[#This Row],[Besoin optimisé]])</f>
        <v>31.67</v>
      </c>
      <c r="I46" s="3">
        <f>Tableau1[[#This Row],[Prix optimisé]]*Tableau1[[#This Row],[Besoin optimisé]]</f>
        <v>31.67</v>
      </c>
      <c r="J46" s="1">
        <v>1</v>
      </c>
      <c r="K46" s="2">
        <v>31.67</v>
      </c>
      <c r="L46" s="2">
        <v>31.67</v>
      </c>
      <c r="BQ46" s="4"/>
    </row>
    <row r="47" spans="1:69" x14ac:dyDescent="0.35">
      <c r="A47" t="s">
        <v>102</v>
      </c>
      <c r="B47" t="s">
        <v>46</v>
      </c>
      <c r="C47" s="3"/>
      <c r="D47" s="3">
        <f>IF(Tableau1[[#This Row],[Besoin Exprimé]]&lt;Tableau1[[#This Row],[Tranche 1]],Tableau1[[#This Row],[Tranche 1]],Tableau1[[#This Row],[Besoin Exprimé]])</f>
        <v>2</v>
      </c>
      <c r="E47" s="3">
        <f>prix(Tableau1[[#This Row],[Besoin réel]])</f>
        <v>90.08</v>
      </c>
      <c r="F47" s="3">
        <f>Tableau1[[#This Row],[Besoin réel]]*Tableau1[[#This Row],[Prix]]</f>
        <v>180.16</v>
      </c>
      <c r="G47" s="3">
        <f>OPTIMUM(Tableau1[[#This Row],[Besoin réel]])</f>
        <v>2</v>
      </c>
      <c r="H47" s="3">
        <f>prix(Tableau1[[#This Row],[Besoin optimisé]])</f>
        <v>90.08</v>
      </c>
      <c r="I47" s="3">
        <f>Tableau1[[#This Row],[Prix optimisé]]*Tableau1[[#This Row],[Besoin optimisé]]</f>
        <v>180.16</v>
      </c>
      <c r="J47" s="1">
        <v>2</v>
      </c>
      <c r="K47" s="2">
        <v>90.08</v>
      </c>
      <c r="L47" s="2">
        <v>180.16</v>
      </c>
      <c r="BQ47" s="4"/>
    </row>
    <row r="48" spans="1:69" x14ac:dyDescent="0.35">
      <c r="A48" t="s">
        <v>103</v>
      </c>
      <c r="B48" t="s">
        <v>104</v>
      </c>
      <c r="C48" s="3"/>
      <c r="D48" s="3">
        <f>IF(Tableau1[[#This Row],[Besoin Exprimé]]&lt;Tableau1[[#This Row],[Tranche 1]],Tableau1[[#This Row],[Tranche 1]],Tableau1[[#This Row],[Besoin Exprimé]])</f>
        <v>1</v>
      </c>
      <c r="E48" s="3">
        <f>prix(Tableau1[[#This Row],[Besoin réel]])</f>
        <v>132.28</v>
      </c>
      <c r="F48" s="3">
        <f>Tableau1[[#This Row],[Besoin réel]]*Tableau1[[#This Row],[Prix]]</f>
        <v>132.28</v>
      </c>
      <c r="G48" s="3">
        <f>OPTIMUM(Tableau1[[#This Row],[Besoin réel]])</f>
        <v>1</v>
      </c>
      <c r="H48" s="3">
        <f>prix(Tableau1[[#This Row],[Besoin optimisé]])</f>
        <v>132.28</v>
      </c>
      <c r="I48" s="3">
        <f>Tableau1[[#This Row],[Prix optimisé]]*Tableau1[[#This Row],[Besoin optimisé]]</f>
        <v>132.28</v>
      </c>
      <c r="J48" s="1">
        <v>1</v>
      </c>
      <c r="K48" s="2">
        <v>132.28</v>
      </c>
      <c r="L48" s="2">
        <v>132.28</v>
      </c>
      <c r="M48" s="2">
        <v>2</v>
      </c>
      <c r="N48" s="2">
        <v>121.57</v>
      </c>
      <c r="O48" s="2">
        <v>243.14</v>
      </c>
      <c r="BQ48" s="4"/>
    </row>
    <row r="49" spans="1:69" x14ac:dyDescent="0.35">
      <c r="A49" t="s">
        <v>105</v>
      </c>
      <c r="B49" t="s">
        <v>106</v>
      </c>
      <c r="C49" s="3"/>
      <c r="D49" s="3">
        <f>IF(Tableau1[[#This Row],[Besoin Exprimé]]&lt;Tableau1[[#This Row],[Tranche 1]],Tableau1[[#This Row],[Tranche 1]],Tableau1[[#This Row],[Besoin Exprimé]])</f>
        <v>1</v>
      </c>
      <c r="E49" s="3">
        <f>prix(Tableau1[[#This Row],[Besoin réel]])</f>
        <v>60.1</v>
      </c>
      <c r="F49" s="3">
        <f>Tableau1[[#This Row],[Besoin réel]]*Tableau1[[#This Row],[Prix]]</f>
        <v>60.1</v>
      </c>
      <c r="G49" s="3">
        <f>OPTIMUM(Tableau1[[#This Row],[Besoin réel]])</f>
        <v>1</v>
      </c>
      <c r="H49" s="3">
        <f>prix(Tableau1[[#This Row],[Besoin optimisé]])</f>
        <v>60.1</v>
      </c>
      <c r="I49" s="3">
        <f>Tableau1[[#This Row],[Prix optimisé]]*Tableau1[[#This Row],[Besoin optimisé]]</f>
        <v>60.1</v>
      </c>
      <c r="J49" s="1">
        <v>1</v>
      </c>
      <c r="K49" s="2">
        <v>60.1</v>
      </c>
      <c r="L49" s="2">
        <v>60.1</v>
      </c>
      <c r="BQ49" s="4"/>
    </row>
    <row r="50" spans="1:69" x14ac:dyDescent="0.35">
      <c r="A50" t="s">
        <v>107</v>
      </c>
      <c r="B50" t="s">
        <v>53</v>
      </c>
      <c r="C50" s="3"/>
      <c r="D50" s="3">
        <f>IF(Tableau1[[#This Row],[Besoin Exprimé]]&lt;Tableau1[[#This Row],[Tranche 1]],Tableau1[[#This Row],[Tranche 1]],Tableau1[[#This Row],[Besoin Exprimé]])</f>
        <v>1</v>
      </c>
      <c r="E50" s="3">
        <f>prix(Tableau1[[#This Row],[Besoin réel]])</f>
        <v>112.98</v>
      </c>
      <c r="F50" s="3">
        <f>Tableau1[[#This Row],[Besoin réel]]*Tableau1[[#This Row],[Prix]]</f>
        <v>112.98</v>
      </c>
      <c r="G50" s="3">
        <f>OPTIMUM(Tableau1[[#This Row],[Besoin réel]])</f>
        <v>1</v>
      </c>
      <c r="H50" s="3">
        <f>prix(Tableau1[[#This Row],[Besoin optimisé]])</f>
        <v>112.98</v>
      </c>
      <c r="I50" s="3">
        <f>Tableau1[[#This Row],[Prix optimisé]]*Tableau1[[#This Row],[Besoin optimisé]]</f>
        <v>112.98</v>
      </c>
      <c r="J50" s="1">
        <v>1</v>
      </c>
      <c r="K50" s="2">
        <v>112.98</v>
      </c>
      <c r="L50" s="2">
        <v>112.98</v>
      </c>
      <c r="M50" s="2">
        <v>3</v>
      </c>
      <c r="N50" s="2">
        <v>107.4</v>
      </c>
      <c r="O50" s="2">
        <v>322.20000000000005</v>
      </c>
      <c r="BQ50" s="4"/>
    </row>
    <row r="51" spans="1:69" x14ac:dyDescent="0.35">
      <c r="A51" t="s">
        <v>107</v>
      </c>
      <c r="B51" t="s">
        <v>108</v>
      </c>
      <c r="C51" s="3"/>
      <c r="D51" s="3">
        <f>IF(Tableau1[[#This Row],[Besoin Exprimé]]&lt;Tableau1[[#This Row],[Tranche 1]],Tableau1[[#This Row],[Tranche 1]],Tableau1[[#This Row],[Besoin Exprimé]])</f>
        <v>5</v>
      </c>
      <c r="E51" s="3">
        <f>prix(Tableau1[[#This Row],[Besoin réel]])</f>
        <v>248.08</v>
      </c>
      <c r="F51" s="3">
        <f>Tableau1[[#This Row],[Besoin réel]]*Tableau1[[#This Row],[Prix]]</f>
        <v>1240.4000000000001</v>
      </c>
      <c r="G51" s="3">
        <f>OPTIMUM(Tableau1[[#This Row],[Besoin réel]])</f>
        <v>5</v>
      </c>
      <c r="H51" s="3">
        <f>prix(Tableau1[[#This Row],[Besoin optimisé]])</f>
        <v>248.08</v>
      </c>
      <c r="I51" s="3">
        <f>Tableau1[[#This Row],[Prix optimisé]]*Tableau1[[#This Row],[Besoin optimisé]]</f>
        <v>1240.4000000000001</v>
      </c>
      <c r="J51" s="1">
        <v>5</v>
      </c>
      <c r="K51" s="2">
        <v>248.08</v>
      </c>
      <c r="L51" s="2">
        <v>1240.4000000000001</v>
      </c>
      <c r="M51" s="2">
        <v>20</v>
      </c>
      <c r="N51" s="2">
        <v>228.29</v>
      </c>
      <c r="O51" s="2">
        <v>4565.8</v>
      </c>
      <c r="BQ51" s="4"/>
    </row>
    <row r="52" spans="1:69" x14ac:dyDescent="0.35">
      <c r="A52" t="s">
        <v>109</v>
      </c>
      <c r="B52" t="s">
        <v>79</v>
      </c>
      <c r="C52" s="3"/>
      <c r="D52" s="3">
        <f>IF(Tableau1[[#This Row],[Besoin Exprimé]]&lt;Tableau1[[#This Row],[Tranche 1]],Tableau1[[#This Row],[Tranche 1]],Tableau1[[#This Row],[Besoin Exprimé]])</f>
        <v>10</v>
      </c>
      <c r="E52" s="3">
        <f>prix(Tableau1[[#This Row],[Besoin réel]])</f>
        <v>0.73</v>
      </c>
      <c r="F52" s="3">
        <f>Tableau1[[#This Row],[Besoin réel]]*Tableau1[[#This Row],[Prix]]</f>
        <v>7.3</v>
      </c>
      <c r="G52" s="3">
        <f>OPTIMUM(Tableau1[[#This Row],[Besoin réel]])</f>
        <v>10</v>
      </c>
      <c r="H52" s="3">
        <f>prix(Tableau1[[#This Row],[Besoin optimisé]])</f>
        <v>0.73</v>
      </c>
      <c r="I52" s="3">
        <f>Tableau1[[#This Row],[Prix optimisé]]*Tableau1[[#This Row],[Besoin optimisé]]</f>
        <v>7.3</v>
      </c>
      <c r="J52" s="1">
        <v>10</v>
      </c>
      <c r="K52" s="2">
        <v>0.73</v>
      </c>
      <c r="L52" s="2">
        <v>7.3</v>
      </c>
      <c r="M52" s="2">
        <v>40</v>
      </c>
      <c r="N52" s="2">
        <v>0.72</v>
      </c>
      <c r="O52" s="2">
        <v>28.799999999999997</v>
      </c>
      <c r="P52" s="2">
        <v>100</v>
      </c>
      <c r="Q52" s="2">
        <v>0.79</v>
      </c>
      <c r="R52" s="2">
        <v>79</v>
      </c>
      <c r="S52" s="2">
        <v>200</v>
      </c>
      <c r="T52" s="2">
        <v>0.7</v>
      </c>
      <c r="U52" s="2">
        <v>140</v>
      </c>
      <c r="V52" s="2">
        <v>400</v>
      </c>
      <c r="W52" s="2">
        <v>0.77</v>
      </c>
      <c r="X52" s="2">
        <v>308</v>
      </c>
      <c r="Y52" s="2">
        <v>800</v>
      </c>
      <c r="Z52" s="2">
        <v>0.68</v>
      </c>
      <c r="AA52" s="2">
        <v>544</v>
      </c>
      <c r="BQ52" s="4"/>
    </row>
    <row r="53" spans="1:69" x14ac:dyDescent="0.35">
      <c r="A53" t="s">
        <v>110</v>
      </c>
      <c r="B53" t="s">
        <v>63</v>
      </c>
      <c r="C53" s="3"/>
      <c r="D53" s="3">
        <f>IF(Tableau1[[#This Row],[Besoin Exprimé]]&lt;Tableau1[[#This Row],[Tranche 1]],Tableau1[[#This Row],[Tranche 1]],Tableau1[[#This Row],[Besoin Exprimé]])</f>
        <v>200</v>
      </c>
      <c r="E53" s="3">
        <f>prix(Tableau1[[#This Row],[Besoin réel]])</f>
        <v>0.88</v>
      </c>
      <c r="F53" s="3">
        <f>Tableau1[[#This Row],[Besoin réel]]*Tableau1[[#This Row],[Prix]]</f>
        <v>176</v>
      </c>
      <c r="G53" s="3">
        <f>OPTIMUM(Tableau1[[#This Row],[Besoin réel]])</f>
        <v>200</v>
      </c>
      <c r="H53" s="3">
        <f>prix(Tableau1[[#This Row],[Besoin optimisé]])</f>
        <v>0.88</v>
      </c>
      <c r="I53" s="3">
        <f>Tableau1[[#This Row],[Prix optimisé]]*Tableau1[[#This Row],[Besoin optimisé]]</f>
        <v>176</v>
      </c>
      <c r="J53" s="1">
        <v>200</v>
      </c>
      <c r="K53" s="2">
        <v>0.88</v>
      </c>
      <c r="L53" s="2">
        <v>176</v>
      </c>
      <c r="BQ53" s="4"/>
    </row>
    <row r="54" spans="1:69" x14ac:dyDescent="0.35">
      <c r="A54" t="s">
        <v>111</v>
      </c>
      <c r="B54" t="s">
        <v>112</v>
      </c>
      <c r="C54" s="3"/>
      <c r="D54" s="3">
        <f>IF(Tableau1[[#This Row],[Besoin Exprimé]]&lt;Tableau1[[#This Row],[Tranche 1]],Tableau1[[#This Row],[Tranche 1]],Tableau1[[#This Row],[Besoin Exprimé]])</f>
        <v>1</v>
      </c>
      <c r="E54" s="3">
        <f>prix(Tableau1[[#This Row],[Besoin réel]])</f>
        <v>132.97999999999999</v>
      </c>
      <c r="F54" s="3">
        <f>Tableau1[[#This Row],[Besoin réel]]*Tableau1[[#This Row],[Prix]]</f>
        <v>132.97999999999999</v>
      </c>
      <c r="G54" s="3">
        <f>OPTIMUM(Tableau1[[#This Row],[Besoin réel]])</f>
        <v>1</v>
      </c>
      <c r="H54" s="3">
        <f>prix(Tableau1[[#This Row],[Besoin optimisé]])</f>
        <v>132.97999999999999</v>
      </c>
      <c r="I54" s="3">
        <f>Tableau1[[#This Row],[Prix optimisé]]*Tableau1[[#This Row],[Besoin optimisé]]</f>
        <v>132.97999999999999</v>
      </c>
      <c r="J54" s="1">
        <v>1</v>
      </c>
      <c r="K54" s="2">
        <v>132.97999999999999</v>
      </c>
      <c r="L54" s="2">
        <v>132.97999999999999</v>
      </c>
      <c r="BQ54" s="4"/>
    </row>
    <row r="55" spans="1:69" x14ac:dyDescent="0.35">
      <c r="A55" t="s">
        <v>111</v>
      </c>
      <c r="B55" t="s">
        <v>113</v>
      </c>
      <c r="C55" s="3"/>
      <c r="D55" s="3">
        <f>IF(Tableau1[[#This Row],[Besoin Exprimé]]&lt;Tableau1[[#This Row],[Tranche 1]],Tableau1[[#This Row],[Tranche 1]],Tableau1[[#This Row],[Besoin Exprimé]])</f>
        <v>1</v>
      </c>
      <c r="E55" s="3">
        <f>prix(Tableau1[[#This Row],[Besoin réel]])</f>
        <v>135.16999999999999</v>
      </c>
      <c r="F55" s="3">
        <f>Tableau1[[#This Row],[Besoin réel]]*Tableau1[[#This Row],[Prix]]</f>
        <v>135.16999999999999</v>
      </c>
      <c r="G55" s="3">
        <f>OPTIMUM(Tableau1[[#This Row],[Besoin réel]])</f>
        <v>1</v>
      </c>
      <c r="H55" s="3">
        <f>prix(Tableau1[[#This Row],[Besoin optimisé]])</f>
        <v>135.16999999999999</v>
      </c>
      <c r="I55" s="3">
        <f>Tableau1[[#This Row],[Prix optimisé]]*Tableau1[[#This Row],[Besoin optimisé]]</f>
        <v>135.16999999999999</v>
      </c>
      <c r="J55" s="1">
        <v>1</v>
      </c>
      <c r="K55" s="2">
        <v>135.16999999999999</v>
      </c>
      <c r="L55" s="2">
        <v>135.16999999999999</v>
      </c>
      <c r="BQ55" s="4"/>
    </row>
    <row r="56" spans="1:69" x14ac:dyDescent="0.35">
      <c r="A56" t="s">
        <v>114</v>
      </c>
      <c r="B56" t="s">
        <v>63</v>
      </c>
      <c r="C56" s="3"/>
      <c r="D56" s="3">
        <f>IF(Tableau1[[#This Row],[Besoin Exprimé]]&lt;Tableau1[[#This Row],[Tranche 1]],Tableau1[[#This Row],[Tranche 1]],Tableau1[[#This Row],[Besoin Exprimé]])</f>
        <v>2</v>
      </c>
      <c r="E56" s="3">
        <f>prix(Tableau1[[#This Row],[Besoin réel]])</f>
        <v>2.0499999999999998</v>
      </c>
      <c r="F56" s="3">
        <f>Tableau1[[#This Row],[Besoin réel]]*Tableau1[[#This Row],[Prix]]</f>
        <v>4.0999999999999996</v>
      </c>
      <c r="G56" s="3">
        <f>OPTIMUM(Tableau1[[#This Row],[Besoin réel]])</f>
        <v>2</v>
      </c>
      <c r="H56" s="3">
        <f>prix(Tableau1[[#This Row],[Besoin optimisé]])</f>
        <v>2.0499999999999998</v>
      </c>
      <c r="I56" s="3">
        <f>Tableau1[[#This Row],[Prix optimisé]]*Tableau1[[#This Row],[Besoin optimisé]]</f>
        <v>4.0999999999999996</v>
      </c>
      <c r="J56" s="1">
        <v>2</v>
      </c>
      <c r="K56" s="2">
        <v>2.0499999999999998</v>
      </c>
      <c r="L56" s="2">
        <v>4.0999999999999996</v>
      </c>
      <c r="M56" s="2">
        <v>3</v>
      </c>
      <c r="N56" s="2">
        <v>2.02</v>
      </c>
      <c r="O56" s="2">
        <v>6.0600000000000005</v>
      </c>
      <c r="BQ56" s="4"/>
    </row>
    <row r="57" spans="1:69" x14ac:dyDescent="0.35">
      <c r="A57" t="s">
        <v>115</v>
      </c>
      <c r="B57" t="s">
        <v>116</v>
      </c>
      <c r="C57" s="3"/>
      <c r="D57" s="3">
        <f>IF(Tableau1[[#This Row],[Besoin Exprimé]]&lt;Tableau1[[#This Row],[Tranche 1]],Tableau1[[#This Row],[Tranche 1]],Tableau1[[#This Row],[Besoin Exprimé]])</f>
        <v>40</v>
      </c>
      <c r="E57" s="3">
        <f>prix(Tableau1[[#This Row],[Besoin réel]])</f>
        <v>20.75</v>
      </c>
      <c r="F57" s="3">
        <f>Tableau1[[#This Row],[Besoin réel]]*Tableau1[[#This Row],[Prix]]</f>
        <v>830</v>
      </c>
      <c r="G57" s="3">
        <f>OPTIMUM(Tableau1[[#This Row],[Besoin réel]])</f>
        <v>40</v>
      </c>
      <c r="H57" s="3">
        <f>prix(Tableau1[[#This Row],[Besoin optimisé]])</f>
        <v>20.75</v>
      </c>
      <c r="I57" s="3">
        <f>Tableau1[[#This Row],[Prix optimisé]]*Tableau1[[#This Row],[Besoin optimisé]]</f>
        <v>830</v>
      </c>
      <c r="J57" s="1">
        <v>40</v>
      </c>
      <c r="K57" s="2">
        <v>20.75</v>
      </c>
      <c r="L57" s="2">
        <v>830</v>
      </c>
      <c r="BQ57" s="4"/>
    </row>
    <row r="58" spans="1:69" x14ac:dyDescent="0.35">
      <c r="A58" t="s">
        <v>117</v>
      </c>
      <c r="B58" t="s">
        <v>79</v>
      </c>
      <c r="C58" s="3"/>
      <c r="D58" s="3">
        <f>IF(Tableau1[[#This Row],[Besoin Exprimé]]&lt;Tableau1[[#This Row],[Tranche 1]],Tableau1[[#This Row],[Tranche 1]],Tableau1[[#This Row],[Besoin Exprimé]])</f>
        <v>200</v>
      </c>
      <c r="E58" s="3">
        <f>prix(Tableau1[[#This Row],[Besoin réel]])</f>
        <v>1.44</v>
      </c>
      <c r="F58" s="3">
        <f>Tableau1[[#This Row],[Besoin réel]]*Tableau1[[#This Row],[Prix]]</f>
        <v>288</v>
      </c>
      <c r="G58" s="3">
        <f>OPTIMUM(Tableau1[[#This Row],[Besoin réel]])</f>
        <v>200</v>
      </c>
      <c r="H58" s="3">
        <f>prix(Tableau1[[#This Row],[Besoin optimisé]])</f>
        <v>1.44</v>
      </c>
      <c r="I58" s="3">
        <f>Tableau1[[#This Row],[Prix optimisé]]*Tableau1[[#This Row],[Besoin optimisé]]</f>
        <v>288</v>
      </c>
      <c r="J58" s="1">
        <v>200</v>
      </c>
      <c r="K58" s="2">
        <v>1.44</v>
      </c>
      <c r="L58" s="2">
        <v>288</v>
      </c>
      <c r="BQ58" s="4"/>
    </row>
    <row r="59" spans="1:69" x14ac:dyDescent="0.35">
      <c r="A59" t="s">
        <v>118</v>
      </c>
      <c r="B59" t="s">
        <v>119</v>
      </c>
      <c r="C59" s="3"/>
      <c r="D59" s="3">
        <f>IF(Tableau1[[#This Row],[Besoin Exprimé]]&lt;Tableau1[[#This Row],[Tranche 1]],Tableau1[[#This Row],[Tranche 1]],Tableau1[[#This Row],[Besoin Exprimé]])</f>
        <v>2</v>
      </c>
      <c r="E59" s="3">
        <f>prix(Tableau1[[#This Row],[Besoin réel]])</f>
        <v>0.3</v>
      </c>
      <c r="F59" s="3">
        <f>Tableau1[[#This Row],[Besoin réel]]*Tableau1[[#This Row],[Prix]]</f>
        <v>0.6</v>
      </c>
      <c r="G59" s="3">
        <f>OPTIMUM(Tableau1[[#This Row],[Besoin réel]])</f>
        <v>2</v>
      </c>
      <c r="H59" s="3">
        <f>prix(Tableau1[[#This Row],[Besoin optimisé]])</f>
        <v>0.3</v>
      </c>
      <c r="I59" s="3">
        <f>Tableau1[[#This Row],[Prix optimisé]]*Tableau1[[#This Row],[Besoin optimisé]]</f>
        <v>0.6</v>
      </c>
      <c r="J59" s="1">
        <v>2</v>
      </c>
      <c r="K59" s="2">
        <v>0.3</v>
      </c>
      <c r="L59" s="2">
        <v>0.6</v>
      </c>
      <c r="BQ59" s="4"/>
    </row>
    <row r="60" spans="1:69" x14ac:dyDescent="0.35">
      <c r="A60" t="s">
        <v>120</v>
      </c>
      <c r="B60" t="s">
        <v>57</v>
      </c>
      <c r="C60" s="3"/>
      <c r="D60" s="3">
        <f>IF(Tableau1[[#This Row],[Besoin Exprimé]]&lt;Tableau1[[#This Row],[Tranche 1]],Tableau1[[#This Row],[Tranche 1]],Tableau1[[#This Row],[Besoin Exprimé]])</f>
        <v>1</v>
      </c>
      <c r="E60" s="3">
        <f>prix(Tableau1[[#This Row],[Besoin réel]])</f>
        <v>3865.09</v>
      </c>
      <c r="F60" s="3">
        <f>Tableau1[[#This Row],[Besoin réel]]*Tableau1[[#This Row],[Prix]]</f>
        <v>3865.09</v>
      </c>
      <c r="G60" s="3">
        <f>OPTIMUM(Tableau1[[#This Row],[Besoin réel]])</f>
        <v>1</v>
      </c>
      <c r="H60" s="3">
        <f>prix(Tableau1[[#This Row],[Besoin optimisé]])</f>
        <v>3865.09</v>
      </c>
      <c r="I60" s="3">
        <f>Tableau1[[#This Row],[Prix optimisé]]*Tableau1[[#This Row],[Besoin optimisé]]</f>
        <v>3865.09</v>
      </c>
      <c r="J60" s="1">
        <v>1</v>
      </c>
      <c r="K60" s="2">
        <v>3865.09</v>
      </c>
      <c r="L60" s="2">
        <v>3865.09</v>
      </c>
      <c r="M60" s="2">
        <v>5</v>
      </c>
      <c r="N60" s="2">
        <v>776.12</v>
      </c>
      <c r="O60" s="2">
        <v>3880.6</v>
      </c>
      <c r="P60" s="2">
        <v>10</v>
      </c>
      <c r="Q60" s="2">
        <v>737.33</v>
      </c>
      <c r="R60" s="2">
        <v>7373.3</v>
      </c>
      <c r="S60" s="2">
        <v>50</v>
      </c>
      <c r="T60" s="2">
        <v>693.08</v>
      </c>
      <c r="U60" s="2">
        <v>34654</v>
      </c>
      <c r="V60" s="2">
        <v>100</v>
      </c>
      <c r="W60" s="2">
        <v>651.5</v>
      </c>
      <c r="X60" s="2">
        <v>65150</v>
      </c>
      <c r="Y60" s="2">
        <v>500</v>
      </c>
      <c r="Z60" s="2">
        <v>618.91999999999996</v>
      </c>
      <c r="AA60" s="2">
        <v>309460</v>
      </c>
      <c r="AB60" s="2">
        <v>1000</v>
      </c>
      <c r="AC60" s="2">
        <v>587.99</v>
      </c>
      <c r="AD60" s="2">
        <v>587990</v>
      </c>
      <c r="AE60" s="2">
        <v>5000</v>
      </c>
      <c r="AF60" s="2">
        <v>570.34</v>
      </c>
      <c r="AG60" s="2">
        <v>2851700</v>
      </c>
      <c r="BQ60" s="4"/>
    </row>
    <row r="61" spans="1:69" x14ac:dyDescent="0.35">
      <c r="A61" t="s">
        <v>121</v>
      </c>
      <c r="B61" t="s">
        <v>51</v>
      </c>
      <c r="C61" s="3"/>
      <c r="D61" s="3">
        <f>IF(Tableau1[[#This Row],[Besoin Exprimé]]&lt;Tableau1[[#This Row],[Tranche 1]],Tableau1[[#This Row],[Tranche 1]],Tableau1[[#This Row],[Besoin Exprimé]])</f>
        <v>6</v>
      </c>
      <c r="E61" s="3">
        <f>prix(Tableau1[[#This Row],[Besoin réel]])</f>
        <v>13.2</v>
      </c>
      <c r="F61" s="3">
        <f>Tableau1[[#This Row],[Besoin réel]]*Tableau1[[#This Row],[Prix]]</f>
        <v>79.199999999999989</v>
      </c>
      <c r="G61" s="3">
        <f>OPTIMUM(Tableau1[[#This Row],[Besoin réel]])</f>
        <v>6</v>
      </c>
      <c r="H61" s="3">
        <f>prix(Tableau1[[#This Row],[Besoin optimisé]])</f>
        <v>13.2</v>
      </c>
      <c r="I61" s="3">
        <f>Tableau1[[#This Row],[Prix optimisé]]*Tableau1[[#This Row],[Besoin optimisé]]</f>
        <v>79.199999999999989</v>
      </c>
      <c r="J61" s="1">
        <v>6</v>
      </c>
      <c r="K61" s="2">
        <v>13.2</v>
      </c>
      <c r="L61" s="2">
        <v>79.199999999999989</v>
      </c>
      <c r="BQ61" s="4"/>
    </row>
    <row r="62" spans="1:69" x14ac:dyDescent="0.35">
      <c r="A62" t="s">
        <v>122</v>
      </c>
      <c r="B62" t="s">
        <v>123</v>
      </c>
      <c r="C62" s="3"/>
      <c r="D62" s="3">
        <f>IF(Tableau1[[#This Row],[Besoin Exprimé]]&lt;Tableau1[[#This Row],[Tranche 1]],Tableau1[[#This Row],[Tranche 1]],Tableau1[[#This Row],[Besoin Exprimé]])</f>
        <v>1</v>
      </c>
      <c r="E62" s="3">
        <f>prix(Tableau1[[#This Row],[Besoin réel]])</f>
        <v>181.21</v>
      </c>
      <c r="F62" s="3">
        <f>Tableau1[[#This Row],[Besoin réel]]*Tableau1[[#This Row],[Prix]]</f>
        <v>181.21</v>
      </c>
      <c r="G62" s="3">
        <f>OPTIMUM(Tableau1[[#This Row],[Besoin réel]])</f>
        <v>1</v>
      </c>
      <c r="H62" s="3">
        <f>prix(Tableau1[[#This Row],[Besoin optimisé]])</f>
        <v>181.21</v>
      </c>
      <c r="I62" s="3">
        <f>Tableau1[[#This Row],[Prix optimisé]]*Tableau1[[#This Row],[Besoin optimisé]]</f>
        <v>181.21</v>
      </c>
      <c r="J62" s="1">
        <v>1</v>
      </c>
      <c r="K62" s="2">
        <v>181.21</v>
      </c>
      <c r="L62" s="2">
        <v>181.21</v>
      </c>
      <c r="M62" s="2">
        <v>10</v>
      </c>
      <c r="N62" s="2">
        <v>113.93</v>
      </c>
      <c r="O62" s="2">
        <v>1139.3000000000002</v>
      </c>
      <c r="P62" s="2">
        <v>20</v>
      </c>
      <c r="Q62" s="2">
        <v>105.79</v>
      </c>
      <c r="R62" s="2">
        <v>2115.8000000000002</v>
      </c>
      <c r="BQ62" s="4"/>
    </row>
    <row r="63" spans="1:69" x14ac:dyDescent="0.35">
      <c r="A63" t="s">
        <v>124</v>
      </c>
      <c r="B63" t="s">
        <v>46</v>
      </c>
      <c r="C63" s="3"/>
      <c r="D63" s="3">
        <f>IF(Tableau1[[#This Row],[Besoin Exprimé]]&lt;Tableau1[[#This Row],[Tranche 1]],Tableau1[[#This Row],[Tranche 1]],Tableau1[[#This Row],[Besoin Exprimé]])</f>
        <v>8</v>
      </c>
      <c r="E63" s="3">
        <f>prix(Tableau1[[#This Row],[Besoin réel]])</f>
        <v>10.78</v>
      </c>
      <c r="F63" s="3">
        <f>Tableau1[[#This Row],[Besoin réel]]*Tableau1[[#This Row],[Prix]]</f>
        <v>86.24</v>
      </c>
      <c r="G63" s="3">
        <f>OPTIMUM(Tableau1[[#This Row],[Besoin réel]])</f>
        <v>8</v>
      </c>
      <c r="H63" s="3">
        <f>prix(Tableau1[[#This Row],[Besoin optimisé]])</f>
        <v>10.78</v>
      </c>
      <c r="I63" s="3">
        <f>Tableau1[[#This Row],[Prix optimisé]]*Tableau1[[#This Row],[Besoin optimisé]]</f>
        <v>86.24</v>
      </c>
      <c r="J63" s="1">
        <v>8</v>
      </c>
      <c r="K63" s="2">
        <v>10.78</v>
      </c>
      <c r="L63" s="2">
        <v>86.24</v>
      </c>
      <c r="BQ63" s="4"/>
    </row>
    <row r="64" spans="1:69" x14ac:dyDescent="0.35">
      <c r="A64" t="s">
        <v>124</v>
      </c>
      <c r="B64" t="s">
        <v>47</v>
      </c>
      <c r="C64" s="3"/>
      <c r="D64" s="3">
        <f>IF(Tableau1[[#This Row],[Besoin Exprimé]]&lt;Tableau1[[#This Row],[Tranche 1]],Tableau1[[#This Row],[Tranche 1]],Tableau1[[#This Row],[Besoin Exprimé]])</f>
        <v>2</v>
      </c>
      <c r="E64" s="3">
        <f>prix(Tableau1[[#This Row],[Besoin réel]])</f>
        <v>19.8</v>
      </c>
      <c r="F64" s="3">
        <f>Tableau1[[#This Row],[Besoin réel]]*Tableau1[[#This Row],[Prix]]</f>
        <v>39.6</v>
      </c>
      <c r="G64" s="3">
        <f>OPTIMUM(Tableau1[[#This Row],[Besoin réel]])</f>
        <v>2</v>
      </c>
      <c r="H64" s="3">
        <f>prix(Tableau1[[#This Row],[Besoin optimisé]])</f>
        <v>19.8</v>
      </c>
      <c r="I64" s="3">
        <f>Tableau1[[#This Row],[Prix optimisé]]*Tableau1[[#This Row],[Besoin optimisé]]</f>
        <v>39.6</v>
      </c>
      <c r="J64" s="1">
        <v>2</v>
      </c>
      <c r="K64" s="2">
        <v>19.8</v>
      </c>
      <c r="L64" s="2">
        <v>39.6</v>
      </c>
      <c r="BQ64" s="4"/>
    </row>
    <row r="65" spans="1:69" x14ac:dyDescent="0.35">
      <c r="A65" t="s">
        <v>125</v>
      </c>
      <c r="B65" t="s">
        <v>60</v>
      </c>
      <c r="C65" s="3"/>
      <c r="D65" s="3">
        <f>IF(Tableau1[[#This Row],[Besoin Exprimé]]&lt;Tableau1[[#This Row],[Tranche 1]],Tableau1[[#This Row],[Tranche 1]],Tableau1[[#This Row],[Besoin Exprimé]])</f>
        <v>1</v>
      </c>
      <c r="E65" s="3">
        <f>prix(Tableau1[[#This Row],[Besoin réel]])</f>
        <v>467.38</v>
      </c>
      <c r="F65" s="3">
        <f>Tableau1[[#This Row],[Besoin réel]]*Tableau1[[#This Row],[Prix]]</f>
        <v>467.38</v>
      </c>
      <c r="G65" s="3">
        <f>OPTIMUM(Tableau1[[#This Row],[Besoin réel]])</f>
        <v>1</v>
      </c>
      <c r="H65" s="3">
        <f>prix(Tableau1[[#This Row],[Besoin optimisé]])</f>
        <v>467.38</v>
      </c>
      <c r="I65" s="3">
        <f>Tableau1[[#This Row],[Prix optimisé]]*Tableau1[[#This Row],[Besoin optimisé]]</f>
        <v>467.38</v>
      </c>
      <c r="J65" s="1">
        <v>1</v>
      </c>
      <c r="K65" s="2">
        <v>467.38</v>
      </c>
      <c r="L65" s="2">
        <v>467.38</v>
      </c>
      <c r="BQ65" s="4"/>
    </row>
    <row r="66" spans="1:69" x14ac:dyDescent="0.35">
      <c r="A66" t="s">
        <v>126</v>
      </c>
      <c r="B66" t="s">
        <v>127</v>
      </c>
      <c r="C66" s="3"/>
      <c r="D66" s="3">
        <f>IF(Tableau1[[#This Row],[Besoin Exprimé]]&lt;Tableau1[[#This Row],[Tranche 1]],Tableau1[[#This Row],[Tranche 1]],Tableau1[[#This Row],[Besoin Exprimé]])</f>
        <v>5</v>
      </c>
      <c r="E66" s="3">
        <f>prix(Tableau1[[#This Row],[Besoin réel]])</f>
        <v>23.81</v>
      </c>
      <c r="F66" s="3">
        <f>Tableau1[[#This Row],[Besoin réel]]*Tableau1[[#This Row],[Prix]]</f>
        <v>119.05</v>
      </c>
      <c r="G66" s="3">
        <f>OPTIMUM(Tableau1[[#This Row],[Besoin réel]])</f>
        <v>5</v>
      </c>
      <c r="H66" s="3">
        <f>prix(Tableau1[[#This Row],[Besoin optimisé]])</f>
        <v>23.81</v>
      </c>
      <c r="I66" s="3">
        <f>Tableau1[[#This Row],[Prix optimisé]]*Tableau1[[#This Row],[Besoin optimisé]]</f>
        <v>119.05</v>
      </c>
      <c r="J66" s="1">
        <v>5</v>
      </c>
      <c r="K66" s="2">
        <v>23.81</v>
      </c>
      <c r="L66" s="2">
        <v>119.05</v>
      </c>
      <c r="BQ66" s="4"/>
    </row>
    <row r="67" spans="1:69" x14ac:dyDescent="0.35">
      <c r="A67" t="s">
        <v>128</v>
      </c>
      <c r="B67" t="s">
        <v>127</v>
      </c>
      <c r="C67" s="3"/>
      <c r="D67" s="3">
        <f>IF(Tableau1[[#This Row],[Besoin Exprimé]]&lt;Tableau1[[#This Row],[Tranche 1]],Tableau1[[#This Row],[Tranche 1]],Tableau1[[#This Row],[Besoin Exprimé]])</f>
        <v>5</v>
      </c>
      <c r="E67" s="3">
        <f>prix(Tableau1[[#This Row],[Besoin réel]])</f>
        <v>32.58</v>
      </c>
      <c r="F67" s="3">
        <f>Tableau1[[#This Row],[Besoin réel]]*Tableau1[[#This Row],[Prix]]</f>
        <v>162.89999999999998</v>
      </c>
      <c r="G67" s="3">
        <f>OPTIMUM(Tableau1[[#This Row],[Besoin réel]])</f>
        <v>5</v>
      </c>
      <c r="H67" s="3">
        <f>prix(Tableau1[[#This Row],[Besoin optimisé]])</f>
        <v>32.58</v>
      </c>
      <c r="I67" s="3">
        <f>Tableau1[[#This Row],[Prix optimisé]]*Tableau1[[#This Row],[Besoin optimisé]]</f>
        <v>162.89999999999998</v>
      </c>
      <c r="J67" s="1">
        <v>5</v>
      </c>
      <c r="K67" s="2">
        <v>32.58</v>
      </c>
      <c r="L67" s="2">
        <v>162.89999999999998</v>
      </c>
      <c r="M67" s="2">
        <v>26</v>
      </c>
      <c r="N67" s="2">
        <v>28.87</v>
      </c>
      <c r="O67" s="2">
        <v>750.62</v>
      </c>
      <c r="BQ67" s="4"/>
    </row>
    <row r="68" spans="1:69" x14ac:dyDescent="0.35">
      <c r="A68" t="s">
        <v>129</v>
      </c>
      <c r="B68" t="s">
        <v>46</v>
      </c>
      <c r="C68" s="3"/>
      <c r="D68" s="3">
        <f>IF(Tableau1[[#This Row],[Besoin Exprimé]]&lt;Tableau1[[#This Row],[Tranche 1]],Tableau1[[#This Row],[Tranche 1]],Tableau1[[#This Row],[Besoin Exprimé]])</f>
        <v>3</v>
      </c>
      <c r="E68" s="3">
        <f>prix(Tableau1[[#This Row],[Besoin réel]])</f>
        <v>2.33</v>
      </c>
      <c r="F68" s="3">
        <f>Tableau1[[#This Row],[Besoin réel]]*Tableau1[[#This Row],[Prix]]</f>
        <v>6.99</v>
      </c>
      <c r="G68" s="3">
        <f>OPTIMUM(Tableau1[[#This Row],[Besoin réel]])</f>
        <v>3</v>
      </c>
      <c r="H68" s="3">
        <f>prix(Tableau1[[#This Row],[Besoin optimisé]])</f>
        <v>2.33</v>
      </c>
      <c r="I68" s="3">
        <f>Tableau1[[#This Row],[Prix optimisé]]*Tableau1[[#This Row],[Besoin optimisé]]</f>
        <v>6.99</v>
      </c>
      <c r="J68" s="1">
        <v>3</v>
      </c>
      <c r="K68" s="2">
        <v>2.33</v>
      </c>
      <c r="L68" s="2">
        <v>6.99</v>
      </c>
      <c r="BQ68" s="4"/>
    </row>
    <row r="69" spans="1:69" x14ac:dyDescent="0.35">
      <c r="A69" t="s">
        <v>129</v>
      </c>
      <c r="B69" t="s">
        <v>47</v>
      </c>
      <c r="C69" s="3"/>
      <c r="D69" s="3">
        <f>IF(Tableau1[[#This Row],[Besoin Exprimé]]&lt;Tableau1[[#This Row],[Tranche 1]],Tableau1[[#This Row],[Tranche 1]],Tableau1[[#This Row],[Besoin Exprimé]])</f>
        <v>1</v>
      </c>
      <c r="E69" s="3">
        <f>prix(Tableau1[[#This Row],[Besoin réel]])</f>
        <v>2.33</v>
      </c>
      <c r="F69" s="3">
        <f>Tableau1[[#This Row],[Besoin réel]]*Tableau1[[#This Row],[Prix]]</f>
        <v>2.33</v>
      </c>
      <c r="G69" s="3">
        <f>OPTIMUM(Tableau1[[#This Row],[Besoin réel]])</f>
        <v>1</v>
      </c>
      <c r="H69" s="3">
        <f>prix(Tableau1[[#This Row],[Besoin optimisé]])</f>
        <v>2.33</v>
      </c>
      <c r="I69" s="3">
        <f>Tableau1[[#This Row],[Prix optimisé]]*Tableau1[[#This Row],[Besoin optimisé]]</f>
        <v>2.33</v>
      </c>
      <c r="J69" s="1">
        <v>1</v>
      </c>
      <c r="K69" s="2">
        <v>2.33</v>
      </c>
      <c r="L69" s="2">
        <v>2.33</v>
      </c>
      <c r="BQ69" s="4"/>
    </row>
    <row r="70" spans="1:69" x14ac:dyDescent="0.35">
      <c r="A70" t="s">
        <v>130</v>
      </c>
      <c r="B70" t="s">
        <v>62</v>
      </c>
      <c r="C70" s="3"/>
      <c r="D70" s="3">
        <f>IF(Tableau1[[#This Row],[Besoin Exprimé]]&lt;Tableau1[[#This Row],[Tranche 1]],Tableau1[[#This Row],[Tranche 1]],Tableau1[[#This Row],[Besoin Exprimé]])</f>
        <v>1</v>
      </c>
      <c r="E70" s="3">
        <f>prix(Tableau1[[#This Row],[Besoin réel]])</f>
        <v>18.079999999999998</v>
      </c>
      <c r="F70" s="3">
        <f>Tableau1[[#This Row],[Besoin réel]]*Tableau1[[#This Row],[Prix]]</f>
        <v>18.079999999999998</v>
      </c>
      <c r="G70" s="3">
        <f>OPTIMUM(Tableau1[[#This Row],[Besoin réel]])</f>
        <v>1</v>
      </c>
      <c r="H70" s="3">
        <f>prix(Tableau1[[#This Row],[Besoin optimisé]])</f>
        <v>18.079999999999998</v>
      </c>
      <c r="I70" s="3">
        <f>Tableau1[[#This Row],[Prix optimisé]]*Tableau1[[#This Row],[Besoin optimisé]]</f>
        <v>18.079999999999998</v>
      </c>
      <c r="J70" s="1">
        <v>1</v>
      </c>
      <c r="K70" s="2">
        <v>18.079999999999998</v>
      </c>
      <c r="L70" s="2">
        <v>18.079999999999998</v>
      </c>
      <c r="M70" s="2">
        <v>30</v>
      </c>
      <c r="N70" s="2">
        <v>17.68</v>
      </c>
      <c r="O70" s="2">
        <v>530.4</v>
      </c>
      <c r="P70" s="2">
        <v>60</v>
      </c>
      <c r="Q70" s="2">
        <v>17.28</v>
      </c>
      <c r="R70" s="2">
        <v>1036.8000000000002</v>
      </c>
      <c r="BQ70" s="4"/>
    </row>
    <row r="71" spans="1:69" x14ac:dyDescent="0.35">
      <c r="A71" t="s">
        <v>130</v>
      </c>
      <c r="B71" t="s">
        <v>63</v>
      </c>
      <c r="C71" s="3"/>
      <c r="D71" s="3">
        <f>IF(Tableau1[[#This Row],[Besoin Exprimé]]&lt;Tableau1[[#This Row],[Tranche 1]],Tableau1[[#This Row],[Tranche 1]],Tableau1[[#This Row],[Besoin Exprimé]])</f>
        <v>2</v>
      </c>
      <c r="E71" s="3">
        <f>prix(Tableau1[[#This Row],[Besoin réel]])</f>
        <v>11.56</v>
      </c>
      <c r="F71" s="3">
        <f>Tableau1[[#This Row],[Besoin réel]]*Tableau1[[#This Row],[Prix]]</f>
        <v>23.12</v>
      </c>
      <c r="G71" s="3">
        <f>OPTIMUM(Tableau1[[#This Row],[Besoin réel]])</f>
        <v>2</v>
      </c>
      <c r="H71" s="3">
        <f>prix(Tableau1[[#This Row],[Besoin optimisé]])</f>
        <v>11.56</v>
      </c>
      <c r="I71" s="3">
        <f>Tableau1[[#This Row],[Prix optimisé]]*Tableau1[[#This Row],[Besoin optimisé]]</f>
        <v>23.12</v>
      </c>
      <c r="J71" s="1">
        <v>2</v>
      </c>
      <c r="K71" s="2">
        <v>11.56</v>
      </c>
      <c r="L71" s="2">
        <v>23.12</v>
      </c>
      <c r="BQ71" s="4"/>
    </row>
    <row r="72" spans="1:69" x14ac:dyDescent="0.35">
      <c r="A72" t="s">
        <v>130</v>
      </c>
      <c r="B72" t="s">
        <v>64</v>
      </c>
      <c r="C72" s="3"/>
      <c r="D72" s="3">
        <f>IF(Tableau1[[#This Row],[Besoin Exprimé]]&lt;Tableau1[[#This Row],[Tranche 1]],Tableau1[[#This Row],[Tranche 1]],Tableau1[[#This Row],[Besoin Exprimé]])</f>
        <v>1</v>
      </c>
      <c r="E72" s="3">
        <f>prix(Tableau1[[#This Row],[Besoin réel]])</f>
        <v>11.98</v>
      </c>
      <c r="F72" s="3">
        <f>Tableau1[[#This Row],[Besoin réel]]*Tableau1[[#This Row],[Prix]]</f>
        <v>11.98</v>
      </c>
      <c r="G72" s="3">
        <f>OPTIMUM(Tableau1[[#This Row],[Besoin réel]])</f>
        <v>1</v>
      </c>
      <c r="H72" s="3">
        <f>prix(Tableau1[[#This Row],[Besoin optimisé]])</f>
        <v>11.98</v>
      </c>
      <c r="I72" s="3">
        <f>Tableau1[[#This Row],[Prix optimisé]]*Tableau1[[#This Row],[Besoin optimisé]]</f>
        <v>11.98</v>
      </c>
      <c r="J72" s="1">
        <v>1</v>
      </c>
      <c r="K72" s="2">
        <v>11.98</v>
      </c>
      <c r="L72" s="2">
        <v>11.98</v>
      </c>
      <c r="BQ72" s="4"/>
    </row>
    <row r="73" spans="1:69" x14ac:dyDescent="0.35">
      <c r="A73" t="s">
        <v>130</v>
      </c>
      <c r="B73" t="s">
        <v>66</v>
      </c>
      <c r="C73" s="3"/>
      <c r="D73" s="3">
        <f>IF(Tableau1[[#This Row],[Besoin Exprimé]]&lt;Tableau1[[#This Row],[Tranche 1]],Tableau1[[#This Row],[Tranche 1]],Tableau1[[#This Row],[Besoin Exprimé]])</f>
        <v>1</v>
      </c>
      <c r="E73" s="3">
        <f>prix(Tableau1[[#This Row],[Besoin réel]])</f>
        <v>8.9600000000000009</v>
      </c>
      <c r="F73" s="3">
        <f>Tableau1[[#This Row],[Besoin réel]]*Tableau1[[#This Row],[Prix]]</f>
        <v>8.9600000000000009</v>
      </c>
      <c r="G73" s="3">
        <f>OPTIMUM(Tableau1[[#This Row],[Besoin réel]])</f>
        <v>1</v>
      </c>
      <c r="H73" s="3">
        <f>prix(Tableau1[[#This Row],[Besoin optimisé]])</f>
        <v>8.9600000000000009</v>
      </c>
      <c r="I73" s="3">
        <f>Tableau1[[#This Row],[Prix optimisé]]*Tableau1[[#This Row],[Besoin optimisé]]</f>
        <v>8.9600000000000009</v>
      </c>
      <c r="J73" s="1">
        <v>1</v>
      </c>
      <c r="K73" s="2">
        <v>8.9600000000000009</v>
      </c>
      <c r="L73" s="2">
        <v>8.9600000000000009</v>
      </c>
      <c r="BQ73" s="4"/>
    </row>
    <row r="74" spans="1:69" x14ac:dyDescent="0.35">
      <c r="A74" t="s">
        <v>131</v>
      </c>
      <c r="B74" t="s">
        <v>63</v>
      </c>
      <c r="C74" s="3"/>
      <c r="D74" s="3">
        <f>IF(Tableau1[[#This Row],[Besoin Exprimé]]&lt;Tableau1[[#This Row],[Tranche 1]],Tableau1[[#This Row],[Tranche 1]],Tableau1[[#This Row],[Besoin Exprimé]])</f>
        <v>2</v>
      </c>
      <c r="E74" s="3">
        <f>prix(Tableau1[[#This Row],[Besoin réel]])</f>
        <v>96.61</v>
      </c>
      <c r="F74" s="3">
        <f>Tableau1[[#This Row],[Besoin réel]]*Tableau1[[#This Row],[Prix]]</f>
        <v>193.22</v>
      </c>
      <c r="G74" s="3">
        <f>OPTIMUM(Tableau1[[#This Row],[Besoin réel]])</f>
        <v>2</v>
      </c>
      <c r="H74" s="3">
        <f>prix(Tableau1[[#This Row],[Besoin optimisé]])</f>
        <v>96.61</v>
      </c>
      <c r="I74" s="3">
        <f>Tableau1[[#This Row],[Prix optimisé]]*Tableau1[[#This Row],[Besoin optimisé]]</f>
        <v>193.22</v>
      </c>
      <c r="J74" s="1">
        <v>2</v>
      </c>
      <c r="K74" s="2">
        <v>96.61</v>
      </c>
      <c r="L74" s="2">
        <v>193.22</v>
      </c>
      <c r="BQ74" s="4"/>
    </row>
    <row r="75" spans="1:69" x14ac:dyDescent="0.35">
      <c r="A75" t="s">
        <v>132</v>
      </c>
      <c r="B75" t="s">
        <v>133</v>
      </c>
      <c r="C75" s="3"/>
      <c r="D75" s="3">
        <f>IF(Tableau1[[#This Row],[Besoin Exprimé]]&lt;Tableau1[[#This Row],[Tranche 1]],Tableau1[[#This Row],[Tranche 1]],Tableau1[[#This Row],[Besoin Exprimé]])</f>
        <v>1</v>
      </c>
      <c r="E75" s="3">
        <f>prix(Tableau1[[#This Row],[Besoin réel]])</f>
        <v>17.53</v>
      </c>
      <c r="F75" s="3">
        <f>Tableau1[[#This Row],[Besoin réel]]*Tableau1[[#This Row],[Prix]]</f>
        <v>17.53</v>
      </c>
      <c r="G75" s="3">
        <f>OPTIMUM(Tableau1[[#This Row],[Besoin réel]])</f>
        <v>1</v>
      </c>
      <c r="H75" s="3">
        <f>prix(Tableau1[[#This Row],[Besoin optimisé]])</f>
        <v>17.53</v>
      </c>
      <c r="I75" s="3">
        <f>Tableau1[[#This Row],[Prix optimisé]]*Tableau1[[#This Row],[Besoin optimisé]]</f>
        <v>17.53</v>
      </c>
      <c r="J75" s="1">
        <v>1</v>
      </c>
      <c r="K75" s="2">
        <v>17.53</v>
      </c>
      <c r="L75" s="2">
        <v>17.53</v>
      </c>
      <c r="BQ75" s="4"/>
    </row>
    <row r="76" spans="1:69" x14ac:dyDescent="0.35">
      <c r="A76" t="s">
        <v>134</v>
      </c>
      <c r="B76" t="s">
        <v>79</v>
      </c>
      <c r="C76" s="3"/>
      <c r="D76" s="3">
        <f>IF(Tableau1[[#This Row],[Besoin Exprimé]]&lt;Tableau1[[#This Row],[Tranche 1]],Tableau1[[#This Row],[Tranche 1]],Tableau1[[#This Row],[Besoin Exprimé]])</f>
        <v>100</v>
      </c>
      <c r="E76" s="3">
        <f>prix(Tableau1[[#This Row],[Besoin réel]])</f>
        <v>3.25</v>
      </c>
      <c r="F76" s="3">
        <f>Tableau1[[#This Row],[Besoin réel]]*Tableau1[[#This Row],[Prix]]</f>
        <v>325</v>
      </c>
      <c r="G76" s="3">
        <f>OPTIMUM(Tableau1[[#This Row],[Besoin réel]])</f>
        <v>100</v>
      </c>
      <c r="H76" s="3">
        <f>prix(Tableau1[[#This Row],[Besoin optimisé]])</f>
        <v>3.25</v>
      </c>
      <c r="I76" s="3">
        <f>Tableau1[[#This Row],[Prix optimisé]]*Tableau1[[#This Row],[Besoin optimisé]]</f>
        <v>325</v>
      </c>
      <c r="J76" s="1">
        <v>100</v>
      </c>
      <c r="K76" s="2">
        <v>3.25</v>
      </c>
      <c r="L76" s="2">
        <v>325</v>
      </c>
      <c r="BQ76" s="4"/>
    </row>
    <row r="77" spans="1:69" x14ac:dyDescent="0.35">
      <c r="A77" t="s">
        <v>135</v>
      </c>
      <c r="B77" t="s">
        <v>79</v>
      </c>
      <c r="C77" s="3"/>
      <c r="D77" s="3">
        <f>IF(Tableau1[[#This Row],[Besoin Exprimé]]&lt;Tableau1[[#This Row],[Tranche 1]],Tableau1[[#This Row],[Tranche 1]],Tableau1[[#This Row],[Besoin Exprimé]])</f>
        <v>200</v>
      </c>
      <c r="E77" s="3">
        <f>prix(Tableau1[[#This Row],[Besoin réel]])</f>
        <v>1.44</v>
      </c>
      <c r="F77" s="3">
        <f>Tableau1[[#This Row],[Besoin réel]]*Tableau1[[#This Row],[Prix]]</f>
        <v>288</v>
      </c>
      <c r="G77" s="3">
        <f>OPTIMUM(Tableau1[[#This Row],[Besoin réel]])</f>
        <v>200</v>
      </c>
      <c r="H77" s="3">
        <f>prix(Tableau1[[#This Row],[Besoin optimisé]])</f>
        <v>1.44</v>
      </c>
      <c r="I77" s="3">
        <f>Tableau1[[#This Row],[Prix optimisé]]*Tableau1[[#This Row],[Besoin optimisé]]</f>
        <v>288</v>
      </c>
      <c r="J77" s="1">
        <v>200</v>
      </c>
      <c r="K77" s="2">
        <v>1.44</v>
      </c>
      <c r="L77" s="2">
        <v>288</v>
      </c>
      <c r="BQ77" s="4"/>
    </row>
    <row r="78" spans="1:69" x14ac:dyDescent="0.35">
      <c r="A78" t="s">
        <v>136</v>
      </c>
      <c r="B78" t="s">
        <v>79</v>
      </c>
      <c r="C78" s="3"/>
      <c r="D78" s="3">
        <f>IF(Tableau1[[#This Row],[Besoin Exprimé]]&lt;Tableau1[[#This Row],[Tranche 1]],Tableau1[[#This Row],[Tranche 1]],Tableau1[[#This Row],[Besoin Exprimé]])</f>
        <v>200</v>
      </c>
      <c r="E78" s="3">
        <f>prix(Tableau1[[#This Row],[Besoin réel]])</f>
        <v>1.54</v>
      </c>
      <c r="F78" s="3">
        <f>Tableau1[[#This Row],[Besoin réel]]*Tableau1[[#This Row],[Prix]]</f>
        <v>308</v>
      </c>
      <c r="G78" s="3">
        <f>OPTIMUM(Tableau1[[#This Row],[Besoin réel]])</f>
        <v>200</v>
      </c>
      <c r="H78" s="3">
        <f>prix(Tableau1[[#This Row],[Besoin optimisé]])</f>
        <v>1.54</v>
      </c>
      <c r="I78" s="3">
        <f>Tableau1[[#This Row],[Prix optimisé]]*Tableau1[[#This Row],[Besoin optimisé]]</f>
        <v>308</v>
      </c>
      <c r="J78" s="1">
        <v>200</v>
      </c>
      <c r="K78" s="2">
        <v>1.54</v>
      </c>
      <c r="L78" s="2">
        <v>308</v>
      </c>
      <c r="BQ78" s="4"/>
    </row>
    <row r="79" spans="1:69" x14ac:dyDescent="0.35">
      <c r="A79" t="s">
        <v>137</v>
      </c>
      <c r="B79" t="s">
        <v>79</v>
      </c>
      <c r="C79" s="3"/>
      <c r="D79" s="3">
        <f>IF(Tableau1[[#This Row],[Besoin Exprimé]]&lt;Tableau1[[#This Row],[Tranche 1]],Tableau1[[#This Row],[Tranche 1]],Tableau1[[#This Row],[Besoin Exprimé]])</f>
        <v>100</v>
      </c>
      <c r="E79" s="3">
        <f>prix(Tableau1[[#This Row],[Besoin réel]])</f>
        <v>3.25</v>
      </c>
      <c r="F79" s="3">
        <f>Tableau1[[#This Row],[Besoin réel]]*Tableau1[[#This Row],[Prix]]</f>
        <v>325</v>
      </c>
      <c r="G79" s="3">
        <f>OPTIMUM(Tableau1[[#This Row],[Besoin réel]])</f>
        <v>100</v>
      </c>
      <c r="H79" s="3">
        <f>prix(Tableau1[[#This Row],[Besoin optimisé]])</f>
        <v>3.25</v>
      </c>
      <c r="I79" s="3">
        <f>Tableau1[[#This Row],[Prix optimisé]]*Tableau1[[#This Row],[Besoin optimisé]]</f>
        <v>325</v>
      </c>
      <c r="J79" s="1">
        <v>100</v>
      </c>
      <c r="K79" s="2">
        <v>3.25</v>
      </c>
      <c r="L79" s="2">
        <v>325</v>
      </c>
      <c r="BQ79" s="4"/>
    </row>
    <row r="80" spans="1:69" x14ac:dyDescent="0.35">
      <c r="A80" t="s">
        <v>138</v>
      </c>
      <c r="B80" t="s">
        <v>119</v>
      </c>
      <c r="C80" s="3"/>
      <c r="D80" s="3">
        <f>IF(Tableau1[[#This Row],[Besoin Exprimé]]&lt;Tableau1[[#This Row],[Tranche 1]],Tableau1[[#This Row],[Tranche 1]],Tableau1[[#This Row],[Besoin Exprimé]])</f>
        <v>2</v>
      </c>
      <c r="E80" s="3">
        <f>prix(Tableau1[[#This Row],[Besoin réel]])</f>
        <v>40.04</v>
      </c>
      <c r="F80" s="3">
        <f>Tableau1[[#This Row],[Besoin réel]]*Tableau1[[#This Row],[Prix]]</f>
        <v>80.08</v>
      </c>
      <c r="G80" s="3">
        <f>OPTIMUM(Tableau1[[#This Row],[Besoin réel]])</f>
        <v>2</v>
      </c>
      <c r="H80" s="3">
        <f>prix(Tableau1[[#This Row],[Besoin optimisé]])</f>
        <v>40.04</v>
      </c>
      <c r="I80" s="3">
        <f>Tableau1[[#This Row],[Prix optimisé]]*Tableau1[[#This Row],[Besoin optimisé]]</f>
        <v>80.08</v>
      </c>
      <c r="J80" s="1">
        <v>2</v>
      </c>
      <c r="K80" s="2">
        <v>40.04</v>
      </c>
      <c r="L80" s="2">
        <v>80.08</v>
      </c>
      <c r="M80" s="2">
        <v>10</v>
      </c>
      <c r="N80" s="2">
        <v>12.01</v>
      </c>
      <c r="O80" s="2">
        <v>120.1</v>
      </c>
      <c r="P80" s="2">
        <v>50</v>
      </c>
      <c r="Q80" s="2">
        <v>5.21</v>
      </c>
      <c r="R80" s="2">
        <v>260.5</v>
      </c>
      <c r="BQ80" s="4"/>
    </row>
    <row r="81" spans="1:69" x14ac:dyDescent="0.35">
      <c r="A81" t="s">
        <v>139</v>
      </c>
      <c r="B81" t="s">
        <v>140</v>
      </c>
      <c r="C81" s="3"/>
      <c r="D81" s="3">
        <f>IF(Tableau1[[#This Row],[Besoin Exprimé]]&lt;Tableau1[[#This Row],[Tranche 1]],Tableau1[[#This Row],[Tranche 1]],Tableau1[[#This Row],[Besoin Exprimé]])</f>
        <v>50</v>
      </c>
      <c r="E81" s="3">
        <f>prix(Tableau1[[#This Row],[Besoin réel]])</f>
        <v>4.8</v>
      </c>
      <c r="F81" s="3">
        <f>Tableau1[[#This Row],[Besoin réel]]*Tableau1[[#This Row],[Prix]]</f>
        <v>240</v>
      </c>
      <c r="G81" s="3">
        <f>OPTIMUM(Tableau1[[#This Row],[Besoin réel]])</f>
        <v>50</v>
      </c>
      <c r="H81" s="3">
        <f>prix(Tableau1[[#This Row],[Besoin optimisé]])</f>
        <v>4.8</v>
      </c>
      <c r="I81" s="3">
        <f>Tableau1[[#This Row],[Prix optimisé]]*Tableau1[[#This Row],[Besoin optimisé]]</f>
        <v>240</v>
      </c>
      <c r="J81" s="1">
        <v>50</v>
      </c>
      <c r="K81" s="2">
        <v>4.8</v>
      </c>
      <c r="L81" s="2">
        <v>240</v>
      </c>
      <c r="BQ81" s="4"/>
    </row>
    <row r="82" spans="1:69" x14ac:dyDescent="0.35">
      <c r="A82" t="s">
        <v>141</v>
      </c>
      <c r="B82" t="s">
        <v>63</v>
      </c>
      <c r="C82" s="3"/>
      <c r="D82" s="3">
        <f>IF(Tableau1[[#This Row],[Besoin Exprimé]]&lt;Tableau1[[#This Row],[Tranche 1]],Tableau1[[#This Row],[Tranche 1]],Tableau1[[#This Row],[Besoin Exprimé]])</f>
        <v>50</v>
      </c>
      <c r="E82" s="3">
        <f>prix(Tableau1[[#This Row],[Besoin réel]])</f>
        <v>2.41</v>
      </c>
      <c r="F82" s="3">
        <f>Tableau1[[#This Row],[Besoin réel]]*Tableau1[[#This Row],[Prix]]</f>
        <v>120.5</v>
      </c>
      <c r="G82" s="3">
        <f>OPTIMUM(Tableau1[[#This Row],[Besoin réel]])</f>
        <v>50</v>
      </c>
      <c r="H82" s="3">
        <f>prix(Tableau1[[#This Row],[Besoin optimisé]])</f>
        <v>2.41</v>
      </c>
      <c r="I82" s="3">
        <f>Tableau1[[#This Row],[Prix optimisé]]*Tableau1[[#This Row],[Besoin optimisé]]</f>
        <v>120.5</v>
      </c>
      <c r="J82" s="1">
        <v>50</v>
      </c>
      <c r="K82" s="2">
        <v>2.41</v>
      </c>
      <c r="L82" s="2">
        <v>120.5</v>
      </c>
      <c r="M82" s="2">
        <v>150</v>
      </c>
      <c r="N82" s="2">
        <v>2.35</v>
      </c>
      <c r="O82" s="2">
        <v>352.5</v>
      </c>
      <c r="BQ82" s="4"/>
    </row>
    <row r="83" spans="1:69" x14ac:dyDescent="0.35">
      <c r="A83" t="s">
        <v>142</v>
      </c>
      <c r="B83" t="s">
        <v>143</v>
      </c>
      <c r="C83" s="3"/>
      <c r="D83" s="3">
        <f>IF(Tableau1[[#This Row],[Besoin Exprimé]]&lt;Tableau1[[#This Row],[Tranche 1]],Tableau1[[#This Row],[Tranche 1]],Tableau1[[#This Row],[Besoin Exprimé]])</f>
        <v>1500</v>
      </c>
      <c r="E83" s="3">
        <f>prix(Tableau1[[#This Row],[Besoin réel]])</f>
        <v>0.28999999999999998</v>
      </c>
      <c r="F83" s="3">
        <f>Tableau1[[#This Row],[Besoin réel]]*Tableau1[[#This Row],[Prix]]</f>
        <v>434.99999999999994</v>
      </c>
      <c r="G83" s="3">
        <f>OPTIMUM(Tableau1[[#This Row],[Besoin réel]])</f>
        <v>1500</v>
      </c>
      <c r="H83" s="3">
        <f>prix(Tableau1[[#This Row],[Besoin optimisé]])</f>
        <v>0.28999999999999998</v>
      </c>
      <c r="I83" s="3">
        <f>Tableau1[[#This Row],[Prix optimisé]]*Tableau1[[#This Row],[Besoin optimisé]]</f>
        <v>434.99999999999994</v>
      </c>
      <c r="J83" s="1">
        <v>1500</v>
      </c>
      <c r="K83" s="2">
        <v>0.28999999999999998</v>
      </c>
      <c r="L83" s="2">
        <v>434.99999999999994</v>
      </c>
      <c r="BQ83" s="4"/>
    </row>
    <row r="84" spans="1:69" x14ac:dyDescent="0.35">
      <c r="A84" t="s">
        <v>144</v>
      </c>
      <c r="B84" t="s">
        <v>63</v>
      </c>
      <c r="C84" s="3"/>
      <c r="D84" s="3">
        <f>IF(Tableau1[[#This Row],[Besoin Exprimé]]&lt;Tableau1[[#This Row],[Tranche 1]],Tableau1[[#This Row],[Tranche 1]],Tableau1[[#This Row],[Besoin Exprimé]])</f>
        <v>1</v>
      </c>
      <c r="E84" s="3">
        <f>prix(Tableau1[[#This Row],[Besoin réel]])</f>
        <v>4.42</v>
      </c>
      <c r="F84" s="3">
        <f>Tableau1[[#This Row],[Besoin réel]]*Tableau1[[#This Row],[Prix]]</f>
        <v>4.42</v>
      </c>
      <c r="G84" s="3">
        <f>OPTIMUM(Tableau1[[#This Row],[Besoin réel]])</f>
        <v>1</v>
      </c>
      <c r="H84" s="3">
        <f>prix(Tableau1[[#This Row],[Besoin optimisé]])</f>
        <v>4.42</v>
      </c>
      <c r="I84" s="3">
        <f>Tableau1[[#This Row],[Prix optimisé]]*Tableau1[[#This Row],[Besoin optimisé]]</f>
        <v>4.42</v>
      </c>
      <c r="J84" s="1">
        <v>1</v>
      </c>
      <c r="K84" s="2">
        <v>4.42</v>
      </c>
      <c r="L84" s="2">
        <v>4.42</v>
      </c>
      <c r="BQ84" s="4"/>
    </row>
    <row r="85" spans="1:69" x14ac:dyDescent="0.35">
      <c r="A85" t="s">
        <v>145</v>
      </c>
      <c r="B85" t="s">
        <v>63</v>
      </c>
      <c r="C85" s="3"/>
      <c r="D85" s="3">
        <f>IF(Tableau1[[#This Row],[Besoin Exprimé]]&lt;Tableau1[[#This Row],[Tranche 1]],Tableau1[[#This Row],[Tranche 1]],Tableau1[[#This Row],[Besoin Exprimé]])</f>
        <v>2</v>
      </c>
      <c r="E85" s="3">
        <f>prix(Tableau1[[#This Row],[Besoin réel]])</f>
        <v>49.51</v>
      </c>
      <c r="F85" s="3">
        <f>Tableau1[[#This Row],[Besoin réel]]*Tableau1[[#This Row],[Prix]]</f>
        <v>99.02</v>
      </c>
      <c r="G85" s="3">
        <f>OPTIMUM(Tableau1[[#This Row],[Besoin réel]])</f>
        <v>2</v>
      </c>
      <c r="H85" s="3">
        <f>prix(Tableau1[[#This Row],[Besoin optimisé]])</f>
        <v>49.51</v>
      </c>
      <c r="I85" s="3">
        <f>Tableau1[[#This Row],[Prix optimisé]]*Tableau1[[#This Row],[Besoin optimisé]]</f>
        <v>99.02</v>
      </c>
      <c r="J85" s="1">
        <v>2</v>
      </c>
      <c r="K85" s="2">
        <v>49.51</v>
      </c>
      <c r="L85" s="2">
        <v>99.02</v>
      </c>
      <c r="BQ85" s="4"/>
    </row>
    <row r="86" spans="1:69" x14ac:dyDescent="0.35">
      <c r="A86" t="s">
        <v>146</v>
      </c>
      <c r="B86" t="s">
        <v>63</v>
      </c>
      <c r="C86" s="3"/>
      <c r="D86" s="3">
        <f>IF(Tableau1[[#This Row],[Besoin Exprimé]]&lt;Tableau1[[#This Row],[Tranche 1]],Tableau1[[#This Row],[Tranche 1]],Tableau1[[#This Row],[Besoin Exprimé]])</f>
        <v>2</v>
      </c>
      <c r="E86" s="3">
        <f>prix(Tableau1[[#This Row],[Besoin réel]])</f>
        <v>18.36</v>
      </c>
      <c r="F86" s="3">
        <f>Tableau1[[#This Row],[Besoin réel]]*Tableau1[[#This Row],[Prix]]</f>
        <v>36.72</v>
      </c>
      <c r="G86" s="3">
        <f>OPTIMUM(Tableau1[[#This Row],[Besoin réel]])</f>
        <v>2</v>
      </c>
      <c r="H86" s="3">
        <f>prix(Tableau1[[#This Row],[Besoin optimisé]])</f>
        <v>18.36</v>
      </c>
      <c r="I86" s="3">
        <f>Tableau1[[#This Row],[Prix optimisé]]*Tableau1[[#This Row],[Besoin optimisé]]</f>
        <v>36.72</v>
      </c>
      <c r="J86" s="1">
        <v>2</v>
      </c>
      <c r="K86" s="2">
        <v>18.36</v>
      </c>
      <c r="L86" s="2">
        <v>36.72</v>
      </c>
      <c r="BQ86" s="4"/>
    </row>
    <row r="87" spans="1:69" x14ac:dyDescent="0.35">
      <c r="A87" t="s">
        <v>147</v>
      </c>
      <c r="B87" t="s">
        <v>63</v>
      </c>
      <c r="C87" s="3"/>
      <c r="D87" s="3">
        <f>IF(Tableau1[[#This Row],[Besoin Exprimé]]&lt;Tableau1[[#This Row],[Tranche 1]],Tableau1[[#This Row],[Tranche 1]],Tableau1[[#This Row],[Besoin Exprimé]])</f>
        <v>2</v>
      </c>
      <c r="E87" s="3">
        <f>prix(Tableau1[[#This Row],[Besoin réel]])</f>
        <v>18.36</v>
      </c>
      <c r="F87" s="3">
        <f>Tableau1[[#This Row],[Besoin réel]]*Tableau1[[#This Row],[Prix]]</f>
        <v>36.72</v>
      </c>
      <c r="G87" s="3">
        <f>OPTIMUM(Tableau1[[#This Row],[Besoin réel]])</f>
        <v>2</v>
      </c>
      <c r="H87" s="3">
        <f>prix(Tableau1[[#This Row],[Besoin optimisé]])</f>
        <v>18.36</v>
      </c>
      <c r="I87" s="3">
        <f>Tableau1[[#This Row],[Prix optimisé]]*Tableau1[[#This Row],[Besoin optimisé]]</f>
        <v>36.72</v>
      </c>
      <c r="J87" s="1">
        <v>2</v>
      </c>
      <c r="K87" s="2">
        <v>18.36</v>
      </c>
      <c r="L87" s="2">
        <v>36.72</v>
      </c>
      <c r="BQ87" s="4"/>
    </row>
    <row r="88" spans="1:69" x14ac:dyDescent="0.35">
      <c r="A88" t="s">
        <v>148</v>
      </c>
      <c r="B88" t="s">
        <v>63</v>
      </c>
      <c r="C88" s="3"/>
      <c r="D88" s="3">
        <f>IF(Tableau1[[#This Row],[Besoin Exprimé]]&lt;Tableau1[[#This Row],[Tranche 1]],Tableau1[[#This Row],[Tranche 1]],Tableau1[[#This Row],[Besoin Exprimé]])</f>
        <v>2</v>
      </c>
      <c r="E88" s="3">
        <f>prix(Tableau1[[#This Row],[Besoin réel]])</f>
        <v>30.82</v>
      </c>
      <c r="F88" s="3">
        <f>Tableau1[[#This Row],[Besoin réel]]*Tableau1[[#This Row],[Prix]]</f>
        <v>61.64</v>
      </c>
      <c r="G88" s="3">
        <f>OPTIMUM(Tableau1[[#This Row],[Besoin réel]])</f>
        <v>2</v>
      </c>
      <c r="H88" s="3">
        <f>prix(Tableau1[[#This Row],[Besoin optimisé]])</f>
        <v>30.82</v>
      </c>
      <c r="I88" s="3">
        <f>Tableau1[[#This Row],[Prix optimisé]]*Tableau1[[#This Row],[Besoin optimisé]]</f>
        <v>61.64</v>
      </c>
      <c r="J88" s="1">
        <v>2</v>
      </c>
      <c r="K88" s="2">
        <v>30.82</v>
      </c>
      <c r="L88" s="2">
        <v>61.64</v>
      </c>
      <c r="BQ88" s="4"/>
    </row>
    <row r="89" spans="1:69" x14ac:dyDescent="0.35">
      <c r="A89" t="s">
        <v>149</v>
      </c>
      <c r="B89" t="s">
        <v>63</v>
      </c>
      <c r="C89" s="3"/>
      <c r="D89" s="3">
        <f>IF(Tableau1[[#This Row],[Besoin Exprimé]]&lt;Tableau1[[#This Row],[Tranche 1]],Tableau1[[#This Row],[Tranche 1]],Tableau1[[#This Row],[Besoin Exprimé]])</f>
        <v>20</v>
      </c>
      <c r="E89" s="3">
        <f>prix(Tableau1[[#This Row],[Besoin réel]])</f>
        <v>22.85</v>
      </c>
      <c r="F89" s="3">
        <f>Tableau1[[#This Row],[Besoin réel]]*Tableau1[[#This Row],[Prix]]</f>
        <v>457</v>
      </c>
      <c r="G89" s="3">
        <f>OPTIMUM(Tableau1[[#This Row],[Besoin réel]])</f>
        <v>20</v>
      </c>
      <c r="H89" s="3">
        <f>prix(Tableau1[[#This Row],[Besoin optimisé]])</f>
        <v>22.85</v>
      </c>
      <c r="I89" s="3">
        <f>Tableau1[[#This Row],[Prix optimisé]]*Tableau1[[#This Row],[Besoin optimisé]]</f>
        <v>457</v>
      </c>
      <c r="J89" s="1">
        <v>20</v>
      </c>
      <c r="K89" s="2">
        <v>22.85</v>
      </c>
      <c r="L89" s="2">
        <v>457</v>
      </c>
      <c r="BQ89" s="4"/>
    </row>
    <row r="90" spans="1:69" x14ac:dyDescent="0.35">
      <c r="A90" t="s">
        <v>150</v>
      </c>
      <c r="B90" t="s">
        <v>63</v>
      </c>
      <c r="C90" s="3"/>
      <c r="D90" s="3">
        <f>IF(Tableau1[[#This Row],[Besoin Exprimé]]&lt;Tableau1[[#This Row],[Tranche 1]],Tableau1[[#This Row],[Tranche 1]],Tableau1[[#This Row],[Besoin Exprimé]])</f>
        <v>5</v>
      </c>
      <c r="E90" s="3">
        <f>prix(Tableau1[[#This Row],[Besoin réel]])</f>
        <v>3.11</v>
      </c>
      <c r="F90" s="3">
        <f>Tableau1[[#This Row],[Besoin réel]]*Tableau1[[#This Row],[Prix]]</f>
        <v>15.549999999999999</v>
      </c>
      <c r="G90" s="3">
        <f>OPTIMUM(Tableau1[[#This Row],[Besoin réel]])</f>
        <v>5</v>
      </c>
      <c r="H90" s="3">
        <f>prix(Tableau1[[#This Row],[Besoin optimisé]])</f>
        <v>3.11</v>
      </c>
      <c r="I90" s="3">
        <f>Tableau1[[#This Row],[Prix optimisé]]*Tableau1[[#This Row],[Besoin optimisé]]</f>
        <v>15.549999999999999</v>
      </c>
      <c r="J90" s="1">
        <v>5</v>
      </c>
      <c r="K90" s="2">
        <v>3.11</v>
      </c>
      <c r="L90" s="2">
        <v>15.549999999999999</v>
      </c>
      <c r="BQ90" s="4"/>
    </row>
    <row r="91" spans="1:69" x14ac:dyDescent="0.35">
      <c r="A91" t="s">
        <v>151</v>
      </c>
      <c r="B91" t="s">
        <v>152</v>
      </c>
      <c r="C91" s="3"/>
      <c r="D91" s="3">
        <f>IF(Tableau1[[#This Row],[Besoin Exprimé]]&lt;Tableau1[[#This Row],[Tranche 1]],Tableau1[[#This Row],[Tranche 1]],Tableau1[[#This Row],[Besoin Exprimé]])</f>
        <v>5</v>
      </c>
      <c r="E91" s="3">
        <f>prix(Tableau1[[#This Row],[Besoin réel]])</f>
        <v>430.8</v>
      </c>
      <c r="F91" s="3">
        <f>Tableau1[[#This Row],[Besoin réel]]*Tableau1[[#This Row],[Prix]]</f>
        <v>2154</v>
      </c>
      <c r="G91" s="3">
        <f>OPTIMUM(Tableau1[[#This Row],[Besoin réel]])</f>
        <v>5</v>
      </c>
      <c r="H91" s="3">
        <f>prix(Tableau1[[#This Row],[Besoin optimisé]])</f>
        <v>430.8</v>
      </c>
      <c r="I91" s="3">
        <f>Tableau1[[#This Row],[Prix optimisé]]*Tableau1[[#This Row],[Besoin optimisé]]</f>
        <v>2154</v>
      </c>
      <c r="J91" s="1">
        <v>5</v>
      </c>
      <c r="K91" s="2">
        <v>430.8</v>
      </c>
      <c r="L91" s="2">
        <v>2154</v>
      </c>
      <c r="M91" s="2">
        <v>10</v>
      </c>
      <c r="N91" s="2">
        <v>412.2</v>
      </c>
      <c r="O91" s="2">
        <v>4122</v>
      </c>
      <c r="BQ91" s="4"/>
    </row>
    <row r="92" spans="1:69" x14ac:dyDescent="0.35">
      <c r="A92" t="s">
        <v>153</v>
      </c>
      <c r="B92" t="s">
        <v>79</v>
      </c>
      <c r="C92" s="3"/>
      <c r="D92" s="3">
        <f>IF(Tableau1[[#This Row],[Besoin Exprimé]]&lt;Tableau1[[#This Row],[Tranche 1]],Tableau1[[#This Row],[Tranche 1]],Tableau1[[#This Row],[Besoin Exprimé]])</f>
        <v>500</v>
      </c>
      <c r="E92" s="3">
        <f>prix(Tableau1[[#This Row],[Besoin réel]])</f>
        <v>0.91</v>
      </c>
      <c r="F92" s="3">
        <f>Tableau1[[#This Row],[Besoin réel]]*Tableau1[[#This Row],[Prix]]</f>
        <v>455</v>
      </c>
      <c r="G92" s="3">
        <f>OPTIMUM(Tableau1[[#This Row],[Besoin réel]])</f>
        <v>500</v>
      </c>
      <c r="H92" s="3">
        <f>prix(Tableau1[[#This Row],[Besoin optimisé]])</f>
        <v>0.91</v>
      </c>
      <c r="I92" s="3">
        <f>Tableau1[[#This Row],[Prix optimisé]]*Tableau1[[#This Row],[Besoin optimisé]]</f>
        <v>455</v>
      </c>
      <c r="J92" s="1">
        <v>500</v>
      </c>
      <c r="K92" s="2">
        <v>0.91</v>
      </c>
      <c r="L92" s="2">
        <v>455</v>
      </c>
      <c r="BQ92" s="4"/>
    </row>
    <row r="93" spans="1:69" x14ac:dyDescent="0.35">
      <c r="A93" t="s">
        <v>154</v>
      </c>
      <c r="B93" t="s">
        <v>155</v>
      </c>
      <c r="C93" s="3"/>
      <c r="D93" s="3">
        <f>IF(Tableau1[[#This Row],[Besoin Exprimé]]&lt;Tableau1[[#This Row],[Tranche 1]],Tableau1[[#This Row],[Tranche 1]],Tableau1[[#This Row],[Besoin Exprimé]])</f>
        <v>1</v>
      </c>
      <c r="E93" s="3">
        <f>prix(Tableau1[[#This Row],[Besoin réel]])</f>
        <v>0.71</v>
      </c>
      <c r="F93" s="3">
        <f>Tableau1[[#This Row],[Besoin réel]]*Tableau1[[#This Row],[Prix]]</f>
        <v>0.71</v>
      </c>
      <c r="G93" s="3">
        <f>OPTIMUM(Tableau1[[#This Row],[Besoin réel]])</f>
        <v>1</v>
      </c>
      <c r="H93" s="3">
        <f>prix(Tableau1[[#This Row],[Besoin optimisé]])</f>
        <v>0.71</v>
      </c>
      <c r="I93" s="3">
        <f>Tableau1[[#This Row],[Prix optimisé]]*Tableau1[[#This Row],[Besoin optimisé]]</f>
        <v>0.71</v>
      </c>
      <c r="J93" s="1">
        <v>1</v>
      </c>
      <c r="K93" s="2">
        <v>0.71</v>
      </c>
      <c r="L93" s="2">
        <v>0.71</v>
      </c>
      <c r="BQ93" s="4"/>
    </row>
    <row r="94" spans="1:69" x14ac:dyDescent="0.35">
      <c r="A94" t="s">
        <v>156</v>
      </c>
      <c r="B94" t="s">
        <v>157</v>
      </c>
      <c r="C94" s="3"/>
      <c r="D94" s="3">
        <f>IF(Tableau1[[#This Row],[Besoin Exprimé]]&lt;Tableau1[[#This Row],[Tranche 1]],Tableau1[[#This Row],[Tranche 1]],Tableau1[[#This Row],[Besoin Exprimé]])</f>
        <v>1</v>
      </c>
      <c r="E94" s="3">
        <f>prix(Tableau1[[#This Row],[Besoin réel]])</f>
        <v>304.62</v>
      </c>
      <c r="F94" s="3">
        <f>Tableau1[[#This Row],[Besoin réel]]*Tableau1[[#This Row],[Prix]]</f>
        <v>304.62</v>
      </c>
      <c r="G94" s="3">
        <f>OPTIMUM(Tableau1[[#This Row],[Besoin réel]])</f>
        <v>1</v>
      </c>
      <c r="H94" s="3">
        <f>prix(Tableau1[[#This Row],[Besoin optimisé]])</f>
        <v>304.62</v>
      </c>
      <c r="I94" s="3">
        <f>Tableau1[[#This Row],[Prix optimisé]]*Tableau1[[#This Row],[Besoin optimisé]]</f>
        <v>304.62</v>
      </c>
      <c r="J94" s="1">
        <v>1</v>
      </c>
      <c r="K94" s="2">
        <v>304.62</v>
      </c>
      <c r="L94" s="2">
        <v>304.62</v>
      </c>
      <c r="M94" s="2">
        <v>51</v>
      </c>
      <c r="N94" s="2">
        <v>300.19</v>
      </c>
      <c r="O94" s="2">
        <v>15309.69</v>
      </c>
      <c r="P94" s="2">
        <v>101</v>
      </c>
      <c r="Q94" s="2">
        <v>297.24</v>
      </c>
      <c r="R94" s="2">
        <v>30021.24</v>
      </c>
      <c r="S94" s="2">
        <v>251</v>
      </c>
      <c r="T94" s="2">
        <v>294.3</v>
      </c>
      <c r="U94" s="2">
        <v>73869.3</v>
      </c>
      <c r="V94" s="2">
        <v>501</v>
      </c>
      <c r="W94" s="2">
        <v>289.87</v>
      </c>
      <c r="X94" s="2">
        <v>145224.87</v>
      </c>
      <c r="BQ94" s="4"/>
    </row>
    <row r="95" spans="1:69" x14ac:dyDescent="0.35">
      <c r="A95" t="s">
        <v>158</v>
      </c>
      <c r="B95" t="s">
        <v>46</v>
      </c>
      <c r="C95" s="3"/>
      <c r="D95" s="3">
        <f>IF(Tableau1[[#This Row],[Besoin Exprimé]]&lt;Tableau1[[#This Row],[Tranche 1]],Tableau1[[#This Row],[Tranche 1]],Tableau1[[#This Row],[Besoin Exprimé]])</f>
        <v>3</v>
      </c>
      <c r="E95" s="3">
        <f>prix(Tableau1[[#This Row],[Besoin réel]])</f>
        <v>68.47</v>
      </c>
      <c r="F95" s="3">
        <f>Tableau1[[#This Row],[Besoin réel]]*Tableau1[[#This Row],[Prix]]</f>
        <v>205.41</v>
      </c>
      <c r="G95" s="3">
        <f>OPTIMUM(Tableau1[[#This Row],[Besoin réel]])</f>
        <v>3</v>
      </c>
      <c r="H95" s="3">
        <f>prix(Tableau1[[#This Row],[Besoin optimisé]])</f>
        <v>68.47</v>
      </c>
      <c r="I95" s="3">
        <f>Tableau1[[#This Row],[Prix optimisé]]*Tableau1[[#This Row],[Besoin optimisé]]</f>
        <v>205.41</v>
      </c>
      <c r="J95" s="1">
        <v>3</v>
      </c>
      <c r="K95" s="2">
        <v>68.47</v>
      </c>
      <c r="L95" s="2">
        <v>205.41</v>
      </c>
      <c r="BQ95" s="4"/>
    </row>
    <row r="96" spans="1:69" x14ac:dyDescent="0.35">
      <c r="A96" t="s">
        <v>158</v>
      </c>
      <c r="B96" t="s">
        <v>47</v>
      </c>
      <c r="C96" s="3"/>
      <c r="D96" s="3">
        <f>IF(Tableau1[[#This Row],[Besoin Exprimé]]&lt;Tableau1[[#This Row],[Tranche 1]],Tableau1[[#This Row],[Tranche 1]],Tableau1[[#This Row],[Besoin Exprimé]])</f>
        <v>1</v>
      </c>
      <c r="E96" s="3">
        <f>prix(Tableau1[[#This Row],[Besoin réel]])</f>
        <v>68.47</v>
      </c>
      <c r="F96" s="3">
        <f>Tableau1[[#This Row],[Besoin réel]]*Tableau1[[#This Row],[Prix]]</f>
        <v>68.47</v>
      </c>
      <c r="G96" s="3">
        <f>OPTIMUM(Tableau1[[#This Row],[Besoin réel]])</f>
        <v>1</v>
      </c>
      <c r="H96" s="3">
        <f>prix(Tableau1[[#This Row],[Besoin optimisé]])</f>
        <v>68.47</v>
      </c>
      <c r="I96" s="3">
        <f>Tableau1[[#This Row],[Prix optimisé]]*Tableau1[[#This Row],[Besoin optimisé]]</f>
        <v>68.47</v>
      </c>
      <c r="J96" s="1">
        <v>1</v>
      </c>
      <c r="K96" s="2">
        <v>68.47</v>
      </c>
      <c r="L96" s="2">
        <v>68.47</v>
      </c>
      <c r="BQ96" s="4"/>
    </row>
    <row r="97" spans="1:69" x14ac:dyDescent="0.35">
      <c r="A97" t="s">
        <v>159</v>
      </c>
      <c r="B97" t="s">
        <v>46</v>
      </c>
      <c r="C97" s="3"/>
      <c r="D97" s="3">
        <f>IF(Tableau1[[#This Row],[Besoin Exprimé]]&lt;Tableau1[[#This Row],[Tranche 1]],Tableau1[[#This Row],[Tranche 1]],Tableau1[[#This Row],[Besoin Exprimé]])</f>
        <v>2</v>
      </c>
      <c r="E97" s="3">
        <f>prix(Tableau1[[#This Row],[Besoin réel]])</f>
        <v>50.17</v>
      </c>
      <c r="F97" s="3">
        <f>Tableau1[[#This Row],[Besoin réel]]*Tableau1[[#This Row],[Prix]]</f>
        <v>100.34</v>
      </c>
      <c r="G97" s="3">
        <f>OPTIMUM(Tableau1[[#This Row],[Besoin réel]])</f>
        <v>2</v>
      </c>
      <c r="H97" s="3">
        <f>prix(Tableau1[[#This Row],[Besoin optimisé]])</f>
        <v>50.17</v>
      </c>
      <c r="I97" s="3">
        <f>Tableau1[[#This Row],[Prix optimisé]]*Tableau1[[#This Row],[Besoin optimisé]]</f>
        <v>100.34</v>
      </c>
      <c r="J97" s="1">
        <v>2</v>
      </c>
      <c r="K97" s="2">
        <v>50.17</v>
      </c>
      <c r="L97" s="2">
        <v>100.34</v>
      </c>
      <c r="BQ97" s="4"/>
    </row>
    <row r="98" spans="1:69" x14ac:dyDescent="0.35">
      <c r="A98" t="s">
        <v>160</v>
      </c>
      <c r="B98" t="s">
        <v>79</v>
      </c>
      <c r="C98" s="3"/>
      <c r="D98" s="3">
        <f>IF(Tableau1[[#This Row],[Besoin Exprimé]]&lt;Tableau1[[#This Row],[Tranche 1]],Tableau1[[#This Row],[Tranche 1]],Tableau1[[#This Row],[Besoin Exprimé]])</f>
        <v>200</v>
      </c>
      <c r="E98" s="3">
        <f>prix(Tableau1[[#This Row],[Besoin réel]])</f>
        <v>1.79</v>
      </c>
      <c r="F98" s="3">
        <f>Tableau1[[#This Row],[Besoin réel]]*Tableau1[[#This Row],[Prix]]</f>
        <v>358</v>
      </c>
      <c r="G98" s="3">
        <f>OPTIMUM(Tableau1[[#This Row],[Besoin réel]])</f>
        <v>200</v>
      </c>
      <c r="H98" s="3">
        <f>prix(Tableau1[[#This Row],[Besoin optimisé]])</f>
        <v>1.79</v>
      </c>
      <c r="I98" s="3">
        <f>Tableau1[[#This Row],[Prix optimisé]]*Tableau1[[#This Row],[Besoin optimisé]]</f>
        <v>358</v>
      </c>
      <c r="J98" s="1">
        <v>200</v>
      </c>
      <c r="K98" s="2">
        <v>1.79</v>
      </c>
      <c r="L98" s="2">
        <v>358</v>
      </c>
      <c r="BQ98" s="4"/>
    </row>
    <row r="99" spans="1:69" x14ac:dyDescent="0.35">
      <c r="A99" t="s">
        <v>161</v>
      </c>
      <c r="B99" t="s">
        <v>63</v>
      </c>
      <c r="C99" s="3"/>
      <c r="D99" s="3">
        <f>IF(Tableau1[[#This Row],[Besoin Exprimé]]&lt;Tableau1[[#This Row],[Tranche 1]],Tableau1[[#This Row],[Tranche 1]],Tableau1[[#This Row],[Besoin Exprimé]])</f>
        <v>1</v>
      </c>
      <c r="E99" s="3">
        <f>prix(Tableau1[[#This Row],[Besoin réel]])</f>
        <v>8.9</v>
      </c>
      <c r="F99" s="3">
        <f>Tableau1[[#This Row],[Besoin réel]]*Tableau1[[#This Row],[Prix]]</f>
        <v>8.9</v>
      </c>
      <c r="G99" s="3">
        <f>OPTIMUM(Tableau1[[#This Row],[Besoin réel]])</f>
        <v>1</v>
      </c>
      <c r="H99" s="3">
        <f>prix(Tableau1[[#This Row],[Besoin optimisé]])</f>
        <v>8.9</v>
      </c>
      <c r="I99" s="3">
        <f>Tableau1[[#This Row],[Prix optimisé]]*Tableau1[[#This Row],[Besoin optimisé]]</f>
        <v>8.9</v>
      </c>
      <c r="J99" s="1">
        <v>1</v>
      </c>
      <c r="K99" s="2">
        <v>8.9</v>
      </c>
      <c r="L99" s="2">
        <v>8.9</v>
      </c>
      <c r="BQ99" s="4"/>
    </row>
    <row r="100" spans="1:69" x14ac:dyDescent="0.35">
      <c r="A100" t="s">
        <v>162</v>
      </c>
      <c r="B100" t="s">
        <v>155</v>
      </c>
      <c r="C100" s="3"/>
      <c r="D100" s="3">
        <f>IF(Tableau1[[#This Row],[Besoin Exprimé]]&lt;Tableau1[[#This Row],[Tranche 1]],Tableau1[[#This Row],[Tranche 1]],Tableau1[[#This Row],[Besoin Exprimé]])</f>
        <v>1</v>
      </c>
      <c r="E100" s="3">
        <f>prix(Tableau1[[#This Row],[Besoin réel]])</f>
        <v>1.1200000000000001</v>
      </c>
      <c r="F100" s="3">
        <f>Tableau1[[#This Row],[Besoin réel]]*Tableau1[[#This Row],[Prix]]</f>
        <v>1.1200000000000001</v>
      </c>
      <c r="G100" s="3">
        <f>OPTIMUM(Tableau1[[#This Row],[Besoin réel]])</f>
        <v>1</v>
      </c>
      <c r="H100" s="3">
        <f>prix(Tableau1[[#This Row],[Besoin optimisé]])</f>
        <v>1.1200000000000001</v>
      </c>
      <c r="I100" s="3">
        <f>Tableau1[[#This Row],[Prix optimisé]]*Tableau1[[#This Row],[Besoin optimisé]]</f>
        <v>1.1200000000000001</v>
      </c>
      <c r="J100" s="1">
        <v>1</v>
      </c>
      <c r="K100" s="2">
        <v>1.1200000000000001</v>
      </c>
      <c r="L100" s="2">
        <v>1.1200000000000001</v>
      </c>
      <c r="BQ100" s="4"/>
    </row>
    <row r="101" spans="1:69" x14ac:dyDescent="0.35">
      <c r="A101" t="s">
        <v>163</v>
      </c>
      <c r="B101" t="s">
        <v>164</v>
      </c>
      <c r="C101" s="3"/>
      <c r="D101" s="3">
        <f>IF(Tableau1[[#This Row],[Besoin Exprimé]]&lt;Tableau1[[#This Row],[Tranche 1]],Tableau1[[#This Row],[Tranche 1]],Tableau1[[#This Row],[Besoin Exprimé]])</f>
        <v>1</v>
      </c>
      <c r="E101" s="3">
        <f>prix(Tableau1[[#This Row],[Besoin réel]])</f>
        <v>9.4</v>
      </c>
      <c r="F101" s="3">
        <f>Tableau1[[#This Row],[Besoin réel]]*Tableau1[[#This Row],[Prix]]</f>
        <v>9.4</v>
      </c>
      <c r="G101" s="3">
        <f>OPTIMUM(Tableau1[[#This Row],[Besoin réel]])</f>
        <v>1</v>
      </c>
      <c r="H101" s="3">
        <f>prix(Tableau1[[#This Row],[Besoin optimisé]])</f>
        <v>9.4</v>
      </c>
      <c r="I101" s="3">
        <f>Tableau1[[#This Row],[Prix optimisé]]*Tableau1[[#This Row],[Besoin optimisé]]</f>
        <v>9.4</v>
      </c>
      <c r="J101" s="1">
        <v>1</v>
      </c>
      <c r="K101" s="2">
        <v>9.4</v>
      </c>
      <c r="L101" s="2">
        <v>9.4</v>
      </c>
      <c r="M101" s="2">
        <v>10</v>
      </c>
      <c r="N101" s="2">
        <v>9.2200000000000006</v>
      </c>
      <c r="O101" s="2">
        <v>92.2</v>
      </c>
      <c r="P101" s="2">
        <v>50</v>
      </c>
      <c r="Q101" s="2">
        <v>9.02</v>
      </c>
      <c r="R101" s="2">
        <v>451</v>
      </c>
      <c r="BQ101" s="4"/>
    </row>
    <row r="102" spans="1:69" x14ac:dyDescent="0.35">
      <c r="A102" t="s">
        <v>163</v>
      </c>
      <c r="B102" t="s">
        <v>63</v>
      </c>
      <c r="C102" s="3"/>
      <c r="D102" s="3">
        <f>IF(Tableau1[[#This Row],[Besoin Exprimé]]&lt;Tableau1[[#This Row],[Tranche 1]],Tableau1[[#This Row],[Tranche 1]],Tableau1[[#This Row],[Besoin Exprimé]])</f>
        <v>3</v>
      </c>
      <c r="E102" s="3">
        <f>prix(Tableau1[[#This Row],[Besoin réel]])</f>
        <v>10.32</v>
      </c>
      <c r="F102" s="3">
        <f>Tableau1[[#This Row],[Besoin réel]]*Tableau1[[#This Row],[Prix]]</f>
        <v>30.96</v>
      </c>
      <c r="G102" s="3">
        <f>OPTIMUM(Tableau1[[#This Row],[Besoin réel]])</f>
        <v>3</v>
      </c>
      <c r="H102" s="3">
        <f>prix(Tableau1[[#This Row],[Besoin optimisé]])</f>
        <v>10.32</v>
      </c>
      <c r="I102" s="3">
        <f>Tableau1[[#This Row],[Prix optimisé]]*Tableau1[[#This Row],[Besoin optimisé]]</f>
        <v>30.96</v>
      </c>
      <c r="J102" s="1">
        <v>3</v>
      </c>
      <c r="K102" s="2">
        <v>10.32</v>
      </c>
      <c r="L102" s="2">
        <v>30.96</v>
      </c>
      <c r="M102" s="2">
        <v>4</v>
      </c>
      <c r="N102" s="2">
        <v>10.42</v>
      </c>
      <c r="O102" s="2">
        <v>41.68</v>
      </c>
      <c r="P102" s="2">
        <v>30</v>
      </c>
      <c r="Q102" s="2">
        <v>10.220000000000001</v>
      </c>
      <c r="R102" s="2">
        <v>306.60000000000002</v>
      </c>
      <c r="S102" s="2">
        <v>150</v>
      </c>
      <c r="T102" s="2">
        <v>10</v>
      </c>
      <c r="U102" s="2">
        <v>1500</v>
      </c>
      <c r="BQ102" s="4"/>
    </row>
    <row r="103" spans="1:69" x14ac:dyDescent="0.35">
      <c r="A103" t="s">
        <v>165</v>
      </c>
      <c r="B103" t="s">
        <v>166</v>
      </c>
      <c r="C103" s="3"/>
      <c r="D103" s="3">
        <f>IF(Tableau1[[#This Row],[Besoin Exprimé]]&lt;Tableau1[[#This Row],[Tranche 1]],Tableau1[[#This Row],[Tranche 1]],Tableau1[[#This Row],[Besoin Exprimé]])</f>
        <v>1</v>
      </c>
      <c r="E103" s="3">
        <f>prix(Tableau1[[#This Row],[Besoin réel]])</f>
        <v>52.85</v>
      </c>
      <c r="F103" s="3">
        <f>Tableau1[[#This Row],[Besoin réel]]*Tableau1[[#This Row],[Prix]]</f>
        <v>52.85</v>
      </c>
      <c r="G103" s="3">
        <f>OPTIMUM(Tableau1[[#This Row],[Besoin réel]])</f>
        <v>1</v>
      </c>
      <c r="H103" s="3">
        <f>prix(Tableau1[[#This Row],[Besoin optimisé]])</f>
        <v>52.85</v>
      </c>
      <c r="I103" s="3">
        <f>Tableau1[[#This Row],[Prix optimisé]]*Tableau1[[#This Row],[Besoin optimisé]]</f>
        <v>52.85</v>
      </c>
      <c r="J103" s="1">
        <v>1</v>
      </c>
      <c r="K103" s="2">
        <v>52.85</v>
      </c>
      <c r="L103" s="2">
        <v>52.85</v>
      </c>
      <c r="BQ103" s="4"/>
    </row>
    <row r="104" spans="1:69" x14ac:dyDescent="0.35">
      <c r="A104" t="s">
        <v>165</v>
      </c>
      <c r="B104" t="s">
        <v>57</v>
      </c>
      <c r="C104" s="3"/>
      <c r="D104" s="3">
        <f>IF(Tableau1[[#This Row],[Besoin Exprimé]]&lt;Tableau1[[#This Row],[Tranche 1]],Tableau1[[#This Row],[Tranche 1]],Tableau1[[#This Row],[Besoin Exprimé]])</f>
        <v>1</v>
      </c>
      <c r="E104" s="3">
        <f>prix(Tableau1[[#This Row],[Besoin réel]])</f>
        <v>3529.64</v>
      </c>
      <c r="F104" s="3">
        <f>Tableau1[[#This Row],[Besoin réel]]*Tableau1[[#This Row],[Prix]]</f>
        <v>3529.64</v>
      </c>
      <c r="G104" s="3">
        <f>OPTIMUM(Tableau1[[#This Row],[Besoin réel]])</f>
        <v>1</v>
      </c>
      <c r="H104" s="3">
        <f>prix(Tableau1[[#This Row],[Besoin optimisé]])</f>
        <v>3529.64</v>
      </c>
      <c r="I104" s="3">
        <f>Tableau1[[#This Row],[Prix optimisé]]*Tableau1[[#This Row],[Besoin optimisé]]</f>
        <v>3529.64</v>
      </c>
      <c r="J104" s="1">
        <v>1</v>
      </c>
      <c r="K104" s="2">
        <v>3529.64</v>
      </c>
      <c r="L104" s="2">
        <v>3529.64</v>
      </c>
      <c r="M104" s="2">
        <v>5</v>
      </c>
      <c r="N104" s="2">
        <v>708.77</v>
      </c>
      <c r="O104" s="2">
        <v>3543.85</v>
      </c>
      <c r="P104" s="2">
        <v>10</v>
      </c>
      <c r="Q104" s="2">
        <v>357.97</v>
      </c>
      <c r="R104" s="2">
        <v>3579.7000000000003</v>
      </c>
      <c r="S104" s="2">
        <v>50</v>
      </c>
      <c r="T104" s="2">
        <v>89.5</v>
      </c>
      <c r="U104" s="2">
        <v>4475</v>
      </c>
      <c r="V104" s="2">
        <v>100</v>
      </c>
      <c r="W104" s="2">
        <v>47.11</v>
      </c>
      <c r="X104" s="2">
        <v>4711</v>
      </c>
      <c r="Y104" s="2">
        <v>200</v>
      </c>
      <c r="Z104" s="2">
        <v>46.78</v>
      </c>
      <c r="AA104" s="2">
        <v>9356</v>
      </c>
      <c r="AB104" s="2">
        <v>500</v>
      </c>
      <c r="AC104" s="2">
        <v>44.76</v>
      </c>
      <c r="AD104" s="2">
        <v>22380</v>
      </c>
      <c r="AE104" s="2">
        <v>1000</v>
      </c>
      <c r="AF104" s="2">
        <v>42.52</v>
      </c>
      <c r="AG104" s="2">
        <v>42520</v>
      </c>
      <c r="AH104" s="2">
        <v>5000</v>
      </c>
      <c r="AI104" s="2">
        <v>41.23</v>
      </c>
      <c r="AJ104" s="2">
        <v>206149.99999999997</v>
      </c>
      <c r="BQ104" s="4"/>
    </row>
    <row r="105" spans="1:69" x14ac:dyDescent="0.35">
      <c r="A105" t="s">
        <v>167</v>
      </c>
      <c r="B105" t="s">
        <v>49</v>
      </c>
      <c r="C105" s="3"/>
      <c r="D105" s="3">
        <f>IF(Tableau1[[#This Row],[Besoin Exprimé]]&lt;Tableau1[[#This Row],[Tranche 1]],Tableau1[[#This Row],[Tranche 1]],Tableau1[[#This Row],[Besoin Exprimé]])</f>
        <v>1</v>
      </c>
      <c r="E105" s="3">
        <f>prix(Tableau1[[#This Row],[Besoin réel]])</f>
        <v>761.56</v>
      </c>
      <c r="F105" s="3">
        <f>Tableau1[[#This Row],[Besoin réel]]*Tableau1[[#This Row],[Prix]]</f>
        <v>761.56</v>
      </c>
      <c r="G105" s="3">
        <f>OPTIMUM(Tableau1[[#This Row],[Besoin réel]])</f>
        <v>1</v>
      </c>
      <c r="H105" s="3">
        <f>prix(Tableau1[[#This Row],[Besoin optimisé]])</f>
        <v>761.56</v>
      </c>
      <c r="I105" s="3">
        <f>Tableau1[[#This Row],[Prix optimisé]]*Tableau1[[#This Row],[Besoin optimisé]]</f>
        <v>761.56</v>
      </c>
      <c r="J105" s="1">
        <v>1</v>
      </c>
      <c r="K105" s="2">
        <v>761.56</v>
      </c>
      <c r="L105" s="2">
        <v>761.56</v>
      </c>
      <c r="BQ105" s="4"/>
    </row>
    <row r="106" spans="1:69" x14ac:dyDescent="0.35">
      <c r="A106" t="s">
        <v>168</v>
      </c>
      <c r="B106" t="s">
        <v>63</v>
      </c>
      <c r="C106" s="3"/>
      <c r="D106" s="3">
        <f>IF(Tableau1[[#This Row],[Besoin Exprimé]]&lt;Tableau1[[#This Row],[Tranche 1]],Tableau1[[#This Row],[Tranche 1]],Tableau1[[#This Row],[Besoin Exprimé]])</f>
        <v>2</v>
      </c>
      <c r="E106" s="3">
        <f>prix(Tableau1[[#This Row],[Besoin réel]])</f>
        <v>20</v>
      </c>
      <c r="F106" s="3">
        <f>Tableau1[[#This Row],[Besoin réel]]*Tableau1[[#This Row],[Prix]]</f>
        <v>40</v>
      </c>
      <c r="G106" s="3">
        <f>OPTIMUM(Tableau1[[#This Row],[Besoin réel]])</f>
        <v>2</v>
      </c>
      <c r="H106" s="3">
        <f>prix(Tableau1[[#This Row],[Besoin optimisé]])</f>
        <v>20</v>
      </c>
      <c r="I106" s="3">
        <f>Tableau1[[#This Row],[Prix optimisé]]*Tableau1[[#This Row],[Besoin optimisé]]</f>
        <v>40</v>
      </c>
      <c r="J106" s="1">
        <v>2</v>
      </c>
      <c r="K106" s="2">
        <v>20</v>
      </c>
      <c r="L106" s="2">
        <v>40</v>
      </c>
      <c r="BQ106" s="4"/>
    </row>
    <row r="107" spans="1:69" x14ac:dyDescent="0.35">
      <c r="A107" t="s">
        <v>169</v>
      </c>
      <c r="B107" t="s">
        <v>63</v>
      </c>
      <c r="C107" s="3"/>
      <c r="D107" s="3">
        <f>IF(Tableau1[[#This Row],[Besoin Exprimé]]&lt;Tableau1[[#This Row],[Tranche 1]],Tableau1[[#This Row],[Tranche 1]],Tableau1[[#This Row],[Besoin Exprimé]])</f>
        <v>2</v>
      </c>
      <c r="E107" s="3">
        <f>prix(Tableau1[[#This Row],[Besoin réel]])</f>
        <v>90.58</v>
      </c>
      <c r="F107" s="3">
        <f>Tableau1[[#This Row],[Besoin réel]]*Tableau1[[#This Row],[Prix]]</f>
        <v>181.16</v>
      </c>
      <c r="G107" s="3">
        <f>OPTIMUM(Tableau1[[#This Row],[Besoin réel]])</f>
        <v>2</v>
      </c>
      <c r="H107" s="3">
        <f>prix(Tableau1[[#This Row],[Besoin optimisé]])</f>
        <v>90.58</v>
      </c>
      <c r="I107" s="3">
        <f>Tableau1[[#This Row],[Prix optimisé]]*Tableau1[[#This Row],[Besoin optimisé]]</f>
        <v>181.16</v>
      </c>
      <c r="J107" s="1">
        <v>2</v>
      </c>
      <c r="K107" s="2">
        <v>90.58</v>
      </c>
      <c r="L107" s="2">
        <v>181.16</v>
      </c>
      <c r="BQ107" s="4"/>
    </row>
    <row r="108" spans="1:69" x14ac:dyDescent="0.35">
      <c r="A108" t="s">
        <v>170</v>
      </c>
      <c r="B108" t="s">
        <v>62</v>
      </c>
      <c r="C108" s="3"/>
      <c r="D108" s="3">
        <f>IF(Tableau1[[#This Row],[Besoin Exprimé]]&lt;Tableau1[[#This Row],[Tranche 1]],Tableau1[[#This Row],[Tranche 1]],Tableau1[[#This Row],[Besoin Exprimé]])</f>
        <v>1</v>
      </c>
      <c r="E108" s="3">
        <f>prix(Tableau1[[#This Row],[Besoin réel]])</f>
        <v>11.48</v>
      </c>
      <c r="F108" s="3">
        <f>Tableau1[[#This Row],[Besoin réel]]*Tableau1[[#This Row],[Prix]]</f>
        <v>11.48</v>
      </c>
      <c r="G108" s="3">
        <f>OPTIMUM(Tableau1[[#This Row],[Besoin réel]])</f>
        <v>1</v>
      </c>
      <c r="H108" s="3">
        <f>prix(Tableau1[[#This Row],[Besoin optimisé]])</f>
        <v>11.48</v>
      </c>
      <c r="I108" s="3">
        <f>Tableau1[[#This Row],[Prix optimisé]]*Tableau1[[#This Row],[Besoin optimisé]]</f>
        <v>11.48</v>
      </c>
      <c r="J108" s="1">
        <v>1</v>
      </c>
      <c r="K108" s="2">
        <v>11.48</v>
      </c>
      <c r="L108" s="2">
        <v>11.48</v>
      </c>
      <c r="M108" s="2">
        <v>30</v>
      </c>
      <c r="N108" s="2">
        <v>11.22</v>
      </c>
      <c r="O108" s="2">
        <v>336.6</v>
      </c>
      <c r="P108" s="2">
        <v>60</v>
      </c>
      <c r="Q108" s="2">
        <v>10.97</v>
      </c>
      <c r="R108" s="2">
        <v>658.2</v>
      </c>
      <c r="BQ108" s="4"/>
    </row>
    <row r="109" spans="1:69" x14ac:dyDescent="0.35">
      <c r="A109" t="s">
        <v>170</v>
      </c>
      <c r="B109" t="s">
        <v>63</v>
      </c>
      <c r="C109" s="3"/>
      <c r="D109" s="3">
        <f>IF(Tableau1[[#This Row],[Besoin Exprimé]]&lt;Tableau1[[#This Row],[Tranche 1]],Tableau1[[#This Row],[Tranche 1]],Tableau1[[#This Row],[Besoin Exprimé]])</f>
        <v>2</v>
      </c>
      <c r="E109" s="3">
        <f>prix(Tableau1[[#This Row],[Besoin réel]])</f>
        <v>7.66</v>
      </c>
      <c r="F109" s="3">
        <f>Tableau1[[#This Row],[Besoin réel]]*Tableau1[[#This Row],[Prix]]</f>
        <v>15.32</v>
      </c>
      <c r="G109" s="3">
        <f>OPTIMUM(Tableau1[[#This Row],[Besoin réel]])</f>
        <v>2</v>
      </c>
      <c r="H109" s="3">
        <f>prix(Tableau1[[#This Row],[Besoin optimisé]])</f>
        <v>7.66</v>
      </c>
      <c r="I109" s="3">
        <f>Tableau1[[#This Row],[Prix optimisé]]*Tableau1[[#This Row],[Besoin optimisé]]</f>
        <v>15.32</v>
      </c>
      <c r="J109" s="1">
        <v>2</v>
      </c>
      <c r="K109" s="2">
        <v>7.66</v>
      </c>
      <c r="L109" s="2">
        <v>15.32</v>
      </c>
      <c r="BQ109" s="4"/>
    </row>
    <row r="110" spans="1:69" x14ac:dyDescent="0.35">
      <c r="A110" t="s">
        <v>170</v>
      </c>
      <c r="B110" t="s">
        <v>64</v>
      </c>
      <c r="C110" s="3"/>
      <c r="D110" s="3">
        <f>IF(Tableau1[[#This Row],[Besoin Exprimé]]&lt;Tableau1[[#This Row],[Tranche 1]],Tableau1[[#This Row],[Tranche 1]],Tableau1[[#This Row],[Besoin Exprimé]])</f>
        <v>1</v>
      </c>
      <c r="E110" s="3">
        <f>prix(Tableau1[[#This Row],[Besoin réel]])</f>
        <v>7.92</v>
      </c>
      <c r="F110" s="3">
        <f>Tableau1[[#This Row],[Besoin réel]]*Tableau1[[#This Row],[Prix]]</f>
        <v>7.92</v>
      </c>
      <c r="G110" s="3">
        <f>OPTIMUM(Tableau1[[#This Row],[Besoin réel]])</f>
        <v>1</v>
      </c>
      <c r="H110" s="3">
        <f>prix(Tableau1[[#This Row],[Besoin optimisé]])</f>
        <v>7.92</v>
      </c>
      <c r="I110" s="3">
        <f>Tableau1[[#This Row],[Prix optimisé]]*Tableau1[[#This Row],[Besoin optimisé]]</f>
        <v>7.92</v>
      </c>
      <c r="J110" s="1">
        <v>1</v>
      </c>
      <c r="K110" s="2">
        <v>7.92</v>
      </c>
      <c r="L110" s="2">
        <v>7.92</v>
      </c>
      <c r="BQ110" s="4"/>
    </row>
    <row r="111" spans="1:69" x14ac:dyDescent="0.35">
      <c r="A111" t="s">
        <v>170</v>
      </c>
      <c r="B111" t="s">
        <v>66</v>
      </c>
      <c r="C111" s="3"/>
      <c r="D111" s="3">
        <f>IF(Tableau1[[#This Row],[Besoin Exprimé]]&lt;Tableau1[[#This Row],[Tranche 1]],Tableau1[[#This Row],[Tranche 1]],Tableau1[[#This Row],[Besoin Exprimé]])</f>
        <v>1</v>
      </c>
      <c r="E111" s="3">
        <f>prix(Tableau1[[#This Row],[Besoin réel]])</f>
        <v>13.27</v>
      </c>
      <c r="F111" s="3">
        <f>Tableau1[[#This Row],[Besoin réel]]*Tableau1[[#This Row],[Prix]]</f>
        <v>13.27</v>
      </c>
      <c r="G111" s="3">
        <f>OPTIMUM(Tableau1[[#This Row],[Besoin réel]])</f>
        <v>1</v>
      </c>
      <c r="H111" s="3">
        <f>prix(Tableau1[[#This Row],[Besoin optimisé]])</f>
        <v>13.27</v>
      </c>
      <c r="I111" s="3">
        <f>Tableau1[[#This Row],[Prix optimisé]]*Tableau1[[#This Row],[Besoin optimisé]]</f>
        <v>13.27</v>
      </c>
      <c r="J111" s="1">
        <v>1</v>
      </c>
      <c r="K111" s="2">
        <v>13.27</v>
      </c>
      <c r="L111" s="2">
        <v>13.27</v>
      </c>
      <c r="BQ111" s="4"/>
    </row>
    <row r="112" spans="1:69" x14ac:dyDescent="0.35">
      <c r="A112" t="s">
        <v>171</v>
      </c>
      <c r="B112" t="s">
        <v>172</v>
      </c>
      <c r="C112" s="3"/>
      <c r="D112" s="3">
        <f>IF(Tableau1[[#This Row],[Besoin Exprimé]]&lt;Tableau1[[#This Row],[Tranche 1]],Tableau1[[#This Row],[Tranche 1]],Tableau1[[#This Row],[Besoin Exprimé]])</f>
        <v>1</v>
      </c>
      <c r="E112" s="3">
        <f>prix(Tableau1[[#This Row],[Besoin réel]])</f>
        <v>187.6</v>
      </c>
      <c r="F112" s="3">
        <f>Tableau1[[#This Row],[Besoin réel]]*Tableau1[[#This Row],[Prix]]</f>
        <v>187.6</v>
      </c>
      <c r="G112" s="3">
        <f>OPTIMUM(Tableau1[[#This Row],[Besoin réel]])</f>
        <v>1</v>
      </c>
      <c r="H112" s="3">
        <f>prix(Tableau1[[#This Row],[Besoin optimisé]])</f>
        <v>187.6</v>
      </c>
      <c r="I112" s="3">
        <f>Tableau1[[#This Row],[Prix optimisé]]*Tableau1[[#This Row],[Besoin optimisé]]</f>
        <v>187.6</v>
      </c>
      <c r="J112" s="1">
        <v>1</v>
      </c>
      <c r="K112" s="2">
        <v>187.6</v>
      </c>
      <c r="L112" s="2">
        <v>187.6</v>
      </c>
      <c r="M112" s="2">
        <v>5</v>
      </c>
      <c r="N112" s="2">
        <v>44.66</v>
      </c>
      <c r="O112" s="2">
        <v>223.29999999999998</v>
      </c>
      <c r="P112" s="2">
        <v>10</v>
      </c>
      <c r="Q112" s="2">
        <v>22.91</v>
      </c>
      <c r="R112" s="2">
        <v>229.1</v>
      </c>
      <c r="S112" s="2">
        <v>50</v>
      </c>
      <c r="T112" s="2">
        <v>10.61</v>
      </c>
      <c r="U112" s="2">
        <v>530.5</v>
      </c>
      <c r="V112" s="2">
        <v>100</v>
      </c>
      <c r="W112" s="2">
        <v>8.5</v>
      </c>
      <c r="X112" s="2">
        <v>850</v>
      </c>
      <c r="Y112" s="2">
        <v>1000</v>
      </c>
      <c r="Z112" s="2">
        <v>7.45</v>
      </c>
      <c r="AA112" s="2">
        <v>7450</v>
      </c>
      <c r="BQ112" s="4"/>
    </row>
    <row r="113" spans="1:69" x14ac:dyDescent="0.35">
      <c r="A113" t="s">
        <v>173</v>
      </c>
      <c r="B113" t="s">
        <v>53</v>
      </c>
      <c r="C113" s="3"/>
      <c r="D113" s="3">
        <f>IF(Tableau1[[#This Row],[Besoin Exprimé]]&lt;Tableau1[[#This Row],[Tranche 1]],Tableau1[[#This Row],[Tranche 1]],Tableau1[[#This Row],[Besoin Exprimé]])</f>
        <v>1</v>
      </c>
      <c r="E113" s="3">
        <f>prix(Tableau1[[#This Row],[Besoin réel]])</f>
        <v>113.76</v>
      </c>
      <c r="F113" s="3">
        <f>Tableau1[[#This Row],[Besoin réel]]*Tableau1[[#This Row],[Prix]]</f>
        <v>113.76</v>
      </c>
      <c r="G113" s="3">
        <f>OPTIMUM(Tableau1[[#This Row],[Besoin réel]])</f>
        <v>1</v>
      </c>
      <c r="H113" s="3">
        <f>prix(Tableau1[[#This Row],[Besoin optimisé]])</f>
        <v>113.76</v>
      </c>
      <c r="I113" s="3">
        <f>Tableau1[[#This Row],[Prix optimisé]]*Tableau1[[#This Row],[Besoin optimisé]]</f>
        <v>113.76</v>
      </c>
      <c r="J113" s="1">
        <v>1</v>
      </c>
      <c r="K113" s="2">
        <v>113.76</v>
      </c>
      <c r="L113" s="2">
        <v>113.76</v>
      </c>
      <c r="M113" s="2">
        <v>4</v>
      </c>
      <c r="N113" s="2">
        <v>108</v>
      </c>
      <c r="O113" s="2">
        <v>432</v>
      </c>
      <c r="BQ113" s="4"/>
    </row>
    <row r="114" spans="1:69" x14ac:dyDescent="0.35">
      <c r="A114" t="s">
        <v>173</v>
      </c>
      <c r="B114" t="s">
        <v>108</v>
      </c>
      <c r="C114" s="3"/>
      <c r="D114" s="3">
        <f>IF(Tableau1[[#This Row],[Besoin Exprimé]]&lt;Tableau1[[#This Row],[Tranche 1]],Tableau1[[#This Row],[Tranche 1]],Tableau1[[#This Row],[Besoin Exprimé]])</f>
        <v>3</v>
      </c>
      <c r="E114" s="3">
        <f>prix(Tableau1[[#This Row],[Besoin réel]])</f>
        <v>257.92</v>
      </c>
      <c r="F114" s="3">
        <f>Tableau1[[#This Row],[Besoin réel]]*Tableau1[[#This Row],[Prix]]</f>
        <v>773.76</v>
      </c>
      <c r="G114" s="3">
        <f>OPTIMUM(Tableau1[[#This Row],[Besoin réel]])</f>
        <v>3</v>
      </c>
      <c r="H114" s="3">
        <f>prix(Tableau1[[#This Row],[Besoin optimisé]])</f>
        <v>257.92</v>
      </c>
      <c r="I114" s="3">
        <f>Tableau1[[#This Row],[Prix optimisé]]*Tableau1[[#This Row],[Besoin optimisé]]</f>
        <v>773.76</v>
      </c>
      <c r="J114" s="1">
        <v>3</v>
      </c>
      <c r="K114" s="2">
        <v>257.92</v>
      </c>
      <c r="L114" s="2">
        <v>773.76</v>
      </c>
      <c r="M114" s="2">
        <v>10</v>
      </c>
      <c r="N114" s="2">
        <v>233.2</v>
      </c>
      <c r="O114" s="2">
        <v>2332</v>
      </c>
      <c r="BQ114" s="4"/>
    </row>
    <row r="115" spans="1:69" x14ac:dyDescent="0.35">
      <c r="A115" t="s">
        <v>174</v>
      </c>
      <c r="B115" t="s">
        <v>46</v>
      </c>
      <c r="C115" s="3"/>
      <c r="D115" s="3">
        <f>IF(Tableau1[[#This Row],[Besoin Exprimé]]&lt;Tableau1[[#This Row],[Tranche 1]],Tableau1[[#This Row],[Tranche 1]],Tableau1[[#This Row],[Besoin Exprimé]])</f>
        <v>7</v>
      </c>
      <c r="E115" s="3">
        <f>prix(Tableau1[[#This Row],[Besoin réel]])</f>
        <v>5.03</v>
      </c>
      <c r="F115" s="3">
        <f>Tableau1[[#This Row],[Besoin réel]]*Tableau1[[#This Row],[Prix]]</f>
        <v>35.21</v>
      </c>
      <c r="G115" s="3">
        <f>OPTIMUM(Tableau1[[#This Row],[Besoin réel]])</f>
        <v>7</v>
      </c>
      <c r="H115" s="3">
        <f>prix(Tableau1[[#This Row],[Besoin optimisé]])</f>
        <v>5.03</v>
      </c>
      <c r="I115" s="3">
        <f>Tableau1[[#This Row],[Prix optimisé]]*Tableau1[[#This Row],[Besoin optimisé]]</f>
        <v>35.21</v>
      </c>
      <c r="J115" s="1">
        <v>7</v>
      </c>
      <c r="K115" s="2">
        <v>5.03</v>
      </c>
      <c r="L115" s="2">
        <v>35.21</v>
      </c>
      <c r="BQ115" s="4"/>
    </row>
    <row r="116" spans="1:69" x14ac:dyDescent="0.35">
      <c r="A116" t="s">
        <v>175</v>
      </c>
      <c r="B116" t="s">
        <v>57</v>
      </c>
      <c r="C116" s="3"/>
      <c r="D116" s="3">
        <f>IF(Tableau1[[#This Row],[Besoin Exprimé]]&lt;Tableau1[[#This Row],[Tranche 1]],Tableau1[[#This Row],[Tranche 1]],Tableau1[[#This Row],[Besoin Exprimé]])</f>
        <v>1</v>
      </c>
      <c r="E116" s="3">
        <f>prix(Tableau1[[#This Row],[Besoin réel]])</f>
        <v>661.13</v>
      </c>
      <c r="F116" s="3">
        <f>Tableau1[[#This Row],[Besoin réel]]*Tableau1[[#This Row],[Prix]]</f>
        <v>661.13</v>
      </c>
      <c r="G116" s="3">
        <f>OPTIMUM(Tableau1[[#This Row],[Besoin réel]])</f>
        <v>1</v>
      </c>
      <c r="H116" s="3">
        <f>prix(Tableau1[[#This Row],[Besoin optimisé]])</f>
        <v>661.13</v>
      </c>
      <c r="I116" s="3">
        <f>Tableau1[[#This Row],[Prix optimisé]]*Tableau1[[#This Row],[Besoin optimisé]]</f>
        <v>661.13</v>
      </c>
      <c r="J116" s="1">
        <v>1</v>
      </c>
      <c r="K116" s="2">
        <v>661.13</v>
      </c>
      <c r="L116" s="2">
        <v>661.13</v>
      </c>
      <c r="M116" s="2">
        <v>5</v>
      </c>
      <c r="N116" s="2">
        <v>205.69</v>
      </c>
      <c r="O116" s="2">
        <v>1028.45</v>
      </c>
      <c r="P116" s="2">
        <v>10</v>
      </c>
      <c r="Q116" s="2">
        <v>103.9</v>
      </c>
      <c r="R116" s="2">
        <v>1039</v>
      </c>
      <c r="S116" s="2">
        <v>50</v>
      </c>
      <c r="T116" s="2">
        <v>97.66</v>
      </c>
      <c r="U116" s="2">
        <v>4883</v>
      </c>
      <c r="V116" s="2">
        <v>100</v>
      </c>
      <c r="W116" s="2">
        <v>91.8</v>
      </c>
      <c r="X116" s="2">
        <v>9180</v>
      </c>
      <c r="Y116" s="2">
        <v>500</v>
      </c>
      <c r="Z116" s="2">
        <v>87.2</v>
      </c>
      <c r="AA116" s="2">
        <v>43600</v>
      </c>
      <c r="AB116" s="2">
        <v>1000</v>
      </c>
      <c r="AC116" s="2">
        <v>82.85</v>
      </c>
      <c r="AD116" s="2">
        <v>82850</v>
      </c>
      <c r="AE116" s="2">
        <v>5000</v>
      </c>
      <c r="AF116" s="2">
        <v>80.36</v>
      </c>
      <c r="AG116" s="2">
        <v>401800</v>
      </c>
      <c r="BQ116" s="4"/>
    </row>
    <row r="117" spans="1:69" x14ac:dyDescent="0.35">
      <c r="A117" t="s">
        <v>176</v>
      </c>
      <c r="B117" t="s">
        <v>47</v>
      </c>
      <c r="C117" s="3"/>
      <c r="D117" s="3">
        <f>IF(Tableau1[[#This Row],[Besoin Exprimé]]&lt;Tableau1[[#This Row],[Tranche 1]],Tableau1[[#This Row],[Tranche 1]],Tableau1[[#This Row],[Besoin Exprimé]])</f>
        <v>1</v>
      </c>
      <c r="E117" s="3">
        <f>prix(Tableau1[[#This Row],[Besoin réel]])</f>
        <v>44.4</v>
      </c>
      <c r="F117" s="3">
        <f>Tableau1[[#This Row],[Besoin réel]]*Tableau1[[#This Row],[Prix]]</f>
        <v>44.4</v>
      </c>
      <c r="G117" s="3">
        <f>OPTIMUM(Tableau1[[#This Row],[Besoin réel]])</f>
        <v>1</v>
      </c>
      <c r="H117" s="3">
        <f>prix(Tableau1[[#This Row],[Besoin optimisé]])</f>
        <v>44.4</v>
      </c>
      <c r="I117" s="3">
        <f>Tableau1[[#This Row],[Prix optimisé]]*Tableau1[[#This Row],[Besoin optimisé]]</f>
        <v>44.4</v>
      </c>
      <c r="J117" s="1">
        <v>1</v>
      </c>
      <c r="K117" s="2">
        <v>44.4</v>
      </c>
      <c r="L117" s="2">
        <v>44.4</v>
      </c>
      <c r="BQ117" s="4"/>
    </row>
    <row r="118" spans="1:69" x14ac:dyDescent="0.35">
      <c r="A118" t="s">
        <v>177</v>
      </c>
      <c r="B118" t="s">
        <v>143</v>
      </c>
      <c r="C118" s="3"/>
      <c r="D118" s="3">
        <f>IF(Tableau1[[#This Row],[Besoin Exprimé]]&lt;Tableau1[[#This Row],[Tranche 1]],Tableau1[[#This Row],[Tranche 1]],Tableau1[[#This Row],[Besoin Exprimé]])</f>
        <v>20</v>
      </c>
      <c r="E118" s="3">
        <f>prix(Tableau1[[#This Row],[Besoin réel]])</f>
        <v>37.799999999999997</v>
      </c>
      <c r="F118" s="3">
        <f>Tableau1[[#This Row],[Besoin réel]]*Tableau1[[#This Row],[Prix]]</f>
        <v>756</v>
      </c>
      <c r="G118" s="3">
        <f>OPTIMUM(Tableau1[[#This Row],[Besoin réel]])</f>
        <v>20</v>
      </c>
      <c r="H118" s="3">
        <f>prix(Tableau1[[#This Row],[Besoin optimisé]])</f>
        <v>37.799999999999997</v>
      </c>
      <c r="I118" s="3">
        <f>Tableau1[[#This Row],[Prix optimisé]]*Tableau1[[#This Row],[Besoin optimisé]]</f>
        <v>756</v>
      </c>
      <c r="J118" s="1">
        <v>20</v>
      </c>
      <c r="K118" s="2">
        <v>37.799999999999997</v>
      </c>
      <c r="L118" s="2">
        <v>756</v>
      </c>
      <c r="BQ118" s="4"/>
    </row>
    <row r="119" spans="1:69" x14ac:dyDescent="0.35">
      <c r="A119" t="s">
        <v>178</v>
      </c>
      <c r="B119" t="s">
        <v>179</v>
      </c>
      <c r="C119" s="3"/>
      <c r="D119" s="3">
        <f>IF(Tableau1[[#This Row],[Besoin Exprimé]]&lt;Tableau1[[#This Row],[Tranche 1]],Tableau1[[#This Row],[Tranche 1]],Tableau1[[#This Row],[Besoin Exprimé]])</f>
        <v>45</v>
      </c>
      <c r="E119" s="3">
        <f>prix(Tableau1[[#This Row],[Besoin réel]])</f>
        <v>23.39</v>
      </c>
      <c r="F119" s="3">
        <f>Tableau1[[#This Row],[Besoin réel]]*Tableau1[[#This Row],[Prix]]</f>
        <v>1052.55</v>
      </c>
      <c r="G119" s="3">
        <f>OPTIMUM(Tableau1[[#This Row],[Besoin réel]])</f>
        <v>45</v>
      </c>
      <c r="H119" s="3">
        <f>prix(Tableau1[[#This Row],[Besoin optimisé]])</f>
        <v>23.39</v>
      </c>
      <c r="I119" s="3">
        <f>Tableau1[[#This Row],[Prix optimisé]]*Tableau1[[#This Row],[Besoin optimisé]]</f>
        <v>1052.55</v>
      </c>
      <c r="J119" s="1">
        <v>45</v>
      </c>
      <c r="K119" s="2">
        <v>23.39</v>
      </c>
      <c r="L119" s="2">
        <v>1052.55</v>
      </c>
      <c r="BQ119" s="4"/>
    </row>
    <row r="120" spans="1:69" x14ac:dyDescent="0.35">
      <c r="A120" t="s">
        <v>180</v>
      </c>
      <c r="B120" t="s">
        <v>63</v>
      </c>
      <c r="C120" s="3"/>
      <c r="D120" s="3">
        <f>IF(Tableau1[[#This Row],[Besoin Exprimé]]&lt;Tableau1[[#This Row],[Tranche 1]],Tableau1[[#This Row],[Tranche 1]],Tableau1[[#This Row],[Besoin Exprimé]])</f>
        <v>20</v>
      </c>
      <c r="E120" s="3">
        <f>prix(Tableau1[[#This Row],[Besoin réel]])</f>
        <v>15.11</v>
      </c>
      <c r="F120" s="3">
        <f>Tableau1[[#This Row],[Besoin réel]]*Tableau1[[#This Row],[Prix]]</f>
        <v>302.2</v>
      </c>
      <c r="G120" s="3">
        <f>OPTIMUM(Tableau1[[#This Row],[Besoin réel]])</f>
        <v>20</v>
      </c>
      <c r="H120" s="3">
        <f>prix(Tableau1[[#This Row],[Besoin optimisé]])</f>
        <v>15.11</v>
      </c>
      <c r="I120" s="3">
        <f>Tableau1[[#This Row],[Prix optimisé]]*Tableau1[[#This Row],[Besoin optimisé]]</f>
        <v>302.2</v>
      </c>
      <c r="J120" s="1">
        <v>20</v>
      </c>
      <c r="K120" s="2">
        <v>15.11</v>
      </c>
      <c r="L120" s="2">
        <v>302.2</v>
      </c>
      <c r="BQ120" s="4"/>
    </row>
    <row r="121" spans="1:69" x14ac:dyDescent="0.35">
      <c r="A121" t="s">
        <v>181</v>
      </c>
      <c r="B121" t="s">
        <v>57</v>
      </c>
      <c r="C121" s="3"/>
      <c r="D121" s="3">
        <f>IF(Tableau1[[#This Row],[Besoin Exprimé]]&lt;Tableau1[[#This Row],[Tranche 1]],Tableau1[[#This Row],[Tranche 1]],Tableau1[[#This Row],[Besoin Exprimé]])</f>
        <v>1</v>
      </c>
      <c r="E121" s="3">
        <f>prix(Tableau1[[#This Row],[Besoin réel]])</f>
        <v>449.15</v>
      </c>
      <c r="F121" s="3">
        <f>Tableau1[[#This Row],[Besoin réel]]*Tableau1[[#This Row],[Prix]]</f>
        <v>449.15</v>
      </c>
      <c r="G121" s="3">
        <f>OPTIMUM(Tableau1[[#This Row],[Besoin réel]])</f>
        <v>1</v>
      </c>
      <c r="H121" s="3">
        <f>prix(Tableau1[[#This Row],[Besoin optimisé]])</f>
        <v>449.15</v>
      </c>
      <c r="I121" s="3">
        <f>Tableau1[[#This Row],[Prix optimisé]]*Tableau1[[#This Row],[Besoin optimisé]]</f>
        <v>449.15</v>
      </c>
      <c r="J121" s="1">
        <v>1</v>
      </c>
      <c r="K121" s="2">
        <v>449.15</v>
      </c>
      <c r="L121" s="2">
        <v>449.15</v>
      </c>
      <c r="M121" s="2">
        <v>5</v>
      </c>
      <c r="N121" s="2">
        <v>90.2</v>
      </c>
      <c r="O121" s="2">
        <v>451</v>
      </c>
      <c r="P121" s="2">
        <v>10</v>
      </c>
      <c r="Q121" s="2">
        <v>45.55</v>
      </c>
      <c r="R121" s="2">
        <v>455.5</v>
      </c>
      <c r="S121" s="2">
        <v>50</v>
      </c>
      <c r="T121" s="2">
        <v>11.4</v>
      </c>
      <c r="U121" s="2">
        <v>570</v>
      </c>
      <c r="V121" s="2">
        <v>100</v>
      </c>
      <c r="W121" s="2">
        <v>6</v>
      </c>
      <c r="X121" s="2">
        <v>600</v>
      </c>
      <c r="Y121" s="2">
        <v>500</v>
      </c>
      <c r="Z121" s="2">
        <v>5.7</v>
      </c>
      <c r="AA121" s="2">
        <v>2850</v>
      </c>
      <c r="AB121" s="2">
        <v>1000</v>
      </c>
      <c r="AC121" s="2">
        <v>5.68</v>
      </c>
      <c r="AD121" s="2">
        <v>5680</v>
      </c>
      <c r="AE121" s="2">
        <v>5000</v>
      </c>
      <c r="AF121" s="2">
        <v>5.24</v>
      </c>
      <c r="AG121" s="2">
        <v>26200</v>
      </c>
      <c r="AH121" s="2">
        <v>10000</v>
      </c>
      <c r="AI121" s="2">
        <v>5.23</v>
      </c>
      <c r="AJ121" s="2">
        <v>52300.000000000007</v>
      </c>
      <c r="BQ121" s="4"/>
    </row>
    <row r="122" spans="1:69" x14ac:dyDescent="0.35">
      <c r="A122" t="s">
        <v>181</v>
      </c>
      <c r="B122" t="s">
        <v>63</v>
      </c>
      <c r="C122" s="3"/>
      <c r="D122" s="3">
        <f>IF(Tableau1[[#This Row],[Besoin Exprimé]]&lt;Tableau1[[#This Row],[Tranche 1]],Tableau1[[#This Row],[Tranche 1]],Tableau1[[#This Row],[Besoin Exprimé]])</f>
        <v>20</v>
      </c>
      <c r="E122" s="3">
        <f>prix(Tableau1[[#This Row],[Besoin réel]])</f>
        <v>22.85</v>
      </c>
      <c r="F122" s="3">
        <f>Tableau1[[#This Row],[Besoin réel]]*Tableau1[[#This Row],[Prix]]</f>
        <v>457</v>
      </c>
      <c r="G122" s="3">
        <f>OPTIMUM(Tableau1[[#This Row],[Besoin réel]])</f>
        <v>20</v>
      </c>
      <c r="H122" s="3">
        <f>prix(Tableau1[[#This Row],[Besoin optimisé]])</f>
        <v>22.85</v>
      </c>
      <c r="I122" s="3">
        <f>Tableau1[[#This Row],[Prix optimisé]]*Tableau1[[#This Row],[Besoin optimisé]]</f>
        <v>457</v>
      </c>
      <c r="J122" s="1">
        <v>20</v>
      </c>
      <c r="K122" s="2">
        <v>22.85</v>
      </c>
      <c r="L122" s="2">
        <v>457</v>
      </c>
      <c r="BQ122" s="4"/>
    </row>
    <row r="123" spans="1:69" x14ac:dyDescent="0.35">
      <c r="A123" t="s">
        <v>182</v>
      </c>
      <c r="B123" t="s">
        <v>44</v>
      </c>
      <c r="C123" s="3"/>
      <c r="D123" s="3">
        <f>IF(Tableau1[[#This Row],[Besoin Exprimé]]&lt;Tableau1[[#This Row],[Tranche 1]],Tableau1[[#This Row],[Tranche 1]],Tableau1[[#This Row],[Besoin Exprimé]])</f>
        <v>10</v>
      </c>
      <c r="E123" s="3">
        <f>prix(Tableau1[[#This Row],[Besoin réel]])</f>
        <v>73.260000000000005</v>
      </c>
      <c r="F123" s="3">
        <f>Tableau1[[#This Row],[Besoin réel]]*Tableau1[[#This Row],[Prix]]</f>
        <v>732.6</v>
      </c>
      <c r="G123" s="3">
        <f>OPTIMUM(Tableau1[[#This Row],[Besoin réel]])</f>
        <v>10</v>
      </c>
      <c r="H123" s="3">
        <f>prix(Tableau1[[#This Row],[Besoin optimisé]])</f>
        <v>73.260000000000005</v>
      </c>
      <c r="I123" s="3">
        <f>Tableau1[[#This Row],[Prix optimisé]]*Tableau1[[#This Row],[Besoin optimisé]]</f>
        <v>732.6</v>
      </c>
      <c r="J123" s="1">
        <v>10</v>
      </c>
      <c r="K123" s="2">
        <v>73.260000000000005</v>
      </c>
      <c r="L123" s="2">
        <v>732.6</v>
      </c>
      <c r="M123" s="2">
        <v>20</v>
      </c>
      <c r="N123" s="2">
        <v>71.959999999999994</v>
      </c>
      <c r="O123" s="2">
        <v>1439.1999999999998</v>
      </c>
      <c r="P123" s="2">
        <v>25</v>
      </c>
      <c r="Q123" s="2">
        <v>67.78</v>
      </c>
      <c r="R123" s="2">
        <v>1694.5</v>
      </c>
      <c r="S123" s="2">
        <v>50</v>
      </c>
      <c r="T123" s="2">
        <v>66.56</v>
      </c>
      <c r="U123" s="2">
        <v>3328</v>
      </c>
      <c r="BQ123" s="4"/>
    </row>
    <row r="124" spans="1:69" x14ac:dyDescent="0.35">
      <c r="A124" t="s">
        <v>182</v>
      </c>
      <c r="B124" t="s">
        <v>80</v>
      </c>
      <c r="C124" s="3"/>
      <c r="D124" s="3">
        <f>IF(Tableau1[[#This Row],[Besoin Exprimé]]&lt;Tableau1[[#This Row],[Tranche 1]],Tableau1[[#This Row],[Tranche 1]],Tableau1[[#This Row],[Besoin Exprimé]])</f>
        <v>10</v>
      </c>
      <c r="E124" s="3">
        <f>prix(Tableau1[[#This Row],[Besoin réel]])</f>
        <v>68.09</v>
      </c>
      <c r="F124" s="3">
        <f>Tableau1[[#This Row],[Besoin réel]]*Tableau1[[#This Row],[Prix]]</f>
        <v>680.90000000000009</v>
      </c>
      <c r="G124" s="3">
        <f>OPTIMUM(Tableau1[[#This Row],[Besoin réel]])</f>
        <v>10</v>
      </c>
      <c r="H124" s="3">
        <f>prix(Tableau1[[#This Row],[Besoin optimisé]])</f>
        <v>68.09</v>
      </c>
      <c r="I124" s="3">
        <f>Tableau1[[#This Row],[Prix optimisé]]*Tableau1[[#This Row],[Besoin optimisé]]</f>
        <v>680.90000000000009</v>
      </c>
      <c r="J124" s="1">
        <v>10</v>
      </c>
      <c r="K124" s="2">
        <v>68.09</v>
      </c>
      <c r="L124" s="2">
        <v>680.90000000000009</v>
      </c>
      <c r="BQ124" s="4"/>
    </row>
    <row r="125" spans="1:69" x14ac:dyDescent="0.35">
      <c r="A125" t="s">
        <v>183</v>
      </c>
      <c r="B125" t="s">
        <v>63</v>
      </c>
      <c r="C125" s="3"/>
      <c r="D125" s="3">
        <f>IF(Tableau1[[#This Row],[Besoin Exprimé]]&lt;Tableau1[[#This Row],[Tranche 1]],Tableau1[[#This Row],[Tranche 1]],Tableau1[[#This Row],[Besoin Exprimé]])</f>
        <v>10</v>
      </c>
      <c r="E125" s="3">
        <f>prix(Tableau1[[#This Row],[Besoin réel]])</f>
        <v>39.25</v>
      </c>
      <c r="F125" s="3">
        <f>Tableau1[[#This Row],[Besoin réel]]*Tableau1[[#This Row],[Prix]]</f>
        <v>392.5</v>
      </c>
      <c r="G125" s="3">
        <f>OPTIMUM(Tableau1[[#This Row],[Besoin réel]])</f>
        <v>10</v>
      </c>
      <c r="H125" s="3">
        <f>prix(Tableau1[[#This Row],[Besoin optimisé]])</f>
        <v>39.25</v>
      </c>
      <c r="I125" s="3">
        <f>Tableau1[[#This Row],[Prix optimisé]]*Tableau1[[#This Row],[Besoin optimisé]]</f>
        <v>392.5</v>
      </c>
      <c r="J125" s="1">
        <v>10</v>
      </c>
      <c r="K125" s="2">
        <v>39.25</v>
      </c>
      <c r="L125" s="2">
        <v>392.5</v>
      </c>
      <c r="BQ125" s="4"/>
    </row>
    <row r="126" spans="1:69" x14ac:dyDescent="0.35">
      <c r="A126" t="s">
        <v>184</v>
      </c>
      <c r="B126" t="s">
        <v>79</v>
      </c>
      <c r="C126" s="3"/>
      <c r="D126" s="3">
        <f>IF(Tableau1[[#This Row],[Besoin Exprimé]]&lt;Tableau1[[#This Row],[Tranche 1]],Tableau1[[#This Row],[Tranche 1]],Tableau1[[#This Row],[Besoin Exprimé]])</f>
        <v>6</v>
      </c>
      <c r="E126" s="3">
        <f>prix(Tableau1[[#This Row],[Besoin réel]])</f>
        <v>5.83</v>
      </c>
      <c r="F126" s="3">
        <f>Tableau1[[#This Row],[Besoin réel]]*Tableau1[[#This Row],[Prix]]</f>
        <v>34.980000000000004</v>
      </c>
      <c r="G126" s="3">
        <f>OPTIMUM(Tableau1[[#This Row],[Besoin réel]])</f>
        <v>6</v>
      </c>
      <c r="H126" s="3">
        <f>prix(Tableau1[[#This Row],[Besoin optimisé]])</f>
        <v>5.83</v>
      </c>
      <c r="I126" s="3">
        <f>Tableau1[[#This Row],[Prix optimisé]]*Tableau1[[#This Row],[Besoin optimisé]]</f>
        <v>34.980000000000004</v>
      </c>
      <c r="J126" s="1">
        <v>6</v>
      </c>
      <c r="K126" s="2">
        <v>5.83</v>
      </c>
      <c r="L126" s="2">
        <v>34.980000000000004</v>
      </c>
      <c r="M126" s="2">
        <v>12</v>
      </c>
      <c r="N126" s="2">
        <v>5.66</v>
      </c>
      <c r="O126" s="2">
        <v>67.92</v>
      </c>
      <c r="BQ126" s="4"/>
    </row>
    <row r="127" spans="1:69" x14ac:dyDescent="0.35">
      <c r="A127" t="s">
        <v>185</v>
      </c>
      <c r="B127" t="s">
        <v>108</v>
      </c>
      <c r="C127" s="3"/>
      <c r="D127" s="3">
        <f>IF(Tableau1[[#This Row],[Besoin Exprimé]]&lt;Tableau1[[#This Row],[Tranche 1]],Tableau1[[#This Row],[Tranche 1]],Tableau1[[#This Row],[Besoin Exprimé]])</f>
        <v>5</v>
      </c>
      <c r="E127" s="3">
        <f>prix(Tableau1[[#This Row],[Besoin réel]])</f>
        <v>23.34</v>
      </c>
      <c r="F127" s="3">
        <f>Tableau1[[#This Row],[Besoin réel]]*Tableau1[[#This Row],[Prix]]</f>
        <v>116.7</v>
      </c>
      <c r="G127" s="3">
        <f>OPTIMUM(Tableau1[[#This Row],[Besoin réel]])</f>
        <v>5</v>
      </c>
      <c r="H127" s="3">
        <f>prix(Tableau1[[#This Row],[Besoin optimisé]])</f>
        <v>23.34</v>
      </c>
      <c r="I127" s="3">
        <f>Tableau1[[#This Row],[Prix optimisé]]*Tableau1[[#This Row],[Besoin optimisé]]</f>
        <v>116.7</v>
      </c>
      <c r="J127" s="1">
        <v>5</v>
      </c>
      <c r="K127" s="2">
        <v>23.34</v>
      </c>
      <c r="L127" s="2">
        <v>116.7</v>
      </c>
      <c r="M127" s="2">
        <v>50</v>
      </c>
      <c r="N127" s="2">
        <v>5.85</v>
      </c>
      <c r="O127" s="2">
        <v>292.5</v>
      </c>
      <c r="BQ127" s="4"/>
    </row>
    <row r="128" spans="1:69" x14ac:dyDescent="0.35">
      <c r="A128" t="s">
        <v>186</v>
      </c>
      <c r="B128" t="s">
        <v>57</v>
      </c>
      <c r="C128" s="3"/>
      <c r="D128" s="3">
        <f>IF(Tableau1[[#This Row],[Besoin Exprimé]]&lt;Tableau1[[#This Row],[Tranche 1]],Tableau1[[#This Row],[Tranche 1]],Tableau1[[#This Row],[Besoin Exprimé]])</f>
        <v>1</v>
      </c>
      <c r="E128" s="3">
        <f>prix(Tableau1[[#This Row],[Besoin réel]])</f>
        <v>752.52</v>
      </c>
      <c r="F128" s="3">
        <f>Tableau1[[#This Row],[Besoin réel]]*Tableau1[[#This Row],[Prix]]</f>
        <v>752.52</v>
      </c>
      <c r="G128" s="3">
        <f>OPTIMUM(Tableau1[[#This Row],[Besoin réel]])</f>
        <v>1</v>
      </c>
      <c r="H128" s="3">
        <f>prix(Tableau1[[#This Row],[Besoin optimisé]])</f>
        <v>752.52</v>
      </c>
      <c r="I128" s="3">
        <f>Tableau1[[#This Row],[Prix optimisé]]*Tableau1[[#This Row],[Besoin optimisé]]</f>
        <v>752.52</v>
      </c>
      <c r="J128" s="1">
        <v>1</v>
      </c>
      <c r="K128" s="2">
        <v>752.52</v>
      </c>
      <c r="L128" s="2">
        <v>752.52</v>
      </c>
      <c r="M128" s="2">
        <v>5</v>
      </c>
      <c r="N128" s="2">
        <v>151.12</v>
      </c>
      <c r="O128" s="2">
        <v>755.6</v>
      </c>
      <c r="P128" s="2">
        <v>10</v>
      </c>
      <c r="Q128" s="2">
        <v>143.56</v>
      </c>
      <c r="R128" s="2">
        <v>1435.6</v>
      </c>
      <c r="S128" s="2">
        <v>50</v>
      </c>
      <c r="T128" s="2">
        <v>134.94999999999999</v>
      </c>
      <c r="U128" s="2">
        <v>6747.4999999999991</v>
      </c>
      <c r="V128" s="2">
        <v>100</v>
      </c>
      <c r="W128" s="2">
        <v>126.85</v>
      </c>
      <c r="X128" s="2">
        <v>12685</v>
      </c>
      <c r="Y128" s="2">
        <v>500</v>
      </c>
      <c r="Z128" s="2">
        <v>120.5</v>
      </c>
      <c r="AA128" s="2">
        <v>60250</v>
      </c>
      <c r="AB128" s="2">
        <v>1000</v>
      </c>
      <c r="AC128" s="2">
        <v>114.49</v>
      </c>
      <c r="AD128" s="2">
        <v>114490</v>
      </c>
      <c r="AE128" s="2">
        <v>5000</v>
      </c>
      <c r="AF128" s="2">
        <v>111.05</v>
      </c>
      <c r="AG128" s="2">
        <v>555250</v>
      </c>
      <c r="BQ128" s="4"/>
    </row>
    <row r="129" spans="1:69" x14ac:dyDescent="0.35">
      <c r="A129" t="s">
        <v>187</v>
      </c>
      <c r="B129" t="s">
        <v>188</v>
      </c>
      <c r="C129" s="3"/>
      <c r="D129" s="3">
        <f>IF(Tableau1[[#This Row],[Besoin Exprimé]]&lt;Tableau1[[#This Row],[Tranche 1]],Tableau1[[#This Row],[Tranche 1]],Tableau1[[#This Row],[Besoin Exprimé]])</f>
        <v>50</v>
      </c>
      <c r="E129" s="3">
        <f>prix(Tableau1[[#This Row],[Besoin réel]])</f>
        <v>4.68</v>
      </c>
      <c r="F129" s="3">
        <f>Tableau1[[#This Row],[Besoin réel]]*Tableau1[[#This Row],[Prix]]</f>
        <v>234</v>
      </c>
      <c r="G129" s="3">
        <f>OPTIMUM(Tableau1[[#This Row],[Besoin réel]])</f>
        <v>50</v>
      </c>
      <c r="H129" s="3">
        <f>prix(Tableau1[[#This Row],[Besoin optimisé]])</f>
        <v>4.68</v>
      </c>
      <c r="I129" s="3">
        <f>Tableau1[[#This Row],[Prix optimisé]]*Tableau1[[#This Row],[Besoin optimisé]]</f>
        <v>234</v>
      </c>
      <c r="J129" s="1">
        <v>50</v>
      </c>
      <c r="K129" s="2">
        <v>4.68</v>
      </c>
      <c r="L129" s="2">
        <v>234</v>
      </c>
      <c r="BQ129" s="4"/>
    </row>
    <row r="130" spans="1:69" x14ac:dyDescent="0.35">
      <c r="A130" t="s">
        <v>189</v>
      </c>
      <c r="B130" t="s">
        <v>63</v>
      </c>
      <c r="C130" s="3"/>
      <c r="D130" s="3">
        <f>IF(Tableau1[[#This Row],[Besoin Exprimé]]&lt;Tableau1[[#This Row],[Tranche 1]],Tableau1[[#This Row],[Tranche 1]],Tableau1[[#This Row],[Besoin Exprimé]])</f>
        <v>1</v>
      </c>
      <c r="E130" s="3">
        <f>prix(Tableau1[[#This Row],[Besoin réel]])</f>
        <v>163.44</v>
      </c>
      <c r="F130" s="3">
        <f>Tableau1[[#This Row],[Besoin réel]]*Tableau1[[#This Row],[Prix]]</f>
        <v>163.44</v>
      </c>
      <c r="G130" s="3">
        <f>OPTIMUM(Tableau1[[#This Row],[Besoin réel]])</f>
        <v>1</v>
      </c>
      <c r="H130" s="3">
        <f>prix(Tableau1[[#This Row],[Besoin optimisé]])</f>
        <v>163.44</v>
      </c>
      <c r="I130" s="3">
        <f>Tableau1[[#This Row],[Prix optimisé]]*Tableau1[[#This Row],[Besoin optimisé]]</f>
        <v>163.44</v>
      </c>
      <c r="J130" s="1">
        <v>1</v>
      </c>
      <c r="K130" s="2">
        <v>163.44</v>
      </c>
      <c r="L130" s="2">
        <v>163.44</v>
      </c>
      <c r="M130" s="2">
        <v>2</v>
      </c>
      <c r="N130" s="2">
        <v>161.86000000000001</v>
      </c>
      <c r="O130" s="2">
        <v>323.72000000000003</v>
      </c>
      <c r="P130" s="2">
        <v>4</v>
      </c>
      <c r="Q130" s="2">
        <v>160.24</v>
      </c>
      <c r="R130" s="2">
        <v>640.96</v>
      </c>
      <c r="S130" s="2">
        <v>7</v>
      </c>
      <c r="T130" s="2">
        <v>158.69</v>
      </c>
      <c r="U130" s="2">
        <v>1110.83</v>
      </c>
      <c r="V130" s="2">
        <v>20</v>
      </c>
      <c r="W130" s="2">
        <v>132.97999999999999</v>
      </c>
      <c r="X130" s="2">
        <v>2659.6</v>
      </c>
      <c r="BQ130" s="4"/>
    </row>
    <row r="131" spans="1:69" x14ac:dyDescent="0.35">
      <c r="A131" t="s">
        <v>190</v>
      </c>
      <c r="B131" t="s">
        <v>191</v>
      </c>
      <c r="C131" s="3"/>
      <c r="D131" s="3">
        <f>IF(Tableau1[[#This Row],[Besoin Exprimé]]&lt;Tableau1[[#This Row],[Tranche 1]],Tableau1[[#This Row],[Tranche 1]],Tableau1[[#This Row],[Besoin Exprimé]])</f>
        <v>4000</v>
      </c>
      <c r="E131" s="3">
        <f>prix(Tableau1[[#This Row],[Besoin réel]])</f>
        <v>2.39</v>
      </c>
      <c r="F131" s="3">
        <f>Tableau1[[#This Row],[Besoin réel]]*Tableau1[[#This Row],[Prix]]</f>
        <v>9560</v>
      </c>
      <c r="G131" s="3">
        <f>OPTIMUM(Tableau1[[#This Row],[Besoin réel]])</f>
        <v>4000</v>
      </c>
      <c r="H131" s="3">
        <f>prix(Tableau1[[#This Row],[Besoin optimisé]])</f>
        <v>2.39</v>
      </c>
      <c r="I131" s="3">
        <f>Tableau1[[#This Row],[Prix optimisé]]*Tableau1[[#This Row],[Besoin optimisé]]</f>
        <v>9560</v>
      </c>
      <c r="J131" s="1">
        <v>4000</v>
      </c>
      <c r="K131" s="2">
        <v>2.39</v>
      </c>
      <c r="L131" s="2">
        <v>9560</v>
      </c>
      <c r="BQ131" s="4"/>
    </row>
    <row r="132" spans="1:69" x14ac:dyDescent="0.35">
      <c r="A132" t="s">
        <v>192</v>
      </c>
      <c r="B132" t="s">
        <v>193</v>
      </c>
      <c r="C132" s="3"/>
      <c r="D132" s="3">
        <f>IF(Tableau1[[#This Row],[Besoin Exprimé]]&lt;Tableau1[[#This Row],[Tranche 1]],Tableau1[[#This Row],[Tranche 1]],Tableau1[[#This Row],[Besoin Exprimé]])</f>
        <v>10</v>
      </c>
      <c r="E132" s="3">
        <f>prix(Tableau1[[#This Row],[Besoin réel]])</f>
        <v>720</v>
      </c>
      <c r="F132" s="3">
        <f>Tableau1[[#This Row],[Besoin réel]]*Tableau1[[#This Row],[Prix]]</f>
        <v>7200</v>
      </c>
      <c r="G132" s="3">
        <f>OPTIMUM(Tableau1[[#This Row],[Besoin réel]])</f>
        <v>10</v>
      </c>
      <c r="H132" s="3">
        <f>prix(Tableau1[[#This Row],[Besoin optimisé]])</f>
        <v>720</v>
      </c>
      <c r="I132" s="3">
        <f>Tableau1[[#This Row],[Prix optimisé]]*Tableau1[[#This Row],[Besoin optimisé]]</f>
        <v>7200</v>
      </c>
      <c r="J132" s="1">
        <v>10</v>
      </c>
      <c r="K132" s="2">
        <v>720</v>
      </c>
      <c r="L132" s="2">
        <v>7200</v>
      </c>
      <c r="BQ132" s="4"/>
    </row>
    <row r="133" spans="1:69" x14ac:dyDescent="0.35">
      <c r="A133" t="s">
        <v>194</v>
      </c>
      <c r="B133" t="s">
        <v>195</v>
      </c>
      <c r="C133" s="3"/>
      <c r="D133" s="3">
        <f>IF(Tableau1[[#This Row],[Besoin Exprimé]]&lt;Tableau1[[#This Row],[Tranche 1]],Tableau1[[#This Row],[Tranche 1]],Tableau1[[#This Row],[Besoin Exprimé]])</f>
        <v>5</v>
      </c>
      <c r="E133" s="3">
        <f>prix(Tableau1[[#This Row],[Besoin réel]])</f>
        <v>1402.8</v>
      </c>
      <c r="F133" s="3">
        <f>Tableau1[[#This Row],[Besoin réel]]*Tableau1[[#This Row],[Prix]]</f>
        <v>7014</v>
      </c>
      <c r="G133" s="3">
        <f>OPTIMUM(Tableau1[[#This Row],[Besoin réel]])</f>
        <v>5</v>
      </c>
      <c r="H133" s="3">
        <f>prix(Tableau1[[#This Row],[Besoin optimisé]])</f>
        <v>1402.8</v>
      </c>
      <c r="I133" s="3">
        <f>Tableau1[[#This Row],[Prix optimisé]]*Tableau1[[#This Row],[Besoin optimisé]]</f>
        <v>7014</v>
      </c>
      <c r="J133" s="1">
        <v>5</v>
      </c>
      <c r="K133" s="2">
        <v>1402.8</v>
      </c>
      <c r="L133" s="2">
        <v>7014</v>
      </c>
      <c r="BQ133" s="4"/>
    </row>
    <row r="134" spans="1:69" x14ac:dyDescent="0.35">
      <c r="A134" t="s">
        <v>196</v>
      </c>
      <c r="B134" t="s">
        <v>63</v>
      </c>
      <c r="C134" s="3"/>
      <c r="D134" s="3">
        <f>IF(Tableau1[[#This Row],[Besoin Exprimé]]&lt;Tableau1[[#This Row],[Tranche 1]],Tableau1[[#This Row],[Tranche 1]],Tableau1[[#This Row],[Besoin Exprimé]])</f>
        <v>180</v>
      </c>
      <c r="E134" s="3">
        <f>prix(Tableau1[[#This Row],[Besoin réel]])</f>
        <v>8.16</v>
      </c>
      <c r="F134" s="3">
        <f>Tableau1[[#This Row],[Besoin réel]]*Tableau1[[#This Row],[Prix]]</f>
        <v>1468.8</v>
      </c>
      <c r="G134" s="3">
        <f>OPTIMUM(Tableau1[[#This Row],[Besoin réel]])</f>
        <v>180</v>
      </c>
      <c r="H134" s="3">
        <f>prix(Tableau1[[#This Row],[Besoin optimisé]])</f>
        <v>8.16</v>
      </c>
      <c r="I134" s="3">
        <f>Tableau1[[#This Row],[Prix optimisé]]*Tableau1[[#This Row],[Besoin optimisé]]</f>
        <v>1468.8</v>
      </c>
      <c r="J134" s="1">
        <v>180</v>
      </c>
      <c r="K134" s="2">
        <v>8.16</v>
      </c>
      <c r="L134" s="2">
        <v>1468.8</v>
      </c>
      <c r="BQ134" s="4"/>
    </row>
    <row r="135" spans="1:69" x14ac:dyDescent="0.35">
      <c r="A135" t="s">
        <v>197</v>
      </c>
      <c r="B135" t="s">
        <v>198</v>
      </c>
      <c r="C135" s="3"/>
      <c r="D135" s="3">
        <f>IF(Tableau1[[#This Row],[Besoin Exprimé]]&lt;Tableau1[[#This Row],[Tranche 1]],Tableau1[[#This Row],[Tranche 1]],Tableau1[[#This Row],[Besoin Exprimé]])</f>
        <v>100</v>
      </c>
      <c r="E135" s="3">
        <f>prix(Tableau1[[#This Row],[Besoin réel]])</f>
        <v>295.2</v>
      </c>
      <c r="F135" s="3">
        <f>Tableau1[[#This Row],[Besoin réel]]*Tableau1[[#This Row],[Prix]]</f>
        <v>29520</v>
      </c>
      <c r="G135" s="3">
        <f>OPTIMUM(Tableau1[[#This Row],[Besoin réel]])</f>
        <v>100</v>
      </c>
      <c r="H135" s="3">
        <f>prix(Tableau1[[#This Row],[Besoin optimisé]])</f>
        <v>295.2</v>
      </c>
      <c r="I135" s="3">
        <f>Tableau1[[#This Row],[Prix optimisé]]*Tableau1[[#This Row],[Besoin optimisé]]</f>
        <v>29520</v>
      </c>
      <c r="J135" s="1">
        <v>100</v>
      </c>
      <c r="K135" s="2">
        <v>295.2</v>
      </c>
      <c r="L135" s="2">
        <v>29520</v>
      </c>
      <c r="BQ135" s="4"/>
    </row>
    <row r="136" spans="1:69" x14ac:dyDescent="0.35">
      <c r="A136" t="s">
        <v>199</v>
      </c>
      <c r="B136" t="s">
        <v>63</v>
      </c>
      <c r="C136" s="3"/>
      <c r="D136" s="3">
        <f>IF(Tableau1[[#This Row],[Besoin Exprimé]]&lt;Tableau1[[#This Row],[Tranche 1]],Tableau1[[#This Row],[Tranche 1]],Tableau1[[#This Row],[Besoin Exprimé]])</f>
        <v>1</v>
      </c>
      <c r="E136" s="3">
        <f>prix(Tableau1[[#This Row],[Besoin réel]])</f>
        <v>40.299999999999997</v>
      </c>
      <c r="F136" s="3">
        <f>Tableau1[[#This Row],[Besoin réel]]*Tableau1[[#This Row],[Prix]]</f>
        <v>40.299999999999997</v>
      </c>
      <c r="G136" s="3">
        <f>OPTIMUM(Tableau1[[#This Row],[Besoin réel]])</f>
        <v>1</v>
      </c>
      <c r="H136" s="3">
        <f>prix(Tableau1[[#This Row],[Besoin optimisé]])</f>
        <v>40.299999999999997</v>
      </c>
      <c r="I136" s="3">
        <f>Tableau1[[#This Row],[Prix optimisé]]*Tableau1[[#This Row],[Besoin optimisé]]</f>
        <v>40.299999999999997</v>
      </c>
      <c r="J136" s="1">
        <v>1</v>
      </c>
      <c r="K136" s="2">
        <v>40.299999999999997</v>
      </c>
      <c r="L136" s="2">
        <v>40.299999999999997</v>
      </c>
      <c r="BQ136" s="4"/>
    </row>
    <row r="137" spans="1:69" x14ac:dyDescent="0.35">
      <c r="A137" t="s">
        <v>200</v>
      </c>
      <c r="B137" t="s">
        <v>201</v>
      </c>
      <c r="C137" s="3"/>
      <c r="D137" s="3">
        <f>IF(Tableau1[[#This Row],[Besoin Exprimé]]&lt;Tableau1[[#This Row],[Tranche 1]],Tableau1[[#This Row],[Tranche 1]],Tableau1[[#This Row],[Besoin Exprimé]])</f>
        <v>20</v>
      </c>
      <c r="E137" s="3">
        <f>prix(Tableau1[[#This Row],[Besoin réel]])</f>
        <v>103.8</v>
      </c>
      <c r="F137" s="3">
        <f>Tableau1[[#This Row],[Besoin réel]]*Tableau1[[#This Row],[Prix]]</f>
        <v>2076</v>
      </c>
      <c r="G137" s="3">
        <f>OPTIMUM(Tableau1[[#This Row],[Besoin réel]])</f>
        <v>20</v>
      </c>
      <c r="H137" s="3">
        <f>prix(Tableau1[[#This Row],[Besoin optimisé]])</f>
        <v>103.8</v>
      </c>
      <c r="I137" s="3">
        <f>Tableau1[[#This Row],[Prix optimisé]]*Tableau1[[#This Row],[Besoin optimisé]]</f>
        <v>2076</v>
      </c>
      <c r="J137" s="1">
        <v>20</v>
      </c>
      <c r="K137" s="2">
        <v>103.8</v>
      </c>
      <c r="L137" s="2">
        <v>2076</v>
      </c>
      <c r="M137" s="2">
        <v>50</v>
      </c>
      <c r="N137" s="2">
        <v>94.92</v>
      </c>
      <c r="O137" s="2">
        <v>4746</v>
      </c>
      <c r="BQ137" s="4"/>
    </row>
    <row r="138" spans="1:69" x14ac:dyDescent="0.35">
      <c r="A138" t="s">
        <v>202</v>
      </c>
      <c r="B138" t="s">
        <v>57</v>
      </c>
      <c r="C138" s="3"/>
      <c r="D138" s="3">
        <f>IF(Tableau1[[#This Row],[Besoin Exprimé]]&lt;Tableau1[[#This Row],[Tranche 1]],Tableau1[[#This Row],[Tranche 1]],Tableau1[[#This Row],[Besoin Exprimé]])</f>
        <v>1</v>
      </c>
      <c r="E138" s="3">
        <f>prix(Tableau1[[#This Row],[Besoin réel]])</f>
        <v>880.06</v>
      </c>
      <c r="F138" s="3">
        <f>Tableau1[[#This Row],[Besoin réel]]*Tableau1[[#This Row],[Prix]]</f>
        <v>880.06</v>
      </c>
      <c r="G138" s="3">
        <f>OPTIMUM(Tableau1[[#This Row],[Besoin réel]])</f>
        <v>1</v>
      </c>
      <c r="H138" s="3">
        <f>prix(Tableau1[[#This Row],[Besoin optimisé]])</f>
        <v>880.06</v>
      </c>
      <c r="I138" s="3">
        <f>Tableau1[[#This Row],[Prix optimisé]]*Tableau1[[#This Row],[Besoin optimisé]]</f>
        <v>880.06</v>
      </c>
      <c r="J138" s="1">
        <v>1</v>
      </c>
      <c r="K138" s="2">
        <v>880.06</v>
      </c>
      <c r="L138" s="2">
        <v>880.06</v>
      </c>
      <c r="M138" s="2">
        <v>5</v>
      </c>
      <c r="N138" s="2">
        <v>176.72</v>
      </c>
      <c r="O138" s="2">
        <v>883.6</v>
      </c>
      <c r="P138" s="2">
        <v>10</v>
      </c>
      <c r="Q138" s="2">
        <v>167.88</v>
      </c>
      <c r="R138" s="2">
        <v>1678.8</v>
      </c>
      <c r="S138" s="2">
        <v>50</v>
      </c>
      <c r="T138" s="2">
        <v>157.81</v>
      </c>
      <c r="U138" s="2">
        <v>7890.5</v>
      </c>
      <c r="V138" s="2">
        <v>100</v>
      </c>
      <c r="W138" s="2">
        <v>148.34</v>
      </c>
      <c r="X138" s="2">
        <v>14834</v>
      </c>
      <c r="Y138" s="2">
        <v>500</v>
      </c>
      <c r="Z138" s="2">
        <v>140.93</v>
      </c>
      <c r="AA138" s="2">
        <v>70465</v>
      </c>
      <c r="AB138" s="2">
        <v>1000</v>
      </c>
      <c r="AC138" s="2">
        <v>133.88</v>
      </c>
      <c r="AD138" s="2">
        <v>133880</v>
      </c>
      <c r="AE138" s="2">
        <v>5000</v>
      </c>
      <c r="AF138" s="2">
        <v>129.86000000000001</v>
      </c>
      <c r="AG138" s="2">
        <v>649300.00000000012</v>
      </c>
      <c r="BQ138" s="4"/>
    </row>
    <row r="139" spans="1:69" x14ac:dyDescent="0.35">
      <c r="A139" t="s">
        <v>203</v>
      </c>
      <c r="B139" t="s">
        <v>49</v>
      </c>
      <c r="C139" s="3"/>
      <c r="D139" s="3">
        <f>IF(Tableau1[[#This Row],[Besoin Exprimé]]&lt;Tableau1[[#This Row],[Tranche 1]],Tableau1[[#This Row],[Tranche 1]],Tableau1[[#This Row],[Besoin Exprimé]])</f>
        <v>10</v>
      </c>
      <c r="E139" s="3">
        <f>prix(Tableau1[[#This Row],[Besoin réel]])</f>
        <v>2.4</v>
      </c>
      <c r="F139" s="3">
        <f>Tableau1[[#This Row],[Besoin réel]]*Tableau1[[#This Row],[Prix]]</f>
        <v>24</v>
      </c>
      <c r="G139" s="3">
        <f>OPTIMUM(Tableau1[[#This Row],[Besoin réel]])</f>
        <v>10</v>
      </c>
      <c r="H139" s="3">
        <f>prix(Tableau1[[#This Row],[Besoin optimisé]])</f>
        <v>2.4</v>
      </c>
      <c r="I139" s="3">
        <f>Tableau1[[#This Row],[Prix optimisé]]*Tableau1[[#This Row],[Besoin optimisé]]</f>
        <v>24</v>
      </c>
      <c r="J139" s="1">
        <v>10</v>
      </c>
      <c r="K139" s="2">
        <v>2.4</v>
      </c>
      <c r="L139" s="2">
        <v>24</v>
      </c>
      <c r="M139" s="2">
        <v>50</v>
      </c>
      <c r="N139" s="2">
        <v>0.64</v>
      </c>
      <c r="O139" s="2">
        <v>32</v>
      </c>
      <c r="P139" s="2">
        <v>100</v>
      </c>
      <c r="Q139" s="2">
        <v>0.62</v>
      </c>
      <c r="R139" s="2">
        <v>62</v>
      </c>
      <c r="BQ139" s="4"/>
    </row>
    <row r="140" spans="1:69" x14ac:dyDescent="0.35">
      <c r="A140" t="s">
        <v>204</v>
      </c>
      <c r="B140" t="s">
        <v>57</v>
      </c>
      <c r="C140" s="3"/>
      <c r="D140" s="3">
        <f>IF(Tableau1[[#This Row],[Besoin Exprimé]]&lt;Tableau1[[#This Row],[Tranche 1]],Tableau1[[#This Row],[Tranche 1]],Tableau1[[#This Row],[Besoin Exprimé]])</f>
        <v>1</v>
      </c>
      <c r="E140" s="3">
        <f>prix(Tableau1[[#This Row],[Besoin réel]])</f>
        <v>10.210000000000001</v>
      </c>
      <c r="F140" s="3">
        <f>Tableau1[[#This Row],[Besoin réel]]*Tableau1[[#This Row],[Prix]]</f>
        <v>10.210000000000001</v>
      </c>
      <c r="G140" s="3">
        <f>OPTIMUM(Tableau1[[#This Row],[Besoin réel]])</f>
        <v>5</v>
      </c>
      <c r="H140" s="3">
        <f>prix(Tableau1[[#This Row],[Besoin optimisé]])</f>
        <v>2.04</v>
      </c>
      <c r="I140" s="3">
        <f>Tableau1[[#This Row],[Prix optimisé]]*Tableau1[[#This Row],[Besoin optimisé]]</f>
        <v>10.199999999999999</v>
      </c>
      <c r="J140" s="1">
        <v>1</v>
      </c>
      <c r="K140" s="2">
        <v>10.210000000000001</v>
      </c>
      <c r="L140" s="2">
        <v>10.210000000000001</v>
      </c>
      <c r="M140" s="2">
        <v>5</v>
      </c>
      <c r="N140" s="2">
        <v>2.04</v>
      </c>
      <c r="O140" s="2">
        <v>10.199999999999999</v>
      </c>
      <c r="P140" s="2">
        <v>10</v>
      </c>
      <c r="Q140" s="2">
        <v>2.0499999999999998</v>
      </c>
      <c r="R140" s="2">
        <v>20.5</v>
      </c>
      <c r="S140" s="2">
        <v>20</v>
      </c>
      <c r="T140" s="2">
        <v>1.04</v>
      </c>
      <c r="U140" s="2">
        <v>20.8</v>
      </c>
      <c r="V140" s="2">
        <v>50</v>
      </c>
      <c r="W140" s="2">
        <v>0.26</v>
      </c>
      <c r="X140" s="2">
        <v>13</v>
      </c>
      <c r="Y140" s="2">
        <v>100</v>
      </c>
      <c r="Z140" s="2">
        <v>0.26</v>
      </c>
      <c r="AA140" s="2">
        <v>26</v>
      </c>
      <c r="AB140" s="2">
        <v>200</v>
      </c>
      <c r="AC140" s="2">
        <v>0.14000000000000001</v>
      </c>
      <c r="AD140" s="2">
        <v>28.000000000000004</v>
      </c>
      <c r="AE140" s="2">
        <v>400</v>
      </c>
      <c r="AF140" s="2">
        <v>0.12</v>
      </c>
      <c r="AG140" s="2">
        <v>48</v>
      </c>
      <c r="AH140" s="2">
        <v>500</v>
      </c>
      <c r="AI140" s="2">
        <v>0.1</v>
      </c>
      <c r="AJ140" s="2">
        <v>50</v>
      </c>
      <c r="AK140" s="2">
        <v>1000</v>
      </c>
      <c r="AL140" s="2">
        <v>0.1</v>
      </c>
      <c r="AM140" s="2">
        <v>100</v>
      </c>
      <c r="AN140" s="2">
        <v>2200</v>
      </c>
      <c r="AO140" s="2">
        <v>0.11</v>
      </c>
      <c r="AP140" s="2">
        <v>242</v>
      </c>
      <c r="AQ140" s="2">
        <v>5000</v>
      </c>
      <c r="AR140" s="2">
        <v>0.1</v>
      </c>
      <c r="AS140" s="2">
        <v>500</v>
      </c>
      <c r="BQ140" s="4"/>
    </row>
    <row r="141" spans="1:69" x14ac:dyDescent="0.35">
      <c r="A141" t="s">
        <v>205</v>
      </c>
      <c r="B141" t="s">
        <v>206</v>
      </c>
      <c r="C141" s="3"/>
      <c r="D141" s="3">
        <f>IF(Tableau1[[#This Row],[Besoin Exprimé]]&lt;Tableau1[[#This Row],[Tranche 1]],Tableau1[[#This Row],[Tranche 1]],Tableau1[[#This Row],[Besoin Exprimé]])</f>
        <v>100</v>
      </c>
      <c r="E141" s="3">
        <f>prix(Tableau1[[#This Row],[Besoin réel]])</f>
        <v>2.59</v>
      </c>
      <c r="F141" s="3">
        <f>Tableau1[[#This Row],[Besoin réel]]*Tableau1[[#This Row],[Prix]]</f>
        <v>259</v>
      </c>
      <c r="G141" s="3">
        <f>OPTIMUM(Tableau1[[#This Row],[Besoin réel]])</f>
        <v>100</v>
      </c>
      <c r="H141" s="3">
        <f>prix(Tableau1[[#This Row],[Besoin optimisé]])</f>
        <v>2.59</v>
      </c>
      <c r="I141" s="3">
        <f>Tableau1[[#This Row],[Prix optimisé]]*Tableau1[[#This Row],[Besoin optimisé]]</f>
        <v>259</v>
      </c>
      <c r="J141" s="1">
        <v>100</v>
      </c>
      <c r="K141" s="2">
        <v>2.59</v>
      </c>
      <c r="L141" s="2">
        <v>259</v>
      </c>
      <c r="BQ141" s="4"/>
    </row>
    <row r="142" spans="1:69" x14ac:dyDescent="0.35">
      <c r="A142" t="s">
        <v>207</v>
      </c>
      <c r="B142" t="s">
        <v>57</v>
      </c>
      <c r="C142" s="3"/>
      <c r="D142" s="3">
        <f>IF(Tableau1[[#This Row],[Besoin Exprimé]]&lt;Tableau1[[#This Row],[Tranche 1]],Tableau1[[#This Row],[Tranche 1]],Tableau1[[#This Row],[Besoin Exprimé]])</f>
        <v>1</v>
      </c>
      <c r="E142" s="3">
        <f>prix(Tableau1[[#This Row],[Besoin réel]])</f>
        <v>5990.39</v>
      </c>
      <c r="F142" s="3">
        <f>Tableau1[[#This Row],[Besoin réel]]*Tableau1[[#This Row],[Prix]]</f>
        <v>5990.39</v>
      </c>
      <c r="G142" s="3">
        <f>OPTIMUM(Tableau1[[#This Row],[Besoin réel]])</f>
        <v>1</v>
      </c>
      <c r="H142" s="3">
        <f>prix(Tableau1[[#This Row],[Besoin optimisé]])</f>
        <v>5990.39</v>
      </c>
      <c r="I142" s="3">
        <f>Tableau1[[#This Row],[Prix optimisé]]*Tableau1[[#This Row],[Besoin optimisé]]</f>
        <v>5990.39</v>
      </c>
      <c r="J142" s="1">
        <v>1</v>
      </c>
      <c r="K142" s="2">
        <v>5990.39</v>
      </c>
      <c r="L142" s="2">
        <v>5990.39</v>
      </c>
      <c r="M142" s="2">
        <v>5</v>
      </c>
      <c r="N142" s="2">
        <v>1202.9000000000001</v>
      </c>
      <c r="O142" s="2">
        <v>6014.5</v>
      </c>
      <c r="P142" s="2">
        <v>10</v>
      </c>
      <c r="Q142" s="2">
        <v>607.52</v>
      </c>
      <c r="R142" s="2">
        <v>6075.2</v>
      </c>
      <c r="S142" s="2">
        <v>50</v>
      </c>
      <c r="T142" s="2">
        <v>571.08000000000004</v>
      </c>
      <c r="U142" s="2">
        <v>28554.000000000004</v>
      </c>
      <c r="V142" s="2">
        <v>100</v>
      </c>
      <c r="W142" s="2">
        <v>536.82000000000005</v>
      </c>
      <c r="X142" s="2">
        <v>53682.000000000007</v>
      </c>
      <c r="Y142" s="2">
        <v>500</v>
      </c>
      <c r="Z142" s="2">
        <v>509.98</v>
      </c>
      <c r="AA142" s="2">
        <v>254990</v>
      </c>
      <c r="AB142" s="2">
        <v>1000</v>
      </c>
      <c r="AC142" s="2">
        <v>484.48</v>
      </c>
      <c r="AD142" s="2">
        <v>484480</v>
      </c>
      <c r="AE142" s="2">
        <v>5000</v>
      </c>
      <c r="AF142" s="2">
        <v>469.94</v>
      </c>
      <c r="AG142" s="2">
        <v>2349700</v>
      </c>
      <c r="BQ142" s="4"/>
    </row>
    <row r="143" spans="1:69" x14ac:dyDescent="0.35">
      <c r="A143" t="s">
        <v>208</v>
      </c>
      <c r="B143" t="s">
        <v>206</v>
      </c>
      <c r="C143" s="3"/>
      <c r="D143" s="3">
        <f>IF(Tableau1[[#This Row],[Besoin Exprimé]]&lt;Tableau1[[#This Row],[Tranche 1]],Tableau1[[#This Row],[Tranche 1]],Tableau1[[#This Row],[Besoin Exprimé]])</f>
        <v>50</v>
      </c>
      <c r="E143" s="3">
        <f>prix(Tableau1[[#This Row],[Besoin réel]])</f>
        <v>11.64</v>
      </c>
      <c r="F143" s="3">
        <f>Tableau1[[#This Row],[Besoin réel]]*Tableau1[[#This Row],[Prix]]</f>
        <v>582</v>
      </c>
      <c r="G143" s="3">
        <f>OPTIMUM(Tableau1[[#This Row],[Besoin réel]])</f>
        <v>50</v>
      </c>
      <c r="H143" s="3">
        <f>prix(Tableau1[[#This Row],[Besoin optimisé]])</f>
        <v>11.64</v>
      </c>
      <c r="I143" s="3">
        <f>Tableau1[[#This Row],[Prix optimisé]]*Tableau1[[#This Row],[Besoin optimisé]]</f>
        <v>582</v>
      </c>
      <c r="J143" s="1">
        <v>50</v>
      </c>
      <c r="K143" s="2">
        <v>11.64</v>
      </c>
      <c r="L143" s="2">
        <v>582</v>
      </c>
      <c r="BQ143" s="4"/>
    </row>
    <row r="144" spans="1:69" x14ac:dyDescent="0.35">
      <c r="A144" t="s">
        <v>209</v>
      </c>
      <c r="B144" t="s">
        <v>57</v>
      </c>
      <c r="C144" s="3"/>
      <c r="D144" s="3">
        <f>IF(Tableau1[[#This Row],[Besoin Exprimé]]&lt;Tableau1[[#This Row],[Tranche 1]],Tableau1[[#This Row],[Tranche 1]],Tableau1[[#This Row],[Besoin Exprimé]])</f>
        <v>1</v>
      </c>
      <c r="E144" s="3">
        <f>prix(Tableau1[[#This Row],[Besoin réel]])</f>
        <v>62.04</v>
      </c>
      <c r="F144" s="3">
        <f>Tableau1[[#This Row],[Besoin réel]]*Tableau1[[#This Row],[Prix]]</f>
        <v>62.04</v>
      </c>
      <c r="G144" s="3">
        <f>OPTIMUM(Tableau1[[#This Row],[Besoin réel]])</f>
        <v>1</v>
      </c>
      <c r="H144" s="3">
        <f>prix(Tableau1[[#This Row],[Besoin optimisé]])</f>
        <v>62.04</v>
      </c>
      <c r="I144" s="3">
        <f>Tableau1[[#This Row],[Prix optimisé]]*Tableau1[[#This Row],[Besoin optimisé]]</f>
        <v>62.04</v>
      </c>
      <c r="J144" s="1">
        <v>1</v>
      </c>
      <c r="K144" s="2">
        <v>62.04</v>
      </c>
      <c r="L144" s="2">
        <v>62.04</v>
      </c>
      <c r="M144" s="2">
        <v>5</v>
      </c>
      <c r="N144" s="2">
        <v>12.47</v>
      </c>
      <c r="O144" s="2">
        <v>62.35</v>
      </c>
      <c r="P144" s="2">
        <v>10</v>
      </c>
      <c r="Q144" s="2">
        <v>6.3</v>
      </c>
      <c r="R144" s="2">
        <v>63</v>
      </c>
      <c r="S144" s="2">
        <v>50</v>
      </c>
      <c r="T144" s="2">
        <v>1.58</v>
      </c>
      <c r="U144" s="2">
        <v>79</v>
      </c>
      <c r="V144" s="2">
        <v>100</v>
      </c>
      <c r="W144" s="2">
        <v>1.57</v>
      </c>
      <c r="X144" s="2">
        <v>157</v>
      </c>
      <c r="Y144" s="2">
        <v>200</v>
      </c>
      <c r="Z144" s="2">
        <v>0.66</v>
      </c>
      <c r="AA144" s="2">
        <v>132</v>
      </c>
      <c r="AB144" s="2">
        <v>300</v>
      </c>
      <c r="AC144" s="2">
        <v>0.83</v>
      </c>
      <c r="AD144" s="2">
        <v>249</v>
      </c>
      <c r="AE144" s="2">
        <v>400</v>
      </c>
      <c r="AF144" s="2">
        <v>0.67</v>
      </c>
      <c r="AG144" s="2">
        <v>268</v>
      </c>
      <c r="AH144" s="2">
        <v>500</v>
      </c>
      <c r="AI144" s="2">
        <v>0.53</v>
      </c>
      <c r="AJ144" s="2">
        <v>265</v>
      </c>
      <c r="AK144" s="2">
        <v>1000</v>
      </c>
      <c r="AL144" s="2">
        <v>0.54</v>
      </c>
      <c r="AM144" s="2">
        <v>540</v>
      </c>
      <c r="AN144" s="2">
        <v>2000</v>
      </c>
      <c r="AO144" s="2">
        <v>0.43</v>
      </c>
      <c r="AP144" s="2">
        <v>860</v>
      </c>
      <c r="AQ144" s="2">
        <v>5000</v>
      </c>
      <c r="AR144" s="2">
        <v>0.41</v>
      </c>
      <c r="AS144" s="2">
        <v>2050</v>
      </c>
      <c r="AT144" s="2">
        <v>11000</v>
      </c>
      <c r="AU144" s="2">
        <v>0.42</v>
      </c>
      <c r="AV144" s="2">
        <v>4620</v>
      </c>
      <c r="BQ144" s="4"/>
    </row>
    <row r="145" spans="1:69" x14ac:dyDescent="0.35">
      <c r="A145" t="s">
        <v>210</v>
      </c>
      <c r="B145" t="s">
        <v>46</v>
      </c>
      <c r="C145" s="3"/>
      <c r="D145" s="3">
        <f>IF(Tableau1[[#This Row],[Besoin Exprimé]]&lt;Tableau1[[#This Row],[Tranche 1]],Tableau1[[#This Row],[Tranche 1]],Tableau1[[#This Row],[Besoin Exprimé]])</f>
        <v>2</v>
      </c>
      <c r="E145" s="3">
        <f>prix(Tableau1[[#This Row],[Besoin réel]])</f>
        <v>11.45</v>
      </c>
      <c r="F145" s="3">
        <f>Tableau1[[#This Row],[Besoin réel]]*Tableau1[[#This Row],[Prix]]</f>
        <v>22.9</v>
      </c>
      <c r="G145" s="3">
        <f>OPTIMUM(Tableau1[[#This Row],[Besoin réel]])</f>
        <v>2</v>
      </c>
      <c r="H145" s="3">
        <f>prix(Tableau1[[#This Row],[Besoin optimisé]])</f>
        <v>11.45</v>
      </c>
      <c r="I145" s="3">
        <f>Tableau1[[#This Row],[Prix optimisé]]*Tableau1[[#This Row],[Besoin optimisé]]</f>
        <v>22.9</v>
      </c>
      <c r="J145" s="1">
        <v>2</v>
      </c>
      <c r="K145" s="2">
        <v>11.45</v>
      </c>
      <c r="L145" s="2">
        <v>22.9</v>
      </c>
      <c r="BQ145" s="4"/>
    </row>
    <row r="146" spans="1:69" x14ac:dyDescent="0.35">
      <c r="A146" t="s">
        <v>211</v>
      </c>
      <c r="B146" t="s">
        <v>63</v>
      </c>
      <c r="C146" s="3"/>
      <c r="D146" s="3">
        <f>IF(Tableau1[[#This Row],[Besoin Exprimé]]&lt;Tableau1[[#This Row],[Tranche 1]],Tableau1[[#This Row],[Tranche 1]],Tableau1[[#This Row],[Besoin Exprimé]])</f>
        <v>8</v>
      </c>
      <c r="E146" s="3">
        <f>prix(Tableau1[[#This Row],[Besoin réel]])</f>
        <v>133.24</v>
      </c>
      <c r="F146" s="3">
        <f>Tableau1[[#This Row],[Besoin réel]]*Tableau1[[#This Row],[Prix]]</f>
        <v>1065.92</v>
      </c>
      <c r="G146" s="3">
        <f>OPTIMUM(Tableau1[[#This Row],[Besoin réel]])</f>
        <v>8</v>
      </c>
      <c r="H146" s="3">
        <f>prix(Tableau1[[#This Row],[Besoin optimisé]])</f>
        <v>133.24</v>
      </c>
      <c r="I146" s="3">
        <f>Tableau1[[#This Row],[Prix optimisé]]*Tableau1[[#This Row],[Besoin optimisé]]</f>
        <v>1065.92</v>
      </c>
      <c r="J146" s="1">
        <v>8</v>
      </c>
      <c r="K146" s="2">
        <v>133.24</v>
      </c>
      <c r="L146" s="2">
        <v>1065.92</v>
      </c>
      <c r="BQ146" s="4"/>
    </row>
    <row r="147" spans="1:69" x14ac:dyDescent="0.35">
      <c r="A147" t="s">
        <v>212</v>
      </c>
      <c r="B147" t="s">
        <v>63</v>
      </c>
      <c r="C147" s="3"/>
      <c r="D147" s="3">
        <f>IF(Tableau1[[#This Row],[Besoin Exprimé]]&lt;Tableau1[[#This Row],[Tranche 1]],Tableau1[[#This Row],[Tranche 1]],Tableau1[[#This Row],[Besoin Exprimé]])</f>
        <v>1</v>
      </c>
      <c r="E147" s="3">
        <f>prix(Tableau1[[#This Row],[Besoin réel]])</f>
        <v>3.59</v>
      </c>
      <c r="F147" s="3">
        <f>Tableau1[[#This Row],[Besoin réel]]*Tableau1[[#This Row],[Prix]]</f>
        <v>3.59</v>
      </c>
      <c r="G147" s="3">
        <f>OPTIMUM(Tableau1[[#This Row],[Besoin réel]])</f>
        <v>1</v>
      </c>
      <c r="H147" s="3">
        <f>prix(Tableau1[[#This Row],[Besoin optimisé]])</f>
        <v>3.59</v>
      </c>
      <c r="I147" s="3">
        <f>Tableau1[[#This Row],[Prix optimisé]]*Tableau1[[#This Row],[Besoin optimisé]]</f>
        <v>3.59</v>
      </c>
      <c r="J147" s="1">
        <v>1</v>
      </c>
      <c r="K147" s="2">
        <v>3.59</v>
      </c>
      <c r="L147" s="2">
        <v>3.59</v>
      </c>
      <c r="BQ147" s="4"/>
    </row>
    <row r="148" spans="1:69" x14ac:dyDescent="0.35">
      <c r="A148" t="s">
        <v>213</v>
      </c>
      <c r="B148" t="s">
        <v>63</v>
      </c>
      <c r="C148" s="3"/>
      <c r="D148" s="3">
        <f>IF(Tableau1[[#This Row],[Besoin Exprimé]]&lt;Tableau1[[#This Row],[Tranche 1]],Tableau1[[#This Row],[Tranche 1]],Tableau1[[#This Row],[Besoin Exprimé]])</f>
        <v>20</v>
      </c>
      <c r="E148" s="3">
        <f>prix(Tableau1[[#This Row],[Besoin réel]])</f>
        <v>60.82</v>
      </c>
      <c r="F148" s="3">
        <f>Tableau1[[#This Row],[Besoin réel]]*Tableau1[[#This Row],[Prix]]</f>
        <v>1216.4000000000001</v>
      </c>
      <c r="G148" s="3">
        <f>OPTIMUM(Tableau1[[#This Row],[Besoin réel]])</f>
        <v>20</v>
      </c>
      <c r="H148" s="3">
        <f>prix(Tableau1[[#This Row],[Besoin optimisé]])</f>
        <v>60.82</v>
      </c>
      <c r="I148" s="3">
        <f>Tableau1[[#This Row],[Prix optimisé]]*Tableau1[[#This Row],[Besoin optimisé]]</f>
        <v>1216.4000000000001</v>
      </c>
      <c r="J148" s="1">
        <v>20</v>
      </c>
      <c r="K148" s="2">
        <v>60.82</v>
      </c>
      <c r="L148" s="2">
        <v>1216.4000000000001</v>
      </c>
      <c r="BQ148" s="4"/>
    </row>
    <row r="149" spans="1:69" x14ac:dyDescent="0.35">
      <c r="A149" t="s">
        <v>214</v>
      </c>
      <c r="B149" t="s">
        <v>215</v>
      </c>
      <c r="C149" s="3"/>
      <c r="D149" s="3">
        <f>IF(Tableau1[[#This Row],[Besoin Exprimé]]&lt;Tableau1[[#This Row],[Tranche 1]],Tableau1[[#This Row],[Tranche 1]],Tableau1[[#This Row],[Besoin Exprimé]])</f>
        <v>3</v>
      </c>
      <c r="E149" s="3">
        <f>prix(Tableau1[[#This Row],[Besoin réel]])</f>
        <v>6.01</v>
      </c>
      <c r="F149" s="3">
        <f>Tableau1[[#This Row],[Besoin réel]]*Tableau1[[#This Row],[Prix]]</f>
        <v>18.03</v>
      </c>
      <c r="G149" s="3">
        <f>OPTIMUM(Tableau1[[#This Row],[Besoin réel]])</f>
        <v>3</v>
      </c>
      <c r="H149" s="3">
        <f>prix(Tableau1[[#This Row],[Besoin optimisé]])</f>
        <v>6.01</v>
      </c>
      <c r="I149" s="3">
        <f>Tableau1[[#This Row],[Prix optimisé]]*Tableau1[[#This Row],[Besoin optimisé]]</f>
        <v>18.03</v>
      </c>
      <c r="J149" s="1">
        <v>3</v>
      </c>
      <c r="K149" s="2">
        <v>6.01</v>
      </c>
      <c r="L149" s="2">
        <v>18.03</v>
      </c>
      <c r="M149" s="2">
        <v>10</v>
      </c>
      <c r="N149" s="2">
        <v>2.16</v>
      </c>
      <c r="O149" s="2">
        <v>21.6</v>
      </c>
      <c r="P149" s="2">
        <v>50</v>
      </c>
      <c r="Q149" s="2">
        <v>0.78</v>
      </c>
      <c r="R149" s="2">
        <v>39</v>
      </c>
      <c r="BQ149" s="4"/>
    </row>
    <row r="150" spans="1:69" x14ac:dyDescent="0.35">
      <c r="A150" t="s">
        <v>216</v>
      </c>
      <c r="B150" t="s">
        <v>46</v>
      </c>
      <c r="C150" s="3"/>
      <c r="D150" s="3">
        <f>IF(Tableau1[[#This Row],[Besoin Exprimé]]&lt;Tableau1[[#This Row],[Tranche 1]],Tableau1[[#This Row],[Tranche 1]],Tableau1[[#This Row],[Besoin Exprimé]])</f>
        <v>2</v>
      </c>
      <c r="E150" s="3">
        <f>prix(Tableau1[[#This Row],[Besoin réel]])</f>
        <v>45.01</v>
      </c>
      <c r="F150" s="3">
        <f>Tableau1[[#This Row],[Besoin réel]]*Tableau1[[#This Row],[Prix]]</f>
        <v>90.02</v>
      </c>
      <c r="G150" s="3">
        <f>OPTIMUM(Tableau1[[#This Row],[Besoin réel]])</f>
        <v>2</v>
      </c>
      <c r="H150" s="3">
        <f>prix(Tableau1[[#This Row],[Besoin optimisé]])</f>
        <v>45.01</v>
      </c>
      <c r="I150" s="3">
        <f>Tableau1[[#This Row],[Prix optimisé]]*Tableau1[[#This Row],[Besoin optimisé]]</f>
        <v>90.02</v>
      </c>
      <c r="J150" s="1">
        <v>2</v>
      </c>
      <c r="K150" s="2">
        <v>45.01</v>
      </c>
      <c r="L150" s="2">
        <v>90.02</v>
      </c>
      <c r="BQ150" s="4"/>
    </row>
    <row r="151" spans="1:69" x14ac:dyDescent="0.35">
      <c r="A151" t="s">
        <v>217</v>
      </c>
      <c r="B151" t="s">
        <v>155</v>
      </c>
      <c r="C151" s="3"/>
      <c r="D151" s="3">
        <f>IF(Tableau1[[#This Row],[Besoin Exprimé]]&lt;Tableau1[[#This Row],[Tranche 1]],Tableau1[[#This Row],[Tranche 1]],Tableau1[[#This Row],[Besoin Exprimé]])</f>
        <v>1</v>
      </c>
      <c r="E151" s="3">
        <f>prix(Tableau1[[#This Row],[Besoin réel]])</f>
        <v>1.63</v>
      </c>
      <c r="F151" s="3">
        <f>Tableau1[[#This Row],[Besoin réel]]*Tableau1[[#This Row],[Prix]]</f>
        <v>1.63</v>
      </c>
      <c r="G151" s="3">
        <f>OPTIMUM(Tableau1[[#This Row],[Besoin réel]])</f>
        <v>1</v>
      </c>
      <c r="H151" s="3">
        <f>prix(Tableau1[[#This Row],[Besoin optimisé]])</f>
        <v>1.63</v>
      </c>
      <c r="I151" s="3">
        <f>Tableau1[[#This Row],[Prix optimisé]]*Tableau1[[#This Row],[Besoin optimisé]]</f>
        <v>1.63</v>
      </c>
      <c r="J151" s="1">
        <v>1</v>
      </c>
      <c r="K151" s="2">
        <v>1.63</v>
      </c>
      <c r="L151" s="2">
        <v>1.63</v>
      </c>
      <c r="BQ151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DIABAKHATE Abdoulaye ASC NIV I OA</dc:creator>
  <cp:lastModifiedBy>Michel</cp:lastModifiedBy>
  <dcterms:created xsi:type="dcterms:W3CDTF">2019-11-18T10:18:55Z</dcterms:created>
  <dcterms:modified xsi:type="dcterms:W3CDTF">2019-11-21T01:08:01Z</dcterms:modified>
</cp:coreProperties>
</file>