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/>
  </bookViews>
  <sheets>
    <sheet name="Feuil1" sheetId="2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5" i="2" l="1"/>
  <c r="C5" i="2" s="1"/>
  <c r="B4" i="2"/>
  <c r="C4" i="2" s="1"/>
  <c r="B3" i="2"/>
  <c r="C3" i="2" s="1"/>
  <c r="B2" i="2"/>
  <c r="C2" i="2" s="1"/>
  <c r="B6" i="2"/>
  <c r="C6" i="2" s="1"/>
  <c r="AF3" i="2" l="1"/>
  <c r="Y3" i="2"/>
  <c r="U3" i="2"/>
  <c r="P3" i="2"/>
  <c r="AJ3" i="2" s="1"/>
  <c r="V3" i="2"/>
  <c r="O3" i="2"/>
  <c r="AC3" i="2"/>
  <c r="AG3" i="2"/>
  <c r="AN3" i="2" s="1"/>
  <c r="X3" i="2"/>
  <c r="T3" i="2"/>
  <c r="M3" i="2"/>
  <c r="Q3" i="2"/>
  <c r="L3" i="2"/>
  <c r="AE3" i="2"/>
  <c r="Z3" i="2"/>
  <c r="S3" i="2"/>
  <c r="AD3" i="2"/>
  <c r="AB3" i="2"/>
  <c r="AA3" i="2"/>
  <c r="W3" i="2"/>
  <c r="AL3" i="2" s="1"/>
  <c r="N3" i="2"/>
  <c r="R3" i="2"/>
  <c r="AE4" i="2"/>
  <c r="Y4" i="2"/>
  <c r="U4" i="2"/>
  <c r="M4" i="2"/>
  <c r="Q4" i="2"/>
  <c r="F4" i="2"/>
  <c r="J4" i="2"/>
  <c r="AD4" i="2"/>
  <c r="V4" i="2"/>
  <c r="P4" i="2"/>
  <c r="I4" i="2"/>
  <c r="AF4" i="2"/>
  <c r="AB4" i="2"/>
  <c r="X4" i="2"/>
  <c r="T4" i="2"/>
  <c r="N4" i="2"/>
  <c r="R4" i="2"/>
  <c r="G4" i="2"/>
  <c r="K4" i="2"/>
  <c r="Z4" i="2"/>
  <c r="E4" i="2"/>
  <c r="AC4" i="2"/>
  <c r="AN4" i="2" s="1"/>
  <c r="AG4" i="2"/>
  <c r="AA4" i="2"/>
  <c r="W4" i="2"/>
  <c r="O4" i="2"/>
  <c r="S4" i="2"/>
  <c r="L4" i="2"/>
  <c r="D4" i="2"/>
  <c r="H4" i="2"/>
  <c r="AC6" i="2"/>
  <c r="AG6" i="2"/>
  <c r="Y6" i="2"/>
  <c r="U6" i="2"/>
  <c r="O6" i="2"/>
  <c r="S6" i="2"/>
  <c r="L6" i="2"/>
  <c r="F6" i="2"/>
  <c r="J6" i="2"/>
  <c r="V6" i="2"/>
  <c r="N6" i="2"/>
  <c r="E6" i="2"/>
  <c r="AD6" i="2"/>
  <c r="X6" i="2"/>
  <c r="T6" i="2"/>
  <c r="P6" i="2"/>
  <c r="G6" i="2"/>
  <c r="K6" i="2"/>
  <c r="AF6" i="2"/>
  <c r="AB6" i="2"/>
  <c r="Z6" i="2"/>
  <c r="R6" i="2"/>
  <c r="I6" i="2"/>
  <c r="AE6" i="2"/>
  <c r="AA6" i="2"/>
  <c r="W6" i="2"/>
  <c r="M6" i="2"/>
  <c r="Q6" i="2"/>
  <c r="D6" i="2"/>
  <c r="H6" i="2"/>
  <c r="AD5" i="2"/>
  <c r="AB5" i="2"/>
  <c r="Y5" i="2"/>
  <c r="U5" i="2"/>
  <c r="N5" i="2"/>
  <c r="R5" i="2"/>
  <c r="F5" i="2"/>
  <c r="J5" i="2"/>
  <c r="AC5" i="2"/>
  <c r="AG5" i="2"/>
  <c r="V5" i="2"/>
  <c r="M5" i="2"/>
  <c r="L5" i="2"/>
  <c r="I5" i="2"/>
  <c r="AE5" i="2"/>
  <c r="X5" i="2"/>
  <c r="T5" i="2"/>
  <c r="O5" i="2"/>
  <c r="S5" i="2"/>
  <c r="G5" i="2"/>
  <c r="K5" i="2"/>
  <c r="Z5" i="2"/>
  <c r="Q5" i="2"/>
  <c r="E5" i="2"/>
  <c r="AF5" i="2"/>
  <c r="AA5" i="2"/>
  <c r="W5" i="2"/>
  <c r="P5" i="2"/>
  <c r="D5" i="2"/>
  <c r="H5" i="2"/>
  <c r="AC2" i="2"/>
  <c r="AG2" i="2"/>
  <c r="Y2" i="2"/>
  <c r="U2" i="2"/>
  <c r="O2" i="2"/>
  <c r="S2" i="2"/>
  <c r="L2" i="2"/>
  <c r="F2" i="2"/>
  <c r="J2" i="2"/>
  <c r="AF2" i="2"/>
  <c r="AB2" i="2"/>
  <c r="Z2" i="2"/>
  <c r="N2" i="2"/>
  <c r="E2" i="2"/>
  <c r="AD2" i="2"/>
  <c r="X2" i="2"/>
  <c r="T2" i="2"/>
  <c r="P2" i="2"/>
  <c r="G2" i="2"/>
  <c r="K2" i="2"/>
  <c r="V2" i="2"/>
  <c r="R2" i="2"/>
  <c r="I2" i="2"/>
  <c r="AE2" i="2"/>
  <c r="AA2" i="2"/>
  <c r="W2" i="2"/>
  <c r="M2" i="2"/>
  <c r="Q2" i="2"/>
  <c r="D2" i="2"/>
  <c r="H2" i="2"/>
  <c r="AL2" i="2" l="1"/>
  <c r="AJ2" i="2"/>
  <c r="AL5" i="2"/>
  <c r="AN6" i="2"/>
  <c r="AL4" i="2"/>
  <c r="AM4" i="2" s="1"/>
  <c r="AN2" i="2"/>
  <c r="AJ5" i="2"/>
  <c r="AN5" i="2"/>
  <c r="AO5" i="2" s="1"/>
  <c r="AJ6" i="2"/>
  <c r="AL6" i="2"/>
  <c r="AJ4" i="2"/>
  <c r="AM6" i="2"/>
  <c r="AH5" i="2"/>
  <c r="AH4" i="2"/>
  <c r="AH2" i="2"/>
  <c r="AI2" i="2" s="1"/>
  <c r="AH6" i="2"/>
  <c r="AI6" i="2" s="1"/>
  <c r="AO2" i="2"/>
  <c r="AM2" i="2"/>
  <c r="AO4" i="2"/>
  <c r="AO3" i="2"/>
  <c r="AO6" i="2"/>
  <c r="AK2" i="2"/>
  <c r="AK3" i="2"/>
  <c r="AK5" i="2"/>
  <c r="AM3" i="2"/>
  <c r="AI5" i="2" l="1"/>
  <c r="AK6" i="2"/>
  <c r="AM5" i="2"/>
  <c r="AK4" i="2"/>
  <c r="AI4" i="2"/>
  <c r="H3" i="2"/>
  <c r="E3" i="2"/>
  <c r="I3" i="2"/>
  <c r="G3" i="2"/>
  <c r="K3" i="2"/>
  <c r="F3" i="2"/>
  <c r="J3" i="2"/>
  <c r="AP6" i="2"/>
  <c r="D3" i="2"/>
  <c r="AP2" i="2"/>
  <c r="AP5" i="2"/>
  <c r="AH3" i="2" l="1"/>
  <c r="AI3" i="2" s="1"/>
  <c r="AP3" i="2" s="1"/>
  <c r="AP4" i="2"/>
</calcChain>
</file>

<file path=xl/sharedStrings.xml><?xml version="1.0" encoding="utf-8"?>
<sst xmlns="http://schemas.openxmlformats.org/spreadsheetml/2006/main" count="47" uniqueCount="47">
  <si>
    <t>Chaine nettoyée</t>
  </si>
  <si>
    <t>Changement ordre caractères</t>
  </si>
  <si>
    <t>1ère partie</t>
  </si>
  <si>
    <t>2e partie</t>
  </si>
  <si>
    <t>3e partie</t>
  </si>
  <si>
    <t>Reste 1ère partie</t>
  </si>
  <si>
    <t>Reste 2e partie</t>
  </si>
  <si>
    <t>Reste 3e partie</t>
  </si>
  <si>
    <t>4e partie</t>
  </si>
  <si>
    <t>Reste 4e partie</t>
  </si>
  <si>
    <t>LU280019400644750000</t>
  </si>
  <si>
    <t>MD24AG000225100013104168</t>
  </si>
  <si>
    <t>1</t>
  </si>
  <si>
    <t>2</t>
  </si>
  <si>
    <t>3</t>
  </si>
  <si>
    <t>4</t>
  </si>
  <si>
    <t>5</t>
  </si>
  <si>
    <t>6</t>
  </si>
  <si>
    <t>7</t>
  </si>
  <si>
    <t>8</t>
  </si>
  <si>
    <t>9</t>
  </si>
  <si>
    <t>10</t>
  </si>
  <si>
    <t>11</t>
  </si>
  <si>
    <t>12</t>
  </si>
  <si>
    <t>13</t>
  </si>
  <si>
    <t>14</t>
  </si>
  <si>
    <t>15</t>
  </si>
  <si>
    <t>16</t>
  </si>
  <si>
    <t>17</t>
  </si>
  <si>
    <t>18</t>
  </si>
  <si>
    <t>19</t>
  </si>
  <si>
    <t>20</t>
  </si>
  <si>
    <t>21</t>
  </si>
  <si>
    <t>22</t>
  </si>
  <si>
    <t>23</t>
  </si>
  <si>
    <t>24</t>
  </si>
  <si>
    <t>25</t>
  </si>
  <si>
    <t>26</t>
  </si>
  <si>
    <t>27</t>
  </si>
  <si>
    <t>28</t>
  </si>
  <si>
    <t>29</t>
  </si>
  <si>
    <t>30</t>
  </si>
  <si>
    <t>ME25505000012345678951</t>
  </si>
  <si>
    <t>Chaîne originale</t>
  </si>
  <si>
    <t>IBAN Valide si =1</t>
  </si>
  <si>
    <t>AT611904300234573201</t>
  </si>
  <si>
    <t>CH95 3456 7890 C123 4567 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</si>
</sst>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2" tint="-9.9978637043366805E-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0" xfId="0" applyAlignment="1">
      <alignment horizontal="center" vertical="center"/>
    </xf>
    <xf numFmtId="0" fontId="1" fillId="0" borderId="0" xfId="0" applyFont="1" applyAlignment="1">
      <alignment vertical="center"/>
    </xf>
    <xf numFmtId="0" fontId="1" fillId="0" borderId="0" xfId="0" applyFont="1" applyAlignment="1">
      <alignment vertical="center" wrapText="1"/>
    </xf>
    <xf numFmtId="0" fontId="0" fillId="3" borderId="0" xfId="0" applyFill="1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0" fillId="4" borderId="0" xfId="0" applyFill="1" applyAlignment="1">
      <alignment horizontal="center" vertical="center"/>
    </xf>
    <xf numFmtId="0" fontId="0" fillId="5" borderId="0" xfId="0" applyFill="1" applyAlignment="1">
      <alignment horizontal="center" vertical="center"/>
    </xf>
    <xf numFmtId="0" fontId="0" fillId="5" borderId="0" xfId="0" applyFill="1"/>
    <xf numFmtId="0" fontId="0" fillId="3" borderId="0" xfId="0" applyFill="1"/>
    <xf numFmtId="0" fontId="0" fillId="2" borderId="0" xfId="0" applyFill="1"/>
    <xf numFmtId="0" fontId="0" fillId="0" borderId="0" xfId="0" applyNumberFormat="1"/>
  </cellXfs>
  <cellStyles count="1">
    <cellStyle name="Normal" xfId="0" builtinId="0"/>
  </cellStyles>
  <dxfs count="40">
    <dxf>
      <numFmt numFmtId="0" formatCode="General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</dxf>
    <dxf>
      <numFmt numFmtId="0" formatCode="General"/>
      <fill>
        <patternFill patternType="solid">
          <fgColor indexed="64"/>
          <bgColor theme="7" tint="0.79998168889431442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theme="2" tint="-9.9978637043366805E-2"/>
        </patternFill>
      </fill>
    </dxf>
    <dxf>
      <fill>
        <patternFill patternType="solid">
          <fgColor indexed="64"/>
          <bgColor theme="2" tint="-9.9978637043366805E-2"/>
        </patternFill>
      </fill>
    </dxf>
    <dxf>
      <fill>
        <patternFill patternType="solid">
          <fgColor indexed="64"/>
          <bgColor theme="9" tint="0.79998168889431442"/>
        </patternFill>
      </fill>
    </dxf>
    <dxf>
      <fill>
        <patternFill patternType="solid">
          <fgColor indexed="64"/>
          <bgColor theme="9" tint="0.79998168889431442"/>
        </patternFill>
      </fill>
    </dxf>
    <dxf>
      <fill>
        <patternFill patternType="solid">
          <fgColor indexed="64"/>
          <bgColor theme="4" tint="0.79998168889431442"/>
        </patternFill>
      </fill>
    </dxf>
    <dxf>
      <fill>
        <patternFill patternType="solid">
          <fgColor indexed="64"/>
          <bgColor theme="4" tint="0.79998168889431442"/>
        </patternFill>
      </fill>
    </dxf>
    <dxf>
      <fill>
        <patternFill patternType="solid">
          <fgColor indexed="64"/>
          <bgColor theme="7" tint="0.79998168889431442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theme="7" tint="0.79998168889431442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theme="2" tint="-9.9978637043366805E-2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theme="2" tint="-9.9978637043366805E-2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theme="2" tint="-9.9978637043366805E-2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theme="2" tint="-9.9978637043366805E-2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theme="2" tint="-9.9978637043366805E-2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theme="2" tint="-9.9978637043366805E-2"/>
        </patternFill>
      </fill>
      <alignment horizontal="center" vertical="center" textRotation="0" wrapText="0" indent="0" justifyLastLine="0" shrinkToFit="0" readingOrder="0"/>
    </dxf>
    <dxf>
      <fill>
        <patternFill>
          <fgColor indexed="64"/>
          <bgColor theme="9" tint="0.79998168889431442"/>
        </patternFill>
      </fill>
      <alignment horizontal="center" vertical="center" textRotation="0" wrapText="0" indent="0" justifyLastLine="0" shrinkToFit="0" readingOrder="0"/>
    </dxf>
    <dxf>
      <fill>
        <patternFill>
          <fgColor indexed="64"/>
          <bgColor theme="9" tint="0.79998168889431442"/>
        </patternFill>
      </fill>
      <alignment horizontal="center" vertical="center" textRotation="0" wrapText="0" indent="0" justifyLastLine="0" shrinkToFit="0" readingOrder="0"/>
    </dxf>
    <dxf>
      <fill>
        <patternFill>
          <fgColor indexed="64"/>
          <bgColor theme="9" tint="0.79998168889431442"/>
        </patternFill>
      </fill>
      <alignment horizontal="center" vertical="center" textRotation="0" wrapText="0" indent="0" justifyLastLine="0" shrinkToFit="0" readingOrder="0"/>
    </dxf>
    <dxf>
      <fill>
        <patternFill>
          <fgColor indexed="64"/>
          <bgColor theme="9" tint="0.79998168889431442"/>
        </patternFill>
      </fill>
      <alignment horizontal="center" vertical="center" textRotation="0" wrapText="0" indent="0" justifyLastLine="0" shrinkToFit="0" readingOrder="0"/>
    </dxf>
    <dxf>
      <fill>
        <patternFill>
          <fgColor indexed="64"/>
          <bgColor theme="9" tint="0.79998168889431442"/>
        </patternFill>
      </fill>
      <alignment horizontal="center" vertical="center" textRotation="0" wrapText="0" indent="0" justifyLastLine="0" shrinkToFit="0" readingOrder="0"/>
    </dxf>
    <dxf>
      <fill>
        <patternFill>
          <fgColor indexed="64"/>
          <bgColor theme="9" tint="0.79998168889431442"/>
        </patternFill>
      </fill>
      <alignment horizontal="center" vertical="center" textRotation="0" wrapText="0" indent="0" justifyLastLine="0" shrinkToFit="0" readingOrder="0"/>
    </dxf>
    <dxf>
      <fill>
        <patternFill>
          <fgColor indexed="64"/>
          <bgColor theme="9" tint="0.79998168889431442"/>
        </patternFill>
      </fill>
      <alignment horizontal="center" vertical="center" textRotation="0" wrapText="0" indent="0" justifyLastLine="0" shrinkToFit="0" readingOrder="0"/>
    </dxf>
    <dxf>
      <fill>
        <patternFill>
          <fgColor indexed="64"/>
          <bgColor theme="9" tint="0.79998168889431442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theme="7" tint="0.79998168889431442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theme="7" tint="0.79998168889431442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theme="7" tint="0.79998168889431442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theme="7" tint="0.79998168889431442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theme="7" tint="0.79998168889431442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theme="7" tint="0.79998168889431442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theme="7" tint="0.79998168889431442"/>
        </patternFill>
      </fill>
      <alignment horizontal="center" vertical="center" textRotation="0" wrapText="0" indent="0" justifyLastLine="0" shrinkToFit="0" readingOrder="0"/>
    </dxf>
    <dxf>
      <numFmt numFmtId="0" formatCode="General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63500</xdr:colOff>
      <xdr:row>7</xdr:row>
      <xdr:rowOff>57150</xdr:rowOff>
    </xdr:from>
    <xdr:to>
      <xdr:col>13</xdr:col>
      <xdr:colOff>103667</xdr:colOff>
      <xdr:row>37</xdr:row>
      <xdr:rowOff>158055</xdr:rowOff>
    </xdr:to>
    <xdr:pic>
      <xdr:nvPicPr>
        <xdr:cNvPr id="2" name="Grafik 1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6150" y="1530350"/>
          <a:ext cx="8866667" cy="5625405"/>
        </a:xfrm>
        <a:prstGeom prst="rect">
          <a:avLst/>
        </a:prstGeom>
        <a:ln>
          <a:solidFill>
            <a:schemeClr val="tx1"/>
          </a:solidFill>
        </a:ln>
      </xdr:spPr>
    </xdr:pic>
    <xdr:clientData/>
  </xdr:twoCellAnchor>
</xdr:wsDr>
</file>

<file path=xl/tables/table1.xml><?xml version="1.0" encoding="utf-8"?>
<table xmlns="http://schemas.openxmlformats.org/spreadsheetml/2006/main" id="1" name="Tableau1" displayName="Tableau1" ref="A1:AP6" totalsRowShown="0" headerRowDxfId="39">
  <autoFilter ref="A1:AP6"/>
  <tableColumns count="42">
    <tableColumn id="1" name="Chaîne originale"/>
    <tableColumn id="2" name="Chaine nettoyée">
      <calculatedColumnFormula>SUBSTITUTE(A2," ","")</calculatedColumnFormula>
    </tableColumn>
    <tableColumn id="3" name="Changement ordre caractères" dataDxfId="38">
      <calculatedColumnFormula>CONCATENATE(RIGHT(B2,LEN(B2)-4),LEFT(B2,4))</calculatedColumnFormula>
    </tableColumn>
    <tableColumn id="4" name="1" dataDxfId="1">
      <calculatedColumnFormula>IFERROR(IF(ISNUMBER(VALUE((MID($C2,D$1,1)))),VALUE(MID($C2,D$1,1)),CODE(MID($C2,D$1,1))-55),"")</calculatedColumnFormula>
    </tableColumn>
    <tableColumn id="5" name="2" dataDxfId="37">
      <calculatedColumnFormula>IFERROR(IF(ISNUMBER(VALUE((MID($C2,E$1,1)))),VALUE(MID($C2,E$1,1)),CODE(MID($C2,E$1,1))-55),"")</calculatedColumnFormula>
    </tableColumn>
    <tableColumn id="6" name="3" dataDxfId="36">
      <calculatedColumnFormula>IFERROR(IF(ISNUMBER(VALUE((MID($C2,F$1,1)))),VALUE(MID($C2,F$1,1)),CODE(MID($C2,F$1,1))-55),"")</calculatedColumnFormula>
    </tableColumn>
    <tableColumn id="7" name="4" dataDxfId="35">
      <calculatedColumnFormula>IFERROR(IF(ISNUMBER(VALUE((MID($C2,G$1,1)))),VALUE(MID($C2,G$1,1)),CODE(MID($C2,G$1,1))-55),"")</calculatedColumnFormula>
    </tableColumn>
    <tableColumn id="8" name="5" dataDxfId="34">
      <calculatedColumnFormula>IFERROR(IF(ISNUMBER(VALUE((MID($C2,H$1,1)))),VALUE(MID($C2,H$1,1)),CODE(MID($C2,H$1,1))-55),"")</calculatedColumnFormula>
    </tableColumn>
    <tableColumn id="9" name="6" dataDxfId="33">
      <calculatedColumnFormula>IFERROR(IF(ISNUMBER(VALUE((MID($C2,I$1,1)))),VALUE(MID($C2,I$1,1)),CODE(MID($C2,I$1,1))-55),"")</calculatedColumnFormula>
    </tableColumn>
    <tableColumn id="10" name="7" dataDxfId="32">
      <calculatedColumnFormula>IFERROR(IF(ISNUMBER(VALUE((MID($C2,J$1,1)))),VALUE(MID($C2,J$1,1)),CODE(MID($C2,J$1,1))-55),"")</calculatedColumnFormula>
    </tableColumn>
    <tableColumn id="11" name="8" dataDxfId="31">
      <calculatedColumnFormula>IFERROR(IF(ISNUMBER(VALUE((MID($C2,K$1,1)))),VALUE(MID($C2,K$1,1)),CODE(MID($C2,K$1,1))-55),"")</calculatedColumnFormula>
    </tableColumn>
    <tableColumn id="12" name="9" dataDxfId="0">
      <calculatedColumnFormula>IFERROR(IF(ISNUMBER(VALUE((MID($C2,L$1,1)))),VALUE(MID($C2,L$1,1)),CODE(MID($C2,L$1,1))-55),"")</calculatedColumnFormula>
    </tableColumn>
    <tableColumn id="13" name="10" dataDxfId="30">
      <calculatedColumnFormula>IFERROR(IF(ISNUMBER(VALUE((MID($C2,M$1,1)))),VALUE(MID($C2,M$1,1)),CODE(MID($C2,M$1,1))-55),"")</calculatedColumnFormula>
    </tableColumn>
    <tableColumn id="14" name="11" dataDxfId="29">
      <calculatedColumnFormula>IFERROR(IF(ISNUMBER(VALUE((MID($C2,N$1,1)))),VALUE(MID($C2,N$1,1)),CODE(MID($C2,N$1,1))-55),"")</calculatedColumnFormula>
    </tableColumn>
    <tableColumn id="15" name="12" dataDxfId="28">
      <calculatedColumnFormula>IFERROR(IF(ISNUMBER(VALUE((MID($C2,O$1,1)))),VALUE(MID($C2,O$1,1)),CODE(MID($C2,O$1,1))-55),"")</calculatedColumnFormula>
    </tableColumn>
    <tableColumn id="16" name="13" dataDxfId="27">
      <calculatedColumnFormula>IFERROR(IF(ISNUMBER(VALUE((MID($C2,P$1,1)))),VALUE(MID($C2,P$1,1)),CODE(MID($C2,P$1,1))-55),"")</calculatedColumnFormula>
    </tableColumn>
    <tableColumn id="17" name="14" dataDxfId="26">
      <calculatedColumnFormula>IFERROR(IF(ISNUMBER(VALUE((MID($C2,Q$1,1)))),VALUE(MID($C2,Q$1,1)),CODE(MID($C2,Q$1,1))-55),"")</calculatedColumnFormula>
    </tableColumn>
    <tableColumn id="18" name="15" dataDxfId="25">
      <calculatedColumnFormula>IFERROR(IF(ISNUMBER(VALUE((MID($C2,R$1,1)))),VALUE(MID($C2,R$1,1)),CODE(MID($C2,R$1,1))-55),"")</calculatedColumnFormula>
    </tableColumn>
    <tableColumn id="19" name="16" dataDxfId="24">
      <calculatedColumnFormula>IFERROR(IF(ISNUMBER(VALUE((MID($C2,S$1,1)))),VALUE(MID($C2,S$1,1)),CODE(MID($C2,S$1,1))-55),"")</calculatedColumnFormula>
    </tableColumn>
    <tableColumn id="20" name="17" dataDxfId="23">
      <calculatedColumnFormula>IFERROR(IF(ISNUMBER(VALUE((MID($C2,T$1,1)))),VALUE(MID($C2,T$1,1)),CODE(MID($C2,T$1,1))-55),"")</calculatedColumnFormula>
    </tableColumn>
    <tableColumn id="21" name="18" dataDxfId="22">
      <calculatedColumnFormula>IFERROR(IF(ISNUMBER(VALUE((MID($C2,U$1,1)))),VALUE(MID($C2,U$1,1)),CODE(MID($C2,U$1,1))-55),"")</calculatedColumnFormula>
    </tableColumn>
    <tableColumn id="22" name="19" dataDxfId="21">
      <calculatedColumnFormula>IFERROR(IF(ISNUMBER(VALUE((MID($C2,V$1,1)))),VALUE(MID($C2,V$1,1)),CODE(MID($C2,V$1,1))-55),"")</calculatedColumnFormula>
    </tableColumn>
    <tableColumn id="23" name="20" dataDxfId="20">
      <calculatedColumnFormula>IFERROR(IF(ISNUMBER(VALUE((MID($C2,W$1,1)))),VALUE(MID($C2,W$1,1)),CODE(MID($C2,W$1,1))-55),"")</calculatedColumnFormula>
    </tableColumn>
    <tableColumn id="24" name="21" dataDxfId="19">
      <calculatedColumnFormula>IFERROR(IF(ISNUMBER(VALUE((MID($C2,X$1,1)))),VALUE(MID($C2,X$1,1)),CODE(MID($C2,X$1,1))-55),"")</calculatedColumnFormula>
    </tableColumn>
    <tableColumn id="25" name="22" dataDxfId="18">
      <calculatedColumnFormula>IFERROR(IF(ISNUMBER(VALUE((MID($C2,Y$1,1)))),VALUE(MID($C2,Y$1,1)),CODE(MID($C2,Y$1,1))-55),"")</calculatedColumnFormula>
    </tableColumn>
    <tableColumn id="26" name="23" dataDxfId="17">
      <calculatedColumnFormula>IFERROR(IF(ISNUMBER(VALUE((MID($C2,Z$1,1)))),VALUE(MID($C2,Z$1,1)),CODE(MID($C2,Z$1,1))-55),"")</calculatedColumnFormula>
    </tableColumn>
    <tableColumn id="27" name="24" dataDxfId="16">
      <calculatedColumnFormula>IFERROR(IF(ISNUMBER(VALUE((MID($C2,AA$1,1)))),VALUE(MID($C2,AA$1,1)),CODE(MID($C2,AA$1,1))-55),"")</calculatedColumnFormula>
    </tableColumn>
    <tableColumn id="28" name="25" dataDxfId="15">
      <calculatedColumnFormula>IFERROR(IF(ISNUMBER(VALUE((MID($C2,AB$1,1)))),VALUE(MID($C2,AB$1,1)),CODE(MID($C2,AB$1,1))-55),"")</calculatedColumnFormula>
    </tableColumn>
    <tableColumn id="29" name="26" dataDxfId="14">
      <calculatedColumnFormula>IFERROR(IF(ISNUMBER(VALUE((MID($C2,AC$1,1)))),VALUE(MID($C2,AC$1,1)),CODE(MID($C2,AC$1,1))-55),"")</calculatedColumnFormula>
    </tableColumn>
    <tableColumn id="30" name="27" dataDxfId="13">
      <calculatedColumnFormula>IFERROR(IF(ISNUMBER(VALUE((MID($C2,AD$1,1)))),VALUE(MID($C2,AD$1,1)),CODE(MID($C2,AD$1,1))-55),"")</calculatedColumnFormula>
    </tableColumn>
    <tableColumn id="31" name="28" dataDxfId="12">
      <calculatedColumnFormula>IFERROR(IF(ISNUMBER(VALUE((MID($C2,AE$1,1)))),VALUE(MID($C2,AE$1,1)),CODE(MID($C2,AE$1,1))-55),"")</calculatedColumnFormula>
    </tableColumn>
    <tableColumn id="32" name="29" dataDxfId="11">
      <calculatedColumnFormula>IFERROR(IF(ISNUMBER(VALUE((MID($C2,AF$1,1)))),VALUE(MID($C2,AF$1,1)),CODE(MID($C2,AF$1,1))-55),"")</calculatedColumnFormula>
    </tableColumn>
    <tableColumn id="33" name="30" dataDxfId="10">
      <calculatedColumnFormula>IFERROR(IF(ISNUMBER(VALUE((MID($C2,AG$1,1)))),VALUE(MID($C2,AG$1,1)),CODE(MID($C2,AG$1,1))-55),"")</calculatedColumnFormula>
    </tableColumn>
    <tableColumn id="34" name="1ère partie" dataDxfId="9">
      <calculatedColumnFormula>VALUE(CONCATENATE(D2,E2,F2,G2,H2,I2,J2,K2))</calculatedColumnFormula>
    </tableColumn>
    <tableColumn id="35" name="Reste 1ère partie" dataDxfId="8">
      <calculatedColumnFormula>MOD(MOD(MOD(MOD(AH2,97)*POWER(10,LEN(AJ2)),97)*POWER(10,LEN(AL2)),97)*POWER(10,LEN(AN2)),97)</calculatedColumnFormula>
    </tableColumn>
    <tableColumn id="36" name="2e partie" dataDxfId="7">
      <calculatedColumnFormula>VALUE(CONCATENATE(L2,M2,N2,O2,P2,Q2,R2,S2))</calculatedColumnFormula>
    </tableColumn>
    <tableColumn id="37" name="Reste 2e partie" dataDxfId="6">
      <calculatedColumnFormula>MOD(MOD(MOD(AJ2,97)*POWER(10,LEN(AL2)),97)*POWER(10,LEN(AN2)),97)</calculatedColumnFormula>
    </tableColumn>
    <tableColumn id="38" name="3e partie" dataDxfId="5">
      <calculatedColumnFormula>IFERROR(VALUE(CONCATENATE(,T2,U2,V2,W2,X2,Y2,Z2,AA2)),"")</calculatedColumnFormula>
    </tableColumn>
    <tableColumn id="39" name="Reste 3e partie" dataDxfId="4">
      <calculatedColumnFormula>IFERROR(MOD(MOD(AL2,97)*POWER(10,LEN(AN2)),97),"")</calculatedColumnFormula>
    </tableColumn>
    <tableColumn id="40" name="4e partie" dataDxfId="3">
      <calculatedColumnFormula>IFERROR(VALUE(CONCATENATE(AB2,AC2,AD2,AE2,AF2,AG2)),"")</calculatedColumnFormula>
    </tableColumn>
    <tableColumn id="41" name="Reste 4e partie" dataDxfId="2">
      <calculatedColumnFormula>IFERROR(MOD(AN2,97),"")</calculatedColumnFormula>
    </tableColumn>
    <tableColumn id="42" name="IBAN Valide si =1">
      <calculatedColumnFormula>MOD(SUM(AI2,AK2,AM2,AO2),97)</calculatedColumnFormula>
    </tableColumn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P6"/>
  <sheetViews>
    <sheetView tabSelected="1" workbookViewId="0">
      <pane xSplit="1" ySplit="1" topLeftCell="B2" activePane="bottomRight" state="frozen"/>
      <selection pane="topRight" activeCell="B1" sqref="B1"/>
      <selection pane="bottomLeft" activeCell="A6" sqref="A6"/>
      <selection pane="bottomRight" activeCell="A2" sqref="A2"/>
    </sheetView>
  </sheetViews>
  <sheetFormatPr baseColWidth="10" defaultRowHeight="14.5" x14ac:dyDescent="0.35"/>
  <cols>
    <col min="1" max="1" width="30.81640625" bestFit="1" customWidth="1"/>
    <col min="2" max="3" width="29.1796875" bestFit="1" customWidth="1"/>
    <col min="4" max="4" width="8.90625" style="1" bestFit="1" customWidth="1"/>
    <col min="5" max="12" width="6.453125" style="1" bestFit="1" customWidth="1"/>
    <col min="13" max="33" width="7.453125" style="1" bestFit="1" customWidth="1"/>
    <col min="34" max="34" width="14.453125" style="1" bestFit="1" customWidth="1"/>
    <col min="35" max="35" width="19.453125" style="1" bestFit="1" customWidth="1"/>
    <col min="36" max="36" width="12.7265625" bestFit="1" customWidth="1"/>
    <col min="37" max="37" width="17.7265625" bestFit="1" customWidth="1"/>
    <col min="38" max="38" width="12.7265625" bestFit="1" customWidth="1"/>
    <col min="39" max="39" width="17.7265625" bestFit="1" customWidth="1"/>
    <col min="40" max="40" width="12.7265625" bestFit="1" customWidth="1"/>
    <col min="41" max="41" width="17.453125" customWidth="1"/>
    <col min="42" max="42" width="17.26953125" bestFit="1" customWidth="1"/>
    <col min="47" max="47" width="25" bestFit="1" customWidth="1"/>
  </cols>
  <sheetData>
    <row r="1" spans="1:42" x14ac:dyDescent="0.35">
      <c r="A1" t="s">
        <v>43</v>
      </c>
      <c r="B1" t="s">
        <v>0</v>
      </c>
      <c r="C1" t="s">
        <v>1</v>
      </c>
      <c r="D1" s="6" t="s">
        <v>12</v>
      </c>
      <c r="E1" s="6" t="s">
        <v>13</v>
      </c>
      <c r="F1" s="6" t="s">
        <v>14</v>
      </c>
      <c r="G1" s="6" t="s">
        <v>15</v>
      </c>
      <c r="H1" s="6" t="s">
        <v>16</v>
      </c>
      <c r="I1" s="6" t="s">
        <v>17</v>
      </c>
      <c r="J1" s="6" t="s">
        <v>18</v>
      </c>
      <c r="K1" s="6" t="s">
        <v>19</v>
      </c>
      <c r="L1" s="4" t="s">
        <v>20</v>
      </c>
      <c r="M1" s="4" t="s">
        <v>21</v>
      </c>
      <c r="N1" s="4" t="s">
        <v>22</v>
      </c>
      <c r="O1" s="4" t="s">
        <v>23</v>
      </c>
      <c r="P1" s="4" t="s">
        <v>24</v>
      </c>
      <c r="Q1" s="4" t="s">
        <v>25</v>
      </c>
      <c r="R1" s="4" t="s">
        <v>26</v>
      </c>
      <c r="S1" s="4" t="s">
        <v>27</v>
      </c>
      <c r="T1" s="5" t="s">
        <v>28</v>
      </c>
      <c r="U1" s="5" t="s">
        <v>29</v>
      </c>
      <c r="V1" s="5" t="s">
        <v>30</v>
      </c>
      <c r="W1" s="5" t="s">
        <v>31</v>
      </c>
      <c r="X1" s="5" t="s">
        <v>32</v>
      </c>
      <c r="Y1" s="5" t="s">
        <v>33</v>
      </c>
      <c r="Z1" s="5" t="s">
        <v>34</v>
      </c>
      <c r="AA1" s="5" t="s">
        <v>35</v>
      </c>
      <c r="AB1" s="7" t="s">
        <v>36</v>
      </c>
      <c r="AC1" s="7" t="s">
        <v>37</v>
      </c>
      <c r="AD1" s="7" t="s">
        <v>38</v>
      </c>
      <c r="AE1" s="7" t="s">
        <v>39</v>
      </c>
      <c r="AF1" s="7" t="s">
        <v>40</v>
      </c>
      <c r="AG1" s="7" t="s">
        <v>41</v>
      </c>
      <c r="AH1" s="6" t="s">
        <v>2</v>
      </c>
      <c r="AI1" s="6" t="s">
        <v>5</v>
      </c>
      <c r="AJ1" s="4" t="s">
        <v>3</v>
      </c>
      <c r="AK1" s="4" t="s">
        <v>6</v>
      </c>
      <c r="AL1" s="5" t="s">
        <v>4</v>
      </c>
      <c r="AM1" s="5" t="s">
        <v>7</v>
      </c>
      <c r="AN1" s="7" t="s">
        <v>8</v>
      </c>
      <c r="AO1" s="7" t="s">
        <v>9</v>
      </c>
      <c r="AP1" t="s">
        <v>44</v>
      </c>
    </row>
    <row r="2" spans="1:42" x14ac:dyDescent="0.35">
      <c r="A2" t="s">
        <v>10</v>
      </c>
      <c r="B2" t="str">
        <f t="shared" ref="B2:B5" si="0">SUBSTITUTE(A2," ","")</f>
        <v>LU280019400644750000</v>
      </c>
      <c r="C2" t="str">
        <f t="shared" ref="C2:C5" si="1">CONCATENATE(RIGHT(B2,LEN(B2)-4),LEFT(B2,4))</f>
        <v>0019400644750000LU28</v>
      </c>
      <c r="D2" s="6">
        <f>IFERROR(IF(ISNUMBER(VALUE((MID($C2,D$1,1)))),VALUE(MID($C2,D$1,1)),CODE(MID($C2,D$1,1))-55),"")</f>
        <v>0</v>
      </c>
      <c r="E2" s="6">
        <f>IFERROR(IF(ISNUMBER(VALUE((MID($C2,E$1,1)))),VALUE(MID($C2,E$1,1)),CODE(MID($C2,E$1,1))-55),"")</f>
        <v>0</v>
      </c>
      <c r="F2" s="6">
        <f>IFERROR(IF(ISNUMBER(VALUE((MID($C2,F$1,1)))),VALUE(MID($C2,F$1,1)),CODE(MID($C2,F$1,1))-55),"")</f>
        <v>1</v>
      </c>
      <c r="G2" s="6">
        <f>IFERROR(IF(ISNUMBER(VALUE((MID($C2,G$1,1)))),VALUE(MID($C2,G$1,1)),CODE(MID($C2,G$1,1))-55),"")</f>
        <v>9</v>
      </c>
      <c r="H2" s="6">
        <f>IFERROR(IF(ISNUMBER(VALUE((MID($C2,H$1,1)))),VALUE(MID($C2,H$1,1)),CODE(MID($C2,H$1,1))-55),"")</f>
        <v>4</v>
      </c>
      <c r="I2" s="6">
        <f>IFERROR(IF(ISNUMBER(VALUE((MID($C2,I$1,1)))),VALUE(MID($C2,I$1,1)),CODE(MID($C2,I$1,1))-55),"")</f>
        <v>0</v>
      </c>
      <c r="J2" s="6">
        <f>IFERROR(IF(ISNUMBER(VALUE((MID($C2,J$1,1)))),VALUE(MID($C2,J$1,1)),CODE(MID($C2,J$1,1))-55),"")</f>
        <v>0</v>
      </c>
      <c r="K2" s="6">
        <f>IFERROR(IF(ISNUMBER(VALUE((MID($C2,K$1,1)))),VALUE(MID($C2,K$1,1)),CODE(MID($C2,K$1,1))-55),"")</f>
        <v>6</v>
      </c>
      <c r="L2" s="4">
        <f t="shared" ref="L2:AC6" si="2">IFERROR(IF(ISNUMBER(VALUE((MID($C2,L$1,1)))),VALUE(MID($C2,L$1,1)),CODE(MID($C2,L$1,1))-55),"")</f>
        <v>4</v>
      </c>
      <c r="M2" s="4">
        <f t="shared" si="2"/>
        <v>4</v>
      </c>
      <c r="N2" s="4">
        <f t="shared" si="2"/>
        <v>7</v>
      </c>
      <c r="O2" s="4">
        <f t="shared" si="2"/>
        <v>5</v>
      </c>
      <c r="P2" s="4">
        <f t="shared" si="2"/>
        <v>0</v>
      </c>
      <c r="Q2" s="4">
        <f t="shared" si="2"/>
        <v>0</v>
      </c>
      <c r="R2" s="4">
        <f t="shared" si="2"/>
        <v>0</v>
      </c>
      <c r="S2" s="4">
        <f t="shared" si="2"/>
        <v>0</v>
      </c>
      <c r="T2" s="5">
        <f t="shared" si="2"/>
        <v>21</v>
      </c>
      <c r="U2" s="5">
        <f t="shared" si="2"/>
        <v>30</v>
      </c>
      <c r="V2" s="5">
        <f t="shared" si="2"/>
        <v>2</v>
      </c>
      <c r="W2" s="5">
        <f t="shared" si="2"/>
        <v>8</v>
      </c>
      <c r="X2" s="5" t="str">
        <f t="shared" si="2"/>
        <v/>
      </c>
      <c r="Y2" s="5" t="str">
        <f t="shared" si="2"/>
        <v/>
      </c>
      <c r="Z2" s="5" t="str">
        <f t="shared" si="2"/>
        <v/>
      </c>
      <c r="AA2" s="5" t="str">
        <f t="shared" si="2"/>
        <v/>
      </c>
      <c r="AB2" s="7" t="str">
        <f t="shared" si="2"/>
        <v/>
      </c>
      <c r="AC2" s="7" t="str">
        <f t="shared" si="2"/>
        <v/>
      </c>
      <c r="AD2" s="7" t="str">
        <f t="shared" ref="AC2:AG6" si="3">IFERROR(IF(ISNUMBER(VALUE((MID($C2,AD$1,1)))),VALUE(MID($C2,AD$1,1)),CODE(MID($C2,AD$1,1))-55),"")</f>
        <v/>
      </c>
      <c r="AE2" s="7" t="str">
        <f t="shared" si="3"/>
        <v/>
      </c>
      <c r="AF2" s="7" t="str">
        <f t="shared" si="3"/>
        <v/>
      </c>
      <c r="AG2" s="7" t="str">
        <f t="shared" si="3"/>
        <v/>
      </c>
      <c r="AH2" s="6">
        <f t="shared" ref="AH2:AH5" si="4">VALUE(CONCATENATE(D2,E2,F2,G2,H2,I2,J2,K2))</f>
        <v>194006</v>
      </c>
      <c r="AI2" s="6">
        <f t="shared" ref="AI2:AI5" si="5">MOD(MOD(MOD(MOD(AH2,97)*POWER(10,LEN(AJ2)),97)*POWER(10,LEN(AL2)),97)*POWER(10,LEN(AN2)),97)</f>
        <v>27</v>
      </c>
      <c r="AJ2" s="9">
        <f t="shared" ref="AJ2:AJ5" si="6">VALUE(CONCATENATE(L2,M2,N2,O2,P2,Q2,R2,S2))</f>
        <v>44750000</v>
      </c>
      <c r="AK2" s="9">
        <f t="shared" ref="AK2:AK5" si="7">MOD(MOD(MOD(AJ2,97)*POWER(10,LEN(AL2)),97)*POWER(10,LEN(AN2)),97)</f>
        <v>55</v>
      </c>
      <c r="AL2" s="10">
        <f t="shared" ref="AL2:AL5" si="8">IFERROR(VALUE(CONCATENATE(,T2,U2,V2,W2,X2,Y2,Z2,AA2)),"")</f>
        <v>213028</v>
      </c>
      <c r="AM2" s="10">
        <f t="shared" ref="AM2:AM5" si="9">IFERROR(MOD(MOD(AL2,97)*POWER(10,LEN(AN2)),97),"")</f>
        <v>16</v>
      </c>
      <c r="AN2" s="8" t="str">
        <f t="shared" ref="AN2:AN3" si="10">IFERROR(VALUE(CONCATENATE(AB2,AC2,AD2,AE2,AF2,AG2)),"")</f>
        <v/>
      </c>
      <c r="AO2" s="8" t="str">
        <f t="shared" ref="AO2:AO5" si="11">IFERROR(MOD(AN2,97),"")</f>
        <v/>
      </c>
      <c r="AP2">
        <f t="shared" ref="AP2:AP5" si="12">MOD(SUM(AI2,AK2,AM2,AO2),97)</f>
        <v>1</v>
      </c>
    </row>
    <row r="3" spans="1:42" x14ac:dyDescent="0.35">
      <c r="A3" s="3" t="s">
        <v>11</v>
      </c>
      <c r="B3" t="str">
        <f t="shared" si="0"/>
        <v>MD24AG000225100013104168</v>
      </c>
      <c r="C3" t="str">
        <f t="shared" si="1"/>
        <v>AG000225100013104168MD24</v>
      </c>
      <c r="D3" s="6">
        <f>IFERROR(IF(ISNUMBER(VALUE((MID($C3,D$1,1)))),VALUE(MID($C3,D$1,1)),CODE(MID($C3,D$1,1))-55),"")</f>
        <v>10</v>
      </c>
      <c r="E3" s="6">
        <f>IFERROR(IF(ISNUMBER(VALUE((MID($C3,E$1,1)))),VALUE(MID($C3,E$1,1)),CODE(MID($C3,E$1,1))-55),"")</f>
        <v>16</v>
      </c>
      <c r="F3" s="6">
        <f>IFERROR(IF(ISNUMBER(VALUE((MID($C3,F$1,1)))),VALUE(MID($C3,F$1,1)),CODE(MID($C3,F$1,1))-55),"")</f>
        <v>0</v>
      </c>
      <c r="G3" s="6">
        <f>IFERROR(IF(ISNUMBER(VALUE((MID($C3,G$1,1)))),VALUE(MID($C3,G$1,1)),CODE(MID($C3,G$1,1))-55),"")</f>
        <v>0</v>
      </c>
      <c r="H3" s="6">
        <f>IFERROR(IF(ISNUMBER(VALUE((MID($C3,H$1,1)))),VALUE(MID($C3,H$1,1)),CODE(MID($C3,H$1,1))-55),"")</f>
        <v>0</v>
      </c>
      <c r="I3" s="6">
        <f>IFERROR(IF(ISNUMBER(VALUE((MID($C3,I$1,1)))),VALUE(MID($C3,I$1,1)),CODE(MID($C3,I$1,1))-55),"")</f>
        <v>2</v>
      </c>
      <c r="J3" s="6">
        <f>IFERROR(IF(ISNUMBER(VALUE((MID($C3,J$1,1)))),VALUE(MID($C3,J$1,1)),CODE(MID($C3,J$1,1))-55),"")</f>
        <v>2</v>
      </c>
      <c r="K3" s="6">
        <f>IFERROR(IF(ISNUMBER(VALUE((MID($C3,K$1,1)))),VALUE(MID($C3,K$1,1)),CODE(MID($C3,K$1,1))-55),"")</f>
        <v>5</v>
      </c>
      <c r="L3" s="4">
        <f t="shared" si="2"/>
        <v>1</v>
      </c>
      <c r="M3" s="4">
        <f t="shared" si="2"/>
        <v>0</v>
      </c>
      <c r="N3" s="4">
        <f t="shared" si="2"/>
        <v>0</v>
      </c>
      <c r="O3" s="4">
        <f t="shared" si="2"/>
        <v>0</v>
      </c>
      <c r="P3" s="4">
        <f t="shared" si="2"/>
        <v>1</v>
      </c>
      <c r="Q3" s="4">
        <f t="shared" si="2"/>
        <v>3</v>
      </c>
      <c r="R3" s="4">
        <f t="shared" si="2"/>
        <v>1</v>
      </c>
      <c r="S3" s="4">
        <f t="shared" si="2"/>
        <v>0</v>
      </c>
      <c r="T3" s="5">
        <f t="shared" si="2"/>
        <v>4</v>
      </c>
      <c r="U3" s="5">
        <f t="shared" si="2"/>
        <v>1</v>
      </c>
      <c r="V3" s="5">
        <f t="shared" si="2"/>
        <v>6</v>
      </c>
      <c r="W3" s="5">
        <f t="shared" si="2"/>
        <v>8</v>
      </c>
      <c r="X3" s="5">
        <f t="shared" si="2"/>
        <v>22</v>
      </c>
      <c r="Y3" s="5">
        <f t="shared" si="2"/>
        <v>13</v>
      </c>
      <c r="Z3" s="5">
        <f t="shared" si="2"/>
        <v>2</v>
      </c>
      <c r="AA3" s="5">
        <f t="shared" si="2"/>
        <v>4</v>
      </c>
      <c r="AB3" s="7" t="str">
        <f t="shared" si="2"/>
        <v/>
      </c>
      <c r="AC3" s="7" t="str">
        <f t="shared" si="3"/>
        <v/>
      </c>
      <c r="AD3" s="7" t="str">
        <f t="shared" si="3"/>
        <v/>
      </c>
      <c r="AE3" s="7" t="str">
        <f t="shared" si="3"/>
        <v/>
      </c>
      <c r="AF3" s="7" t="str">
        <f t="shared" si="3"/>
        <v/>
      </c>
      <c r="AG3" s="7" t="str">
        <f t="shared" si="3"/>
        <v/>
      </c>
      <c r="AH3" s="6">
        <f t="shared" si="4"/>
        <v>1016000225</v>
      </c>
      <c r="AI3" s="6">
        <f t="shared" si="5"/>
        <v>1</v>
      </c>
      <c r="AJ3" s="9">
        <f t="shared" si="6"/>
        <v>10001310</v>
      </c>
      <c r="AK3" s="9">
        <f t="shared" si="7"/>
        <v>14</v>
      </c>
      <c r="AL3" s="10">
        <f t="shared" si="8"/>
        <v>4168221324</v>
      </c>
      <c r="AM3" s="10">
        <f t="shared" si="9"/>
        <v>83</v>
      </c>
      <c r="AN3" s="8" t="str">
        <f t="shared" si="10"/>
        <v/>
      </c>
      <c r="AO3" s="8" t="str">
        <f t="shared" si="11"/>
        <v/>
      </c>
      <c r="AP3">
        <f t="shared" si="12"/>
        <v>1</v>
      </c>
    </row>
    <row r="4" spans="1:42" x14ac:dyDescent="0.35">
      <c r="A4" s="2" t="s">
        <v>42</v>
      </c>
      <c r="B4" t="str">
        <f t="shared" si="0"/>
        <v>ME25505000012345678951</v>
      </c>
      <c r="C4" t="str">
        <f t="shared" si="1"/>
        <v>505000012345678951ME25</v>
      </c>
      <c r="D4" s="6">
        <f>IFERROR(IF(ISNUMBER(VALUE((MID($C4,D$1,1)))),VALUE(MID($C4,D$1,1)),CODE(MID($C4,D$1,1))-55),"")</f>
        <v>5</v>
      </c>
      <c r="E4" s="6">
        <f>IFERROR(IF(ISNUMBER(VALUE((MID($C4,E$1,1)))),VALUE(MID($C4,E$1,1)),CODE(MID($C4,E$1,1))-55),"")</f>
        <v>0</v>
      </c>
      <c r="F4" s="6">
        <f>IFERROR(IF(ISNUMBER(VALUE((MID($C4,F$1,1)))),VALUE(MID($C4,F$1,1)),CODE(MID($C4,F$1,1))-55),"")</f>
        <v>5</v>
      </c>
      <c r="G4" s="6">
        <f>IFERROR(IF(ISNUMBER(VALUE((MID($C4,G$1,1)))),VALUE(MID($C4,G$1,1)),CODE(MID($C4,G$1,1))-55),"")</f>
        <v>0</v>
      </c>
      <c r="H4" s="6">
        <f>IFERROR(IF(ISNUMBER(VALUE((MID($C4,H$1,1)))),VALUE(MID($C4,H$1,1)),CODE(MID($C4,H$1,1))-55),"")</f>
        <v>0</v>
      </c>
      <c r="I4" s="6">
        <f>IFERROR(IF(ISNUMBER(VALUE((MID($C4,I$1,1)))),VALUE(MID($C4,I$1,1)),CODE(MID($C4,I$1,1))-55),"")</f>
        <v>0</v>
      </c>
      <c r="J4" s="6">
        <f>IFERROR(IF(ISNUMBER(VALUE((MID($C4,J$1,1)))),VALUE(MID($C4,J$1,1)),CODE(MID($C4,J$1,1))-55),"")</f>
        <v>0</v>
      </c>
      <c r="K4" s="6">
        <f>IFERROR(IF(ISNUMBER(VALUE((MID($C4,K$1,1)))),VALUE(MID($C4,K$1,1)),CODE(MID($C4,K$1,1))-55),"")</f>
        <v>1</v>
      </c>
      <c r="L4" s="4">
        <f t="shared" si="2"/>
        <v>2</v>
      </c>
      <c r="M4" s="4">
        <f t="shared" si="2"/>
        <v>3</v>
      </c>
      <c r="N4" s="4">
        <f t="shared" si="2"/>
        <v>4</v>
      </c>
      <c r="O4" s="4">
        <f t="shared" si="2"/>
        <v>5</v>
      </c>
      <c r="P4" s="4">
        <f t="shared" si="2"/>
        <v>6</v>
      </c>
      <c r="Q4" s="4">
        <f t="shared" si="2"/>
        <v>7</v>
      </c>
      <c r="R4" s="4">
        <f t="shared" si="2"/>
        <v>8</v>
      </c>
      <c r="S4" s="4">
        <f t="shared" si="2"/>
        <v>9</v>
      </c>
      <c r="T4" s="5">
        <f t="shared" si="2"/>
        <v>5</v>
      </c>
      <c r="U4" s="5">
        <f t="shared" si="2"/>
        <v>1</v>
      </c>
      <c r="V4" s="5">
        <f t="shared" si="2"/>
        <v>22</v>
      </c>
      <c r="W4" s="5">
        <f t="shared" si="2"/>
        <v>14</v>
      </c>
      <c r="X4" s="5">
        <f t="shared" si="2"/>
        <v>2</v>
      </c>
      <c r="Y4" s="5">
        <f t="shared" si="2"/>
        <v>5</v>
      </c>
      <c r="Z4" s="5" t="str">
        <f t="shared" si="2"/>
        <v/>
      </c>
      <c r="AA4" s="5" t="str">
        <f t="shared" si="2"/>
        <v/>
      </c>
      <c r="AB4" s="7" t="str">
        <f t="shared" si="2"/>
        <v/>
      </c>
      <c r="AC4" s="7" t="str">
        <f t="shared" si="3"/>
        <v/>
      </c>
      <c r="AD4" s="7" t="str">
        <f t="shared" si="3"/>
        <v/>
      </c>
      <c r="AE4" s="7" t="str">
        <f t="shared" si="3"/>
        <v/>
      </c>
      <c r="AF4" s="7" t="str">
        <f t="shared" si="3"/>
        <v/>
      </c>
      <c r="AG4" s="7" t="str">
        <f t="shared" si="3"/>
        <v/>
      </c>
      <c r="AH4" s="6">
        <f t="shared" si="4"/>
        <v>50500001</v>
      </c>
      <c r="AI4" s="6">
        <f t="shared" si="5"/>
        <v>15</v>
      </c>
      <c r="AJ4" s="9">
        <f t="shared" si="6"/>
        <v>23456789</v>
      </c>
      <c r="AK4" s="9">
        <f t="shared" si="7"/>
        <v>90</v>
      </c>
      <c r="AL4" s="10">
        <f t="shared" si="8"/>
        <v>51221425</v>
      </c>
      <c r="AM4" s="10">
        <f t="shared" si="9"/>
        <v>90</v>
      </c>
      <c r="AN4" s="8" t="str">
        <f>IFERROR(VALUE(CONCATENATE(AB4,AC4,AD4,AE4,AF4,AG4)),"")</f>
        <v/>
      </c>
      <c r="AO4" s="8" t="str">
        <f t="shared" si="11"/>
        <v/>
      </c>
      <c r="AP4">
        <f t="shared" si="12"/>
        <v>1</v>
      </c>
    </row>
    <row r="5" spans="1:42" x14ac:dyDescent="0.35">
      <c r="A5" t="s">
        <v>45</v>
      </c>
      <c r="B5" t="str">
        <f t="shared" si="0"/>
        <v>AT611904300234573201</v>
      </c>
      <c r="C5" t="str">
        <f t="shared" si="1"/>
        <v>1904300234573201AT61</v>
      </c>
      <c r="D5" s="6">
        <f>IFERROR(IF(ISNUMBER(VALUE((MID($C5,D$1,1)))),VALUE(MID($C5,D$1,1)),CODE(MID($C5,D$1,1))-55),"")</f>
        <v>1</v>
      </c>
      <c r="E5" s="6">
        <f>IFERROR(IF(ISNUMBER(VALUE((MID($C5,E$1,1)))),VALUE(MID($C5,E$1,1)),CODE(MID($C5,E$1,1))-55),"")</f>
        <v>9</v>
      </c>
      <c r="F5" s="6">
        <f>IFERROR(IF(ISNUMBER(VALUE((MID($C5,F$1,1)))),VALUE(MID($C5,F$1,1)),CODE(MID($C5,F$1,1))-55),"")</f>
        <v>0</v>
      </c>
      <c r="G5" s="6">
        <f>IFERROR(IF(ISNUMBER(VALUE((MID($C5,G$1,1)))),VALUE(MID($C5,G$1,1)),CODE(MID($C5,G$1,1))-55),"")</f>
        <v>4</v>
      </c>
      <c r="H5" s="6">
        <f>IFERROR(IF(ISNUMBER(VALUE((MID($C5,H$1,1)))),VALUE(MID($C5,H$1,1)),CODE(MID($C5,H$1,1))-55),"")</f>
        <v>3</v>
      </c>
      <c r="I5" s="6">
        <f>IFERROR(IF(ISNUMBER(VALUE((MID($C5,I$1,1)))),VALUE(MID($C5,I$1,1)),CODE(MID($C5,I$1,1))-55),"")</f>
        <v>0</v>
      </c>
      <c r="J5" s="6">
        <f>IFERROR(IF(ISNUMBER(VALUE((MID($C5,J$1,1)))),VALUE(MID($C5,J$1,1)),CODE(MID($C5,J$1,1))-55),"")</f>
        <v>0</v>
      </c>
      <c r="K5" s="6">
        <f>IFERROR(IF(ISNUMBER(VALUE((MID($C5,K$1,1)))),VALUE(MID($C5,K$1,1)),CODE(MID($C5,K$1,1))-55),"")</f>
        <v>2</v>
      </c>
      <c r="L5" s="4">
        <f t="shared" si="2"/>
        <v>3</v>
      </c>
      <c r="M5" s="4">
        <f t="shared" si="2"/>
        <v>4</v>
      </c>
      <c r="N5" s="4">
        <f t="shared" si="2"/>
        <v>5</v>
      </c>
      <c r="O5" s="4">
        <f t="shared" si="2"/>
        <v>7</v>
      </c>
      <c r="P5" s="4">
        <f t="shared" si="2"/>
        <v>3</v>
      </c>
      <c r="Q5" s="4">
        <f t="shared" si="2"/>
        <v>2</v>
      </c>
      <c r="R5" s="4">
        <f t="shared" si="2"/>
        <v>0</v>
      </c>
      <c r="S5" s="4">
        <f t="shared" si="2"/>
        <v>1</v>
      </c>
      <c r="T5" s="5">
        <f t="shared" si="2"/>
        <v>10</v>
      </c>
      <c r="U5" s="5">
        <f t="shared" si="2"/>
        <v>29</v>
      </c>
      <c r="V5" s="5">
        <f t="shared" si="2"/>
        <v>6</v>
      </c>
      <c r="W5" s="5">
        <f t="shared" si="2"/>
        <v>1</v>
      </c>
      <c r="X5" s="5" t="str">
        <f t="shared" si="2"/>
        <v/>
      </c>
      <c r="Y5" s="5" t="str">
        <f t="shared" si="2"/>
        <v/>
      </c>
      <c r="Z5" s="5" t="str">
        <f t="shared" si="2"/>
        <v/>
      </c>
      <c r="AA5" s="5" t="str">
        <f t="shared" si="2"/>
        <v/>
      </c>
      <c r="AB5" s="7" t="str">
        <f t="shared" si="2"/>
        <v/>
      </c>
      <c r="AC5" s="7" t="str">
        <f t="shared" si="3"/>
        <v/>
      </c>
      <c r="AD5" s="7" t="str">
        <f t="shared" si="3"/>
        <v/>
      </c>
      <c r="AE5" s="7" t="str">
        <f t="shared" si="3"/>
        <v/>
      </c>
      <c r="AF5" s="7" t="str">
        <f t="shared" si="3"/>
        <v/>
      </c>
      <c r="AG5" s="7" t="str">
        <f t="shared" si="3"/>
        <v/>
      </c>
      <c r="AH5" s="6">
        <f t="shared" si="4"/>
        <v>19043002</v>
      </c>
      <c r="AI5" s="6">
        <f t="shared" si="5"/>
        <v>23</v>
      </c>
      <c r="AJ5" s="9">
        <f t="shared" si="6"/>
        <v>34573201</v>
      </c>
      <c r="AK5" s="9">
        <f t="shared" si="7"/>
        <v>31</v>
      </c>
      <c r="AL5" s="10">
        <f t="shared" si="8"/>
        <v>102961</v>
      </c>
      <c r="AM5" s="10">
        <f t="shared" si="9"/>
        <v>44</v>
      </c>
      <c r="AN5" s="8" t="str">
        <f>IFERROR(VALUE(CONCATENATE(AB5,AC5,AD5,AE5,AF5,AG5)),"")</f>
        <v/>
      </c>
      <c r="AO5" s="8" t="str">
        <f t="shared" si="11"/>
        <v/>
      </c>
      <c r="AP5">
        <f t="shared" si="12"/>
        <v>1</v>
      </c>
    </row>
    <row r="6" spans="1:42" x14ac:dyDescent="0.35">
      <c r="A6" t="s">
        <v>46</v>
      </c>
      <c r="B6" t="str">
        <f t="shared" ref="B6" si="13">SUBSTITUTE(A6," ","")</f>
        <v>CH9534567890C12345678</v>
      </c>
      <c r="C6" s="11" t="str">
        <f t="shared" ref="C6" si="14">CONCATENATE(RIGHT(B6,LEN(B6)-4),LEFT(B6,4))</f>
        <v>34567890C12345678CH95</v>
      </c>
      <c r="D6" s="6">
        <f>IFERROR(IF(ISNUMBER(VALUE((MID($C6,D$1,1)))),VALUE(MID($C6,D$1,1)),CODE(MID($C6,D$1,1))-55),"")</f>
        <v>3</v>
      </c>
      <c r="E6" s="6">
        <f>IFERROR(IF(ISNUMBER(VALUE((MID($C6,E$1,1)))),VALUE(MID($C6,E$1,1)),CODE(MID($C6,E$1,1))-55),"")</f>
        <v>4</v>
      </c>
      <c r="F6" s="6">
        <f>IFERROR(IF(ISNUMBER(VALUE((MID($C6,F$1,1)))),VALUE(MID($C6,F$1,1)),CODE(MID($C6,F$1,1))-55),"")</f>
        <v>5</v>
      </c>
      <c r="G6" s="6">
        <f>IFERROR(IF(ISNUMBER(VALUE((MID($C6,G$1,1)))),VALUE(MID($C6,G$1,1)),CODE(MID($C6,G$1,1))-55),"")</f>
        <v>6</v>
      </c>
      <c r="H6" s="6">
        <f>IFERROR(IF(ISNUMBER(VALUE((MID($C6,H$1,1)))),VALUE(MID($C6,H$1,1)),CODE(MID($C6,H$1,1))-55),"")</f>
        <v>7</v>
      </c>
      <c r="I6" s="6">
        <f>IFERROR(IF(ISNUMBER(VALUE((MID($C6,I$1,1)))),VALUE(MID($C6,I$1,1)),CODE(MID($C6,I$1,1))-55),"")</f>
        <v>8</v>
      </c>
      <c r="J6" s="6">
        <f>IFERROR(IF(ISNUMBER(VALUE((MID($C6,J$1,1)))),VALUE(MID($C6,J$1,1)),CODE(MID($C6,J$1,1))-55),"")</f>
        <v>9</v>
      </c>
      <c r="K6" s="6">
        <f>IFERROR(IF(ISNUMBER(VALUE((MID($C6,K$1,1)))),VALUE(MID($C6,K$1,1)),CODE(MID($C6,K$1,1))-55),"")</f>
        <v>0</v>
      </c>
      <c r="L6" s="4">
        <f t="shared" si="2"/>
        <v>12</v>
      </c>
      <c r="M6" s="4">
        <f t="shared" si="2"/>
        <v>1</v>
      </c>
      <c r="N6" s="4">
        <f t="shared" si="2"/>
        <v>2</v>
      </c>
      <c r="O6" s="4">
        <f t="shared" si="2"/>
        <v>3</v>
      </c>
      <c r="P6" s="4">
        <f t="shared" si="2"/>
        <v>4</v>
      </c>
      <c r="Q6" s="4">
        <f t="shared" si="2"/>
        <v>5</v>
      </c>
      <c r="R6" s="4">
        <f t="shared" si="2"/>
        <v>6</v>
      </c>
      <c r="S6" s="4">
        <f t="shared" si="2"/>
        <v>7</v>
      </c>
      <c r="T6" s="5">
        <f t="shared" si="2"/>
        <v>8</v>
      </c>
      <c r="U6" s="5">
        <f t="shared" si="2"/>
        <v>12</v>
      </c>
      <c r="V6" s="5">
        <f t="shared" si="2"/>
        <v>17</v>
      </c>
      <c r="W6" s="5">
        <f t="shared" si="2"/>
        <v>9</v>
      </c>
      <c r="X6" s="5">
        <f t="shared" si="2"/>
        <v>5</v>
      </c>
      <c r="Y6" s="5" t="str">
        <f t="shared" si="2"/>
        <v/>
      </c>
      <c r="Z6" s="5" t="str">
        <f t="shared" si="2"/>
        <v/>
      </c>
      <c r="AA6" s="5" t="str">
        <f t="shared" si="2"/>
        <v/>
      </c>
      <c r="AB6" s="7" t="str">
        <f t="shared" si="2"/>
        <v/>
      </c>
      <c r="AC6" s="7" t="str">
        <f t="shared" si="3"/>
        <v/>
      </c>
      <c r="AD6" s="7" t="str">
        <f t="shared" si="3"/>
        <v/>
      </c>
      <c r="AE6" s="7" t="str">
        <f t="shared" si="3"/>
        <v/>
      </c>
      <c r="AF6" s="7" t="str">
        <f t="shared" si="3"/>
        <v/>
      </c>
      <c r="AG6" s="7" t="str">
        <f t="shared" si="3"/>
        <v/>
      </c>
      <c r="AH6" s="6">
        <f t="shared" ref="AH6" si="15">VALUE(CONCATENATE(D6,E6,F6,G6,H6,I6,J6,K6))</f>
        <v>34567890</v>
      </c>
      <c r="AI6" s="6">
        <f t="shared" ref="AI6" si="16">MOD(MOD(MOD(MOD(AH6,97)*POWER(10,LEN(AJ6)),97)*POWER(10,LEN(AL6)),97)*POWER(10,LEN(AN6)),97)</f>
        <v>0</v>
      </c>
      <c r="AJ6" s="9">
        <f t="shared" ref="AJ6" si="17">VALUE(CONCATENATE(L6,M6,N6,O6,P6,Q6,R6,S6))</f>
        <v>121234567</v>
      </c>
      <c r="AK6" s="9">
        <f t="shared" ref="AK6" si="18">MOD(MOD(MOD(AJ6,97)*POWER(10,LEN(AL6)),97)*POWER(10,LEN(AN6)),97)</f>
        <v>16</v>
      </c>
      <c r="AL6" s="10">
        <f t="shared" ref="AL6" si="19">IFERROR(VALUE(CONCATENATE(,T6,U6,V6,W6,X6,Y6,Z6,AA6)),"")</f>
        <v>8121795</v>
      </c>
      <c r="AM6" s="10">
        <f t="shared" ref="AM6" si="20">IFERROR(MOD(MOD(AL6,97)*POWER(10,LEN(AN6)),97),"")</f>
        <v>82</v>
      </c>
      <c r="AN6" s="8" t="str">
        <f t="shared" ref="AN6" si="21">IFERROR(VALUE(CONCATENATE(AB6,AC6,AD6,AE6,AF6,AG6)),"")</f>
        <v/>
      </c>
      <c r="AO6" s="8" t="str">
        <f t="shared" ref="AO6" si="22">IFERROR(MOD(AN6,97),"")</f>
        <v/>
      </c>
      <c r="AP6">
        <f t="shared" ref="AP6" si="23">MOD(SUM(AI6,AK6,AM6,AO6),97)</f>
        <v>1</v>
      </c>
    </row>
  </sheetData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yves.vouardoux@swisscom.com</dc:creator>
  <cp:lastModifiedBy>Michel</cp:lastModifiedBy>
  <dcterms:created xsi:type="dcterms:W3CDTF">2017-05-01T08:43:50Z</dcterms:created>
  <dcterms:modified xsi:type="dcterms:W3CDTF">2018-04-15T15:55:32Z</dcterms:modified>
</cp:coreProperties>
</file>