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0800" windowHeight="7650" activeTab="1"/>
  </bookViews>
  <sheets>
    <sheet name="TCD" sheetId="3" r:id="rId1"/>
    <sheet name="data" sheetId="1" r:id="rId2"/>
  </sheets>
  <calcPr calcId="152511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1" l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</calcChain>
</file>

<file path=xl/sharedStrings.xml><?xml version="1.0" encoding="utf-8"?>
<sst xmlns="http://schemas.openxmlformats.org/spreadsheetml/2006/main" count="97" uniqueCount="38">
  <si>
    <t>V152175</t>
  </si>
  <si>
    <t>V152176</t>
  </si>
  <si>
    <t>V152245</t>
  </si>
  <si>
    <t>V152246</t>
  </si>
  <si>
    <t>V152247</t>
  </si>
  <si>
    <t>V152248</t>
  </si>
  <si>
    <t>V152249</t>
  </si>
  <si>
    <t>V152250</t>
  </si>
  <si>
    <t>V152251</t>
  </si>
  <si>
    <t>V152252</t>
  </si>
  <si>
    <t>V152253</t>
  </si>
  <si>
    <t>V152254</t>
  </si>
  <si>
    <t>V152255</t>
  </si>
  <si>
    <t>V152256</t>
  </si>
  <si>
    <t>V152258</t>
  </si>
  <si>
    <t>V152259</t>
  </si>
  <si>
    <t>V152260</t>
  </si>
  <si>
    <t>V152261</t>
  </si>
  <si>
    <t>V152297</t>
  </si>
  <si>
    <t>V152298</t>
  </si>
  <si>
    <t>V152335</t>
  </si>
  <si>
    <t>V152336</t>
  </si>
  <si>
    <t>V152337</t>
  </si>
  <si>
    <t>V152352</t>
  </si>
  <si>
    <t>V152353</t>
  </si>
  <si>
    <t xml:space="preserve">date de production </t>
  </si>
  <si>
    <t>Code article</t>
  </si>
  <si>
    <t xml:space="preserve">total produit </t>
  </si>
  <si>
    <t>cout théo</t>
  </si>
  <si>
    <t>cout réel</t>
  </si>
  <si>
    <t>prix</t>
  </si>
  <si>
    <t>marge théo</t>
  </si>
  <si>
    <t>marge réelle</t>
  </si>
  <si>
    <t>marge écart</t>
  </si>
  <si>
    <t>marge moyenne pondérée</t>
  </si>
  <si>
    <t>Étiquettes de lignes</t>
  </si>
  <si>
    <t>Total général</t>
  </si>
  <si>
    <t>Max de marge moyenne pondérée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</si>
</sst>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0\ &quot;€&quot;"/>
    <numFmt numFmtId="165" formatCode="_-* #,##0.000\ [$€-40C]_-;\-* #,##0.000\ [$€-40C]_-;_-* &quot;-&quot;??\ [$€-40C]_-;_-@_-"/>
    <numFmt numFmtId="166" formatCode="&quot; &quot;#,##0.00&quot; &quot;[$€-40C]&quot; &quot;;&quot;-&quot;#,##0.00&quot; &quot;[$€-40C]&quot; &quot;;&quot; -&quot;00&quot; &quot;[$€-40C]&quot; &quot;;&quot; &quot;@&quot; &quot;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2"/>
      <color theme="0"/>
      <name val="Calibri"/>
      <family val="2"/>
      <scheme val="minor"/>
    </font>
    <font>
      <sz val="11"/>
      <name val="Calibri"/>
      <scheme val="minor"/>
    </font>
    <font>
      <sz val="11"/>
      <color theme="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3">
    <xf numFmtId="0" fontId="0" fillId="0" borderId="0"/>
    <xf numFmtId="165" fontId="1" fillId="0" borderId="0"/>
    <xf numFmtId="165" fontId="2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5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 applyNumberFormat="0" applyBorder="0" applyProtection="0"/>
    <xf numFmtId="0" fontId="3" fillId="0" borderId="0" applyNumberFormat="0" applyFont="0" applyBorder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/>
    <xf numFmtId="9" fontId="1" fillId="0" borderId="0" applyFont="0" applyFill="0" applyBorder="0" applyAlignment="0" applyProtection="0"/>
  </cellStyleXfs>
  <cellXfs count="19">
    <xf numFmtId="0" fontId="0" fillId="0" borderId="0" xfId="0"/>
    <xf numFmtId="0" fontId="6" fillId="0" borderId="0" xfId="0" applyFont="1" applyFill="1" applyBorder="1"/>
    <xf numFmtId="14" fontId="6" fillId="0" borderId="0" xfId="1" applyNumberFormat="1" applyFont="1" applyFill="1" applyBorder="1" applyAlignment="1">
      <alignment horizontal="center" vertical="center"/>
    </xf>
    <xf numFmtId="165" fontId="6" fillId="0" borderId="0" xfId="1" applyFont="1" applyFill="1" applyBorder="1" applyAlignment="1">
      <alignment horizontal="center" vertical="center"/>
    </xf>
    <xf numFmtId="1" fontId="6" fillId="0" borderId="0" xfId="1" applyNumberFormat="1" applyFont="1" applyFill="1" applyBorder="1"/>
    <xf numFmtId="164" fontId="6" fillId="0" borderId="0" xfId="1" applyNumberFormat="1" applyFont="1" applyFill="1" applyBorder="1" applyAlignment="1">
      <alignment horizontal="center" vertical="center"/>
    </xf>
    <xf numFmtId="165" fontId="6" fillId="0" borderId="0" xfId="1" applyFont="1" applyFill="1" applyBorder="1" applyAlignment="1">
      <alignment vertical="center"/>
    </xf>
    <xf numFmtId="10" fontId="6" fillId="0" borderId="0" xfId="1" applyNumberFormat="1" applyFont="1" applyFill="1" applyBorder="1" applyAlignment="1">
      <alignment horizontal="center" vertical="center"/>
    </xf>
    <xf numFmtId="0" fontId="6" fillId="0" borderId="0" xfId="1" applyNumberFormat="1" applyFont="1" applyFill="1" applyBorder="1" applyAlignment="1">
      <alignment horizontal="center" vertical="center"/>
    </xf>
    <xf numFmtId="14" fontId="7" fillId="0" borderId="0" xfId="5" applyNumberFormat="1" applyFont="1" applyFill="1" applyBorder="1" applyAlignment="1">
      <alignment vertical="center" wrapText="1"/>
    </xf>
    <xf numFmtId="165" fontId="7" fillId="0" borderId="0" xfId="5" applyFont="1" applyFill="1" applyBorder="1" applyAlignment="1">
      <alignment vertical="center"/>
    </xf>
    <xf numFmtId="165" fontId="7" fillId="0" borderId="0" xfId="5" applyFont="1" applyFill="1" applyBorder="1" applyAlignment="1">
      <alignment vertical="center" wrapText="1"/>
    </xf>
    <xf numFmtId="165" fontId="5" fillId="0" borderId="0" xfId="5" applyFont="1" applyFill="1" applyBorder="1" applyAlignment="1">
      <alignment horizontal="center" vertical="center" wrapText="1"/>
    </xf>
    <xf numFmtId="0" fontId="5" fillId="0" borderId="0" xfId="0" applyFont="1" applyFill="1" applyBorder="1"/>
    <xf numFmtId="10" fontId="8" fillId="0" borderId="0" xfId="1" applyNumberFormat="1" applyFont="1" applyFill="1" applyAlignment="1">
      <alignment horizontal="center" vertical="center"/>
    </xf>
    <xf numFmtId="165" fontId="9" fillId="0" borderId="0" xfId="5" applyFont="1" applyFill="1" applyAlignment="1">
      <alignment horizontal="center" vertical="center" wrapText="1"/>
    </xf>
    <xf numFmtId="0" fontId="0" fillId="0" borderId="0" xfId="0" pivotButton="1"/>
    <xf numFmtId="0" fontId="0" fillId="0" borderId="0" xfId="0" applyAlignment="1">
      <alignment horizontal="left"/>
    </xf>
    <xf numFmtId="10" fontId="0" fillId="0" borderId="0" xfId="32" applyNumberFormat="1" applyFont="1"/>
  </cellXfs>
  <cellStyles count="33">
    <cellStyle name="Milliers 2" xfId="30"/>
    <cellStyle name="Milliers 3" xfId="13"/>
    <cellStyle name="Monétaire 2" xfId="4"/>
    <cellStyle name="Monétaire 2 2" xfId="8"/>
    <cellStyle name="Monétaire 2 2 2" xfId="25"/>
    <cellStyle name="Monétaire 2 3" xfId="11"/>
    <cellStyle name="Monétaire 2 3 2" xfId="28"/>
    <cellStyle name="Monétaire 2 4" xfId="22"/>
    <cellStyle name="Monétaire 3" xfId="6"/>
    <cellStyle name="Monétaire 3 2" xfId="9"/>
    <cellStyle name="Monétaire 3 2 2" xfId="26"/>
    <cellStyle name="Monétaire 3 3" xfId="12"/>
    <cellStyle name="Monétaire 3 3 2" xfId="29"/>
    <cellStyle name="Monétaire 3 4" xfId="23"/>
    <cellStyle name="Monétaire 4" xfId="7"/>
    <cellStyle name="Monétaire 4 2" xfId="24"/>
    <cellStyle name="Monétaire 5" xfId="10"/>
    <cellStyle name="Monétaire 5 2" xfId="27"/>
    <cellStyle name="Monétaire 6" xfId="15"/>
    <cellStyle name="Monétaire 7" xfId="21"/>
    <cellStyle name="Monétaire 8" xfId="3"/>
    <cellStyle name="Normal" xfId="0" builtinId="0"/>
    <cellStyle name="Normal 18 2" xfId="17"/>
    <cellStyle name="Normal 2" xfId="2"/>
    <cellStyle name="Normal 2 2" xfId="20"/>
    <cellStyle name="Normal 2 3" xfId="19"/>
    <cellStyle name="Normal 26" xfId="18"/>
    <cellStyle name="Normal 3" xfId="14"/>
    <cellStyle name="Normal 4" xfId="1"/>
    <cellStyle name="Normal 5" xfId="5"/>
    <cellStyle name="Normal 6" xfId="31"/>
    <cellStyle name="Pourcentage" xfId="32" builtinId="5"/>
    <cellStyle name="Pourcentage 2" xfId="16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numFmt numFmtId="14" formatCode="0.00%"/>
    </dxf>
    <dxf>
      <numFmt numFmtId="14" formatCode="0.00%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474.453005671297" createdVersion="5" refreshedVersion="5" minRefreshableVersion="3" recordCount="59">
  <cacheSource type="worksheet">
    <worksheetSource name="Tableau1"/>
  </cacheSource>
  <cacheFields count="10">
    <cacheField name="date de production " numFmtId="14">
      <sharedItems containsSemiMixedTypes="0" containsNonDate="0" containsDate="1" containsString="0" minDate="2018-01-30T00:00:00" maxDate="2018-10-27T00:00:00"/>
    </cacheField>
    <cacheField name="Code article" numFmtId="0">
      <sharedItems count="25">
        <s v="V152175"/>
        <s v="V152176"/>
        <s v="V152245"/>
        <s v="V152246"/>
        <s v="V152247"/>
        <s v="V152248"/>
        <s v="V152249"/>
        <s v="V152250"/>
        <s v="V152251"/>
        <s v="V152252"/>
        <s v="V152253"/>
        <s v="V152254"/>
        <s v="V152255"/>
        <s v="V152256"/>
        <s v="V152258"/>
        <s v="V152259"/>
        <s v="V152260"/>
        <s v="V152261"/>
        <s v="V152297"/>
        <s v="V152298"/>
        <s v="V152335"/>
        <s v="V152336"/>
        <s v="V152337"/>
        <s v="V152352"/>
        <s v="V152353"/>
      </sharedItems>
    </cacheField>
    <cacheField name="total produit " numFmtId="1">
      <sharedItems containsSemiMixedTypes="0" containsString="0" containsNumber="1" containsInteger="1" minValue="276" maxValue="9760"/>
    </cacheField>
    <cacheField name="cout théo" numFmtId="164">
      <sharedItems containsSemiMixedTypes="0" containsString="0" containsNumber="1" minValue="0.49349999999999999" maxValue="1.4142999999999999"/>
    </cacheField>
    <cacheField name="cout réel" numFmtId="165">
      <sharedItems containsSemiMixedTypes="0" containsString="0" containsNumber="1" minValue="0.3735" maxValue="3.2808999999999999"/>
    </cacheField>
    <cacheField name="prix" numFmtId="164">
      <sharedItems containsSemiMixedTypes="0" containsString="0" containsNumber="1" minValue="1.776" maxValue="2.95"/>
    </cacheField>
    <cacheField name="marge théo" numFmtId="10">
      <sharedItems containsSemiMixedTypes="0" containsString="0" containsNumber="1" minValue="0.52057627118644079" maxValue="0.74106822262118499"/>
    </cacheField>
    <cacheField name="marge réelle" numFmtId="10">
      <sharedItems containsSemiMixedTypes="0" containsString="0" containsNumber="1" minValue="-0.14078581363004175" maxValue="0.79444138690148602"/>
    </cacheField>
    <cacheField name="marge écart" numFmtId="10">
      <sharedItems containsSemiMixedTypes="0" containsString="0" containsNumber="1" minValue="-0.15335593220338983" maxValue="0.7519123783031989"/>
    </cacheField>
    <cacheField name="marge moyenne pondérée" numFmtId="10">
      <sharedItems containsSemiMixedTypes="0" containsString="0" containsNumber="1" minValue="-1.7117117117117053E-2" maxValue="0.7344794338603490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9">
  <r>
    <d v="2018-04-13T00:00:00"/>
    <x v="0"/>
    <n v="2508"/>
    <n v="0.90180000000000005"/>
    <n v="0.96519999999999995"/>
    <n v="2.2000000000000002"/>
    <n v="0.61949367088607588"/>
    <n v="0.59274261603375533"/>
    <n v="2.6751054852320544E-2"/>
    <n v="3.4445303702497605E-2"/>
  </r>
  <r>
    <d v="2018-07-05T00:00:00"/>
    <x v="0"/>
    <n v="1224"/>
    <n v="0.90180000000000005"/>
    <n v="1.0207999999999999"/>
    <n v="2.1"/>
    <n v="0.61949367088607588"/>
    <n v="0.56928270042194096"/>
    <n v="5.0210970464134919E-2"/>
    <n v="3.4445303702497605E-2"/>
  </r>
  <r>
    <d v="2018-02-01T00:00:00"/>
    <x v="1"/>
    <n v="4764"/>
    <n v="0.60009999999999997"/>
    <n v="0.79179999999999995"/>
    <n v="2.11"/>
    <n v="0.71559241706161147"/>
    <n v="0.62473933649289104"/>
    <n v="9.0853080568720435E-2"/>
    <n v="9.0853080568720435E-2"/>
  </r>
  <r>
    <d v="2018-07-18T00:00:00"/>
    <x v="2"/>
    <n v="2268"/>
    <n v="0.71950000000000003"/>
    <n v="0.78190000000000004"/>
    <n v="1.8560000000000001"/>
    <n v="0.61233836206896552"/>
    <n v="0.57871767241379313"/>
    <n v="3.3620689655172398E-2"/>
    <n v="3.3620689655172398E-2"/>
  </r>
  <r>
    <d v="2018-04-16T00:00:00"/>
    <x v="3"/>
    <n v="2172"/>
    <n v="0.49349999999999999"/>
    <n v="0.6351"/>
    <n v="1.8169999999999999"/>
    <n v="0.72839845899834887"/>
    <n v="0.65046780407264726"/>
    <n v="7.7930654925701615E-2"/>
    <n v="2.693138251727302E-4"/>
  </r>
  <r>
    <d v="2018-06-04T00:00:00"/>
    <x v="3"/>
    <n v="3948"/>
    <n v="0.49349999999999999"/>
    <n v="0.54410000000000003"/>
    <n v="1.8169999999999999"/>
    <n v="0.72839845899834887"/>
    <n v="0.70055035773252616"/>
    <n v="2.7848101265822711E-2"/>
    <n v="2.693138251727302E-4"/>
  </r>
  <r>
    <d v="2018-06-12T00:00:00"/>
    <x v="3"/>
    <n v="3036"/>
    <n v="0.49349999999999999"/>
    <n v="0.53620000000000001"/>
    <n v="1.8169999999999999"/>
    <n v="0.72839845899834887"/>
    <n v="0.70489818381948266"/>
    <n v="2.3500275178866215E-2"/>
    <n v="2.693138251727302E-4"/>
  </r>
  <r>
    <d v="2018-07-19T00:00:00"/>
    <x v="3"/>
    <n v="3916"/>
    <n v="0.49349999999999999"/>
    <n v="0.3735"/>
    <n v="1.8169999999999999"/>
    <n v="0.72839845899834887"/>
    <n v="0.79444138690148602"/>
    <n v="-6.604292790313715E-2"/>
    <n v="2.693138251727302E-4"/>
  </r>
  <r>
    <d v="2018-07-30T00:00:00"/>
    <x v="3"/>
    <n v="1188"/>
    <n v="0.49349999999999999"/>
    <n v="0.3735"/>
    <n v="1.8169999999999999"/>
    <n v="0.72839845899834887"/>
    <n v="0.79444138690148602"/>
    <n v="-6.604292790313715E-2"/>
    <n v="2.693138251727302E-4"/>
  </r>
  <r>
    <d v="2018-07-31T00:00:00"/>
    <x v="3"/>
    <n v="696"/>
    <n v="0.49349999999999999"/>
    <n v="0.3735"/>
    <n v="1.8169999999999999"/>
    <n v="0.72839845899834887"/>
    <n v="0.79444138690148602"/>
    <n v="-6.604292790313715E-2"/>
    <n v="2.693138251727302E-4"/>
  </r>
  <r>
    <d v="2018-10-26T00:00:00"/>
    <x v="3"/>
    <n v="3924"/>
    <n v="0.49349999999999999"/>
    <n v="0.51090000000000002"/>
    <n v="1.8169999999999999"/>
    <n v="0.72839845899834887"/>
    <n v="0.71882223445239402"/>
    <n v="9.5762245459548589E-3"/>
    <n v="2.693138251727302E-4"/>
  </r>
  <r>
    <d v="2018-06-13T00:00:00"/>
    <x v="4"/>
    <n v="2268"/>
    <n v="0.88260000000000005"/>
    <n v="0.9516"/>
    <n v="2.27"/>
    <n v="0.61118942731277526"/>
    <n v="0.58079295154185018"/>
    <n v="3.039647577092508E-2"/>
    <n v="3.0396475770925083E-2"/>
  </r>
  <r>
    <d v="2018-04-12T00:00:00"/>
    <x v="5"/>
    <n v="6156"/>
    <n v="1.0678000000000001"/>
    <n v="1.0481"/>
    <n v="2.6080000000000001"/>
    <n v="0.59056748466257669"/>
    <n v="0.59812116564417184"/>
    <n v="-7.5536809815951456E-3"/>
    <n v="1.1148483981808569E-2"/>
  </r>
  <r>
    <d v="2018-04-13T00:00:00"/>
    <x v="5"/>
    <n v="288"/>
    <n v="1.0678000000000001"/>
    <n v="1.5201"/>
    <n v="2.6080000000000001"/>
    <n v="0.59056748466257669"/>
    <n v="0.41713957055214723"/>
    <n v="0.17342791411042946"/>
    <n v="1.1148483981808569E-2"/>
  </r>
  <r>
    <d v="2018-05-30T00:00:00"/>
    <x v="5"/>
    <n v="276"/>
    <n v="1.0678000000000001"/>
    <n v="1.5862000000000001"/>
    <n v="2.6080000000000001"/>
    <n v="0.59056748466257669"/>
    <n v="0.39179447852760735"/>
    <n v="0.19877300613496934"/>
    <n v="1.1148483981808569E-2"/>
  </r>
  <r>
    <d v="2018-06-05T00:00:00"/>
    <x v="5"/>
    <n v="3144"/>
    <n v="1.0678000000000001"/>
    <n v="1.1253"/>
    <n v="2.6080000000000001"/>
    <n v="0.59056748466257669"/>
    <n v="0.56851993865030681"/>
    <n v="2.2047546012269881E-2"/>
    <n v="1.1148483981808569E-2"/>
  </r>
  <r>
    <d v="2018-07-05T00:00:00"/>
    <x v="5"/>
    <n v="4188"/>
    <n v="1.0678000000000001"/>
    <n v="1.1029"/>
    <n v="2.6080000000000001"/>
    <n v="0.59056748466257669"/>
    <n v="0.57710889570552149"/>
    <n v="1.3458588957055206E-2"/>
    <n v="1.1148483981808569E-2"/>
  </r>
  <r>
    <d v="2018-07-18T00:00:00"/>
    <x v="5"/>
    <n v="4224"/>
    <n v="1.0678000000000001"/>
    <n v="1.08"/>
    <n v="2.6080000000000001"/>
    <n v="0.59056748466257669"/>
    <n v="0.58588957055214719"/>
    <n v="4.6779141104295041E-3"/>
    <n v="1.1148483981808569E-2"/>
  </r>
  <r>
    <d v="2018-02-12T00:00:00"/>
    <x v="6"/>
    <n v="2688"/>
    <n v="0.57689999999999997"/>
    <n v="0.64849999999999997"/>
    <n v="2.2280000000000002"/>
    <n v="0.74106822262118499"/>
    <n v="0.70893177737881519"/>
    <n v="3.2136445242369804E-2"/>
    <n v="3.2136445242369804E-2"/>
  </r>
  <r>
    <d v="2018-04-21T00:00:00"/>
    <x v="7"/>
    <n v="2676"/>
    <n v="0.73599999999999999"/>
    <n v="0.70379999999999998"/>
    <n v="1.82"/>
    <n v="0.5956043956043956"/>
    <n v="0.61329670329670327"/>
    <n v="-1.7692307692307674E-2"/>
    <n v="-8.3172026750008496E-3"/>
  </r>
  <r>
    <d v="2018-04-23T00:00:00"/>
    <x v="7"/>
    <n v="1152"/>
    <n v="0.73599999999999999"/>
    <n v="0.66579999999999995"/>
    <n v="1.82"/>
    <n v="0.5956043956043956"/>
    <n v="0.63417582417582419"/>
    <n v="-3.857142857142859E-2"/>
    <n v="-8.3172026750008496E-3"/>
  </r>
  <r>
    <d v="2018-07-19T00:00:00"/>
    <x v="7"/>
    <n v="4020"/>
    <n v="0.73599999999999999"/>
    <n v="0.748"/>
    <n v="1.82"/>
    <n v="0.5956043956043956"/>
    <n v="0.58901098901098903"/>
    <n v="6.59340659340657E-3"/>
    <n v="-8.3172026750008496E-3"/>
  </r>
  <r>
    <d v="2018-06-12T00:00:00"/>
    <x v="8"/>
    <n v="4212"/>
    <n v="0.72499999999999998"/>
    <n v="0.6946"/>
    <n v="1.776"/>
    <n v="0.59177927927927931"/>
    <n v="0.60889639639639637"/>
    <n v="-1.7117117117117053E-2"/>
    <n v="-1.7117117117117053E-2"/>
  </r>
  <r>
    <d v="2018-04-11T00:00:00"/>
    <x v="9"/>
    <n v="3132"/>
    <n v="0.90669999999999995"/>
    <n v="0.91169999999999995"/>
    <n v="2.3969999999999998"/>
    <n v="0.62173550271172306"/>
    <n v="0.61964956195244059"/>
    <n v="2.0859407592824786E-3"/>
    <n v="2.2047835308299211E-2"/>
  </r>
  <r>
    <d v="2018-04-12T00:00:00"/>
    <x v="9"/>
    <n v="768"/>
    <n v="0.90669999999999995"/>
    <n v="1.1801999999999999"/>
    <n v="2.3969999999999998"/>
    <n v="0.62173550271172306"/>
    <n v="0.50763454317897372"/>
    <n v="0.11410095953274935"/>
    <n v="2.2047835308299211E-2"/>
  </r>
  <r>
    <d v="2018-06-04T00:00:00"/>
    <x v="9"/>
    <n v="2328"/>
    <n v="0.90669999999999995"/>
    <n v="0.97470000000000001"/>
    <n v="2.3969999999999998"/>
    <n v="0.62173550271172306"/>
    <n v="0.59336670838548189"/>
    <n v="2.8368794326241176E-2"/>
    <n v="2.2047835308299211E-2"/>
  </r>
  <r>
    <d v="2018-07-20T00:00:00"/>
    <x v="9"/>
    <n v="4080"/>
    <n v="0.90669999999999995"/>
    <n v="0.94610000000000005"/>
    <n v="2.3969999999999998"/>
    <n v="0.62173550271172306"/>
    <n v="0.60529828952857734"/>
    <n v="1.6437213183145727E-2"/>
    <n v="2.2047835308299211E-2"/>
  </r>
  <r>
    <d v="2018-04-23T00:00:00"/>
    <x v="10"/>
    <n v="3408"/>
    <n v="0.69450000000000001"/>
    <n v="0.75280000000000002"/>
    <n v="1.8180000000000001"/>
    <n v="0.61798679867986794"/>
    <n v="0.58591859185918582"/>
    <n v="3.2068206820682121E-2"/>
    <n v="1.7281889306008939E-2"/>
  </r>
  <r>
    <d v="2018-06-13T00:00:00"/>
    <x v="10"/>
    <n v="3828"/>
    <n v="0.69450000000000001"/>
    <n v="0.70909999999999995"/>
    <n v="1.8180000000000001"/>
    <n v="0.61798679867986794"/>
    <n v="0.60995599559956004"/>
    <n v="8.0308030803079022E-3"/>
    <n v="1.7281889306008939E-2"/>
  </r>
  <r>
    <d v="2018-07-18T00:00:00"/>
    <x v="10"/>
    <n v="3936"/>
    <n v="0.69450000000000001"/>
    <n v="0.71899999999999997"/>
    <n v="1.8180000000000001"/>
    <n v="0.61798679867986794"/>
    <n v="0.60451045104510459"/>
    <n v="1.3476347634763353E-2"/>
    <n v="1.7281889306008939E-2"/>
  </r>
  <r>
    <d v="2018-02-02T00:00:00"/>
    <x v="11"/>
    <n v="4092"/>
    <n v="0.82140000000000002"/>
    <n v="0.81240000000000001"/>
    <n v="1.7869999999999999"/>
    <n v="0.54034695019585899"/>
    <n v="0.54538332400671519"/>
    <n v="-5.0363738108561984E-3"/>
    <n v="1.6298370753751124E-2"/>
  </r>
  <r>
    <d v="2018-07-19T00:00:00"/>
    <x v="11"/>
    <n v="1920"/>
    <n v="0.82140000000000002"/>
    <n v="0.89090000000000003"/>
    <n v="1.7869999999999999"/>
    <n v="0.54034695019585899"/>
    <n v="0.50145495243424731"/>
    <n v="3.8891997761611674E-2"/>
    <n v="1.6298370753751124E-2"/>
  </r>
  <r>
    <d v="2018-07-20T00:00:00"/>
    <x v="11"/>
    <n v="1944"/>
    <n v="0.82140000000000002"/>
    <n v="0.89090000000000003"/>
    <n v="1.7869999999999999"/>
    <n v="0.54034695019585899"/>
    <n v="0.50145495243424731"/>
    <n v="3.8891997761611674E-2"/>
    <n v="1.6298370753751124E-2"/>
  </r>
  <r>
    <d v="2018-06-08T00:00:00"/>
    <x v="12"/>
    <n v="2056"/>
    <n v="0.91"/>
    <n v="0.97099999999999997"/>
    <n v="2.46"/>
    <n v="0.63008130081300806"/>
    <n v="0.6052845528455284"/>
    <n v="2.479674796747966E-2"/>
    <n v="2.479674796747966E-2"/>
  </r>
  <r>
    <d v="2018-02-02T00:00:00"/>
    <x v="13"/>
    <n v="1904"/>
    <n v="0.86450000000000005"/>
    <n v="0.92210000000000003"/>
    <n v="2.5499999999999998"/>
    <n v="0.66098039215686266"/>
    <n v="0.63839215686274509"/>
    <n v="2.2588235294117576E-2"/>
    <n v="1.3391596638655396E-2"/>
  </r>
  <r>
    <d v="2018-06-08T00:00:00"/>
    <x v="13"/>
    <n v="2016"/>
    <n v="0.86450000000000005"/>
    <n v="0.87649999999999995"/>
    <n v="2.5499999999999998"/>
    <n v="0.66098039215686266"/>
    <n v="0.65627450980392155"/>
    <n v="4.7058823529411153E-3"/>
    <n v="1.3391596638655396E-2"/>
  </r>
  <r>
    <d v="2018-01-30T00:00:00"/>
    <x v="14"/>
    <n v="2568"/>
    <n v="1.1132"/>
    <n v="1.1415999999999999"/>
    <n v="2.52"/>
    <n v="0.55825396825396822"/>
    <n v="0.54698412698412702"/>
    <n v="1.1269841269841208E-2"/>
    <n v="1.1269841269841208E-2"/>
  </r>
  <r>
    <d v="2018-04-17T00:00:00"/>
    <x v="15"/>
    <n v="2248"/>
    <n v="1.1184000000000001"/>
    <n v="3.1858"/>
    <n v="2.8759999999999999"/>
    <n v="0.61112656467315718"/>
    <n v="-0.10771905424200282"/>
    <n v="0.71884561891515997"/>
    <n v="0.73447943386034908"/>
  </r>
  <r>
    <d v="2018-06-08T00:00:00"/>
    <x v="15"/>
    <n v="2016"/>
    <n v="1.1184000000000001"/>
    <n v="3.2808999999999999"/>
    <n v="2.8759999999999999"/>
    <n v="0.61112656467315718"/>
    <n v="-0.14078581363004175"/>
    <n v="0.7519123783031989"/>
    <n v="0.73447943386034908"/>
  </r>
  <r>
    <d v="2018-04-17T00:00:00"/>
    <x v="16"/>
    <n v="1426"/>
    <n v="0.92269999999999996"/>
    <n v="1.0958000000000001"/>
    <n v="2.8740000000000001"/>
    <n v="0.67894919972164236"/>
    <n v="0.61871955462769657"/>
    <n v="6.0229645093945794E-2"/>
    <n v="6.0229645093945801E-2"/>
  </r>
  <r>
    <d v="2018-03-30T00:00:00"/>
    <x v="17"/>
    <n v="2392"/>
    <n v="0.89549999999999996"/>
    <n v="0.96130000000000004"/>
    <n v="2.83"/>
    <n v="0.68356890459363961"/>
    <n v="0.66031802120141347"/>
    <n v="2.325088339222614E-2"/>
    <n v="2.325088339222614E-2"/>
  </r>
  <r>
    <d v="2018-02-02T00:00:00"/>
    <x v="18"/>
    <n v="2508"/>
    <n v="1.0033000000000001"/>
    <n v="1.0665"/>
    <n v="2.2599999999999998"/>
    <n v="0.55606194690265476"/>
    <n v="0.52809734513274331"/>
    <n v="2.7964601769911446E-2"/>
    <n v="1.9162142353004997E-2"/>
  </r>
  <r>
    <d v="2018-04-16T00:00:00"/>
    <x v="18"/>
    <n v="2568"/>
    <n v="1.0033000000000001"/>
    <n v="1.032"/>
    <n v="2.2599999999999998"/>
    <n v="0.55606194690265476"/>
    <n v="0.54336283185840706"/>
    <n v="1.26991150442477E-2"/>
    <n v="1.9162142353004997E-2"/>
  </r>
  <r>
    <d v="2018-07-05T00:00:00"/>
    <x v="18"/>
    <n v="2748"/>
    <n v="1.0033000000000001"/>
    <n v="1.0421"/>
    <n v="2.2599999999999998"/>
    <n v="0.55606194690265476"/>
    <n v="0.53889380530973441"/>
    <n v="1.716814159292035E-2"/>
    <n v="1.9162142353004997E-2"/>
  </r>
  <r>
    <d v="2018-04-23T00:00:00"/>
    <x v="19"/>
    <n v="2232"/>
    <n v="0.73970000000000002"/>
    <n v="0.77510000000000001"/>
    <n v="1.8069999999999999"/>
    <n v="0.59064748201438844"/>
    <n v="0.57105700055340336"/>
    <n v="1.9590481460985076E-2"/>
    <n v="2.8243803832210333E-2"/>
  </r>
  <r>
    <d v="2018-07-19T00:00:00"/>
    <x v="19"/>
    <n v="2364"/>
    <n v="0.73970000000000002"/>
    <n v="0.80549999999999999"/>
    <n v="1.8069999999999999"/>
    <n v="0.59064748201438844"/>
    <n v="0.55423353624792482"/>
    <n v="3.6413945766463618E-2"/>
    <n v="2.8243803832210333E-2"/>
  </r>
  <r>
    <d v="2018-01-30T00:00:00"/>
    <x v="20"/>
    <n v="2076"/>
    <n v="0.7954"/>
    <n v="0.95079999999999998"/>
    <n v="2.2999999999999998"/>
    <n v="0.65417391304347827"/>
    <n v="0.58660869565217388"/>
    <n v="6.7565217391304389E-2"/>
    <n v="5.5240413782375347E-2"/>
  </r>
  <r>
    <d v="2018-04-23T00:00:00"/>
    <x v="20"/>
    <n v="2232"/>
    <n v="0.7954"/>
    <n v="0.91979999999999995"/>
    <n v="2.2999999999999998"/>
    <n v="0.65417391304347827"/>
    <n v="0.60008695652173916"/>
    <n v="5.4086956521739116E-2"/>
    <n v="5.5240413782375347E-2"/>
  </r>
  <r>
    <d v="2018-07-20T00:00:00"/>
    <x v="20"/>
    <n v="2400"/>
    <n v="0.7954"/>
    <n v="0.90039999999999998"/>
    <n v="2.2999999999999998"/>
    <n v="0.65417391304347827"/>
    <n v="0.60852173913043484"/>
    <n v="4.5652173913043437E-2"/>
    <n v="5.5240413782375347E-2"/>
  </r>
  <r>
    <d v="2018-01-30T00:00:00"/>
    <x v="21"/>
    <n v="3660"/>
    <n v="0.81489999999999996"/>
    <n v="0.8397"/>
    <n v="2.02"/>
    <n v="0.59658415841584156"/>
    <n v="0.58430693069306927"/>
    <n v="1.2277227722772288E-2"/>
    <n v="1.7159671095314674E-2"/>
  </r>
  <r>
    <d v="2018-04-19T00:00:00"/>
    <x v="21"/>
    <n v="2232"/>
    <n v="0.81489999999999996"/>
    <n v="0.88770000000000004"/>
    <n v="2.02"/>
    <n v="0.59658415841584156"/>
    <n v="0.56054455445544549"/>
    <n v="3.6039603960396072E-2"/>
    <n v="1.7159671095314674E-2"/>
  </r>
  <r>
    <d v="2018-07-05T00:00:00"/>
    <x v="21"/>
    <n v="2532"/>
    <n v="0.81489999999999996"/>
    <n v="0.83020000000000005"/>
    <n v="2.02"/>
    <n v="0.59658415841584156"/>
    <n v="0.58900990099009898"/>
    <n v="7.574257425742581E-3"/>
    <n v="1.7159671095314674E-2"/>
  </r>
  <r>
    <d v="2018-01-30T00:00:00"/>
    <x v="22"/>
    <n v="2176"/>
    <n v="1.2859"/>
    <n v="1.4252"/>
    <n v="2.95"/>
    <n v="0.5641016949152543"/>
    <n v="0.51688135593220341"/>
    <n v="4.7220338983050891E-2"/>
    <n v="-1.5969510463024306E-2"/>
  </r>
  <r>
    <d v="2018-03-30T00:00:00"/>
    <x v="22"/>
    <n v="1736"/>
    <n v="1.2859"/>
    <n v="1.4291"/>
    <n v="2.95"/>
    <n v="0.5641016949152543"/>
    <n v="0.51555932203389832"/>
    <n v="4.8542372881355988E-2"/>
    <n v="-1.5969510463024306E-2"/>
  </r>
  <r>
    <d v="2018-06-08T00:00:00"/>
    <x v="22"/>
    <n v="1816"/>
    <n v="1.2859"/>
    <n v="0.83350000000000002"/>
    <n v="2.95"/>
    <n v="0.5641016949152543"/>
    <n v="0.71745762711864414"/>
    <n v="-0.15335593220338983"/>
    <n v="-1.5969510463024306E-2"/>
  </r>
  <r>
    <d v="2018-02-01T00:00:00"/>
    <x v="23"/>
    <n v="2580"/>
    <n v="0.62560000000000004"/>
    <n v="1.0139"/>
    <n v="2.25"/>
    <n v="0.72195555555555557"/>
    <n v="0.54937777777777774"/>
    <n v="0.17257777777777783"/>
    <n v="0.14064937081659976"/>
  </r>
  <r>
    <d v="2018-04-11T00:00:00"/>
    <x v="23"/>
    <n v="3444"/>
    <n v="0.62560000000000004"/>
    <n v="0.89539999999999997"/>
    <n v="2.25"/>
    <n v="0.72195555555555557"/>
    <n v="0.60204444444444449"/>
    <n v="0.11991111111111108"/>
    <n v="0.14064937081659976"/>
  </r>
  <r>
    <d v="2018-06-05T00:00:00"/>
    <x v="23"/>
    <n v="3936"/>
    <n v="0.62560000000000004"/>
    <n v="0.93579999999999997"/>
    <n v="2.25"/>
    <n v="0.72195555555555557"/>
    <n v="0.58408888888888888"/>
    <n v="0.13786666666666669"/>
    <n v="0.14064937081659976"/>
  </r>
  <r>
    <d v="2018-06-07T00:00:00"/>
    <x v="24"/>
    <n v="9760"/>
    <n v="1.4142999999999999"/>
    <n v="1.4265000000000001"/>
    <n v="2.95"/>
    <n v="0.52057627118644079"/>
    <n v="0.51644067796610171"/>
    <n v="4.1355932203390733E-3"/>
    <n v="4.1355932203390733E-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29" firstHeaderRow="1" firstDataRow="1" firstDataCol="1"/>
  <pivotFields count="10">
    <pivotField numFmtId="14" showAll="0"/>
    <pivotField axis="axisRow" showAl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numFmtId="1" showAll="0"/>
    <pivotField numFmtId="164" showAll="0"/>
    <pivotField numFmtId="165" showAll="0"/>
    <pivotField numFmtId="164" showAll="0"/>
    <pivotField numFmtId="10" showAll="0"/>
    <pivotField numFmtId="10" showAll="0"/>
    <pivotField numFmtId="10" showAll="0"/>
    <pivotField dataField="1" numFmtId="10" showAll="0"/>
  </pivotFields>
  <rowFields count="1">
    <field x="1"/>
  </rowFields>
  <rowItems count="2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 t="grand">
      <x/>
    </i>
  </rowItems>
  <colItems count="1">
    <i/>
  </colItems>
  <dataFields count="1">
    <dataField name="Max de marge moyenne pondérée" fld="9" subtotal="max" baseField="1" baseItem="0" numFmtId="10"/>
  </dataFields>
  <formats count="2">
    <format dxfId="13">
      <pivotArea outline="0" collapsedLevelsAreSubtotals="1" fieldPosition="0"/>
    </format>
    <format dxfId="12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J60" totalsRowShown="0" headerRowDxfId="11" dataDxfId="10" headerRowCellStyle="Normal 5" dataCellStyle="Normal 4">
  <autoFilter ref="A1:J60"/>
  <tableColumns count="10">
    <tableColumn id="1" name="date de production " dataDxfId="9" dataCellStyle="Normal 4"/>
    <tableColumn id="2" name="Code article" dataDxfId="8" dataCellStyle="Normal 4"/>
    <tableColumn id="3" name="total produit " dataDxfId="7" dataCellStyle="Normal 4"/>
    <tableColumn id="4" name="cout théo" dataDxfId="6" dataCellStyle="Normal 4"/>
    <tableColumn id="5" name="cout réel" dataDxfId="5" dataCellStyle="Normal 4"/>
    <tableColumn id="6" name="prix" dataDxfId="4" dataCellStyle="Normal 4"/>
    <tableColumn id="7" name="marge théo" dataDxfId="3" dataCellStyle="Normal 4"/>
    <tableColumn id="8" name="marge réelle" dataDxfId="2" dataCellStyle="Normal 4"/>
    <tableColumn id="9" name="marge écart" dataDxfId="1" dataCellStyle="Normal 4"/>
    <tableColumn id="10" name="marge moyenne pondérée" dataDxfId="0" dataCellStyle="Normal 4">
      <calculatedColumnFormula>SUMPRODUCT((Tableau1[Code article]=Tableau1[[#This Row],[Code article]])*(Tableau1[[total produit ]])*(Tableau1[marge écart]))/SUMPRODUCT((Tableau1[Code article]=Tableau1[[#This Row],[Code article]])*(Tableau1[[total produit ]]))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29"/>
  <sheetViews>
    <sheetView workbookViewId="0">
      <selection activeCell="C3" sqref="C3"/>
    </sheetView>
  </sheetViews>
  <sheetFormatPr baseColWidth="10" defaultRowHeight="14.5"/>
  <cols>
    <col min="1" max="1" width="19.54296875" bestFit="1" customWidth="1"/>
    <col min="2" max="2" width="29.81640625" style="18" bestFit="1" customWidth="1"/>
  </cols>
  <sheetData>
    <row r="3" spans="1:2">
      <c r="A3" s="16" t="s">
        <v>35</v>
      </c>
      <c r="B3" s="18" t="s">
        <v>37</v>
      </c>
    </row>
    <row r="4" spans="1:2">
      <c r="A4" s="17" t="s">
        <v>0</v>
      </c>
      <c r="B4" s="18">
        <v>3.4445303702497605E-2</v>
      </c>
    </row>
    <row r="5" spans="1:2">
      <c r="A5" s="17" t="s">
        <v>1</v>
      </c>
      <c r="B5" s="18">
        <v>9.0853080568720435E-2</v>
      </c>
    </row>
    <row r="6" spans="1:2">
      <c r="A6" s="17" t="s">
        <v>2</v>
      </c>
      <c r="B6" s="18">
        <v>3.3620689655172398E-2</v>
      </c>
    </row>
    <row r="7" spans="1:2">
      <c r="A7" s="17" t="s">
        <v>3</v>
      </c>
      <c r="B7" s="18">
        <v>2.693138251727302E-4</v>
      </c>
    </row>
    <row r="8" spans="1:2">
      <c r="A8" s="17" t="s">
        <v>4</v>
      </c>
      <c r="B8" s="18">
        <v>3.0396475770925083E-2</v>
      </c>
    </row>
    <row r="9" spans="1:2">
      <c r="A9" s="17" t="s">
        <v>5</v>
      </c>
      <c r="B9" s="18">
        <v>1.1148483981808569E-2</v>
      </c>
    </row>
    <row r="10" spans="1:2">
      <c r="A10" s="17" t="s">
        <v>6</v>
      </c>
      <c r="B10" s="18">
        <v>3.2136445242369804E-2</v>
      </c>
    </row>
    <row r="11" spans="1:2">
      <c r="A11" s="17" t="s">
        <v>7</v>
      </c>
      <c r="B11" s="18">
        <v>-8.3172026750008496E-3</v>
      </c>
    </row>
    <row r="12" spans="1:2">
      <c r="A12" s="17" t="s">
        <v>8</v>
      </c>
      <c r="B12" s="18">
        <v>-1.7117117117117053E-2</v>
      </c>
    </row>
    <row r="13" spans="1:2">
      <c r="A13" s="17" t="s">
        <v>9</v>
      </c>
      <c r="B13" s="18">
        <v>2.2047835308299211E-2</v>
      </c>
    </row>
    <row r="14" spans="1:2">
      <c r="A14" s="17" t="s">
        <v>10</v>
      </c>
      <c r="B14" s="18">
        <v>1.7281889306008939E-2</v>
      </c>
    </row>
    <row r="15" spans="1:2">
      <c r="A15" s="17" t="s">
        <v>11</v>
      </c>
      <c r="B15" s="18">
        <v>1.6298370753751124E-2</v>
      </c>
    </row>
    <row r="16" spans="1:2">
      <c r="A16" s="17" t="s">
        <v>12</v>
      </c>
      <c r="B16" s="18">
        <v>2.479674796747966E-2</v>
      </c>
    </row>
    <row r="17" spans="1:2">
      <c r="A17" s="17" t="s">
        <v>13</v>
      </c>
      <c r="B17" s="18">
        <v>1.3391596638655396E-2</v>
      </c>
    </row>
    <row r="18" spans="1:2">
      <c r="A18" s="17" t="s">
        <v>14</v>
      </c>
      <c r="B18" s="18">
        <v>1.1269841269841208E-2</v>
      </c>
    </row>
    <row r="19" spans="1:2">
      <c r="A19" s="17" t="s">
        <v>15</v>
      </c>
      <c r="B19" s="18">
        <v>0.73447943386034908</v>
      </c>
    </row>
    <row r="20" spans="1:2">
      <c r="A20" s="17" t="s">
        <v>16</v>
      </c>
      <c r="B20" s="18">
        <v>6.0229645093945801E-2</v>
      </c>
    </row>
    <row r="21" spans="1:2">
      <c r="A21" s="17" t="s">
        <v>17</v>
      </c>
      <c r="B21" s="18">
        <v>2.325088339222614E-2</v>
      </c>
    </row>
    <row r="22" spans="1:2">
      <c r="A22" s="17" t="s">
        <v>18</v>
      </c>
      <c r="B22" s="18">
        <v>1.9162142353004997E-2</v>
      </c>
    </row>
    <row r="23" spans="1:2">
      <c r="A23" s="17" t="s">
        <v>19</v>
      </c>
      <c r="B23" s="18">
        <v>2.8243803832210333E-2</v>
      </c>
    </row>
    <row r="24" spans="1:2">
      <c r="A24" s="17" t="s">
        <v>20</v>
      </c>
      <c r="B24" s="18">
        <v>5.5240413782375347E-2</v>
      </c>
    </row>
    <row r="25" spans="1:2">
      <c r="A25" s="17" t="s">
        <v>21</v>
      </c>
      <c r="B25" s="18">
        <v>1.7159671095314674E-2</v>
      </c>
    </row>
    <row r="26" spans="1:2">
      <c r="A26" s="17" t="s">
        <v>22</v>
      </c>
      <c r="B26" s="18">
        <v>-1.5969510463024306E-2</v>
      </c>
    </row>
    <row r="27" spans="1:2">
      <c r="A27" s="17" t="s">
        <v>23</v>
      </c>
      <c r="B27" s="18">
        <v>0.14064937081659976</v>
      </c>
    </row>
    <row r="28" spans="1:2">
      <c r="A28" s="17" t="s">
        <v>24</v>
      </c>
      <c r="B28" s="18">
        <v>4.1355932203390733E-3</v>
      </c>
    </row>
    <row r="29" spans="1:2">
      <c r="A29" s="17" t="s">
        <v>36</v>
      </c>
      <c r="B29" s="18">
        <v>0.73447943386034908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0"/>
  <sheetViews>
    <sheetView tabSelected="1" workbookViewId="0">
      <selection activeCell="A2" sqref="A2"/>
    </sheetView>
  </sheetViews>
  <sheetFormatPr baseColWidth="10" defaultRowHeight="14.5"/>
  <cols>
    <col min="1" max="1" width="20.54296875" style="1" customWidth="1"/>
    <col min="2" max="2" width="15.1796875" style="1" bestFit="1" customWidth="1"/>
    <col min="3" max="3" width="15.08984375" style="1" bestFit="1" customWidth="1"/>
    <col min="4" max="4" width="13.90625" style="1" bestFit="1" customWidth="1"/>
    <col min="5" max="5" width="13.1796875" style="1" bestFit="1" customWidth="1"/>
    <col min="6" max="6" width="9" style="1" bestFit="1" customWidth="1"/>
    <col min="7" max="7" width="15.453125" style="1" bestFit="1" customWidth="1"/>
    <col min="8" max="8" width="16.1796875" style="1" bestFit="1" customWidth="1"/>
    <col min="9" max="9" width="15.81640625" style="1" bestFit="1" customWidth="1"/>
    <col min="10" max="10" width="28.08984375" style="1" bestFit="1" customWidth="1"/>
    <col min="11" max="16384" width="10.90625" style="1"/>
  </cols>
  <sheetData>
    <row r="1" spans="1:10" s="13" customFormat="1" ht="15" customHeight="1">
      <c r="A1" s="9" t="s">
        <v>25</v>
      </c>
      <c r="B1" s="10" t="s">
        <v>26</v>
      </c>
      <c r="C1" s="11" t="s">
        <v>27</v>
      </c>
      <c r="D1" s="12" t="s">
        <v>28</v>
      </c>
      <c r="E1" s="12" t="s">
        <v>29</v>
      </c>
      <c r="F1" s="12" t="s">
        <v>30</v>
      </c>
      <c r="G1" s="12" t="s">
        <v>31</v>
      </c>
      <c r="H1" s="12" t="s">
        <v>32</v>
      </c>
      <c r="I1" s="12" t="s">
        <v>33</v>
      </c>
      <c r="J1" s="15" t="s">
        <v>34</v>
      </c>
    </row>
    <row r="2" spans="1:10" ht="15" customHeight="1">
      <c r="A2" s="2">
        <v>43203</v>
      </c>
      <c r="B2" s="3" t="s">
        <v>0</v>
      </c>
      <c r="C2" s="4">
        <v>2508</v>
      </c>
      <c r="D2" s="5">
        <v>0.90180000000000005</v>
      </c>
      <c r="E2" s="6">
        <v>0.96519999999999995</v>
      </c>
      <c r="F2" s="5">
        <v>2.2000000000000002</v>
      </c>
      <c r="G2" s="7">
        <v>0.61949367088607588</v>
      </c>
      <c r="H2" s="7">
        <v>0.59274261603375533</v>
      </c>
      <c r="I2" s="7">
        <v>2.6751054852320544E-2</v>
      </c>
      <c r="J2" s="14">
        <f>SUMPRODUCT((Tableau1[Code article]=Tableau1[[#This Row],[Code article]])*(Tableau1[[total produit ]])*(Tableau1[marge écart]))/SUMPRODUCT((Tableau1[Code article]=Tableau1[[#This Row],[Code article]])*(Tableau1[[total produit ]]))</f>
        <v>3.4445303702497605E-2</v>
      </c>
    </row>
    <row r="3" spans="1:10" ht="14.5" customHeight="1">
      <c r="A3" s="2">
        <v>43286</v>
      </c>
      <c r="B3" s="3" t="s">
        <v>0</v>
      </c>
      <c r="C3" s="4">
        <v>1224</v>
      </c>
      <c r="D3" s="5">
        <v>0.90180000000000005</v>
      </c>
      <c r="E3" s="6">
        <v>1.0207999999999999</v>
      </c>
      <c r="F3" s="5">
        <v>2.1</v>
      </c>
      <c r="G3" s="7">
        <v>0.61949367088607588</v>
      </c>
      <c r="H3" s="7">
        <v>0.56928270042194096</v>
      </c>
      <c r="I3" s="7">
        <v>5.0210970464134919E-2</v>
      </c>
      <c r="J3" s="14">
        <f>SUMPRODUCT((Tableau1[Code article]=Tableau1[[#This Row],[Code article]])*(Tableau1[[total produit ]])*(Tableau1[marge écart]))/SUMPRODUCT((Tableau1[Code article]=Tableau1[[#This Row],[Code article]])*(Tableau1[[total produit ]]))</f>
        <v>3.4445303702497605E-2</v>
      </c>
    </row>
    <row r="4" spans="1:10">
      <c r="A4" s="2">
        <v>43132</v>
      </c>
      <c r="B4" s="3" t="s">
        <v>1</v>
      </c>
      <c r="C4" s="4">
        <v>4764</v>
      </c>
      <c r="D4" s="5">
        <v>0.60009999999999997</v>
      </c>
      <c r="E4" s="6">
        <v>0.79179999999999995</v>
      </c>
      <c r="F4" s="5">
        <v>2.11</v>
      </c>
      <c r="G4" s="7">
        <v>0.71559241706161147</v>
      </c>
      <c r="H4" s="7">
        <v>0.62473933649289104</v>
      </c>
      <c r="I4" s="7">
        <v>9.0853080568720435E-2</v>
      </c>
      <c r="J4" s="14">
        <f>SUMPRODUCT((Tableau1[Code article]=Tableau1[[#This Row],[Code article]])*(Tableau1[[total produit ]])*(Tableau1[marge écart]))/SUMPRODUCT((Tableau1[Code article]=Tableau1[[#This Row],[Code article]])*(Tableau1[[total produit ]]))</f>
        <v>9.0853080568720435E-2</v>
      </c>
    </row>
    <row r="5" spans="1:10">
      <c r="A5" s="2">
        <v>43299</v>
      </c>
      <c r="B5" s="3" t="s">
        <v>2</v>
      </c>
      <c r="C5" s="4">
        <v>2268</v>
      </c>
      <c r="D5" s="5">
        <v>0.71950000000000003</v>
      </c>
      <c r="E5" s="6">
        <v>0.78190000000000004</v>
      </c>
      <c r="F5" s="5">
        <v>1.8560000000000001</v>
      </c>
      <c r="G5" s="7">
        <v>0.61233836206896552</v>
      </c>
      <c r="H5" s="7">
        <v>0.57871767241379313</v>
      </c>
      <c r="I5" s="7">
        <v>3.3620689655172398E-2</v>
      </c>
      <c r="J5" s="14">
        <f>SUMPRODUCT((Tableau1[Code article]=Tableau1[[#This Row],[Code article]])*(Tableau1[[total produit ]])*(Tableau1[marge écart]))/SUMPRODUCT((Tableau1[Code article]=Tableau1[[#This Row],[Code article]])*(Tableau1[[total produit ]]))</f>
        <v>3.3620689655172398E-2</v>
      </c>
    </row>
    <row r="6" spans="1:10">
      <c r="A6" s="2">
        <v>43206</v>
      </c>
      <c r="B6" s="3" t="s">
        <v>3</v>
      </c>
      <c r="C6" s="4">
        <v>2172</v>
      </c>
      <c r="D6" s="5">
        <v>0.49349999999999999</v>
      </c>
      <c r="E6" s="6">
        <v>0.6351</v>
      </c>
      <c r="F6" s="5">
        <v>1.8169999999999999</v>
      </c>
      <c r="G6" s="7">
        <v>0.72839845899834887</v>
      </c>
      <c r="H6" s="7">
        <v>0.65046780407264726</v>
      </c>
      <c r="I6" s="7">
        <v>7.7930654925701615E-2</v>
      </c>
      <c r="J6" s="14">
        <f>SUMPRODUCT((Tableau1[Code article]=Tableau1[[#This Row],[Code article]])*(Tableau1[[total produit ]])*(Tableau1[marge écart]))/SUMPRODUCT((Tableau1[Code article]=Tableau1[[#This Row],[Code article]])*(Tableau1[[total produit ]]))</f>
        <v>2.693138251727302E-4</v>
      </c>
    </row>
    <row r="7" spans="1:10">
      <c r="A7" s="2">
        <v>43255</v>
      </c>
      <c r="B7" s="8" t="s">
        <v>3</v>
      </c>
      <c r="C7" s="4">
        <v>3948</v>
      </c>
      <c r="D7" s="5">
        <v>0.49349999999999999</v>
      </c>
      <c r="E7" s="6">
        <v>0.54410000000000003</v>
      </c>
      <c r="F7" s="5">
        <v>1.8169999999999999</v>
      </c>
      <c r="G7" s="7">
        <v>0.72839845899834887</v>
      </c>
      <c r="H7" s="7">
        <v>0.70055035773252616</v>
      </c>
      <c r="I7" s="7">
        <v>2.7848101265822711E-2</v>
      </c>
      <c r="J7" s="14">
        <f>SUMPRODUCT((Tableau1[Code article]=Tableau1[[#This Row],[Code article]])*(Tableau1[[total produit ]])*(Tableau1[marge écart]))/SUMPRODUCT((Tableau1[Code article]=Tableau1[[#This Row],[Code article]])*(Tableau1[[total produit ]]))</f>
        <v>2.693138251727302E-4</v>
      </c>
    </row>
    <row r="8" spans="1:10">
      <c r="A8" s="2">
        <v>43263</v>
      </c>
      <c r="B8" s="3" t="s">
        <v>3</v>
      </c>
      <c r="C8" s="4">
        <v>3036</v>
      </c>
      <c r="D8" s="5">
        <v>0.49349999999999999</v>
      </c>
      <c r="E8" s="6">
        <v>0.53620000000000001</v>
      </c>
      <c r="F8" s="5">
        <v>1.8169999999999999</v>
      </c>
      <c r="G8" s="7">
        <v>0.72839845899834887</v>
      </c>
      <c r="H8" s="7">
        <v>0.70489818381948266</v>
      </c>
      <c r="I8" s="7">
        <v>2.3500275178866215E-2</v>
      </c>
      <c r="J8" s="14">
        <f>SUMPRODUCT((Tableau1[Code article]=Tableau1[[#This Row],[Code article]])*(Tableau1[[total produit ]])*(Tableau1[marge écart]))/SUMPRODUCT((Tableau1[Code article]=Tableau1[[#This Row],[Code article]])*(Tableau1[[total produit ]]))</f>
        <v>2.693138251727302E-4</v>
      </c>
    </row>
    <row r="9" spans="1:10">
      <c r="A9" s="2">
        <v>43300</v>
      </c>
      <c r="B9" s="3" t="s">
        <v>3</v>
      </c>
      <c r="C9" s="4">
        <v>3916</v>
      </c>
      <c r="D9" s="5">
        <v>0.49349999999999999</v>
      </c>
      <c r="E9" s="6">
        <v>0.3735</v>
      </c>
      <c r="F9" s="5">
        <v>1.8169999999999999</v>
      </c>
      <c r="G9" s="7">
        <v>0.72839845899834887</v>
      </c>
      <c r="H9" s="7">
        <v>0.79444138690148602</v>
      </c>
      <c r="I9" s="7">
        <v>-6.604292790313715E-2</v>
      </c>
      <c r="J9" s="14">
        <f>SUMPRODUCT((Tableau1[Code article]=Tableau1[[#This Row],[Code article]])*(Tableau1[[total produit ]])*(Tableau1[marge écart]))/SUMPRODUCT((Tableau1[Code article]=Tableau1[[#This Row],[Code article]])*(Tableau1[[total produit ]]))</f>
        <v>2.693138251727302E-4</v>
      </c>
    </row>
    <row r="10" spans="1:10">
      <c r="A10" s="2">
        <v>43311</v>
      </c>
      <c r="B10" s="3" t="s">
        <v>3</v>
      </c>
      <c r="C10" s="4">
        <v>1188</v>
      </c>
      <c r="D10" s="5">
        <v>0.49349999999999999</v>
      </c>
      <c r="E10" s="6">
        <v>0.3735</v>
      </c>
      <c r="F10" s="5">
        <v>1.8169999999999999</v>
      </c>
      <c r="G10" s="7">
        <v>0.72839845899834887</v>
      </c>
      <c r="H10" s="7">
        <v>0.79444138690148602</v>
      </c>
      <c r="I10" s="7">
        <v>-6.604292790313715E-2</v>
      </c>
      <c r="J10" s="14">
        <f>SUMPRODUCT((Tableau1[Code article]=Tableau1[[#This Row],[Code article]])*(Tableau1[[total produit ]])*(Tableau1[marge écart]))/SUMPRODUCT((Tableau1[Code article]=Tableau1[[#This Row],[Code article]])*(Tableau1[[total produit ]]))</f>
        <v>2.693138251727302E-4</v>
      </c>
    </row>
    <row r="11" spans="1:10">
      <c r="A11" s="2">
        <v>43312</v>
      </c>
      <c r="B11" s="3" t="s">
        <v>3</v>
      </c>
      <c r="C11" s="4">
        <v>696</v>
      </c>
      <c r="D11" s="5">
        <v>0.49349999999999999</v>
      </c>
      <c r="E11" s="6">
        <v>0.3735</v>
      </c>
      <c r="F11" s="5">
        <v>1.8169999999999999</v>
      </c>
      <c r="G11" s="7">
        <v>0.72839845899834887</v>
      </c>
      <c r="H11" s="7">
        <v>0.79444138690148602</v>
      </c>
      <c r="I11" s="7">
        <v>-6.604292790313715E-2</v>
      </c>
      <c r="J11" s="14">
        <f>SUMPRODUCT((Tableau1[Code article]=Tableau1[[#This Row],[Code article]])*(Tableau1[[total produit ]])*(Tableau1[marge écart]))/SUMPRODUCT((Tableau1[Code article]=Tableau1[[#This Row],[Code article]])*(Tableau1[[total produit ]]))</f>
        <v>2.693138251727302E-4</v>
      </c>
    </row>
    <row r="12" spans="1:10">
      <c r="A12" s="2">
        <v>43399</v>
      </c>
      <c r="B12" s="3" t="s">
        <v>3</v>
      </c>
      <c r="C12" s="4">
        <v>3924</v>
      </c>
      <c r="D12" s="5">
        <v>0.49349999999999999</v>
      </c>
      <c r="E12" s="6">
        <v>0.51090000000000002</v>
      </c>
      <c r="F12" s="5">
        <v>1.8169999999999999</v>
      </c>
      <c r="G12" s="7">
        <v>0.72839845899834887</v>
      </c>
      <c r="H12" s="7">
        <v>0.71882223445239402</v>
      </c>
      <c r="I12" s="7">
        <v>9.5762245459548589E-3</v>
      </c>
      <c r="J12" s="14">
        <f>SUMPRODUCT((Tableau1[Code article]=Tableau1[[#This Row],[Code article]])*(Tableau1[[total produit ]])*(Tableau1[marge écart]))/SUMPRODUCT((Tableau1[Code article]=Tableau1[[#This Row],[Code article]])*(Tableau1[[total produit ]]))</f>
        <v>2.693138251727302E-4</v>
      </c>
    </row>
    <row r="13" spans="1:10">
      <c r="A13" s="2">
        <v>43264</v>
      </c>
      <c r="B13" s="3" t="s">
        <v>4</v>
      </c>
      <c r="C13" s="4">
        <v>2268</v>
      </c>
      <c r="D13" s="5">
        <v>0.88260000000000005</v>
      </c>
      <c r="E13" s="6">
        <v>0.9516</v>
      </c>
      <c r="F13" s="5">
        <v>2.27</v>
      </c>
      <c r="G13" s="7">
        <v>0.61118942731277526</v>
      </c>
      <c r="H13" s="7">
        <v>0.58079295154185018</v>
      </c>
      <c r="I13" s="7">
        <v>3.039647577092508E-2</v>
      </c>
      <c r="J13" s="14">
        <f>SUMPRODUCT((Tableau1[Code article]=Tableau1[[#This Row],[Code article]])*(Tableau1[[total produit ]])*(Tableau1[marge écart]))/SUMPRODUCT((Tableau1[Code article]=Tableau1[[#This Row],[Code article]])*(Tableau1[[total produit ]]))</f>
        <v>3.0396475770925083E-2</v>
      </c>
    </row>
    <row r="14" spans="1:10">
      <c r="A14" s="2">
        <v>43202</v>
      </c>
      <c r="B14" s="3" t="s">
        <v>5</v>
      </c>
      <c r="C14" s="4">
        <v>6156</v>
      </c>
      <c r="D14" s="5">
        <v>1.0678000000000001</v>
      </c>
      <c r="E14" s="6">
        <v>1.0481</v>
      </c>
      <c r="F14" s="5">
        <v>2.6080000000000001</v>
      </c>
      <c r="G14" s="7">
        <v>0.59056748466257669</v>
      </c>
      <c r="H14" s="7">
        <v>0.59812116564417184</v>
      </c>
      <c r="I14" s="7">
        <v>-7.5536809815951456E-3</v>
      </c>
      <c r="J14" s="14">
        <f>SUMPRODUCT((Tableau1[Code article]=Tableau1[[#This Row],[Code article]])*(Tableau1[[total produit ]])*(Tableau1[marge écart]))/SUMPRODUCT((Tableau1[Code article]=Tableau1[[#This Row],[Code article]])*(Tableau1[[total produit ]]))</f>
        <v>1.1148483981808569E-2</v>
      </c>
    </row>
    <row r="15" spans="1:10">
      <c r="A15" s="2">
        <v>43203</v>
      </c>
      <c r="B15" s="3" t="s">
        <v>5</v>
      </c>
      <c r="C15" s="4">
        <v>288</v>
      </c>
      <c r="D15" s="5">
        <v>1.0678000000000001</v>
      </c>
      <c r="E15" s="6">
        <v>1.5201</v>
      </c>
      <c r="F15" s="5">
        <v>2.6080000000000001</v>
      </c>
      <c r="G15" s="7">
        <v>0.59056748466257669</v>
      </c>
      <c r="H15" s="7">
        <v>0.41713957055214723</v>
      </c>
      <c r="I15" s="7">
        <v>0.17342791411042946</v>
      </c>
      <c r="J15" s="14">
        <f>SUMPRODUCT((Tableau1[Code article]=Tableau1[[#This Row],[Code article]])*(Tableau1[[total produit ]])*(Tableau1[marge écart]))/SUMPRODUCT((Tableau1[Code article]=Tableau1[[#This Row],[Code article]])*(Tableau1[[total produit ]]))</f>
        <v>1.1148483981808569E-2</v>
      </c>
    </row>
    <row r="16" spans="1:10">
      <c r="A16" s="2">
        <v>43250</v>
      </c>
      <c r="B16" s="3" t="s">
        <v>5</v>
      </c>
      <c r="C16" s="4">
        <v>276</v>
      </c>
      <c r="D16" s="5">
        <v>1.0678000000000001</v>
      </c>
      <c r="E16" s="6">
        <v>1.5862000000000001</v>
      </c>
      <c r="F16" s="5">
        <v>2.6080000000000001</v>
      </c>
      <c r="G16" s="7">
        <v>0.59056748466257669</v>
      </c>
      <c r="H16" s="7">
        <v>0.39179447852760735</v>
      </c>
      <c r="I16" s="7">
        <v>0.19877300613496934</v>
      </c>
      <c r="J16" s="14">
        <f>SUMPRODUCT((Tableau1[Code article]=Tableau1[[#This Row],[Code article]])*(Tableau1[[total produit ]])*(Tableau1[marge écart]))/SUMPRODUCT((Tableau1[Code article]=Tableau1[[#This Row],[Code article]])*(Tableau1[[total produit ]]))</f>
        <v>1.1148483981808569E-2</v>
      </c>
    </row>
    <row r="17" spans="1:10">
      <c r="A17" s="2">
        <v>43256</v>
      </c>
      <c r="B17" s="3" t="s">
        <v>5</v>
      </c>
      <c r="C17" s="4">
        <v>3144</v>
      </c>
      <c r="D17" s="5">
        <v>1.0678000000000001</v>
      </c>
      <c r="E17" s="6">
        <v>1.1253</v>
      </c>
      <c r="F17" s="5">
        <v>2.6080000000000001</v>
      </c>
      <c r="G17" s="7">
        <v>0.59056748466257669</v>
      </c>
      <c r="H17" s="7">
        <v>0.56851993865030681</v>
      </c>
      <c r="I17" s="7">
        <v>2.2047546012269881E-2</v>
      </c>
      <c r="J17" s="14">
        <f>SUMPRODUCT((Tableau1[Code article]=Tableau1[[#This Row],[Code article]])*(Tableau1[[total produit ]])*(Tableau1[marge écart]))/SUMPRODUCT((Tableau1[Code article]=Tableau1[[#This Row],[Code article]])*(Tableau1[[total produit ]]))</f>
        <v>1.1148483981808569E-2</v>
      </c>
    </row>
    <row r="18" spans="1:10">
      <c r="A18" s="2">
        <v>43286</v>
      </c>
      <c r="B18" s="3" t="s">
        <v>5</v>
      </c>
      <c r="C18" s="4">
        <v>4188</v>
      </c>
      <c r="D18" s="5">
        <v>1.0678000000000001</v>
      </c>
      <c r="E18" s="6">
        <v>1.1029</v>
      </c>
      <c r="F18" s="5">
        <v>2.6080000000000001</v>
      </c>
      <c r="G18" s="7">
        <v>0.59056748466257669</v>
      </c>
      <c r="H18" s="7">
        <v>0.57710889570552149</v>
      </c>
      <c r="I18" s="7">
        <v>1.3458588957055206E-2</v>
      </c>
      <c r="J18" s="14">
        <f>SUMPRODUCT((Tableau1[Code article]=Tableau1[[#This Row],[Code article]])*(Tableau1[[total produit ]])*(Tableau1[marge écart]))/SUMPRODUCT((Tableau1[Code article]=Tableau1[[#This Row],[Code article]])*(Tableau1[[total produit ]]))</f>
        <v>1.1148483981808569E-2</v>
      </c>
    </row>
    <row r="19" spans="1:10">
      <c r="A19" s="2">
        <v>43299</v>
      </c>
      <c r="B19" s="3" t="s">
        <v>5</v>
      </c>
      <c r="C19" s="4">
        <v>4224</v>
      </c>
      <c r="D19" s="5">
        <v>1.0678000000000001</v>
      </c>
      <c r="E19" s="6">
        <v>1.08</v>
      </c>
      <c r="F19" s="5">
        <v>2.6080000000000001</v>
      </c>
      <c r="G19" s="7">
        <v>0.59056748466257669</v>
      </c>
      <c r="H19" s="7">
        <v>0.58588957055214719</v>
      </c>
      <c r="I19" s="7">
        <v>4.6779141104295041E-3</v>
      </c>
      <c r="J19" s="14">
        <f>SUMPRODUCT((Tableau1[Code article]=Tableau1[[#This Row],[Code article]])*(Tableau1[[total produit ]])*(Tableau1[marge écart]))/SUMPRODUCT((Tableau1[Code article]=Tableau1[[#This Row],[Code article]])*(Tableau1[[total produit ]]))</f>
        <v>1.1148483981808569E-2</v>
      </c>
    </row>
    <row r="20" spans="1:10">
      <c r="A20" s="2">
        <v>43143</v>
      </c>
      <c r="B20" s="3" t="s">
        <v>6</v>
      </c>
      <c r="C20" s="4">
        <v>2688</v>
      </c>
      <c r="D20" s="5">
        <v>0.57689999999999997</v>
      </c>
      <c r="E20" s="6">
        <v>0.64849999999999997</v>
      </c>
      <c r="F20" s="5">
        <v>2.2280000000000002</v>
      </c>
      <c r="G20" s="7">
        <v>0.74106822262118499</v>
      </c>
      <c r="H20" s="7">
        <v>0.70893177737881519</v>
      </c>
      <c r="I20" s="7">
        <v>3.2136445242369804E-2</v>
      </c>
      <c r="J20" s="14">
        <f>SUMPRODUCT((Tableau1[Code article]=Tableau1[[#This Row],[Code article]])*(Tableau1[[total produit ]])*(Tableau1[marge écart]))/SUMPRODUCT((Tableau1[Code article]=Tableau1[[#This Row],[Code article]])*(Tableau1[[total produit ]]))</f>
        <v>3.2136445242369804E-2</v>
      </c>
    </row>
    <row r="21" spans="1:10">
      <c r="A21" s="2">
        <v>43211</v>
      </c>
      <c r="B21" s="3" t="s">
        <v>7</v>
      </c>
      <c r="C21" s="4">
        <v>2676</v>
      </c>
      <c r="D21" s="5">
        <v>0.73599999999999999</v>
      </c>
      <c r="E21" s="3">
        <v>0.70379999999999998</v>
      </c>
      <c r="F21" s="5">
        <v>1.82</v>
      </c>
      <c r="G21" s="7">
        <v>0.5956043956043956</v>
      </c>
      <c r="H21" s="7">
        <v>0.61329670329670327</v>
      </c>
      <c r="I21" s="7">
        <v>-1.7692307692307674E-2</v>
      </c>
      <c r="J21" s="14">
        <f>SUMPRODUCT((Tableau1[Code article]=Tableau1[[#This Row],[Code article]])*(Tableau1[[total produit ]])*(Tableau1[marge écart]))/SUMPRODUCT((Tableau1[Code article]=Tableau1[[#This Row],[Code article]])*(Tableau1[[total produit ]]))</f>
        <v>-8.3172026750008496E-3</v>
      </c>
    </row>
    <row r="22" spans="1:10">
      <c r="A22" s="2">
        <v>43213</v>
      </c>
      <c r="B22" s="3" t="s">
        <v>7</v>
      </c>
      <c r="C22" s="4">
        <v>1152</v>
      </c>
      <c r="D22" s="5">
        <v>0.73599999999999999</v>
      </c>
      <c r="E22" s="3">
        <v>0.66579999999999995</v>
      </c>
      <c r="F22" s="5">
        <v>1.82</v>
      </c>
      <c r="G22" s="7">
        <v>0.5956043956043956</v>
      </c>
      <c r="H22" s="7">
        <v>0.63417582417582419</v>
      </c>
      <c r="I22" s="7">
        <v>-3.857142857142859E-2</v>
      </c>
      <c r="J22" s="14">
        <f>SUMPRODUCT((Tableau1[Code article]=Tableau1[[#This Row],[Code article]])*(Tableau1[[total produit ]])*(Tableau1[marge écart]))/SUMPRODUCT((Tableau1[Code article]=Tableau1[[#This Row],[Code article]])*(Tableau1[[total produit ]]))</f>
        <v>-8.3172026750008496E-3</v>
      </c>
    </row>
    <row r="23" spans="1:10">
      <c r="A23" s="2">
        <v>43300</v>
      </c>
      <c r="B23" s="3" t="s">
        <v>7</v>
      </c>
      <c r="C23" s="4">
        <v>4020</v>
      </c>
      <c r="D23" s="5">
        <v>0.73599999999999999</v>
      </c>
      <c r="E23" s="6">
        <v>0.748</v>
      </c>
      <c r="F23" s="5">
        <v>1.82</v>
      </c>
      <c r="G23" s="7">
        <v>0.5956043956043956</v>
      </c>
      <c r="H23" s="7">
        <v>0.58901098901098903</v>
      </c>
      <c r="I23" s="7">
        <v>6.59340659340657E-3</v>
      </c>
      <c r="J23" s="14">
        <f>SUMPRODUCT((Tableau1[Code article]=Tableau1[[#This Row],[Code article]])*(Tableau1[[total produit ]])*(Tableau1[marge écart]))/SUMPRODUCT((Tableau1[Code article]=Tableau1[[#This Row],[Code article]])*(Tableau1[[total produit ]]))</f>
        <v>-8.3172026750008496E-3</v>
      </c>
    </row>
    <row r="24" spans="1:10">
      <c r="A24" s="2">
        <v>43263</v>
      </c>
      <c r="B24" s="3" t="s">
        <v>8</v>
      </c>
      <c r="C24" s="4">
        <v>4212</v>
      </c>
      <c r="D24" s="5">
        <v>0.72499999999999998</v>
      </c>
      <c r="E24" s="6">
        <v>0.6946</v>
      </c>
      <c r="F24" s="5">
        <v>1.776</v>
      </c>
      <c r="G24" s="7">
        <v>0.59177927927927931</v>
      </c>
      <c r="H24" s="7">
        <v>0.60889639639639637</v>
      </c>
      <c r="I24" s="7">
        <v>-1.7117117117117053E-2</v>
      </c>
      <c r="J24" s="14">
        <f>SUMPRODUCT((Tableau1[Code article]=Tableau1[[#This Row],[Code article]])*(Tableau1[[total produit ]])*(Tableau1[marge écart]))/SUMPRODUCT((Tableau1[Code article]=Tableau1[[#This Row],[Code article]])*(Tableau1[[total produit ]]))</f>
        <v>-1.7117117117117053E-2</v>
      </c>
    </row>
    <row r="25" spans="1:10">
      <c r="A25" s="2">
        <v>43201</v>
      </c>
      <c r="B25" s="3" t="s">
        <v>9</v>
      </c>
      <c r="C25" s="4">
        <v>3132</v>
      </c>
      <c r="D25" s="5">
        <v>0.90669999999999995</v>
      </c>
      <c r="E25" s="6">
        <v>0.91169999999999995</v>
      </c>
      <c r="F25" s="5">
        <v>2.3969999999999998</v>
      </c>
      <c r="G25" s="7">
        <v>0.62173550271172306</v>
      </c>
      <c r="H25" s="7">
        <v>0.61964956195244059</v>
      </c>
      <c r="I25" s="7">
        <v>2.0859407592824786E-3</v>
      </c>
      <c r="J25" s="14">
        <f>SUMPRODUCT((Tableau1[Code article]=Tableau1[[#This Row],[Code article]])*(Tableau1[[total produit ]])*(Tableau1[marge écart]))/SUMPRODUCT((Tableau1[Code article]=Tableau1[[#This Row],[Code article]])*(Tableau1[[total produit ]]))</f>
        <v>2.2047835308299211E-2</v>
      </c>
    </row>
    <row r="26" spans="1:10">
      <c r="A26" s="2">
        <v>43202</v>
      </c>
      <c r="B26" s="3" t="s">
        <v>9</v>
      </c>
      <c r="C26" s="4">
        <v>768</v>
      </c>
      <c r="D26" s="5">
        <v>0.90669999999999995</v>
      </c>
      <c r="E26" s="6">
        <v>1.1801999999999999</v>
      </c>
      <c r="F26" s="5">
        <v>2.3969999999999998</v>
      </c>
      <c r="G26" s="7">
        <v>0.62173550271172306</v>
      </c>
      <c r="H26" s="7">
        <v>0.50763454317897372</v>
      </c>
      <c r="I26" s="7">
        <v>0.11410095953274935</v>
      </c>
      <c r="J26" s="14">
        <f>SUMPRODUCT((Tableau1[Code article]=Tableau1[[#This Row],[Code article]])*(Tableau1[[total produit ]])*(Tableau1[marge écart]))/SUMPRODUCT((Tableau1[Code article]=Tableau1[[#This Row],[Code article]])*(Tableau1[[total produit ]]))</f>
        <v>2.2047835308299211E-2</v>
      </c>
    </row>
    <row r="27" spans="1:10">
      <c r="A27" s="2">
        <v>43255</v>
      </c>
      <c r="B27" s="3" t="s">
        <v>9</v>
      </c>
      <c r="C27" s="4">
        <v>2328</v>
      </c>
      <c r="D27" s="5">
        <v>0.90669999999999995</v>
      </c>
      <c r="E27" s="6">
        <v>0.97470000000000001</v>
      </c>
      <c r="F27" s="5">
        <v>2.3969999999999998</v>
      </c>
      <c r="G27" s="7">
        <v>0.62173550271172306</v>
      </c>
      <c r="H27" s="7">
        <v>0.59336670838548189</v>
      </c>
      <c r="I27" s="7">
        <v>2.8368794326241176E-2</v>
      </c>
      <c r="J27" s="14">
        <f>SUMPRODUCT((Tableau1[Code article]=Tableau1[[#This Row],[Code article]])*(Tableau1[[total produit ]])*(Tableau1[marge écart]))/SUMPRODUCT((Tableau1[Code article]=Tableau1[[#This Row],[Code article]])*(Tableau1[[total produit ]]))</f>
        <v>2.2047835308299211E-2</v>
      </c>
    </row>
    <row r="28" spans="1:10">
      <c r="A28" s="2">
        <v>43301</v>
      </c>
      <c r="B28" s="8" t="s">
        <v>9</v>
      </c>
      <c r="C28" s="4">
        <v>4080</v>
      </c>
      <c r="D28" s="5">
        <v>0.90669999999999995</v>
      </c>
      <c r="E28" s="6">
        <v>0.94610000000000005</v>
      </c>
      <c r="F28" s="5">
        <v>2.3969999999999998</v>
      </c>
      <c r="G28" s="7">
        <v>0.62173550271172306</v>
      </c>
      <c r="H28" s="7">
        <v>0.60529828952857734</v>
      </c>
      <c r="I28" s="7">
        <v>1.6437213183145727E-2</v>
      </c>
      <c r="J28" s="14">
        <f>SUMPRODUCT((Tableau1[Code article]=Tableau1[[#This Row],[Code article]])*(Tableau1[[total produit ]])*(Tableau1[marge écart]))/SUMPRODUCT((Tableau1[Code article]=Tableau1[[#This Row],[Code article]])*(Tableau1[[total produit ]]))</f>
        <v>2.2047835308299211E-2</v>
      </c>
    </row>
    <row r="29" spans="1:10">
      <c r="A29" s="2">
        <v>43213</v>
      </c>
      <c r="B29" s="3" t="s">
        <v>10</v>
      </c>
      <c r="C29" s="4">
        <v>3408</v>
      </c>
      <c r="D29" s="5">
        <v>0.69450000000000001</v>
      </c>
      <c r="E29" s="6">
        <v>0.75280000000000002</v>
      </c>
      <c r="F29" s="5">
        <v>1.8180000000000001</v>
      </c>
      <c r="G29" s="7">
        <v>0.61798679867986794</v>
      </c>
      <c r="H29" s="7">
        <v>0.58591859185918582</v>
      </c>
      <c r="I29" s="7">
        <v>3.2068206820682121E-2</v>
      </c>
      <c r="J29" s="14">
        <f>SUMPRODUCT((Tableau1[Code article]=Tableau1[[#This Row],[Code article]])*(Tableau1[[total produit ]])*(Tableau1[marge écart]))/SUMPRODUCT((Tableau1[Code article]=Tableau1[[#This Row],[Code article]])*(Tableau1[[total produit ]]))</f>
        <v>1.7281889306008939E-2</v>
      </c>
    </row>
    <row r="30" spans="1:10">
      <c r="A30" s="2">
        <v>43264</v>
      </c>
      <c r="B30" s="3" t="s">
        <v>10</v>
      </c>
      <c r="C30" s="4">
        <v>3828</v>
      </c>
      <c r="D30" s="5">
        <v>0.69450000000000001</v>
      </c>
      <c r="E30" s="6">
        <v>0.70909999999999995</v>
      </c>
      <c r="F30" s="5">
        <v>1.8180000000000001</v>
      </c>
      <c r="G30" s="7">
        <v>0.61798679867986794</v>
      </c>
      <c r="H30" s="7">
        <v>0.60995599559956004</v>
      </c>
      <c r="I30" s="7">
        <v>8.0308030803079022E-3</v>
      </c>
      <c r="J30" s="14">
        <f>SUMPRODUCT((Tableau1[Code article]=Tableau1[[#This Row],[Code article]])*(Tableau1[[total produit ]])*(Tableau1[marge écart]))/SUMPRODUCT((Tableau1[Code article]=Tableau1[[#This Row],[Code article]])*(Tableau1[[total produit ]]))</f>
        <v>1.7281889306008939E-2</v>
      </c>
    </row>
    <row r="31" spans="1:10">
      <c r="A31" s="2">
        <v>43299</v>
      </c>
      <c r="B31" s="3" t="s">
        <v>10</v>
      </c>
      <c r="C31" s="4">
        <v>3936</v>
      </c>
      <c r="D31" s="5">
        <v>0.69450000000000001</v>
      </c>
      <c r="E31" s="6">
        <v>0.71899999999999997</v>
      </c>
      <c r="F31" s="5">
        <v>1.8180000000000001</v>
      </c>
      <c r="G31" s="7">
        <v>0.61798679867986794</v>
      </c>
      <c r="H31" s="7">
        <v>0.60451045104510459</v>
      </c>
      <c r="I31" s="7">
        <v>1.3476347634763353E-2</v>
      </c>
      <c r="J31" s="14">
        <f>SUMPRODUCT((Tableau1[Code article]=Tableau1[[#This Row],[Code article]])*(Tableau1[[total produit ]])*(Tableau1[marge écart]))/SUMPRODUCT((Tableau1[Code article]=Tableau1[[#This Row],[Code article]])*(Tableau1[[total produit ]]))</f>
        <v>1.7281889306008939E-2</v>
      </c>
    </row>
    <row r="32" spans="1:10">
      <c r="A32" s="2">
        <v>43133</v>
      </c>
      <c r="B32" s="3" t="s">
        <v>11</v>
      </c>
      <c r="C32" s="4">
        <v>4092</v>
      </c>
      <c r="D32" s="5">
        <v>0.82140000000000002</v>
      </c>
      <c r="E32" s="6">
        <v>0.81240000000000001</v>
      </c>
      <c r="F32" s="5">
        <v>1.7869999999999999</v>
      </c>
      <c r="G32" s="7">
        <v>0.54034695019585899</v>
      </c>
      <c r="H32" s="7">
        <v>0.54538332400671519</v>
      </c>
      <c r="I32" s="7">
        <v>-5.0363738108561984E-3</v>
      </c>
      <c r="J32" s="14">
        <f>SUMPRODUCT((Tableau1[Code article]=Tableau1[[#This Row],[Code article]])*(Tableau1[[total produit ]])*(Tableau1[marge écart]))/SUMPRODUCT((Tableau1[Code article]=Tableau1[[#This Row],[Code article]])*(Tableau1[[total produit ]]))</f>
        <v>1.6298370753751124E-2</v>
      </c>
    </row>
    <row r="33" spans="1:10">
      <c r="A33" s="2">
        <v>43300</v>
      </c>
      <c r="B33" s="3" t="s">
        <v>11</v>
      </c>
      <c r="C33" s="4">
        <v>1920</v>
      </c>
      <c r="D33" s="5">
        <v>0.82140000000000002</v>
      </c>
      <c r="E33" s="6">
        <v>0.89090000000000003</v>
      </c>
      <c r="F33" s="5">
        <v>1.7869999999999999</v>
      </c>
      <c r="G33" s="7">
        <v>0.54034695019585899</v>
      </c>
      <c r="H33" s="7">
        <v>0.50145495243424731</v>
      </c>
      <c r="I33" s="7">
        <v>3.8891997761611674E-2</v>
      </c>
      <c r="J33" s="14">
        <f>SUMPRODUCT((Tableau1[Code article]=Tableau1[[#This Row],[Code article]])*(Tableau1[[total produit ]])*(Tableau1[marge écart]))/SUMPRODUCT((Tableau1[Code article]=Tableau1[[#This Row],[Code article]])*(Tableau1[[total produit ]]))</f>
        <v>1.6298370753751124E-2</v>
      </c>
    </row>
    <row r="34" spans="1:10">
      <c r="A34" s="2">
        <v>43301</v>
      </c>
      <c r="B34" s="3" t="s">
        <v>11</v>
      </c>
      <c r="C34" s="4">
        <v>1944</v>
      </c>
      <c r="D34" s="5">
        <v>0.82140000000000002</v>
      </c>
      <c r="E34" s="6">
        <v>0.89090000000000003</v>
      </c>
      <c r="F34" s="5">
        <v>1.7869999999999999</v>
      </c>
      <c r="G34" s="7">
        <v>0.54034695019585899</v>
      </c>
      <c r="H34" s="7">
        <v>0.50145495243424731</v>
      </c>
      <c r="I34" s="7">
        <v>3.8891997761611674E-2</v>
      </c>
      <c r="J34" s="14">
        <f>SUMPRODUCT((Tableau1[Code article]=Tableau1[[#This Row],[Code article]])*(Tableau1[[total produit ]])*(Tableau1[marge écart]))/SUMPRODUCT((Tableau1[Code article]=Tableau1[[#This Row],[Code article]])*(Tableau1[[total produit ]]))</f>
        <v>1.6298370753751124E-2</v>
      </c>
    </row>
    <row r="35" spans="1:10">
      <c r="A35" s="2">
        <v>43259</v>
      </c>
      <c r="B35" s="3" t="s">
        <v>12</v>
      </c>
      <c r="C35" s="4">
        <v>2056</v>
      </c>
      <c r="D35" s="5">
        <v>0.91</v>
      </c>
      <c r="E35" s="6">
        <v>0.97099999999999997</v>
      </c>
      <c r="F35" s="5">
        <v>2.46</v>
      </c>
      <c r="G35" s="7">
        <v>0.63008130081300806</v>
      </c>
      <c r="H35" s="7">
        <v>0.6052845528455284</v>
      </c>
      <c r="I35" s="7">
        <v>2.479674796747966E-2</v>
      </c>
      <c r="J35" s="14">
        <f>SUMPRODUCT((Tableau1[Code article]=Tableau1[[#This Row],[Code article]])*(Tableau1[[total produit ]])*(Tableau1[marge écart]))/SUMPRODUCT((Tableau1[Code article]=Tableau1[[#This Row],[Code article]])*(Tableau1[[total produit ]]))</f>
        <v>2.479674796747966E-2</v>
      </c>
    </row>
    <row r="36" spans="1:10">
      <c r="A36" s="2">
        <v>43133</v>
      </c>
      <c r="B36" s="3" t="s">
        <v>13</v>
      </c>
      <c r="C36" s="4">
        <v>1904</v>
      </c>
      <c r="D36" s="5">
        <v>0.86450000000000005</v>
      </c>
      <c r="E36" s="6">
        <v>0.92210000000000003</v>
      </c>
      <c r="F36" s="5">
        <v>2.5499999999999998</v>
      </c>
      <c r="G36" s="7">
        <v>0.66098039215686266</v>
      </c>
      <c r="H36" s="7">
        <v>0.63839215686274509</v>
      </c>
      <c r="I36" s="7">
        <v>2.2588235294117576E-2</v>
      </c>
      <c r="J36" s="14">
        <f>SUMPRODUCT((Tableau1[Code article]=Tableau1[[#This Row],[Code article]])*(Tableau1[[total produit ]])*(Tableau1[marge écart]))/SUMPRODUCT((Tableau1[Code article]=Tableau1[[#This Row],[Code article]])*(Tableau1[[total produit ]]))</f>
        <v>1.3391596638655396E-2</v>
      </c>
    </row>
    <row r="37" spans="1:10">
      <c r="A37" s="2">
        <v>43259</v>
      </c>
      <c r="B37" s="3" t="s">
        <v>13</v>
      </c>
      <c r="C37" s="4">
        <v>2016</v>
      </c>
      <c r="D37" s="5">
        <v>0.86450000000000005</v>
      </c>
      <c r="E37" s="6">
        <v>0.87649999999999995</v>
      </c>
      <c r="F37" s="5">
        <v>2.5499999999999998</v>
      </c>
      <c r="G37" s="7">
        <v>0.66098039215686266</v>
      </c>
      <c r="H37" s="7">
        <v>0.65627450980392155</v>
      </c>
      <c r="I37" s="7">
        <v>4.7058823529411153E-3</v>
      </c>
      <c r="J37" s="14">
        <f>SUMPRODUCT((Tableau1[Code article]=Tableau1[[#This Row],[Code article]])*(Tableau1[[total produit ]])*(Tableau1[marge écart]))/SUMPRODUCT((Tableau1[Code article]=Tableau1[[#This Row],[Code article]])*(Tableau1[[total produit ]]))</f>
        <v>1.3391596638655396E-2</v>
      </c>
    </row>
    <row r="38" spans="1:10">
      <c r="A38" s="2">
        <v>43130</v>
      </c>
      <c r="B38" s="3" t="s">
        <v>14</v>
      </c>
      <c r="C38" s="4">
        <v>2568</v>
      </c>
      <c r="D38" s="5">
        <v>1.1132</v>
      </c>
      <c r="E38" s="6">
        <v>1.1415999999999999</v>
      </c>
      <c r="F38" s="5">
        <v>2.52</v>
      </c>
      <c r="G38" s="7">
        <v>0.55825396825396822</v>
      </c>
      <c r="H38" s="7">
        <v>0.54698412698412702</v>
      </c>
      <c r="I38" s="7">
        <v>1.1269841269841208E-2</v>
      </c>
      <c r="J38" s="14">
        <f>SUMPRODUCT((Tableau1[Code article]=Tableau1[[#This Row],[Code article]])*(Tableau1[[total produit ]])*(Tableau1[marge écart]))/SUMPRODUCT((Tableau1[Code article]=Tableau1[[#This Row],[Code article]])*(Tableau1[[total produit ]]))</f>
        <v>1.1269841269841208E-2</v>
      </c>
    </row>
    <row r="39" spans="1:10">
      <c r="A39" s="2">
        <v>43207</v>
      </c>
      <c r="B39" s="3" t="s">
        <v>15</v>
      </c>
      <c r="C39" s="4">
        <v>2248</v>
      </c>
      <c r="D39" s="5">
        <v>1.1184000000000001</v>
      </c>
      <c r="E39" s="6">
        <v>3.1858</v>
      </c>
      <c r="F39" s="5">
        <v>2.8759999999999999</v>
      </c>
      <c r="G39" s="7">
        <v>0.61112656467315718</v>
      </c>
      <c r="H39" s="7">
        <v>-0.10771905424200282</v>
      </c>
      <c r="I39" s="7">
        <v>0.71884561891515997</v>
      </c>
      <c r="J39" s="14">
        <f>SUMPRODUCT((Tableau1[Code article]=Tableau1[[#This Row],[Code article]])*(Tableau1[[total produit ]])*(Tableau1[marge écart]))/SUMPRODUCT((Tableau1[Code article]=Tableau1[[#This Row],[Code article]])*(Tableau1[[total produit ]]))</f>
        <v>0.73447943386034908</v>
      </c>
    </row>
    <row r="40" spans="1:10">
      <c r="A40" s="2">
        <v>43259</v>
      </c>
      <c r="B40" s="3" t="s">
        <v>15</v>
      </c>
      <c r="C40" s="4">
        <v>2016</v>
      </c>
      <c r="D40" s="5">
        <v>1.1184000000000001</v>
      </c>
      <c r="E40" s="6">
        <v>3.2808999999999999</v>
      </c>
      <c r="F40" s="5">
        <v>2.8759999999999999</v>
      </c>
      <c r="G40" s="7">
        <v>0.61112656467315718</v>
      </c>
      <c r="H40" s="7">
        <v>-0.14078581363004175</v>
      </c>
      <c r="I40" s="7">
        <v>0.7519123783031989</v>
      </c>
      <c r="J40" s="14">
        <f>SUMPRODUCT((Tableau1[Code article]=Tableau1[[#This Row],[Code article]])*(Tableau1[[total produit ]])*(Tableau1[marge écart]))/SUMPRODUCT((Tableau1[Code article]=Tableau1[[#This Row],[Code article]])*(Tableau1[[total produit ]]))</f>
        <v>0.73447943386034908</v>
      </c>
    </row>
    <row r="41" spans="1:10">
      <c r="A41" s="2">
        <v>43207</v>
      </c>
      <c r="B41" s="3" t="s">
        <v>16</v>
      </c>
      <c r="C41" s="4">
        <v>1426</v>
      </c>
      <c r="D41" s="5">
        <v>0.92269999999999996</v>
      </c>
      <c r="E41" s="6">
        <v>1.0958000000000001</v>
      </c>
      <c r="F41" s="5">
        <v>2.8740000000000001</v>
      </c>
      <c r="G41" s="7">
        <v>0.67894919972164236</v>
      </c>
      <c r="H41" s="7">
        <v>0.61871955462769657</v>
      </c>
      <c r="I41" s="7">
        <v>6.0229645093945794E-2</v>
      </c>
      <c r="J41" s="14">
        <f>SUMPRODUCT((Tableau1[Code article]=Tableau1[[#This Row],[Code article]])*(Tableau1[[total produit ]])*(Tableau1[marge écart]))/SUMPRODUCT((Tableau1[Code article]=Tableau1[[#This Row],[Code article]])*(Tableau1[[total produit ]]))</f>
        <v>6.0229645093945801E-2</v>
      </c>
    </row>
    <row r="42" spans="1:10">
      <c r="A42" s="2">
        <v>43189</v>
      </c>
      <c r="B42" s="3" t="s">
        <v>17</v>
      </c>
      <c r="C42" s="4">
        <v>2392</v>
      </c>
      <c r="D42" s="5">
        <v>0.89549999999999996</v>
      </c>
      <c r="E42" s="6">
        <v>0.96130000000000004</v>
      </c>
      <c r="F42" s="5">
        <v>2.83</v>
      </c>
      <c r="G42" s="7">
        <v>0.68356890459363961</v>
      </c>
      <c r="H42" s="7">
        <v>0.66031802120141347</v>
      </c>
      <c r="I42" s="7">
        <v>2.325088339222614E-2</v>
      </c>
      <c r="J42" s="14">
        <f>SUMPRODUCT((Tableau1[Code article]=Tableau1[[#This Row],[Code article]])*(Tableau1[[total produit ]])*(Tableau1[marge écart]))/SUMPRODUCT((Tableau1[Code article]=Tableau1[[#This Row],[Code article]])*(Tableau1[[total produit ]]))</f>
        <v>2.325088339222614E-2</v>
      </c>
    </row>
    <row r="43" spans="1:10">
      <c r="A43" s="2">
        <v>43133</v>
      </c>
      <c r="B43" s="3" t="s">
        <v>18</v>
      </c>
      <c r="C43" s="4">
        <v>2508</v>
      </c>
      <c r="D43" s="5">
        <v>1.0033000000000001</v>
      </c>
      <c r="E43" s="6">
        <v>1.0665</v>
      </c>
      <c r="F43" s="5">
        <v>2.2599999999999998</v>
      </c>
      <c r="G43" s="7">
        <v>0.55606194690265476</v>
      </c>
      <c r="H43" s="7">
        <v>0.52809734513274331</v>
      </c>
      <c r="I43" s="7">
        <v>2.7964601769911446E-2</v>
      </c>
      <c r="J43" s="14">
        <f>SUMPRODUCT((Tableau1[Code article]=Tableau1[[#This Row],[Code article]])*(Tableau1[[total produit ]])*(Tableau1[marge écart]))/SUMPRODUCT((Tableau1[Code article]=Tableau1[[#This Row],[Code article]])*(Tableau1[[total produit ]]))</f>
        <v>1.9162142353004997E-2</v>
      </c>
    </row>
    <row r="44" spans="1:10">
      <c r="A44" s="2">
        <v>43206</v>
      </c>
      <c r="B44" s="3" t="s">
        <v>18</v>
      </c>
      <c r="C44" s="4">
        <v>2568</v>
      </c>
      <c r="D44" s="5">
        <v>1.0033000000000001</v>
      </c>
      <c r="E44" s="6">
        <v>1.032</v>
      </c>
      <c r="F44" s="5">
        <v>2.2599999999999998</v>
      </c>
      <c r="G44" s="7">
        <v>0.55606194690265476</v>
      </c>
      <c r="H44" s="7">
        <v>0.54336283185840706</v>
      </c>
      <c r="I44" s="7">
        <v>1.26991150442477E-2</v>
      </c>
      <c r="J44" s="14">
        <f>SUMPRODUCT((Tableau1[Code article]=Tableau1[[#This Row],[Code article]])*(Tableau1[[total produit ]])*(Tableau1[marge écart]))/SUMPRODUCT((Tableau1[Code article]=Tableau1[[#This Row],[Code article]])*(Tableau1[[total produit ]]))</f>
        <v>1.9162142353004997E-2</v>
      </c>
    </row>
    <row r="45" spans="1:10">
      <c r="A45" s="2">
        <v>43286</v>
      </c>
      <c r="B45" s="3" t="s">
        <v>18</v>
      </c>
      <c r="C45" s="4">
        <v>2748</v>
      </c>
      <c r="D45" s="5">
        <v>1.0033000000000001</v>
      </c>
      <c r="E45" s="6">
        <v>1.0421</v>
      </c>
      <c r="F45" s="5">
        <v>2.2599999999999998</v>
      </c>
      <c r="G45" s="7">
        <v>0.55606194690265476</v>
      </c>
      <c r="H45" s="7">
        <v>0.53889380530973441</v>
      </c>
      <c r="I45" s="7">
        <v>1.716814159292035E-2</v>
      </c>
      <c r="J45" s="14">
        <f>SUMPRODUCT((Tableau1[Code article]=Tableau1[[#This Row],[Code article]])*(Tableau1[[total produit ]])*(Tableau1[marge écart]))/SUMPRODUCT((Tableau1[Code article]=Tableau1[[#This Row],[Code article]])*(Tableau1[[total produit ]]))</f>
        <v>1.9162142353004997E-2</v>
      </c>
    </row>
    <row r="46" spans="1:10">
      <c r="A46" s="2">
        <v>43213</v>
      </c>
      <c r="B46" s="8" t="s">
        <v>19</v>
      </c>
      <c r="C46" s="4">
        <v>2232</v>
      </c>
      <c r="D46" s="5">
        <v>0.73970000000000002</v>
      </c>
      <c r="E46" s="6">
        <v>0.77510000000000001</v>
      </c>
      <c r="F46" s="5">
        <v>1.8069999999999999</v>
      </c>
      <c r="G46" s="7">
        <v>0.59064748201438844</v>
      </c>
      <c r="H46" s="7">
        <v>0.57105700055340336</v>
      </c>
      <c r="I46" s="7">
        <v>1.9590481460985076E-2</v>
      </c>
      <c r="J46" s="14">
        <f>SUMPRODUCT((Tableau1[Code article]=Tableau1[[#This Row],[Code article]])*(Tableau1[[total produit ]])*(Tableau1[marge écart]))/SUMPRODUCT((Tableau1[Code article]=Tableau1[[#This Row],[Code article]])*(Tableau1[[total produit ]]))</f>
        <v>2.8243803832210333E-2</v>
      </c>
    </row>
    <row r="47" spans="1:10">
      <c r="A47" s="2">
        <v>43300</v>
      </c>
      <c r="B47" s="8" t="s">
        <v>19</v>
      </c>
      <c r="C47" s="4">
        <v>2364</v>
      </c>
      <c r="D47" s="5">
        <v>0.73970000000000002</v>
      </c>
      <c r="E47" s="6">
        <v>0.80549999999999999</v>
      </c>
      <c r="F47" s="5">
        <v>1.8069999999999999</v>
      </c>
      <c r="G47" s="7">
        <v>0.59064748201438844</v>
      </c>
      <c r="H47" s="7">
        <v>0.55423353624792482</v>
      </c>
      <c r="I47" s="7">
        <v>3.6413945766463618E-2</v>
      </c>
      <c r="J47" s="14">
        <f>SUMPRODUCT((Tableau1[Code article]=Tableau1[[#This Row],[Code article]])*(Tableau1[[total produit ]])*(Tableau1[marge écart]))/SUMPRODUCT((Tableau1[Code article]=Tableau1[[#This Row],[Code article]])*(Tableau1[[total produit ]]))</f>
        <v>2.8243803832210333E-2</v>
      </c>
    </row>
    <row r="48" spans="1:10">
      <c r="A48" s="2">
        <v>43130</v>
      </c>
      <c r="B48" s="3" t="s">
        <v>20</v>
      </c>
      <c r="C48" s="4">
        <v>2076</v>
      </c>
      <c r="D48" s="5">
        <v>0.7954</v>
      </c>
      <c r="E48" s="6">
        <v>0.95079999999999998</v>
      </c>
      <c r="F48" s="5">
        <v>2.2999999999999998</v>
      </c>
      <c r="G48" s="7">
        <v>0.65417391304347827</v>
      </c>
      <c r="H48" s="7">
        <v>0.58660869565217388</v>
      </c>
      <c r="I48" s="7">
        <v>6.7565217391304389E-2</v>
      </c>
      <c r="J48" s="14">
        <f>SUMPRODUCT((Tableau1[Code article]=Tableau1[[#This Row],[Code article]])*(Tableau1[[total produit ]])*(Tableau1[marge écart]))/SUMPRODUCT((Tableau1[Code article]=Tableau1[[#This Row],[Code article]])*(Tableau1[[total produit ]]))</f>
        <v>5.5240413782375347E-2</v>
      </c>
    </row>
    <row r="49" spans="1:10">
      <c r="A49" s="2">
        <v>43213</v>
      </c>
      <c r="B49" s="3" t="s">
        <v>20</v>
      </c>
      <c r="C49" s="4">
        <v>2232</v>
      </c>
      <c r="D49" s="5">
        <v>0.7954</v>
      </c>
      <c r="E49" s="6">
        <v>0.91979999999999995</v>
      </c>
      <c r="F49" s="5">
        <v>2.2999999999999998</v>
      </c>
      <c r="G49" s="7">
        <v>0.65417391304347827</v>
      </c>
      <c r="H49" s="7">
        <v>0.60008695652173916</v>
      </c>
      <c r="I49" s="7">
        <v>5.4086956521739116E-2</v>
      </c>
      <c r="J49" s="14">
        <f>SUMPRODUCT((Tableau1[Code article]=Tableau1[[#This Row],[Code article]])*(Tableau1[[total produit ]])*(Tableau1[marge écart]))/SUMPRODUCT((Tableau1[Code article]=Tableau1[[#This Row],[Code article]])*(Tableau1[[total produit ]]))</f>
        <v>5.5240413782375347E-2</v>
      </c>
    </row>
    <row r="50" spans="1:10">
      <c r="A50" s="2">
        <v>43301</v>
      </c>
      <c r="B50" s="3" t="s">
        <v>20</v>
      </c>
      <c r="C50" s="4">
        <v>2400</v>
      </c>
      <c r="D50" s="5">
        <v>0.7954</v>
      </c>
      <c r="E50" s="6">
        <v>0.90039999999999998</v>
      </c>
      <c r="F50" s="5">
        <v>2.2999999999999998</v>
      </c>
      <c r="G50" s="7">
        <v>0.65417391304347827</v>
      </c>
      <c r="H50" s="7">
        <v>0.60852173913043484</v>
      </c>
      <c r="I50" s="7">
        <v>4.5652173913043437E-2</v>
      </c>
      <c r="J50" s="14">
        <f>SUMPRODUCT((Tableau1[Code article]=Tableau1[[#This Row],[Code article]])*(Tableau1[[total produit ]])*(Tableau1[marge écart]))/SUMPRODUCT((Tableau1[Code article]=Tableau1[[#This Row],[Code article]])*(Tableau1[[total produit ]]))</f>
        <v>5.5240413782375347E-2</v>
      </c>
    </row>
    <row r="51" spans="1:10">
      <c r="A51" s="2">
        <v>43130</v>
      </c>
      <c r="B51" s="3" t="s">
        <v>21</v>
      </c>
      <c r="C51" s="4">
        <v>3660</v>
      </c>
      <c r="D51" s="5">
        <v>0.81489999999999996</v>
      </c>
      <c r="E51" s="6">
        <v>0.8397</v>
      </c>
      <c r="F51" s="5">
        <v>2.02</v>
      </c>
      <c r="G51" s="7">
        <v>0.59658415841584156</v>
      </c>
      <c r="H51" s="7">
        <v>0.58430693069306927</v>
      </c>
      <c r="I51" s="7">
        <v>1.2277227722772288E-2</v>
      </c>
      <c r="J51" s="14">
        <f>SUMPRODUCT((Tableau1[Code article]=Tableau1[[#This Row],[Code article]])*(Tableau1[[total produit ]])*(Tableau1[marge écart]))/SUMPRODUCT((Tableau1[Code article]=Tableau1[[#This Row],[Code article]])*(Tableau1[[total produit ]]))</f>
        <v>1.7159671095314674E-2</v>
      </c>
    </row>
    <row r="52" spans="1:10">
      <c r="A52" s="2">
        <v>43209</v>
      </c>
      <c r="B52" s="3" t="s">
        <v>21</v>
      </c>
      <c r="C52" s="4">
        <v>2232</v>
      </c>
      <c r="D52" s="5">
        <v>0.81489999999999996</v>
      </c>
      <c r="E52" s="6">
        <v>0.88770000000000004</v>
      </c>
      <c r="F52" s="5">
        <v>2.02</v>
      </c>
      <c r="G52" s="7">
        <v>0.59658415841584156</v>
      </c>
      <c r="H52" s="7">
        <v>0.56054455445544549</v>
      </c>
      <c r="I52" s="7">
        <v>3.6039603960396072E-2</v>
      </c>
      <c r="J52" s="14">
        <f>SUMPRODUCT((Tableau1[Code article]=Tableau1[[#This Row],[Code article]])*(Tableau1[[total produit ]])*(Tableau1[marge écart]))/SUMPRODUCT((Tableau1[Code article]=Tableau1[[#This Row],[Code article]])*(Tableau1[[total produit ]]))</f>
        <v>1.7159671095314674E-2</v>
      </c>
    </row>
    <row r="53" spans="1:10">
      <c r="A53" s="2">
        <v>43286</v>
      </c>
      <c r="B53" s="3" t="s">
        <v>21</v>
      </c>
      <c r="C53" s="4">
        <v>2532</v>
      </c>
      <c r="D53" s="5">
        <v>0.81489999999999996</v>
      </c>
      <c r="E53" s="6">
        <v>0.83020000000000005</v>
      </c>
      <c r="F53" s="5">
        <v>2.02</v>
      </c>
      <c r="G53" s="7">
        <v>0.59658415841584156</v>
      </c>
      <c r="H53" s="7">
        <v>0.58900990099009898</v>
      </c>
      <c r="I53" s="7">
        <v>7.574257425742581E-3</v>
      </c>
      <c r="J53" s="14">
        <f>SUMPRODUCT((Tableau1[Code article]=Tableau1[[#This Row],[Code article]])*(Tableau1[[total produit ]])*(Tableau1[marge écart]))/SUMPRODUCT((Tableau1[Code article]=Tableau1[[#This Row],[Code article]])*(Tableau1[[total produit ]]))</f>
        <v>1.7159671095314674E-2</v>
      </c>
    </row>
    <row r="54" spans="1:10">
      <c r="A54" s="2">
        <v>43130</v>
      </c>
      <c r="B54" s="3" t="s">
        <v>22</v>
      </c>
      <c r="C54" s="4">
        <v>2176</v>
      </c>
      <c r="D54" s="5">
        <v>1.2859</v>
      </c>
      <c r="E54" s="6">
        <v>1.4252</v>
      </c>
      <c r="F54" s="5">
        <v>2.95</v>
      </c>
      <c r="G54" s="7">
        <v>0.5641016949152543</v>
      </c>
      <c r="H54" s="7">
        <v>0.51688135593220341</v>
      </c>
      <c r="I54" s="7">
        <v>4.7220338983050891E-2</v>
      </c>
      <c r="J54" s="14">
        <f>SUMPRODUCT((Tableau1[Code article]=Tableau1[[#This Row],[Code article]])*(Tableau1[[total produit ]])*(Tableau1[marge écart]))/SUMPRODUCT((Tableau1[Code article]=Tableau1[[#This Row],[Code article]])*(Tableau1[[total produit ]]))</f>
        <v>-1.5969510463024306E-2</v>
      </c>
    </row>
    <row r="55" spans="1:10">
      <c r="A55" s="2">
        <v>43189</v>
      </c>
      <c r="B55" s="3" t="s">
        <v>22</v>
      </c>
      <c r="C55" s="4">
        <v>1736</v>
      </c>
      <c r="D55" s="5">
        <v>1.2859</v>
      </c>
      <c r="E55" s="6">
        <v>1.4291</v>
      </c>
      <c r="F55" s="5">
        <v>2.95</v>
      </c>
      <c r="G55" s="7">
        <v>0.5641016949152543</v>
      </c>
      <c r="H55" s="7">
        <v>0.51555932203389832</v>
      </c>
      <c r="I55" s="7">
        <v>4.8542372881355988E-2</v>
      </c>
      <c r="J55" s="14">
        <f>SUMPRODUCT((Tableau1[Code article]=Tableau1[[#This Row],[Code article]])*(Tableau1[[total produit ]])*(Tableau1[marge écart]))/SUMPRODUCT((Tableau1[Code article]=Tableau1[[#This Row],[Code article]])*(Tableau1[[total produit ]]))</f>
        <v>-1.5969510463024306E-2</v>
      </c>
    </row>
    <row r="56" spans="1:10">
      <c r="A56" s="2">
        <v>43259</v>
      </c>
      <c r="B56" s="3" t="s">
        <v>22</v>
      </c>
      <c r="C56" s="4">
        <v>1816</v>
      </c>
      <c r="D56" s="5">
        <v>1.2859</v>
      </c>
      <c r="E56" s="6">
        <v>0.83350000000000002</v>
      </c>
      <c r="F56" s="5">
        <v>2.95</v>
      </c>
      <c r="G56" s="7">
        <v>0.5641016949152543</v>
      </c>
      <c r="H56" s="7">
        <v>0.71745762711864414</v>
      </c>
      <c r="I56" s="7">
        <v>-0.15335593220338983</v>
      </c>
      <c r="J56" s="14">
        <f>SUMPRODUCT((Tableau1[Code article]=Tableau1[[#This Row],[Code article]])*(Tableau1[[total produit ]])*(Tableau1[marge écart]))/SUMPRODUCT((Tableau1[Code article]=Tableau1[[#This Row],[Code article]])*(Tableau1[[total produit ]]))</f>
        <v>-1.5969510463024306E-2</v>
      </c>
    </row>
    <row r="57" spans="1:10">
      <c r="A57" s="2">
        <v>43132</v>
      </c>
      <c r="B57" s="3" t="s">
        <v>23</v>
      </c>
      <c r="C57" s="4">
        <v>2580</v>
      </c>
      <c r="D57" s="5">
        <v>0.62560000000000004</v>
      </c>
      <c r="E57" s="6">
        <v>1.0139</v>
      </c>
      <c r="F57" s="5">
        <v>2.25</v>
      </c>
      <c r="G57" s="7">
        <v>0.72195555555555557</v>
      </c>
      <c r="H57" s="7">
        <v>0.54937777777777774</v>
      </c>
      <c r="I57" s="7">
        <v>0.17257777777777783</v>
      </c>
      <c r="J57" s="14">
        <f>SUMPRODUCT((Tableau1[Code article]=Tableau1[[#This Row],[Code article]])*(Tableau1[[total produit ]])*(Tableau1[marge écart]))/SUMPRODUCT((Tableau1[Code article]=Tableau1[[#This Row],[Code article]])*(Tableau1[[total produit ]]))</f>
        <v>0.14064937081659976</v>
      </c>
    </row>
    <row r="58" spans="1:10">
      <c r="A58" s="2">
        <v>43201</v>
      </c>
      <c r="B58" s="8" t="s">
        <v>23</v>
      </c>
      <c r="C58" s="4">
        <v>3444</v>
      </c>
      <c r="D58" s="5">
        <v>0.62560000000000004</v>
      </c>
      <c r="E58" s="6">
        <v>0.89539999999999997</v>
      </c>
      <c r="F58" s="5">
        <v>2.25</v>
      </c>
      <c r="G58" s="7">
        <v>0.72195555555555557</v>
      </c>
      <c r="H58" s="7">
        <v>0.60204444444444449</v>
      </c>
      <c r="I58" s="7">
        <v>0.11991111111111108</v>
      </c>
      <c r="J58" s="14">
        <f>SUMPRODUCT((Tableau1[Code article]=Tableau1[[#This Row],[Code article]])*(Tableau1[[total produit ]])*(Tableau1[marge écart]))/SUMPRODUCT((Tableau1[Code article]=Tableau1[[#This Row],[Code article]])*(Tableau1[[total produit ]]))</f>
        <v>0.14064937081659976</v>
      </c>
    </row>
    <row r="59" spans="1:10">
      <c r="A59" s="2">
        <v>43256</v>
      </c>
      <c r="B59" s="3" t="s">
        <v>23</v>
      </c>
      <c r="C59" s="4">
        <v>3936</v>
      </c>
      <c r="D59" s="5">
        <v>0.62560000000000004</v>
      </c>
      <c r="E59" s="6">
        <v>0.93579999999999997</v>
      </c>
      <c r="F59" s="5">
        <v>2.25</v>
      </c>
      <c r="G59" s="7">
        <v>0.72195555555555557</v>
      </c>
      <c r="H59" s="7">
        <v>0.58408888888888888</v>
      </c>
      <c r="I59" s="7">
        <v>0.13786666666666669</v>
      </c>
      <c r="J59" s="14">
        <f>SUMPRODUCT((Tableau1[Code article]=Tableau1[[#This Row],[Code article]])*(Tableau1[[total produit ]])*(Tableau1[marge écart]))/SUMPRODUCT((Tableau1[Code article]=Tableau1[[#This Row],[Code article]])*(Tableau1[[total produit ]]))</f>
        <v>0.14064937081659976</v>
      </c>
    </row>
    <row r="60" spans="1:10">
      <c r="A60" s="2">
        <v>43258</v>
      </c>
      <c r="B60" s="3" t="s">
        <v>24</v>
      </c>
      <c r="C60" s="4">
        <v>9760</v>
      </c>
      <c r="D60" s="5">
        <v>1.4142999999999999</v>
      </c>
      <c r="E60" s="6">
        <v>1.4265000000000001</v>
      </c>
      <c r="F60" s="5">
        <v>2.95</v>
      </c>
      <c r="G60" s="7">
        <v>0.52057627118644079</v>
      </c>
      <c r="H60" s="7">
        <v>0.51644067796610171</v>
      </c>
      <c r="I60" s="7">
        <v>4.1355932203390733E-3</v>
      </c>
      <c r="J60" s="14">
        <f>SUMPRODUCT((Tableau1[Code article]=Tableau1[[#This Row],[Code article]])*(Tableau1[[total produit ]])*(Tableau1[marge écart]))/SUMPRODUCT((Tableau1[Code article]=Tableau1[[#This Row],[Code article]])*(Tableau1[[total produit ]]))</f>
        <v>4.1355932203390733E-3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Guiche</dc:creator>
  <cp:lastModifiedBy>Michel</cp:lastModifiedBy>
  <dcterms:created xsi:type="dcterms:W3CDTF">2019-01-08T23:51:50Z</dcterms:created>
  <dcterms:modified xsi:type="dcterms:W3CDTF">2019-01-09T09:55:05Z</dcterms:modified>
</cp:coreProperties>
</file>