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24226"/>
  <bookViews>
    <workbookView xWindow="0" yWindow="0" windowWidth="19200" windowHeight="8610"/>
  </bookViews>
  <sheets>
    <sheet name="HEURES" sheetId="1" r:id="rId1"/>
    <sheet name="PARAM" sheetId="2" r:id="rId2"/>
  </sheets>
  <definedNames>
    <definedName name="DebNuit">PARAM!$B$1</definedName>
    <definedName name="FinNuit">PARAM!$B$2</definedName>
  </definedNames>
  <calcPr calcId="152511"/>
</workbook>
</file>

<file path=xl/calcChain.xml><?xml version="1.0" encoding="utf-8"?>
<calcChain xmlns="http://schemas.openxmlformats.org/spreadsheetml/2006/main">
  <c r="M3" i="1" l="1"/>
  <c r="M4" i="1"/>
  <c r="M5" i="1"/>
  <c r="M6" i="1"/>
  <c r="M7" i="1"/>
  <c r="M8" i="1"/>
  <c r="M9" i="1"/>
  <c r="M2" i="1"/>
  <c r="K3" i="1"/>
  <c r="K4" i="1"/>
  <c r="K5" i="1"/>
  <c r="K6" i="1"/>
  <c r="K7" i="1"/>
  <c r="K8" i="1"/>
  <c r="K9" i="1"/>
  <c r="K2" i="1"/>
  <c r="L3" i="1"/>
  <c r="L4" i="1"/>
  <c r="L5" i="1"/>
  <c r="L6" i="1"/>
  <c r="L7" i="1"/>
  <c r="L8" i="1"/>
  <c r="L9" i="1"/>
  <c r="L2" i="1"/>
  <c r="D3" i="1" l="1"/>
  <c r="F3" i="1" s="1"/>
  <c r="D4" i="1"/>
  <c r="G4" i="1" s="1"/>
  <c r="D5" i="1"/>
  <c r="J5" i="1" s="1"/>
  <c r="G5" i="1"/>
  <c r="D6" i="1"/>
  <c r="F6" i="1" s="1"/>
  <c r="D7" i="1"/>
  <c r="F7" i="1" s="1"/>
  <c r="D8" i="1"/>
  <c r="G8" i="1" s="1"/>
  <c r="D9" i="1"/>
  <c r="J9" i="1" s="1"/>
  <c r="J7" i="1" l="1"/>
  <c r="J3" i="1"/>
  <c r="I6" i="1"/>
  <c r="I3" i="1"/>
  <c r="G7" i="1"/>
  <c r="E7" i="1" s="1"/>
  <c r="G6" i="1"/>
  <c r="G3" i="1"/>
  <c r="E3" i="1" s="1"/>
  <c r="J6" i="1"/>
  <c r="E6" i="1"/>
  <c r="G9" i="1"/>
  <c r="I7" i="1"/>
  <c r="H7" i="1" s="1"/>
  <c r="I9" i="1"/>
  <c r="H9" i="1" s="1"/>
  <c r="F9" i="1"/>
  <c r="F8" i="1"/>
  <c r="I5" i="1"/>
  <c r="H5" i="1" s="1"/>
  <c r="F5" i="1"/>
  <c r="E5" i="1" s="1"/>
  <c r="F4" i="1"/>
  <c r="E4" i="1" s="1"/>
  <c r="E8" i="1"/>
  <c r="J8" i="1"/>
  <c r="J4" i="1"/>
  <c r="I8" i="1"/>
  <c r="I4" i="1"/>
  <c r="E9" i="1" l="1"/>
  <c r="H4" i="1"/>
  <c r="H3" i="1"/>
  <c r="H6" i="1"/>
  <c r="H8" i="1"/>
  <c r="D2" i="1"/>
  <c r="G2" i="1" l="1"/>
  <c r="F2" i="1"/>
  <c r="E2" i="1" s="1"/>
  <c r="I2" i="1"/>
  <c r="J2" i="1"/>
  <c r="H2" i="1" l="1"/>
</calcChain>
</file>

<file path=xl/comments1.xml><?xml version="1.0" encoding="utf-8"?>
<comments xmlns="http://schemas.openxmlformats.org/spreadsheetml/2006/main">
  <authors>
    <author>Auteur</author>
  </authors>
  <commentList>
    <comment ref="D1" authorId="0" shapeId="0">
      <text>
        <r>
          <rPr>
            <b/>
            <sz val="9"/>
            <color indexed="81"/>
            <rFont val="Tahoma"/>
            <family val="2"/>
          </rPr>
          <t>Auteur:</t>
        </r>
        <r>
          <rPr>
            <sz val="9"/>
            <color indexed="81"/>
            <rFont val="Tahoma"/>
            <family val="2"/>
          </rPr>
          <t xml:space="preserve">
1 signifie le lendemain</t>
        </r>
      </text>
    </comment>
  </commentList>
</comments>
</file>

<file path=xl/sharedStrings.xml><?xml version="1.0" encoding="utf-8"?>
<sst xmlns="http://schemas.openxmlformats.org/spreadsheetml/2006/main" count="22" uniqueCount="21">
  <si>
    <t>H DEBUT</t>
  </si>
  <si>
    <t>H FIN</t>
  </si>
  <si>
    <t>Début nuit</t>
  </si>
  <si>
    <t>Fin de nuit</t>
  </si>
  <si>
    <t>H FIN si Nuit</t>
  </si>
  <si>
    <t>JOUR1</t>
  </si>
  <si>
    <t>JOUR2</t>
  </si>
  <si>
    <t>NUIT1.1</t>
  </si>
  <si>
    <t>NUIT1.2</t>
  </si>
  <si>
    <t>NUIT2.1</t>
  </si>
  <si>
    <t>NUIT2.2</t>
  </si>
  <si>
    <t>LUNDI</t>
  </si>
  <si>
    <t>MARDI</t>
  </si>
  <si>
    <t>MERCREDI</t>
  </si>
  <si>
    <t>JEUDI</t>
  </si>
  <si>
    <t>VENDREDI</t>
  </si>
  <si>
    <t>SAMEDI</t>
  </si>
  <si>
    <t>DIMANCHE</t>
  </si>
  <si>
    <t>H JOUR</t>
  </si>
  <si>
    <t>H NUIT</t>
  </si>
  <si>
    <t>H TOTAL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</si>
</sst>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h:mm;@"/>
    <numFmt numFmtId="165" formatCode="[hh]:mm"/>
    <numFmt numFmtId="166" formatCode="d\ * hh:mm"/>
  </numFmts>
  <fonts count="8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9"/>
      <color indexed="81"/>
      <name val="Tahoma"/>
      <family val="2"/>
    </font>
    <font>
      <sz val="9"/>
      <color indexed="81"/>
      <name val="Tahoma"/>
      <family val="2"/>
    </font>
    <font>
      <b/>
      <sz val="11"/>
      <name val="Calibri"/>
      <family val="2"/>
      <scheme val="minor"/>
    </font>
    <font>
      <sz val="11"/>
      <name val="Calibri"/>
      <family val="2"/>
      <scheme val="minor"/>
    </font>
    <font>
      <i/>
      <sz val="11"/>
      <color theme="0" tint="-0.34998626667073579"/>
      <name val="Calibri"/>
      <family val="2"/>
      <scheme val="minor"/>
    </font>
    <font>
      <sz val="11"/>
      <color theme="0" tint="-0.34998626667073579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1" fillId="0" borderId="1" xfId="0" applyFont="1" applyBorder="1"/>
    <xf numFmtId="20" fontId="1" fillId="0" borderId="1" xfId="0" applyNumberFormat="1" applyFont="1" applyBorder="1"/>
    <xf numFmtId="0" fontId="4" fillId="0" borderId="1" xfId="0" applyFont="1" applyBorder="1" applyAlignment="1">
      <alignment horizontal="center" vertical="center" wrapText="1"/>
    </xf>
    <xf numFmtId="0" fontId="5" fillId="0" borderId="0" xfId="0" applyFont="1"/>
    <xf numFmtId="164" fontId="5" fillId="0" borderId="1" xfId="0" applyNumberFormat="1" applyFont="1" applyBorder="1"/>
    <xf numFmtId="166" fontId="6" fillId="0" borderId="1" xfId="0" applyNumberFormat="1" applyFont="1" applyBorder="1" applyAlignment="1">
      <alignment horizontal="center"/>
    </xf>
    <xf numFmtId="165" fontId="6" fillId="0" borderId="1" xfId="0" applyNumberFormat="1" applyFont="1" applyBorder="1" applyAlignment="1">
      <alignment horizontal="center"/>
    </xf>
    <xf numFmtId="166" fontId="7" fillId="0" borderId="0" xfId="0" applyNumberFormat="1" applyFont="1" applyAlignment="1">
      <alignment horizontal="center"/>
    </xf>
    <xf numFmtId="165" fontId="7" fillId="0" borderId="0" xfId="0" applyNumberFormat="1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M9"/>
  <sheetViews>
    <sheetView showZeros="0" tabSelected="1" zoomScaleNormal="100" workbookViewId="0">
      <pane ySplit="1" topLeftCell="A2" activePane="bottomLeft" state="frozen"/>
      <selection pane="bottomLeft"/>
    </sheetView>
  </sheetViews>
  <sheetFormatPr baseColWidth="10" defaultColWidth="9.1796875" defaultRowHeight="14.5" x14ac:dyDescent="0.35"/>
  <cols>
    <col min="1" max="1" width="13.26953125" style="4" customWidth="1"/>
    <col min="2" max="3" width="10.81640625" style="4" customWidth="1"/>
    <col min="4" max="4" width="13.26953125" style="8" customWidth="1"/>
    <col min="5" max="10" width="10.81640625" style="9" customWidth="1"/>
    <col min="11" max="13" width="10.81640625" style="4" customWidth="1"/>
    <col min="14" max="16384" width="9.1796875" style="4"/>
  </cols>
  <sheetData>
    <row r="1" spans="1:13" x14ac:dyDescent="0.35">
      <c r="B1" s="3" t="s">
        <v>0</v>
      </c>
      <c r="C1" s="3" t="s">
        <v>1</v>
      </c>
      <c r="D1" s="6" t="s">
        <v>4</v>
      </c>
      <c r="E1" s="7" t="s">
        <v>5</v>
      </c>
      <c r="F1" s="7" t="s">
        <v>7</v>
      </c>
      <c r="G1" s="7" t="s">
        <v>8</v>
      </c>
      <c r="H1" s="7" t="s">
        <v>6</v>
      </c>
      <c r="I1" s="7" t="s">
        <v>9</v>
      </c>
      <c r="J1" s="7" t="s">
        <v>10</v>
      </c>
      <c r="K1" s="3" t="s">
        <v>18</v>
      </c>
      <c r="L1" s="3" t="s">
        <v>19</v>
      </c>
      <c r="M1" s="3" t="s">
        <v>20</v>
      </c>
    </row>
    <row r="2" spans="1:13" x14ac:dyDescent="0.35">
      <c r="A2" s="4" t="s">
        <v>11</v>
      </c>
      <c r="B2" s="5">
        <v>0.25</v>
      </c>
      <c r="C2" s="5">
        <v>0.91666666666666663</v>
      </c>
      <c r="D2" s="6">
        <f>IF(C2&lt;B2,1+C2,C2)</f>
        <v>0.91666666666666663</v>
      </c>
      <c r="E2" s="7">
        <f>(MIN(1,$D2)-$B2)-F2-G2</f>
        <v>0.625</v>
      </c>
      <c r="F2" s="7">
        <f t="shared" ref="F2:F9" si="0">IF(C2="",0,(
MIN(FinNuit,MIN(1,D2))-MIN(FinNuit,B2)
))</f>
        <v>0</v>
      </c>
      <c r="G2" s="7">
        <f t="shared" ref="G2:G9" si="1">(MAX(0,(MIN(1,D2)-DebNuit))-MAX(0,(B2-DebNuit)))</f>
        <v>4.166666666666663E-2</v>
      </c>
      <c r="H2" s="7">
        <f>MAX(0,$D2-1)-I2-J2</f>
        <v>0</v>
      </c>
      <c r="I2" s="7">
        <f t="shared" ref="I2:I9" si="2">(MAX(0,MIN($D2,1+FinNuit)-1))</f>
        <v>0</v>
      </c>
      <c r="J2" s="7">
        <f t="shared" ref="J2:J9" si="3">(MAX(0,($D2-DebNuit-1)))</f>
        <v>0</v>
      </c>
      <c r="K2" s="5">
        <f>E2+H2</f>
        <v>0.625</v>
      </c>
      <c r="L2" s="5">
        <f>F2+G2+I2+J2</f>
        <v>4.166666666666663E-2</v>
      </c>
      <c r="M2" s="5">
        <f>SUM(E2:J2)</f>
        <v>0.66666666666666663</v>
      </c>
    </row>
    <row r="3" spans="1:13" x14ac:dyDescent="0.35">
      <c r="A3" s="4" t="s">
        <v>12</v>
      </c>
      <c r="B3" s="5">
        <v>0.625</v>
      </c>
      <c r="C3" s="5">
        <v>0.95833333333333304</v>
      </c>
      <c r="D3" s="6">
        <f t="shared" ref="D3:D9" si="4">IF(C3&lt;B3,1+C3,C3)</f>
        <v>0.95833333333333304</v>
      </c>
      <c r="E3" s="7">
        <f t="shared" ref="E3:E9" si="5">(MIN(1,$D3)-$B3)-F3-G3</f>
        <v>0.25</v>
      </c>
      <c r="F3" s="7">
        <f t="shared" si="0"/>
        <v>0</v>
      </c>
      <c r="G3" s="7">
        <f t="shared" si="1"/>
        <v>8.3333333333333037E-2</v>
      </c>
      <c r="H3" s="7">
        <f t="shared" ref="H3:H9" si="6">MAX(0,$D3-1)-I3-J3</f>
        <v>0</v>
      </c>
      <c r="I3" s="7">
        <f t="shared" si="2"/>
        <v>0</v>
      </c>
      <c r="J3" s="7">
        <f t="shared" si="3"/>
        <v>0</v>
      </c>
      <c r="K3" s="5">
        <f t="shared" ref="K3:K9" si="7">E3+H3</f>
        <v>0.25</v>
      </c>
      <c r="L3" s="5">
        <f t="shared" ref="L3:L9" si="8">F3+G3+I3+J3</f>
        <v>8.3333333333333037E-2</v>
      </c>
      <c r="M3" s="5">
        <f t="shared" ref="M3:M9" si="9">SUM(E3:J3)</f>
        <v>0.33333333333333304</v>
      </c>
    </row>
    <row r="4" spans="1:13" x14ac:dyDescent="0.35">
      <c r="A4" s="4" t="s">
        <v>13</v>
      </c>
      <c r="B4" s="5">
        <v>0.70833333333333337</v>
      </c>
      <c r="C4" s="5">
        <v>8.3333275462962958E-2</v>
      </c>
      <c r="D4" s="6">
        <f t="shared" si="4"/>
        <v>1.083333275462963</v>
      </c>
      <c r="E4" s="7">
        <f t="shared" si="5"/>
        <v>0.16666666666666663</v>
      </c>
      <c r="F4" s="7">
        <f t="shared" si="0"/>
        <v>0</v>
      </c>
      <c r="G4" s="7">
        <f t="shared" si="1"/>
        <v>0.125</v>
      </c>
      <c r="H4" s="7">
        <f t="shared" si="6"/>
        <v>0</v>
      </c>
      <c r="I4" s="7">
        <f t="shared" si="2"/>
        <v>8.3333275462962986E-2</v>
      </c>
      <c r="J4" s="7">
        <f t="shared" si="3"/>
        <v>0</v>
      </c>
      <c r="K4" s="5">
        <f t="shared" si="7"/>
        <v>0.16666666666666663</v>
      </c>
      <c r="L4" s="5">
        <f t="shared" si="8"/>
        <v>0.20833327546296299</v>
      </c>
      <c r="M4" s="5">
        <f t="shared" si="9"/>
        <v>0.37499994212962962</v>
      </c>
    </row>
    <row r="5" spans="1:13" x14ac:dyDescent="0.35">
      <c r="A5" s="4" t="s">
        <v>14</v>
      </c>
      <c r="B5" s="5">
        <v>0.375</v>
      </c>
      <c r="C5" s="5">
        <v>1.0833333333333333</v>
      </c>
      <c r="D5" s="6">
        <f t="shared" si="4"/>
        <v>1.0833333333333333</v>
      </c>
      <c r="E5" s="7">
        <f t="shared" si="5"/>
        <v>0.5</v>
      </c>
      <c r="F5" s="7">
        <f t="shared" si="0"/>
        <v>0</v>
      </c>
      <c r="G5" s="7">
        <f t="shared" si="1"/>
        <v>0.125</v>
      </c>
      <c r="H5" s="7">
        <f t="shared" si="6"/>
        <v>0</v>
      </c>
      <c r="I5" s="7">
        <f t="shared" si="2"/>
        <v>8.3333333333333259E-2</v>
      </c>
      <c r="J5" s="7">
        <f t="shared" si="3"/>
        <v>0</v>
      </c>
      <c r="K5" s="5">
        <f t="shared" si="7"/>
        <v>0.5</v>
      </c>
      <c r="L5" s="5">
        <f t="shared" si="8"/>
        <v>0.20833333333333326</v>
      </c>
      <c r="M5" s="5">
        <f t="shared" si="9"/>
        <v>0.70833333333333326</v>
      </c>
    </row>
    <row r="6" spans="1:13" x14ac:dyDescent="0.35">
      <c r="A6" s="4" t="s">
        <v>15</v>
      </c>
      <c r="B6" s="5">
        <v>0.33333333333333331</v>
      </c>
      <c r="C6" s="5">
        <v>0.83333333333333337</v>
      </c>
      <c r="D6" s="6">
        <f t="shared" si="4"/>
        <v>0.83333333333333337</v>
      </c>
      <c r="E6" s="7">
        <f t="shared" si="5"/>
        <v>0.5</v>
      </c>
      <c r="F6" s="7">
        <f t="shared" si="0"/>
        <v>0</v>
      </c>
      <c r="G6" s="7">
        <f t="shared" si="1"/>
        <v>0</v>
      </c>
      <c r="H6" s="7">
        <f t="shared" si="6"/>
        <v>0</v>
      </c>
      <c r="I6" s="7">
        <f t="shared" si="2"/>
        <v>0</v>
      </c>
      <c r="J6" s="7">
        <f t="shared" si="3"/>
        <v>0</v>
      </c>
      <c r="K6" s="5">
        <f t="shared" si="7"/>
        <v>0.5</v>
      </c>
      <c r="L6" s="5">
        <f t="shared" si="8"/>
        <v>0</v>
      </c>
      <c r="M6" s="5">
        <f t="shared" si="9"/>
        <v>0.5</v>
      </c>
    </row>
    <row r="7" spans="1:13" x14ac:dyDescent="0.35">
      <c r="A7" s="4" t="s">
        <v>16</v>
      </c>
      <c r="B7" s="5">
        <v>0.91666666666666663</v>
      </c>
      <c r="C7" s="5">
        <v>1.1666666666666701</v>
      </c>
      <c r="D7" s="6">
        <f t="shared" si="4"/>
        <v>1.1666666666666701</v>
      </c>
      <c r="E7" s="7">
        <f t="shared" si="5"/>
        <v>0</v>
      </c>
      <c r="F7" s="7">
        <f t="shared" si="0"/>
        <v>0</v>
      </c>
      <c r="G7" s="7">
        <f t="shared" si="1"/>
        <v>8.333333333333337E-2</v>
      </c>
      <c r="H7" s="7">
        <f t="shared" si="6"/>
        <v>0</v>
      </c>
      <c r="I7" s="7">
        <f t="shared" si="2"/>
        <v>0.16666666666667007</v>
      </c>
      <c r="J7" s="7">
        <f t="shared" si="3"/>
        <v>0</v>
      </c>
      <c r="K7" s="5">
        <f t="shared" si="7"/>
        <v>0</v>
      </c>
      <c r="L7" s="5">
        <f t="shared" si="8"/>
        <v>0.25000000000000344</v>
      </c>
      <c r="M7" s="5">
        <f t="shared" si="9"/>
        <v>0.25000000000000344</v>
      </c>
    </row>
    <row r="8" spans="1:13" x14ac:dyDescent="0.35">
      <c r="A8" s="4" t="s">
        <v>17</v>
      </c>
      <c r="B8" s="5">
        <v>0.25</v>
      </c>
      <c r="C8" s="5">
        <v>0.83333333333333337</v>
      </c>
      <c r="D8" s="6">
        <f t="shared" si="4"/>
        <v>0.83333333333333337</v>
      </c>
      <c r="E8" s="7">
        <f t="shared" si="5"/>
        <v>0.58333333333333337</v>
      </c>
      <c r="F8" s="7">
        <f t="shared" si="0"/>
        <v>0</v>
      </c>
      <c r="G8" s="7">
        <f t="shared" si="1"/>
        <v>0</v>
      </c>
      <c r="H8" s="7">
        <f t="shared" si="6"/>
        <v>0</v>
      </c>
      <c r="I8" s="7">
        <f t="shared" si="2"/>
        <v>0</v>
      </c>
      <c r="J8" s="7">
        <f t="shared" si="3"/>
        <v>0</v>
      </c>
      <c r="K8" s="5">
        <f t="shared" si="7"/>
        <v>0.58333333333333337</v>
      </c>
      <c r="L8" s="5">
        <f t="shared" si="8"/>
        <v>0</v>
      </c>
      <c r="M8" s="5">
        <f t="shared" si="9"/>
        <v>0.58333333333333337</v>
      </c>
    </row>
    <row r="9" spans="1:13" x14ac:dyDescent="0.35">
      <c r="A9" s="4" t="s">
        <v>11</v>
      </c>
      <c r="B9" s="5">
        <v>0.875</v>
      </c>
      <c r="C9" s="5">
        <v>0.25069444444444444</v>
      </c>
      <c r="D9" s="6">
        <f t="shared" si="4"/>
        <v>1.2506944444444446</v>
      </c>
      <c r="E9" s="7">
        <f t="shared" si="5"/>
        <v>0</v>
      </c>
      <c r="F9" s="7">
        <f t="shared" si="0"/>
        <v>0</v>
      </c>
      <c r="G9" s="7">
        <f t="shared" si="1"/>
        <v>0.125</v>
      </c>
      <c r="H9" s="7">
        <f t="shared" si="6"/>
        <v>6.94444444444553E-4</v>
      </c>
      <c r="I9" s="7">
        <f t="shared" si="2"/>
        <v>0.25</v>
      </c>
      <c r="J9" s="7">
        <f t="shared" si="3"/>
        <v>0</v>
      </c>
      <c r="K9" s="5">
        <f t="shared" si="7"/>
        <v>6.94444444444553E-4</v>
      </c>
      <c r="L9" s="5">
        <f t="shared" si="8"/>
        <v>0.375</v>
      </c>
      <c r="M9" s="5">
        <f t="shared" si="9"/>
        <v>0.37569444444444455</v>
      </c>
    </row>
  </sheetData>
  <pageMargins left="0.7" right="0.7" top="0.75" bottom="0.75" header="0.3" footer="0.3"/>
  <pageSetup paperSize="9" orientation="portrait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2"/>
  <sheetViews>
    <sheetView workbookViewId="0">
      <selection activeCell="B1" sqref="B1"/>
    </sheetView>
  </sheetViews>
  <sheetFormatPr baseColWidth="10" defaultRowHeight="14.5" x14ac:dyDescent="0.35"/>
  <cols>
    <col min="1" max="1" width="12.1796875" customWidth="1"/>
    <col min="2" max="2" width="8.7265625" customWidth="1"/>
  </cols>
  <sheetData>
    <row r="1" spans="1:2" x14ac:dyDescent="0.35">
      <c r="A1" s="1" t="s">
        <v>2</v>
      </c>
      <c r="B1" s="2">
        <v>0.875</v>
      </c>
    </row>
    <row r="2" spans="1:2" x14ac:dyDescent="0.35">
      <c r="A2" s="1" t="s">
        <v>3</v>
      </c>
      <c r="B2" s="2">
        <v>0.25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2</vt:i4>
      </vt:variant>
    </vt:vector>
  </HeadingPairs>
  <TitlesOfParts>
    <vt:vector size="4" baseType="lpstr">
      <vt:lpstr>HEURES</vt:lpstr>
      <vt:lpstr>PARAM</vt:lpstr>
      <vt:lpstr>DebNuit</vt:lpstr>
      <vt:lpstr>FinNuit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2019-09-14T00:34:47Z</dcterms:modified>
</cp:coreProperties>
</file>