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 defaultThemeVersion="124226"/>
  <bookViews>
    <workbookView xWindow="0" yWindow="0" windowWidth="19200" windowHeight="8610" tabRatio="823" activeTab="2"/>
  </bookViews>
  <sheets>
    <sheet name="Parametres" sheetId="14" r:id="rId1"/>
    <sheet name="Saisie" sheetId="18" r:id="rId2"/>
    <sheet name="Evenements" sheetId="15" r:id="rId3"/>
    <sheet name="Synthese mensuelle" sheetId="16" r:id="rId4"/>
    <sheet name="Synthese Congés" sheetId="17" r:id="rId5"/>
  </sheets>
  <externalReferences>
    <externalReference r:id="rId6"/>
  </externalReferences>
  <definedNames>
    <definedName name="Motifs">OFFSET(Parametres!$C$1,1,,COUNTA(Parametres!$C:$C))</definedName>
    <definedName name="Noms">OFFSET(Parametres!$A$1,1,,COUNTA(Parametres!$A:$A))</definedName>
  </definedNames>
  <calcPr calcId="152511"/>
  <pivotCaches>
    <pivotCache cacheId="0" r:id="rId7"/>
  </pivotCaches>
</workbook>
</file>

<file path=xl/calcChain.xml><?xml version="1.0" encoding="utf-8"?>
<calcChain xmlns="http://schemas.openxmlformats.org/spreadsheetml/2006/main">
  <c r="G2" i="14" l="1"/>
  <c r="G3" i="14"/>
  <c r="G4" i="14" s="1"/>
  <c r="G5" i="14"/>
  <c r="G6" i="14"/>
  <c r="G7" i="14"/>
  <c r="G9" i="14"/>
  <c r="G10" i="14"/>
  <c r="G11" i="14"/>
  <c r="G12" i="14"/>
  <c r="G13" i="14"/>
  <c r="G14" i="14"/>
  <c r="A27" i="18"/>
  <c r="A28" i="18"/>
  <c r="A22" i="18"/>
  <c r="A23" i="18"/>
  <c r="A24" i="18"/>
  <c r="A25" i="18"/>
  <c r="A26" i="18"/>
  <c r="A8" i="18"/>
  <c r="A9" i="18"/>
  <c r="A10" i="18"/>
  <c r="A11" i="18"/>
  <c r="A12" i="18"/>
  <c r="A13" i="18"/>
  <c r="A14" i="18"/>
  <c r="A15" i="18"/>
  <c r="A16" i="18"/>
  <c r="A17" i="18"/>
  <c r="A18" i="18"/>
  <c r="A19" i="18"/>
  <c r="A20" i="18"/>
  <c r="A21" i="18"/>
  <c r="A7" i="18"/>
  <c r="G8" i="14" l="1"/>
  <c r="A2" i="18"/>
  <c r="C6" i="18" s="1"/>
  <c r="D6" i="18" s="1"/>
  <c r="E6" i="18" s="1"/>
  <c r="F6" i="18" s="1"/>
  <c r="G6" i="18" s="1"/>
  <c r="H6" i="18" s="1"/>
  <c r="I6" i="18" s="1"/>
  <c r="J6" i="18" s="1"/>
  <c r="K6" i="18" s="1"/>
  <c r="L6" i="18" s="1"/>
  <c r="M6" i="18" s="1"/>
  <c r="N6" i="18" s="1"/>
  <c r="O6" i="18" s="1"/>
  <c r="P6" i="18" s="1"/>
  <c r="Q6" i="18" s="1"/>
  <c r="R6" i="18" s="1"/>
  <c r="S6" i="18" s="1"/>
  <c r="T6" i="18" s="1"/>
  <c r="U6" i="18" s="1"/>
  <c r="V6" i="18" s="1"/>
  <c r="W6" i="18" s="1"/>
  <c r="X6" i="18" s="1"/>
  <c r="Y6" i="18" s="1"/>
  <c r="Z6" i="18" s="1"/>
  <c r="AA6" i="18" s="1"/>
  <c r="AB6" i="18" s="1"/>
  <c r="AC6" i="18" s="1"/>
  <c r="AD6" i="18" s="1"/>
  <c r="AE6" i="18" s="1"/>
  <c r="AF6" i="18" s="1"/>
  <c r="AG6" i="18" s="1"/>
  <c r="C4" i="18" l="1"/>
</calcChain>
</file>

<file path=xl/sharedStrings.xml><?xml version="1.0" encoding="utf-8"?>
<sst xmlns="http://schemas.openxmlformats.org/spreadsheetml/2006/main" count="333" uniqueCount="44">
  <si>
    <t>PASCALE</t>
  </si>
  <si>
    <t>M</t>
  </si>
  <si>
    <t>A</t>
  </si>
  <si>
    <t>LAURENCE</t>
  </si>
  <si>
    <t>CONGES</t>
  </si>
  <si>
    <t>PEDRO</t>
  </si>
  <si>
    <t>MELANIE</t>
  </si>
  <si>
    <t>FANNY</t>
  </si>
  <si>
    <t>CELINE</t>
  </si>
  <si>
    <t>COURS</t>
  </si>
  <si>
    <t>ELODIE</t>
  </si>
  <si>
    <t>KATY</t>
  </si>
  <si>
    <t>CLOTILDE</t>
  </si>
  <si>
    <t>MARYLENE</t>
  </si>
  <si>
    <t>RTT</t>
  </si>
  <si>
    <t>MALADIE</t>
  </si>
  <si>
    <t>CONGES S/S</t>
  </si>
  <si>
    <t>ENFANT MAL</t>
  </si>
  <si>
    <t>SANDRINE</t>
  </si>
  <si>
    <t>PRESENCE</t>
  </si>
  <si>
    <t>Nom</t>
  </si>
  <si>
    <t>Date</t>
  </si>
  <si>
    <t>Motif</t>
  </si>
  <si>
    <t>M/A</t>
  </si>
  <si>
    <t>Total général</t>
  </si>
  <si>
    <t>Nombre de Motif</t>
  </si>
  <si>
    <t>janv</t>
  </si>
  <si>
    <t>févr</t>
  </si>
  <si>
    <t>JF</t>
  </si>
  <si>
    <t>DATE_JF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</si>
  <si>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</si>
  <si>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</si>
  <si>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</si>
  <si>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</si>
  <si>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</si>
  <si>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</si>
  <si>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</si>
  <si>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</si>
  <si>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</si>
  <si>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</si>
  <si>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</si>
  <si>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</si>
  <si>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Noms</t>
  </si>
  <si>
    <t>Motifs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</si>
</sst>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mmmm"/>
    <numFmt numFmtId="166" formatCode="ddd\ dd/mm/yyyy"/>
  </numFmts>
  <fonts count="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 tint="0.14999847407452621"/>
      <name val="Calibri"/>
      <family val="2"/>
      <scheme val="minor"/>
    </font>
    <font>
      <sz val="18"/>
      <color theme="0" tint="-0.249977111117893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Font="1" applyBorder="1" applyAlignment="1">
      <alignment vertical="center"/>
    </xf>
    <xf numFmtId="0" fontId="0" fillId="0" borderId="0" xfId="0" applyFont="1" applyBorder="1"/>
    <xf numFmtId="0" fontId="0" fillId="0" borderId="0" xfId="0" applyFill="1" applyBorder="1"/>
    <xf numFmtId="16" fontId="0" fillId="0" borderId="0" xfId="0" applyNumberFormat="1" applyFill="1" applyBorder="1"/>
    <xf numFmtId="0" fontId="0" fillId="0" borderId="0" xfId="0" applyAlignment="1">
      <alignment horizontal="center" textRotation="90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/>
    <xf numFmtId="16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1" xfId="0" applyBorder="1"/>
    <xf numFmtId="164" fontId="0" fillId="0" borderId="1" xfId="0" applyNumberFormat="1" applyBorder="1" applyAlignment="1">
      <alignment horizontal="center" textRotation="90"/>
    </xf>
    <xf numFmtId="0" fontId="1" fillId="0" borderId="0" xfId="0" applyFont="1"/>
    <xf numFmtId="0" fontId="3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0" fillId="0" borderId="0" xfId="0" applyFont="1"/>
    <xf numFmtId="0" fontId="5" fillId="0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 applyProtection="1">
      <alignment horizontal="left" vertical="center" indent="1"/>
      <protection locked="0"/>
    </xf>
    <xf numFmtId="165" fontId="2" fillId="0" borderId="0" xfId="0" applyNumberFormat="1" applyFont="1" applyFill="1" applyBorder="1" applyAlignment="1" applyProtection="1">
      <alignment horizontal="left" vertical="center" indent="1"/>
      <protection locked="0"/>
    </xf>
    <xf numFmtId="0" fontId="0" fillId="0" borderId="0" xfId="0" applyBorder="1" applyAlignment="1"/>
    <xf numFmtId="164" fontId="0" fillId="0" borderId="0" xfId="0" applyNumberFormat="1" applyBorder="1" applyAlignment="1">
      <alignment horizontal="center"/>
    </xf>
    <xf numFmtId="14" fontId="0" fillId="0" borderId="0" xfId="0" applyNumberFormat="1" applyAlignment="1"/>
    <xf numFmtId="0" fontId="4" fillId="0" borderId="2" xfId="0" quotePrefix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1">
    <cellStyle name="Normal" xfId="0" builtinId="0"/>
  </cellStyles>
  <dxfs count="36"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21" formatCode="dd\-m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dd\ 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A$1" max="2099" min="2000" page="10" val="2016"/>
</file>

<file path=xl/ctrlProps/ctrlProp2.xml><?xml version="1.0" encoding="utf-8"?>
<formControlPr xmlns="http://schemas.microsoft.com/office/spreadsheetml/2009/9/main" objectType="Spin" dx="16" fmlaLink="$B$2" max="12" min="1" page="10" val="4"/>
</file>

<file path=xl/ctrlProps/ctrlProp3.xml><?xml version="1.0" encoding="utf-8"?>
<formControlPr xmlns="http://schemas.microsoft.com/office/spreadsheetml/2009/9/main" objectType="Spin" dx="31" fmlaLink="$A$1" max="2099" min="2000" page="10" val="2016"/>
</file>

<file path=xl/ctrlProps/ctrlProp4.xml><?xml version="1.0" encoding="utf-8"?>
<formControlPr xmlns="http://schemas.microsoft.com/office/spreadsheetml/2009/9/main" objectType="Spin" dx="31" fmlaLink="$B$2" max="12" min="1" page="10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1295400</xdr:colOff>
          <xdr:row>0</xdr:row>
          <xdr:rowOff>19050</xdr:rowOff>
        </xdr:from>
        <xdr:to>
          <xdr:col>1</xdr:col>
          <xdr:colOff>1568450</xdr:colOff>
          <xdr:row>1</xdr:row>
          <xdr:rowOff>298450</xdr:rowOff>
        </xdr:to>
        <xdr:sp macro="" textlink="">
          <xdr:nvSpPr>
            <xdr:cNvPr id="2049" name="Compteur Année" descr="Bouton Compteur. Modifie l’année civile dans la cellule C2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1301750</xdr:colOff>
          <xdr:row>1</xdr:row>
          <xdr:rowOff>6350</xdr:rowOff>
        </xdr:from>
        <xdr:to>
          <xdr:col>1</xdr:col>
          <xdr:colOff>1574800</xdr:colOff>
          <xdr:row>1</xdr:row>
          <xdr:rowOff>285750</xdr:rowOff>
        </xdr:to>
        <xdr:sp macro="" textlink="">
          <xdr:nvSpPr>
            <xdr:cNvPr id="2050" name="Compteur Mois" descr="Bouton Compteur. Modifie le mois civil dans la cellule E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831850</xdr:colOff>
          <xdr:row>0</xdr:row>
          <xdr:rowOff>31750</xdr:rowOff>
        </xdr:from>
        <xdr:to>
          <xdr:col>0</xdr:col>
          <xdr:colOff>1098550</xdr:colOff>
          <xdr:row>1</xdr:row>
          <xdr:rowOff>12700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825500</xdr:colOff>
          <xdr:row>1</xdr:row>
          <xdr:rowOff>19050</xdr:rowOff>
        </xdr:from>
        <xdr:to>
          <xdr:col>0</xdr:col>
          <xdr:colOff>1092200</xdr:colOff>
          <xdr:row>2</xdr:row>
          <xdr:rowOff>25400</xdr:rowOff>
        </xdr:to>
        <xdr:sp macro="" textlink="">
          <xdr:nvSpPr>
            <xdr:cNvPr id="2054" name="Spinner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el\Dropbox\excel%20vba\planning%20&#224;%20partir%20d'une%20base%20d'&#233;venem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planning"/>
      <sheetName val="JF"/>
      <sheetName val="planning à partir d'une base d'"/>
    </sheetNames>
    <definedNames>
      <definedName name="Hide_Day"/>
    </definedNames>
    <sheetDataSet>
      <sheetData sheetId="0"/>
      <sheetData sheetId="1"/>
      <sheetData sheetId="2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gestion%20absences%20v0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79.560233912038" createdVersion="5" refreshedVersion="5" minRefreshableVersion="3" recordCount="79">
  <cacheSource type="worksheet">
    <worksheetSource name="TabEvenements" r:id="rId2"/>
  </cacheSource>
  <cacheFields count="4">
    <cacheField name="Nom" numFmtId="0">
      <sharedItems count="7">
        <s v="LAURENCE"/>
        <s v="SANDRINE"/>
        <s v="CLOTILDE"/>
        <s v="MELANIE"/>
        <s v="ELODIE"/>
        <s v="KATY"/>
        <s v="FANNY"/>
      </sharedItems>
    </cacheField>
    <cacheField name="Date" numFmtId="16">
      <sharedItems containsSemiMixedTypes="0" containsNonDate="0" containsDate="1" containsString="0" minDate="2016-01-08T00:00:00" maxDate="2016-03-01T00:00:00" count="26">
        <d v="2016-01-19T00:00:00"/>
        <d v="2016-01-08T00:00:00"/>
        <d v="2016-01-14T00:00:00"/>
        <d v="2016-01-15T00:00:00"/>
        <d v="2016-01-22T00:00:00"/>
        <d v="2016-01-25T00:00:00"/>
        <d v="2016-01-29T00:00:00"/>
        <d v="2016-02-26T00:00:00"/>
        <d v="2016-02-29T00:00:00"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7T00:00:00"/>
        <d v="2016-02-19T00:00:00"/>
        <d v="2016-02-22T00:00:00"/>
        <d v="2016-02-23T00:00:00"/>
        <d v="2016-02-24T00:00:00"/>
        <d v="2016-02-25T00:00:00"/>
        <d v="2016-02-15T00:00:00"/>
      </sharedItems>
      <fieldGroup base="1">
        <rangePr groupBy="months" startDate="2016-01-08T00:00:00" endDate="2016-03-01T00:00:00"/>
        <groupItems count="14">
          <s v="&lt;08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3/2016"/>
        </groupItems>
      </fieldGroup>
    </cacheField>
    <cacheField name="M/A" numFmtId="0">
      <sharedItems/>
    </cacheField>
    <cacheField name="Motif" numFmtId="0">
      <sharedItems count="3">
        <s v="CONGES"/>
        <s v="COURS"/>
        <s v="ENFANT MA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">
  <r>
    <x v="0"/>
    <x v="0"/>
    <s v="M"/>
    <x v="0"/>
  </r>
  <r>
    <x v="1"/>
    <x v="1"/>
    <s v="M"/>
    <x v="1"/>
  </r>
  <r>
    <x v="1"/>
    <x v="1"/>
    <s v="A"/>
    <x v="1"/>
  </r>
  <r>
    <x v="1"/>
    <x v="2"/>
    <s v="M"/>
    <x v="1"/>
  </r>
  <r>
    <x v="1"/>
    <x v="2"/>
    <s v="A"/>
    <x v="1"/>
  </r>
  <r>
    <x v="1"/>
    <x v="3"/>
    <s v="M"/>
    <x v="1"/>
  </r>
  <r>
    <x v="1"/>
    <x v="3"/>
    <s v="A"/>
    <x v="1"/>
  </r>
  <r>
    <x v="1"/>
    <x v="4"/>
    <s v="M"/>
    <x v="1"/>
  </r>
  <r>
    <x v="1"/>
    <x v="4"/>
    <s v="A"/>
    <x v="1"/>
  </r>
  <r>
    <x v="2"/>
    <x v="5"/>
    <s v="M"/>
    <x v="2"/>
  </r>
  <r>
    <x v="2"/>
    <x v="5"/>
    <s v="A"/>
    <x v="2"/>
  </r>
  <r>
    <x v="1"/>
    <x v="6"/>
    <s v="M"/>
    <x v="1"/>
  </r>
  <r>
    <x v="1"/>
    <x v="6"/>
    <s v="A"/>
    <x v="1"/>
  </r>
  <r>
    <x v="3"/>
    <x v="6"/>
    <s v="M"/>
    <x v="1"/>
  </r>
  <r>
    <x v="3"/>
    <x v="6"/>
    <s v="A"/>
    <x v="1"/>
  </r>
  <r>
    <x v="2"/>
    <x v="7"/>
    <s v="A"/>
    <x v="0"/>
  </r>
  <r>
    <x v="2"/>
    <x v="8"/>
    <s v="M"/>
    <x v="0"/>
  </r>
  <r>
    <x v="2"/>
    <x v="8"/>
    <s v="A"/>
    <x v="0"/>
  </r>
  <r>
    <x v="4"/>
    <x v="9"/>
    <s v="M"/>
    <x v="0"/>
  </r>
  <r>
    <x v="4"/>
    <x v="9"/>
    <s v="A"/>
    <x v="0"/>
  </r>
  <r>
    <x v="4"/>
    <x v="10"/>
    <s v="M"/>
    <x v="0"/>
  </r>
  <r>
    <x v="4"/>
    <x v="10"/>
    <s v="A"/>
    <x v="0"/>
  </r>
  <r>
    <x v="4"/>
    <x v="11"/>
    <s v="M"/>
    <x v="0"/>
  </r>
  <r>
    <x v="4"/>
    <x v="11"/>
    <s v="A"/>
    <x v="0"/>
  </r>
  <r>
    <x v="4"/>
    <x v="12"/>
    <s v="M"/>
    <x v="0"/>
  </r>
  <r>
    <x v="4"/>
    <x v="12"/>
    <s v="A"/>
    <x v="0"/>
  </r>
  <r>
    <x v="4"/>
    <x v="13"/>
    <s v="M"/>
    <x v="0"/>
  </r>
  <r>
    <x v="4"/>
    <x v="13"/>
    <s v="A"/>
    <x v="0"/>
  </r>
  <r>
    <x v="4"/>
    <x v="14"/>
    <s v="M"/>
    <x v="0"/>
  </r>
  <r>
    <x v="4"/>
    <x v="14"/>
    <s v="A"/>
    <x v="0"/>
  </r>
  <r>
    <x v="4"/>
    <x v="15"/>
    <s v="M"/>
    <x v="0"/>
  </r>
  <r>
    <x v="4"/>
    <x v="15"/>
    <s v="A"/>
    <x v="0"/>
  </r>
  <r>
    <x v="4"/>
    <x v="16"/>
    <s v="M"/>
    <x v="0"/>
  </r>
  <r>
    <x v="4"/>
    <x v="16"/>
    <s v="A"/>
    <x v="0"/>
  </r>
  <r>
    <x v="4"/>
    <x v="17"/>
    <s v="M"/>
    <x v="0"/>
  </r>
  <r>
    <x v="4"/>
    <x v="17"/>
    <s v="A"/>
    <x v="0"/>
  </r>
  <r>
    <x v="4"/>
    <x v="18"/>
    <s v="M"/>
    <x v="0"/>
  </r>
  <r>
    <x v="5"/>
    <x v="13"/>
    <s v="M"/>
    <x v="2"/>
  </r>
  <r>
    <x v="5"/>
    <x v="13"/>
    <s v="A"/>
    <x v="2"/>
  </r>
  <r>
    <x v="5"/>
    <x v="19"/>
    <s v="M"/>
    <x v="2"/>
  </r>
  <r>
    <x v="5"/>
    <x v="19"/>
    <s v="A"/>
    <x v="2"/>
  </r>
  <r>
    <x v="5"/>
    <x v="20"/>
    <s v="M"/>
    <x v="2"/>
  </r>
  <r>
    <x v="5"/>
    <x v="20"/>
    <s v="A"/>
    <x v="2"/>
  </r>
  <r>
    <x v="5"/>
    <x v="21"/>
    <s v="M"/>
    <x v="0"/>
  </r>
  <r>
    <x v="5"/>
    <x v="21"/>
    <s v="A"/>
    <x v="0"/>
  </r>
  <r>
    <x v="5"/>
    <x v="22"/>
    <s v="M"/>
    <x v="0"/>
  </r>
  <r>
    <x v="5"/>
    <x v="22"/>
    <s v="A"/>
    <x v="0"/>
  </r>
  <r>
    <x v="5"/>
    <x v="23"/>
    <s v="M"/>
    <x v="0"/>
  </r>
  <r>
    <x v="5"/>
    <x v="23"/>
    <s v="A"/>
    <x v="0"/>
  </r>
  <r>
    <x v="5"/>
    <x v="24"/>
    <s v="M"/>
    <x v="0"/>
  </r>
  <r>
    <x v="5"/>
    <x v="24"/>
    <s v="A"/>
    <x v="0"/>
  </r>
  <r>
    <x v="5"/>
    <x v="7"/>
    <s v="M"/>
    <x v="0"/>
  </r>
  <r>
    <x v="5"/>
    <x v="7"/>
    <s v="A"/>
    <x v="0"/>
  </r>
  <r>
    <x v="0"/>
    <x v="7"/>
    <s v="M"/>
    <x v="0"/>
  </r>
  <r>
    <x v="0"/>
    <x v="7"/>
    <s v="A"/>
    <x v="0"/>
  </r>
  <r>
    <x v="0"/>
    <x v="8"/>
    <s v="M"/>
    <x v="0"/>
  </r>
  <r>
    <x v="0"/>
    <x v="8"/>
    <s v="A"/>
    <x v="0"/>
  </r>
  <r>
    <x v="6"/>
    <x v="13"/>
    <s v="M"/>
    <x v="1"/>
  </r>
  <r>
    <x v="6"/>
    <x v="13"/>
    <s v="A"/>
    <x v="1"/>
  </r>
  <r>
    <x v="6"/>
    <x v="20"/>
    <s v="M"/>
    <x v="1"/>
  </r>
  <r>
    <x v="6"/>
    <x v="20"/>
    <s v="A"/>
    <x v="1"/>
  </r>
  <r>
    <x v="6"/>
    <x v="7"/>
    <s v="M"/>
    <x v="1"/>
  </r>
  <r>
    <x v="6"/>
    <x v="7"/>
    <s v="A"/>
    <x v="1"/>
  </r>
  <r>
    <x v="3"/>
    <x v="14"/>
    <s v="M"/>
    <x v="1"/>
  </r>
  <r>
    <x v="3"/>
    <x v="14"/>
    <s v="A"/>
    <x v="1"/>
  </r>
  <r>
    <x v="3"/>
    <x v="25"/>
    <s v="M"/>
    <x v="1"/>
  </r>
  <r>
    <x v="3"/>
    <x v="25"/>
    <s v="A"/>
    <x v="1"/>
  </r>
  <r>
    <x v="3"/>
    <x v="21"/>
    <s v="M"/>
    <x v="1"/>
  </r>
  <r>
    <x v="3"/>
    <x v="21"/>
    <s v="A"/>
    <x v="1"/>
  </r>
  <r>
    <x v="3"/>
    <x v="8"/>
    <s v="M"/>
    <x v="1"/>
  </r>
  <r>
    <x v="3"/>
    <x v="8"/>
    <s v="A"/>
    <x v="1"/>
  </r>
  <r>
    <x v="1"/>
    <x v="13"/>
    <s v="M"/>
    <x v="1"/>
  </r>
  <r>
    <x v="1"/>
    <x v="13"/>
    <s v="A"/>
    <x v="1"/>
  </r>
  <r>
    <x v="1"/>
    <x v="20"/>
    <s v="M"/>
    <x v="1"/>
  </r>
  <r>
    <x v="1"/>
    <x v="20"/>
    <s v="A"/>
    <x v="1"/>
  </r>
  <r>
    <x v="1"/>
    <x v="7"/>
    <s v="M"/>
    <x v="1"/>
  </r>
  <r>
    <x v="1"/>
    <x v="7"/>
    <s v="A"/>
    <x v="1"/>
  </r>
  <r>
    <x v="1"/>
    <x v="18"/>
    <s v="M"/>
    <x v="1"/>
  </r>
  <r>
    <x v="1"/>
    <x v="18"/>
    <s v="A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rowGrandTotals="0" itemPrintTitles="1" createdVersion="5" indent="0" compact="0" compactData="0" gridDropZones="1" multipleFieldFilters="0">
  <location ref="A3:E13" firstHeaderRow="1" firstDataRow="2" firstDataCol="2"/>
  <pivotFields count="4">
    <pivotField axis="axisRow" compact="0" outline="0" showAll="0" defaultSubtotal="0">
      <items count="7">
        <item x="2"/>
        <item x="4"/>
        <item x="6"/>
        <item x="5"/>
        <item x="0"/>
        <item x="3"/>
        <item x="1"/>
      </items>
    </pivotField>
    <pivotField axis="axisCol" compact="0" numFmtId="16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/>
    <pivotField axis="axisRow" dataField="1" compact="0" outline="0" showAll="0">
      <items count="4">
        <item x="0"/>
        <item x="1"/>
        <item x="2"/>
        <item t="default"/>
      </items>
    </pivotField>
  </pivotFields>
  <rowFields count="2">
    <field x="0"/>
    <field x="3"/>
  </rowFields>
  <rowItems count="9">
    <i>
      <x/>
      <x/>
    </i>
    <i r="1">
      <x v="2"/>
    </i>
    <i>
      <x v="1"/>
      <x/>
    </i>
    <i>
      <x v="2"/>
      <x v="1"/>
    </i>
    <i>
      <x v="3"/>
      <x/>
    </i>
    <i r="1">
      <x v="2"/>
    </i>
    <i>
      <x v="4"/>
      <x/>
    </i>
    <i>
      <x v="5"/>
      <x v="1"/>
    </i>
    <i>
      <x v="6"/>
      <x v="1"/>
    </i>
  </rowItems>
  <colFields count="1">
    <field x="1"/>
  </colFields>
  <colItems count="3">
    <i>
      <x v="1"/>
    </i>
    <i>
      <x v="2"/>
    </i>
    <i t="grand">
      <x/>
    </i>
  </colItems>
  <dataFields count="1">
    <dataField name="Nombre de Motif" fld="3" subtotal="count" baseField="0" baseItem="0"/>
  </dataFields>
  <formats count="12">
    <format dxfId="23">
      <pivotArea type="all" dataOnly="0" outline="0" fieldPosition="0"/>
    </format>
    <format dxfId="22">
      <pivotArea outline="0" collapsedLevelsAreSubtotals="1" fieldPosition="0"/>
    </format>
    <format dxfId="21">
      <pivotArea dataOnly="0" labelOnly="1" outline="0" fieldPosition="0">
        <references count="1">
          <reference field="1" count="0"/>
        </references>
      </pivotArea>
    </format>
    <format dxfId="20">
      <pivotArea dataOnly="0" labelOnly="1" grandCol="1" outline="0" fieldPosition="0"/>
    </format>
    <format dxfId="19">
      <pivotArea dataOnly="0" labelOnly="1" outline="0" fieldPosition="0">
        <references count="1">
          <reference field="0" count="0"/>
        </references>
      </pivotArea>
    </format>
    <format dxfId="18">
      <pivotArea dataOnly="0" labelOnly="1" outline="0" fieldPosition="0">
        <references count="2">
          <reference field="0" count="1" selected="0">
            <x v="0"/>
          </reference>
          <reference field="3" count="2">
            <x v="0"/>
            <x v="2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1"/>
          </reference>
          <reference field="3" count="1">
            <x v="0"/>
          </reference>
        </references>
      </pivotArea>
    </format>
    <format dxfId="16">
      <pivotArea dataOnly="0" labelOnly="1" outline="0" fieldPosition="0">
        <references count="2">
          <reference field="0" count="1" selected="0">
            <x v="2"/>
          </reference>
          <reference field="3" count="1">
            <x v="1"/>
          </reference>
        </references>
      </pivotArea>
    </format>
    <format dxfId="15">
      <pivotArea dataOnly="0" labelOnly="1" outline="0" fieldPosition="0">
        <references count="2">
          <reference field="0" count="1" selected="0">
            <x v="3"/>
          </reference>
          <reference field="3" count="2">
            <x v="0"/>
            <x v="2"/>
          </reference>
        </references>
      </pivotArea>
    </format>
    <format dxfId="14">
      <pivotArea dataOnly="0" labelOnly="1" outline="0" fieldPosition="0">
        <references count="2">
          <reference field="0" count="1" selected="0">
            <x v="4"/>
          </reference>
          <reference field="3" count="1">
            <x v="0"/>
          </reference>
        </references>
      </pivotArea>
    </format>
    <format dxfId="13">
      <pivotArea dataOnly="0" labelOnly="1" outline="0" fieldPosition="0">
        <references count="2">
          <reference field="0" count="1" selected="0">
            <x v="5"/>
          </reference>
          <reference field="3" count="1">
            <x v="1"/>
          </reference>
        </references>
      </pivotArea>
    </format>
    <format dxfId="12">
      <pivotArea dataOnly="0" labelOnly="1" outline="0" fieldPosition="0">
        <references count="2">
          <reference field="0" count="1" selected="0">
            <x v="6"/>
          </reference>
          <reference field="3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rowGrandTotals="0" itemPrintTitles="1" createdVersion="5" indent="0" compact="0" compactData="0" gridDropZones="1" multipleFieldFilters="0">
  <location ref="A3:D8" firstHeaderRow="1" firstDataRow="2" firstDataCol="1" rowPageCount="1" colPageCount="1"/>
  <pivotFields count="4">
    <pivotField axis="axisRow" compact="0" outline="0" showAll="0" defaultSubtotal="0">
      <items count="7">
        <item x="2"/>
        <item x="4"/>
        <item x="6"/>
        <item x="5"/>
        <item x="0"/>
        <item x="3"/>
        <item x="1"/>
      </items>
    </pivotField>
    <pivotField axis="axisCol" compact="0" numFmtId="16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/>
    <pivotField axis="axisPage" dataField="1" compact="0" outline="0" showAll="0">
      <items count="4">
        <item x="0"/>
        <item x="1"/>
        <item x="2"/>
        <item t="default"/>
      </items>
    </pivotField>
  </pivotFields>
  <rowFields count="1">
    <field x="0"/>
  </rowFields>
  <rowItems count="4">
    <i>
      <x/>
    </i>
    <i>
      <x v="1"/>
    </i>
    <i>
      <x v="3"/>
    </i>
    <i>
      <x v="4"/>
    </i>
  </rowItems>
  <colFields count="1">
    <field x="1"/>
  </colFields>
  <colItems count="3">
    <i>
      <x v="1"/>
    </i>
    <i>
      <x v="2"/>
    </i>
    <i t="grand">
      <x/>
    </i>
  </colItems>
  <pageFields count="1">
    <pageField fld="3" item="0" hier="-1"/>
  </pageFields>
  <dataFields count="1">
    <dataField name="Nombre de Motif" fld="3" subtotal="count" baseField="0" baseItem="0"/>
  </dataFields>
  <formats count="12">
    <format dxfId="11">
      <pivotArea type="all" dataOnly="0" outline="0" fieldPosition="0"/>
    </format>
    <format dxfId="10">
      <pivotArea outline="0" collapsedLevelsAreSubtotals="1" fieldPosition="0"/>
    </format>
    <format dxfId="9">
      <pivotArea dataOnly="0" labelOnly="1" outline="0" fieldPosition="0">
        <references count="1">
          <reference field="1" count="0"/>
        </references>
      </pivotArea>
    </format>
    <format dxfId="8">
      <pivotArea dataOnly="0" labelOnly="1" grandCol="1" outline="0" fieldPosition="0"/>
    </format>
    <format dxfId="7">
      <pivotArea dataOnly="0" labelOnly="1" outline="0" fieldPosition="0">
        <references count="1">
          <reference field="0" count="0"/>
        </references>
      </pivotArea>
    </format>
    <format dxfId="6">
      <pivotArea dataOnly="0" labelOnly="1" outline="0" fieldPosition="0">
        <references count="2">
          <reference field="0" count="1" selected="0">
            <x v="0"/>
          </reference>
          <reference field="3" count="2">
            <x v="0"/>
            <x v="2"/>
          </reference>
        </references>
      </pivotArea>
    </format>
    <format dxfId="5">
      <pivotArea dataOnly="0" labelOnly="1" outline="0" fieldPosition="0">
        <references count="2">
          <reference field="0" count="1" selected="0">
            <x v="1"/>
          </reference>
          <reference field="3" count="1">
            <x v="0"/>
          </reference>
        </references>
      </pivotArea>
    </format>
    <format dxfId="4">
      <pivotArea dataOnly="0" labelOnly="1" outline="0" fieldPosition="0">
        <references count="2">
          <reference field="0" count="1" selected="0">
            <x v="2"/>
          </reference>
          <reference field="3" count="1">
            <x v="1"/>
          </reference>
        </references>
      </pivotArea>
    </format>
    <format dxfId="3">
      <pivotArea dataOnly="0" labelOnly="1" outline="0" fieldPosition="0">
        <references count="2">
          <reference field="0" count="1" selected="0">
            <x v="3"/>
          </reference>
          <reference field="3" count="2">
            <x v="0"/>
            <x v="2"/>
          </reference>
        </references>
      </pivotArea>
    </format>
    <format dxfId="2">
      <pivotArea dataOnly="0" labelOnly="1" outline="0" fieldPosition="0">
        <references count="2">
          <reference field="0" count="1" selected="0">
            <x v="4"/>
          </reference>
          <reference field="3" count="1">
            <x v="0"/>
          </reference>
        </references>
      </pivotArea>
    </format>
    <format dxfId="1">
      <pivotArea dataOnly="0" labelOnly="1" outline="0" fieldPosition="0">
        <references count="2">
          <reference field="0" count="1" selected="0">
            <x v="5"/>
          </reference>
          <reference field="3" count="1">
            <x v="1"/>
          </reference>
        </references>
      </pivotArea>
    </format>
    <format dxfId="0">
      <pivotArea dataOnly="0" labelOnly="1" outline="0" fieldPosition="0">
        <references count="2">
          <reference field="0" count="1" selected="0">
            <x v="6"/>
          </reference>
          <reference field="3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JF" displayName="TabJF" ref="F1:G14" totalsRowShown="0" headerRowDxfId="35" dataDxfId="34">
  <autoFilter ref="F1:G14"/>
  <tableColumns count="2">
    <tableColumn id="1" name="JF" dataDxfId="33"/>
    <tableColumn id="2" name="DATE_JF" dataDxfId="3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Evenements" displayName="TabEvenements" ref="A1:D80" totalsRowShown="0" headerRowDxfId="29" dataDxfId="28">
  <autoFilter ref="A1:D80"/>
  <tableColumns count="4">
    <tableColumn id="1" name="Nom" dataDxfId="27"/>
    <tableColumn id="2" name="Date" dataDxfId="26"/>
    <tableColumn id="3" name="M/A" dataDxfId="25"/>
    <tableColumn id="4" name="Motif" dataDxfId="2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workbookViewId="0">
      <selection activeCell="C19" sqref="C19"/>
    </sheetView>
  </sheetViews>
  <sheetFormatPr baseColWidth="10" defaultRowHeight="14.5" x14ac:dyDescent="0.35"/>
  <cols>
    <col min="1" max="2" width="10.90625" style="2"/>
    <col min="3" max="3" width="11.6328125" style="2" bestFit="1" customWidth="1"/>
    <col min="4" max="5" width="10.90625" style="2"/>
    <col min="6" max="7" width="21.54296875" style="2" customWidth="1"/>
    <col min="8" max="16384" width="10.90625" style="2"/>
  </cols>
  <sheetData>
    <row r="1" spans="1:7" x14ac:dyDescent="0.35">
      <c r="A1" s="2" t="s">
        <v>42</v>
      </c>
      <c r="C1" s="2" t="s">
        <v>43</v>
      </c>
      <c r="D1" s="1"/>
      <c r="E1" s="21">
        <v>2016</v>
      </c>
      <c r="F1" s="20" t="s">
        <v>28</v>
      </c>
      <c r="G1" s="20" t="s">
        <v>29</v>
      </c>
    </row>
    <row r="2" spans="1:7" x14ac:dyDescent="0.35">
      <c r="A2" s="1" t="s">
        <v>8</v>
      </c>
      <c r="C2" s="1" t="s">
        <v>14</v>
      </c>
      <c r="D2" s="1"/>
      <c r="E2" s="18"/>
      <c r="F2" s="20" t="s">
        <v>30</v>
      </c>
      <c r="G2" s="22">
        <f>DATE(E1,1,1)</f>
        <v>42370</v>
      </c>
    </row>
    <row r="3" spans="1:7" x14ac:dyDescent="0.35">
      <c r="A3" s="1" t="s">
        <v>12</v>
      </c>
      <c r="C3" s="1" t="s">
        <v>15</v>
      </c>
      <c r="D3" s="1"/>
      <c r="E3" s="18"/>
      <c r="F3" s="20" t="s">
        <v>31</v>
      </c>
      <c r="G3" s="22">
        <f>DATE(E1,IF((25-MOD((11*MOD(E1-1900,19)+4-INT((7*MOD(E1-1900,19)+1)/19)),29)-MOD(E1-1900+INT((E1-1900)/4)+31-MOD((11*MOD(E1-1900,19)+4-INT((7*MOD(E1-1900,19)+1)/19)),29),7))&gt;0,4,3),IF((25-MOD((11*MOD(E1-1900,19)+4-INT((7*MOD(E1-1900,19)+1)/19)),29)-MOD(E1-1900+INT((E1-1900)/4)+31-MOD((11*MOD(E1-1900,19)+4-INT((7*MOD(E1-1900,19)+1)/19)),29),7))&gt;0,(25-MOD((11*MOD(E1-1900,19)+4-INT((7*MOD(E1-1900,19)+1)/19)),29)-MOD(E1-1900+INT((E1-1900)/4)+31-MOD((11*MOD(E1-1900,19)+4-INT((7*MOD(E1-1900,19)+1)/19)),29),7)),31+(25-MOD((11*MOD(E1-1900,19)+4-INT((7*MOD(E1-1900,19)+1)/19)),29)-MOD(E1-1900+INT((E1-1900)/4)+31-MOD((11*MOD(E1-1900,19)+4-INT((7*MOD(E1-1900,19)+1)/19)),29),7))))</f>
        <v>42456</v>
      </c>
    </row>
    <row r="4" spans="1:7" x14ac:dyDescent="0.35">
      <c r="A4" s="1" t="s">
        <v>10</v>
      </c>
      <c r="C4" s="1" t="s">
        <v>4</v>
      </c>
      <c r="D4" s="1"/>
      <c r="E4" s="18"/>
      <c r="F4" s="20" t="s">
        <v>32</v>
      </c>
      <c r="G4" s="22">
        <f>G3+1</f>
        <v>42457</v>
      </c>
    </row>
    <row r="5" spans="1:7" x14ac:dyDescent="0.35">
      <c r="A5" s="1" t="s">
        <v>7</v>
      </c>
      <c r="C5" s="1" t="s">
        <v>16</v>
      </c>
      <c r="D5" s="1"/>
      <c r="E5" s="18"/>
      <c r="F5" s="20" t="s">
        <v>33</v>
      </c>
      <c r="G5" s="22">
        <f>DATE(E1,5,1)</f>
        <v>42491</v>
      </c>
    </row>
    <row r="6" spans="1:7" x14ac:dyDescent="0.35">
      <c r="A6" s="1" t="s">
        <v>11</v>
      </c>
      <c r="C6" s="1" t="s">
        <v>17</v>
      </c>
      <c r="D6" s="1"/>
      <c r="E6" s="18"/>
      <c r="F6" s="20" t="s">
        <v>34</v>
      </c>
      <c r="G6" s="22">
        <f>DATE(E1,5,8)</f>
        <v>42498</v>
      </c>
    </row>
    <row r="7" spans="1:7" x14ac:dyDescent="0.35">
      <c r="A7" s="1" t="s">
        <v>3</v>
      </c>
      <c r="C7" s="1" t="s">
        <v>9</v>
      </c>
      <c r="D7" s="1"/>
      <c r="E7" s="18"/>
      <c r="F7" s="20" t="s">
        <v>35</v>
      </c>
      <c r="G7" s="22">
        <f>G3+39</f>
        <v>42495</v>
      </c>
    </row>
    <row r="8" spans="1:7" x14ac:dyDescent="0.35">
      <c r="A8" s="1" t="s">
        <v>13</v>
      </c>
      <c r="C8" s="1" t="s">
        <v>19</v>
      </c>
      <c r="E8" s="18"/>
      <c r="F8" s="20" t="s">
        <v>36</v>
      </c>
      <c r="G8" s="22">
        <f>G3+50</f>
        <v>42506</v>
      </c>
    </row>
    <row r="9" spans="1:7" x14ac:dyDescent="0.35">
      <c r="A9" s="1" t="s">
        <v>6</v>
      </c>
      <c r="E9" s="18"/>
      <c r="F9" s="20" t="s">
        <v>37</v>
      </c>
      <c r="G9" s="22">
        <f>DATE(E1,7,14)</f>
        <v>42565</v>
      </c>
    </row>
    <row r="10" spans="1:7" x14ac:dyDescent="0.35">
      <c r="A10" s="1" t="s">
        <v>0</v>
      </c>
      <c r="E10" s="18"/>
      <c r="F10" s="20" t="s">
        <v>38</v>
      </c>
      <c r="G10" s="22">
        <f>DATE(E1,8,15)</f>
        <v>42597</v>
      </c>
    </row>
    <row r="11" spans="1:7" x14ac:dyDescent="0.35">
      <c r="A11" s="1" t="s">
        <v>5</v>
      </c>
      <c r="E11" s="18"/>
      <c r="F11" s="20" t="s">
        <v>39</v>
      </c>
      <c r="G11" s="22">
        <f>DATE(E1,11,1)</f>
        <v>42675</v>
      </c>
    </row>
    <row r="12" spans="1:7" x14ac:dyDescent="0.35">
      <c r="A12" s="1" t="s">
        <v>18</v>
      </c>
      <c r="E12" s="18"/>
      <c r="F12" s="20" t="s">
        <v>40</v>
      </c>
      <c r="G12" s="22">
        <f>DATE(E1,11,11)</f>
        <v>42685</v>
      </c>
    </row>
    <row r="13" spans="1:7" x14ac:dyDescent="0.35">
      <c r="A13" s="1"/>
      <c r="E13" s="18"/>
      <c r="F13" s="20" t="s">
        <v>41</v>
      </c>
      <c r="G13" s="22">
        <f>DATE(E1,12,25)</f>
        <v>42729</v>
      </c>
    </row>
    <row r="14" spans="1:7" x14ac:dyDescent="0.35">
      <c r="A14" s="1"/>
      <c r="E14" s="19"/>
      <c r="F14" s="20" t="s">
        <v>30</v>
      </c>
      <c r="G14" s="22">
        <f>DATE(E1+1,1,1)</f>
        <v>42736</v>
      </c>
    </row>
    <row r="15" spans="1:7" x14ac:dyDescent="0.35">
      <c r="A15" s="1"/>
    </row>
    <row r="16" spans="1:7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</sheetData>
  <sortState ref="A1:B21">
    <sortCondition ref="A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33"/>
  <sheetViews>
    <sheetView zoomScale="80" zoomScaleNormal="80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C6" sqref="C6"/>
    </sheetView>
  </sheetViews>
  <sheetFormatPr baseColWidth="10" defaultRowHeight="14.5" x14ac:dyDescent="0.35"/>
  <cols>
    <col min="1" max="1" width="15.81640625" customWidth="1"/>
    <col min="2" max="2" width="4.26953125" style="11" customWidth="1"/>
    <col min="3" max="33" width="7.6328125" customWidth="1"/>
  </cols>
  <sheetData>
    <row r="1" spans="1:41" s="16" customFormat="1" ht="23.5" x14ac:dyDescent="0.55000000000000004">
      <c r="A1" s="23">
        <v>2016</v>
      </c>
      <c r="B1" s="23"/>
    </row>
    <row r="2" spans="1:41" s="16" customFormat="1" ht="23.5" x14ac:dyDescent="0.55000000000000004">
      <c r="A2" s="24">
        <f>DATE(A1,B2,1)</f>
        <v>42461</v>
      </c>
      <c r="B2" s="17">
        <v>4</v>
      </c>
    </row>
    <row r="3" spans="1:41" s="11" customFormat="1" ht="15" thickBot="1" x14ac:dyDescent="0.4"/>
    <row r="4" spans="1:41" s="11" customFormat="1" ht="26.5" thickBot="1" x14ac:dyDescent="0.65">
      <c r="C4" s="28" t="str">
        <f>"Période du "&amp;TEXT(A2,"jj mmmm aaaa") &amp;" au "&amp;TEXT(DATE(A1,B2+1,0),"jj mmmm aaaa")</f>
        <v>Période du 01 avril 2016 au 30 avril 2016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30"/>
      <c r="AI4" s="13"/>
    </row>
    <row r="5" spans="1:41" s="11" customFormat="1" x14ac:dyDescent="0.35">
      <c r="AI5" s="13"/>
    </row>
    <row r="6" spans="1:41" s="11" customFormat="1" ht="149.25" customHeight="1" x14ac:dyDescent="0.35">
      <c r="A6" s="14"/>
      <c r="B6" s="14"/>
      <c r="C6" s="15">
        <f>A2</f>
        <v>42461</v>
      </c>
      <c r="D6" s="15">
        <f t="shared" ref="D6:AG6" si="0">C6+1</f>
        <v>42462</v>
      </c>
      <c r="E6" s="15">
        <f t="shared" si="0"/>
        <v>42463</v>
      </c>
      <c r="F6" s="15">
        <f t="shared" si="0"/>
        <v>42464</v>
      </c>
      <c r="G6" s="15">
        <f t="shared" si="0"/>
        <v>42465</v>
      </c>
      <c r="H6" s="15">
        <f t="shared" si="0"/>
        <v>42466</v>
      </c>
      <c r="I6" s="15">
        <f t="shared" si="0"/>
        <v>42467</v>
      </c>
      <c r="J6" s="15">
        <f t="shared" si="0"/>
        <v>42468</v>
      </c>
      <c r="K6" s="15">
        <f t="shared" si="0"/>
        <v>42469</v>
      </c>
      <c r="L6" s="15">
        <f t="shared" si="0"/>
        <v>42470</v>
      </c>
      <c r="M6" s="15">
        <f t="shared" si="0"/>
        <v>42471</v>
      </c>
      <c r="N6" s="15">
        <f t="shared" si="0"/>
        <v>42472</v>
      </c>
      <c r="O6" s="15">
        <f t="shared" si="0"/>
        <v>42473</v>
      </c>
      <c r="P6" s="15">
        <f t="shared" si="0"/>
        <v>42474</v>
      </c>
      <c r="Q6" s="15">
        <f t="shared" si="0"/>
        <v>42475</v>
      </c>
      <c r="R6" s="15">
        <f t="shared" si="0"/>
        <v>42476</v>
      </c>
      <c r="S6" s="15">
        <f t="shared" si="0"/>
        <v>42477</v>
      </c>
      <c r="T6" s="15">
        <f t="shared" si="0"/>
        <v>42478</v>
      </c>
      <c r="U6" s="15">
        <f t="shared" si="0"/>
        <v>42479</v>
      </c>
      <c r="V6" s="15">
        <f t="shared" si="0"/>
        <v>42480</v>
      </c>
      <c r="W6" s="15">
        <f t="shared" si="0"/>
        <v>42481</v>
      </c>
      <c r="X6" s="15">
        <f t="shared" si="0"/>
        <v>42482</v>
      </c>
      <c r="Y6" s="15">
        <f t="shared" si="0"/>
        <v>42483</v>
      </c>
      <c r="Z6" s="15">
        <f t="shared" si="0"/>
        <v>42484</v>
      </c>
      <c r="AA6" s="15">
        <f t="shared" si="0"/>
        <v>42485</v>
      </c>
      <c r="AB6" s="15">
        <f t="shared" si="0"/>
        <v>42486</v>
      </c>
      <c r="AC6" s="15">
        <f t="shared" si="0"/>
        <v>42487</v>
      </c>
      <c r="AD6" s="15">
        <f t="shared" si="0"/>
        <v>42488</v>
      </c>
      <c r="AE6" s="15">
        <f t="shared" si="0"/>
        <v>42489</v>
      </c>
      <c r="AF6" s="15">
        <f t="shared" si="0"/>
        <v>42490</v>
      </c>
      <c r="AG6" s="15">
        <f t="shared" si="0"/>
        <v>42491</v>
      </c>
      <c r="AH6" s="12"/>
      <c r="AI6" s="12"/>
      <c r="AJ6" s="12"/>
      <c r="AK6" s="12"/>
      <c r="AL6" s="12"/>
      <c r="AM6" s="12"/>
      <c r="AN6" s="12"/>
      <c r="AO6" s="12"/>
    </row>
    <row r="7" spans="1:41" s="9" customFormat="1" x14ac:dyDescent="0.35">
      <c r="A7" s="25" t="str">
        <f ca="1">OFFSET(Parametres!A$2,INT((ROW()-7)/2),,)</f>
        <v>CELINE</v>
      </c>
      <c r="B7" s="25" t="s">
        <v>1</v>
      </c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7"/>
      <c r="AI7" s="27"/>
      <c r="AJ7" s="27"/>
      <c r="AK7" s="27"/>
      <c r="AL7" s="27"/>
      <c r="AM7" s="27"/>
      <c r="AN7" s="27"/>
      <c r="AO7" s="27"/>
    </row>
    <row r="8" spans="1:41" s="9" customFormat="1" x14ac:dyDescent="0.35">
      <c r="A8" s="25" t="str">
        <f ca="1">OFFSET(Parametres!A$2,INT((ROW()-7)/2),,)</f>
        <v>CELINE</v>
      </c>
      <c r="B8" s="25" t="s">
        <v>2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7"/>
      <c r="AI8" s="27"/>
      <c r="AJ8" s="27"/>
      <c r="AK8" s="27"/>
      <c r="AL8" s="27"/>
      <c r="AM8" s="27"/>
      <c r="AN8" s="27"/>
      <c r="AO8" s="27"/>
    </row>
    <row r="9" spans="1:41" s="9" customFormat="1" x14ac:dyDescent="0.35">
      <c r="A9" s="25" t="str">
        <f ca="1">OFFSET(Parametres!A$2,INT((ROW()-7)/2),,)</f>
        <v>CLOTILDE</v>
      </c>
      <c r="B9" s="25" t="s">
        <v>1</v>
      </c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7"/>
      <c r="AI9" s="27"/>
      <c r="AJ9" s="27"/>
      <c r="AK9" s="27"/>
      <c r="AL9" s="27"/>
      <c r="AM9" s="27"/>
      <c r="AN9" s="27"/>
      <c r="AO9" s="27"/>
    </row>
    <row r="10" spans="1:41" s="9" customFormat="1" x14ac:dyDescent="0.35">
      <c r="A10" s="25" t="str">
        <f ca="1">OFFSET(Parametres!A$2,INT((ROW()-7)/2),,)</f>
        <v>CLOTILDE</v>
      </c>
      <c r="B10" s="25" t="s">
        <v>2</v>
      </c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7"/>
      <c r="AI10" s="27"/>
      <c r="AJ10" s="27"/>
      <c r="AK10" s="27"/>
      <c r="AL10" s="27"/>
      <c r="AM10" s="27"/>
      <c r="AN10" s="27"/>
      <c r="AO10" s="27"/>
    </row>
    <row r="11" spans="1:41" s="9" customFormat="1" x14ac:dyDescent="0.35">
      <c r="A11" s="25" t="str">
        <f ca="1">OFFSET(Parametres!A$2,INT((ROW()-7)/2),,)</f>
        <v>ELODIE</v>
      </c>
      <c r="B11" s="25" t="s">
        <v>1</v>
      </c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7"/>
      <c r="AI11" s="27"/>
      <c r="AJ11" s="27"/>
      <c r="AK11" s="27"/>
      <c r="AL11" s="27"/>
      <c r="AM11" s="27"/>
      <c r="AN11" s="27"/>
      <c r="AO11" s="27"/>
    </row>
    <row r="12" spans="1:41" s="9" customFormat="1" x14ac:dyDescent="0.35">
      <c r="A12" s="25" t="str">
        <f ca="1">OFFSET(Parametres!A$2,INT((ROW()-7)/2),,)</f>
        <v>ELODIE</v>
      </c>
      <c r="B12" s="25" t="s">
        <v>2</v>
      </c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7"/>
      <c r="AI12" s="27"/>
      <c r="AJ12" s="27"/>
      <c r="AK12" s="27"/>
      <c r="AL12" s="27"/>
      <c r="AM12" s="27"/>
      <c r="AN12" s="27"/>
      <c r="AO12" s="27"/>
    </row>
    <row r="13" spans="1:41" s="9" customFormat="1" x14ac:dyDescent="0.35">
      <c r="A13" s="25" t="str">
        <f ca="1">OFFSET(Parametres!A$2,INT((ROW()-7)/2),,)</f>
        <v>FANNY</v>
      </c>
      <c r="B13" s="25" t="s">
        <v>1</v>
      </c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7"/>
      <c r="AI13" s="27"/>
      <c r="AJ13" s="27"/>
      <c r="AK13" s="27"/>
      <c r="AL13" s="27"/>
      <c r="AM13" s="27"/>
      <c r="AN13" s="27"/>
      <c r="AO13" s="27"/>
    </row>
    <row r="14" spans="1:41" s="9" customFormat="1" x14ac:dyDescent="0.35">
      <c r="A14" s="25" t="str">
        <f ca="1">OFFSET(Parametres!A$2,INT((ROW()-7)/2),,)</f>
        <v>FANNY</v>
      </c>
      <c r="B14" s="25" t="s">
        <v>2</v>
      </c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7"/>
      <c r="AI14" s="27"/>
      <c r="AJ14" s="27"/>
      <c r="AK14" s="27"/>
      <c r="AL14" s="27"/>
      <c r="AM14" s="27"/>
      <c r="AN14" s="27"/>
      <c r="AO14" s="27"/>
    </row>
    <row r="15" spans="1:41" s="9" customFormat="1" x14ac:dyDescent="0.35">
      <c r="A15" s="25" t="str">
        <f ca="1">OFFSET(Parametres!A$2,INT((ROW()-7)/2),,)</f>
        <v>KATY</v>
      </c>
      <c r="B15" s="25" t="s">
        <v>1</v>
      </c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7"/>
      <c r="AI15" s="27"/>
      <c r="AJ15" s="27"/>
      <c r="AK15" s="27"/>
      <c r="AL15" s="27"/>
      <c r="AM15" s="27"/>
      <c r="AN15" s="27"/>
      <c r="AO15" s="27"/>
    </row>
    <row r="16" spans="1:41" s="9" customFormat="1" x14ac:dyDescent="0.35">
      <c r="A16" s="25" t="str">
        <f ca="1">OFFSET(Parametres!A$2,INT((ROW()-7)/2),,)</f>
        <v>KATY</v>
      </c>
      <c r="B16" s="25" t="s">
        <v>2</v>
      </c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7"/>
      <c r="AI16" s="27"/>
      <c r="AJ16" s="27"/>
      <c r="AK16" s="27"/>
      <c r="AL16" s="27"/>
      <c r="AM16" s="27"/>
      <c r="AN16" s="27"/>
      <c r="AO16" s="27"/>
    </row>
    <row r="17" spans="1:41" s="9" customFormat="1" x14ac:dyDescent="0.35">
      <c r="A17" s="25" t="str">
        <f ca="1">OFFSET(Parametres!A$2,INT((ROW()-7)/2),,)</f>
        <v>LAURENCE</v>
      </c>
      <c r="B17" s="25" t="s">
        <v>1</v>
      </c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7"/>
      <c r="AI17" s="27"/>
      <c r="AJ17" s="27"/>
      <c r="AK17" s="27"/>
      <c r="AL17" s="27"/>
      <c r="AM17" s="27"/>
      <c r="AN17" s="27"/>
      <c r="AO17" s="27"/>
    </row>
    <row r="18" spans="1:41" s="9" customFormat="1" x14ac:dyDescent="0.35">
      <c r="A18" s="25" t="str">
        <f ca="1">OFFSET(Parametres!A$2,INT((ROW()-7)/2),,)</f>
        <v>LAURENCE</v>
      </c>
      <c r="B18" s="25" t="s">
        <v>2</v>
      </c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7"/>
      <c r="AI18" s="27"/>
      <c r="AJ18" s="27"/>
      <c r="AK18" s="27"/>
      <c r="AL18" s="27"/>
      <c r="AM18" s="27"/>
      <c r="AN18" s="27"/>
      <c r="AO18" s="27"/>
    </row>
    <row r="19" spans="1:41" s="9" customFormat="1" x14ac:dyDescent="0.35">
      <c r="A19" s="25" t="str">
        <f ca="1">OFFSET(Parametres!A$2,INT((ROW()-7)/2),,)</f>
        <v>MARYLENE</v>
      </c>
      <c r="B19" s="25" t="s">
        <v>1</v>
      </c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7"/>
      <c r="AI19" s="27"/>
      <c r="AJ19" s="27"/>
      <c r="AK19" s="27"/>
      <c r="AL19" s="27"/>
      <c r="AM19" s="27"/>
      <c r="AN19" s="27"/>
      <c r="AO19" s="27"/>
    </row>
    <row r="20" spans="1:41" s="9" customFormat="1" x14ac:dyDescent="0.35">
      <c r="A20" s="25" t="str">
        <f ca="1">OFFSET(Parametres!A$2,INT((ROW()-7)/2),,)</f>
        <v>MARYLENE</v>
      </c>
      <c r="B20" s="25" t="s">
        <v>2</v>
      </c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7"/>
      <c r="AI20" s="27"/>
      <c r="AJ20" s="27"/>
      <c r="AK20" s="27"/>
      <c r="AL20" s="27"/>
      <c r="AM20" s="27"/>
      <c r="AN20" s="27"/>
      <c r="AO20" s="27"/>
    </row>
    <row r="21" spans="1:41" s="9" customFormat="1" x14ac:dyDescent="0.35">
      <c r="A21" s="25" t="str">
        <f ca="1">OFFSET(Parametres!A$2,INT((ROW()-7)/2),,)</f>
        <v>MELANIE</v>
      </c>
      <c r="B21" s="25" t="s">
        <v>1</v>
      </c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7"/>
      <c r="AI21" s="27"/>
      <c r="AJ21" s="27"/>
      <c r="AK21" s="27"/>
      <c r="AL21" s="27"/>
      <c r="AM21" s="27"/>
      <c r="AN21" s="27"/>
      <c r="AO21" s="27"/>
    </row>
    <row r="22" spans="1:41" s="9" customFormat="1" x14ac:dyDescent="0.35">
      <c r="A22" s="25" t="str">
        <f ca="1">OFFSET(Parametres!A$2,INT((ROW()-7)/2),,)</f>
        <v>MELANIE</v>
      </c>
      <c r="B22" s="25" t="s">
        <v>2</v>
      </c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7"/>
      <c r="AI22" s="27"/>
      <c r="AJ22" s="27"/>
      <c r="AK22" s="27"/>
      <c r="AL22" s="27"/>
      <c r="AM22" s="27"/>
      <c r="AN22" s="27"/>
      <c r="AO22" s="27"/>
    </row>
    <row r="23" spans="1:41" s="9" customFormat="1" x14ac:dyDescent="0.35">
      <c r="A23" s="25" t="str">
        <f ca="1">OFFSET(Parametres!A$2,INT((ROW()-7)/2),,)</f>
        <v>PASCALE</v>
      </c>
      <c r="B23" s="25" t="s">
        <v>1</v>
      </c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7"/>
      <c r="AI23" s="27"/>
      <c r="AJ23" s="27"/>
      <c r="AK23" s="27"/>
      <c r="AL23" s="27"/>
      <c r="AM23" s="27"/>
      <c r="AN23" s="27"/>
      <c r="AO23" s="27"/>
    </row>
    <row r="24" spans="1:41" s="9" customFormat="1" x14ac:dyDescent="0.35">
      <c r="A24" s="25" t="str">
        <f ca="1">OFFSET(Parametres!A$2,INT((ROW()-7)/2),,)</f>
        <v>PASCALE</v>
      </c>
      <c r="B24" s="25" t="s">
        <v>2</v>
      </c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7"/>
      <c r="AI24" s="27"/>
      <c r="AJ24" s="27"/>
      <c r="AK24" s="27"/>
      <c r="AL24" s="27"/>
      <c r="AM24" s="27"/>
      <c r="AN24" s="27"/>
      <c r="AO24" s="27"/>
    </row>
    <row r="25" spans="1:41" s="9" customFormat="1" x14ac:dyDescent="0.35">
      <c r="A25" s="25" t="str">
        <f ca="1">OFFSET(Parametres!A$2,INT((ROW()-7)/2),,)</f>
        <v>PEDRO</v>
      </c>
      <c r="B25" s="25" t="s">
        <v>1</v>
      </c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7"/>
      <c r="AI25" s="27"/>
      <c r="AJ25" s="27"/>
      <c r="AK25" s="27"/>
      <c r="AL25" s="27"/>
      <c r="AM25" s="27"/>
      <c r="AN25" s="27"/>
      <c r="AO25" s="27"/>
    </row>
    <row r="26" spans="1:41" s="9" customFormat="1" x14ac:dyDescent="0.35">
      <c r="A26" s="25" t="str">
        <f ca="1">OFFSET(Parametres!A$2,INT((ROW()-7)/2),,)</f>
        <v>PEDRO</v>
      </c>
      <c r="B26" s="25" t="s">
        <v>2</v>
      </c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7"/>
      <c r="AI26" s="27"/>
      <c r="AJ26" s="27"/>
      <c r="AK26" s="27"/>
      <c r="AL26" s="27"/>
      <c r="AM26" s="27"/>
      <c r="AN26" s="27"/>
      <c r="AO26" s="27"/>
    </row>
    <row r="27" spans="1:41" s="9" customFormat="1" x14ac:dyDescent="0.35">
      <c r="A27" s="25" t="str">
        <f ca="1">OFFSET(Parametres!A$2,INT((ROW()-7)/2),,)</f>
        <v>SANDRINE</v>
      </c>
      <c r="B27" s="25" t="s">
        <v>1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7"/>
      <c r="AI27" s="27"/>
      <c r="AJ27" s="27"/>
      <c r="AK27" s="27"/>
      <c r="AL27" s="27"/>
      <c r="AM27" s="27"/>
      <c r="AN27" s="27"/>
      <c r="AO27" s="27"/>
    </row>
    <row r="28" spans="1:41" s="9" customFormat="1" x14ac:dyDescent="0.35">
      <c r="A28" s="25" t="str">
        <f ca="1">OFFSET(Parametres!A$2,INT((ROW()-7)/2),,)</f>
        <v>SANDRINE</v>
      </c>
      <c r="B28" s="25" t="s">
        <v>2</v>
      </c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7"/>
      <c r="AI28" s="27"/>
      <c r="AJ28" s="27"/>
      <c r="AK28" s="27"/>
      <c r="AL28" s="27"/>
      <c r="AM28" s="27"/>
      <c r="AN28" s="27"/>
      <c r="AO28" s="27"/>
    </row>
    <row r="29" spans="1:41" s="9" customFormat="1" x14ac:dyDescent="0.35">
      <c r="A29" s="25"/>
    </row>
    <row r="30" spans="1:41" x14ac:dyDescent="0.35">
      <c r="A30" s="25"/>
    </row>
    <row r="31" spans="1:41" x14ac:dyDescent="0.35">
      <c r="A31" s="25"/>
    </row>
    <row r="32" spans="1:41" x14ac:dyDescent="0.35">
      <c r="A32" s="25"/>
    </row>
    <row r="33" spans="1:1" x14ac:dyDescent="0.35">
      <c r="A33" s="25"/>
    </row>
  </sheetData>
  <mergeCells count="1">
    <mergeCell ref="C4:AG4"/>
  </mergeCells>
  <conditionalFormatting sqref="C6:AG29">
    <cfRule type="expression" dxfId="31" priority="4">
      <formula>WEEKDAY(C$6,2)&gt;5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ompteur Année">
              <controlPr defaultSize="0" autoPict="0" macro="[1]!Hide_Day" altText="Bouton Compteur. Modifie l’année civile dans la cellule C2">
                <anchor moveWithCells="1" sizeWithCells="1">
                  <from>
                    <xdr:col>1</xdr:col>
                    <xdr:colOff>1295400</xdr:colOff>
                    <xdr:row>0</xdr:row>
                    <xdr:rowOff>19050</xdr:rowOff>
                  </from>
                  <to>
                    <xdr:col>1</xdr:col>
                    <xdr:colOff>1568450</xdr:colOff>
                    <xdr:row>1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ompteur Mois">
              <controlPr defaultSize="0" autoPict="0" macro="[1]!Hide_Day" altText="Bouton Compteur. Modifie le mois civil dans la cellule E2">
                <anchor moveWithCells="1" sizeWithCells="1">
                  <from>
                    <xdr:col>1</xdr:col>
                    <xdr:colOff>1301750</xdr:colOff>
                    <xdr:row>1</xdr:row>
                    <xdr:rowOff>6350</xdr:rowOff>
                  </from>
                  <to>
                    <xdr:col>1</xdr:col>
                    <xdr:colOff>1574800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Spinner 5">
              <controlPr defaultSize="0" autoPict="0">
                <anchor moveWithCells="1" sizeWithCells="1">
                  <from>
                    <xdr:col>0</xdr:col>
                    <xdr:colOff>831850</xdr:colOff>
                    <xdr:row>0</xdr:row>
                    <xdr:rowOff>31750</xdr:rowOff>
                  </from>
                  <to>
                    <xdr:col>0</xdr:col>
                    <xdr:colOff>1098550</xdr:colOff>
                    <xdr:row>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Spinner 6">
              <controlPr defaultSize="0" autoPict="0">
                <anchor moveWithCells="1" sizeWithCells="1">
                  <from>
                    <xdr:col>0</xdr:col>
                    <xdr:colOff>825500</xdr:colOff>
                    <xdr:row>1</xdr:row>
                    <xdr:rowOff>19050</xdr:rowOff>
                  </from>
                  <to>
                    <xdr:col>0</xdr:col>
                    <xdr:colOff>1092200</xdr:colOff>
                    <xdr:row>2</xdr:row>
                    <xdr:rowOff>25400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74518887-0387-4FEB-B1E7-083046EADB7E}">
            <xm:f>COUNTIF(Parametres!$G$2:$G$14,C$6)&gt;0</xm:f>
            <x14:dxf>
              <fill>
                <patternFill>
                  <bgColor rgb="FF92D050"/>
                </patternFill>
              </fill>
            </x14:dxf>
          </x14:cfRule>
          <xm:sqref>C6:AG29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0"/>
  <sheetViews>
    <sheetView tabSelected="1" workbookViewId="0">
      <pane ySplit="1" topLeftCell="A65" activePane="bottomLeft" state="frozen"/>
      <selection pane="bottomLeft" activeCell="A81" sqref="A81"/>
    </sheetView>
  </sheetViews>
  <sheetFormatPr baseColWidth="10" defaultColWidth="14" defaultRowHeight="14.5" x14ac:dyDescent="0.35"/>
  <cols>
    <col min="1" max="16384" width="14" style="3"/>
  </cols>
  <sheetData>
    <row r="1" spans="1:4" x14ac:dyDescent="0.35">
      <c r="A1" s="3" t="s">
        <v>20</v>
      </c>
      <c r="B1" s="3" t="s">
        <v>21</v>
      </c>
      <c r="C1" s="3" t="s">
        <v>23</v>
      </c>
      <c r="D1" s="3" t="s">
        <v>22</v>
      </c>
    </row>
    <row r="2" spans="1:4" x14ac:dyDescent="0.35">
      <c r="A2" s="3" t="s">
        <v>3</v>
      </c>
      <c r="B2" s="4">
        <v>42388</v>
      </c>
      <c r="C2" s="4" t="s">
        <v>1</v>
      </c>
      <c r="D2" s="3" t="s">
        <v>4</v>
      </c>
    </row>
    <row r="3" spans="1:4" x14ac:dyDescent="0.35">
      <c r="A3" s="3" t="s">
        <v>18</v>
      </c>
      <c r="B3" s="4">
        <v>42377</v>
      </c>
      <c r="C3" s="3" t="s">
        <v>1</v>
      </c>
      <c r="D3" s="3" t="s">
        <v>9</v>
      </c>
    </row>
    <row r="4" spans="1:4" x14ac:dyDescent="0.35">
      <c r="A4" s="3" t="s">
        <v>18</v>
      </c>
      <c r="B4" s="4">
        <v>42377</v>
      </c>
      <c r="C4" s="3" t="s">
        <v>2</v>
      </c>
      <c r="D4" s="3" t="s">
        <v>9</v>
      </c>
    </row>
    <row r="5" spans="1:4" x14ac:dyDescent="0.35">
      <c r="A5" s="3" t="s">
        <v>18</v>
      </c>
      <c r="B5" s="4">
        <v>42383</v>
      </c>
      <c r="C5" s="3" t="s">
        <v>1</v>
      </c>
      <c r="D5" s="3" t="s">
        <v>9</v>
      </c>
    </row>
    <row r="6" spans="1:4" x14ac:dyDescent="0.35">
      <c r="A6" s="3" t="s">
        <v>18</v>
      </c>
      <c r="B6" s="4">
        <v>42383</v>
      </c>
      <c r="C6" s="3" t="s">
        <v>2</v>
      </c>
      <c r="D6" s="3" t="s">
        <v>9</v>
      </c>
    </row>
    <row r="7" spans="1:4" x14ac:dyDescent="0.35">
      <c r="A7" s="3" t="s">
        <v>18</v>
      </c>
      <c r="B7" s="4">
        <v>42384</v>
      </c>
      <c r="C7" s="3" t="s">
        <v>1</v>
      </c>
      <c r="D7" s="3" t="s">
        <v>9</v>
      </c>
    </row>
    <row r="8" spans="1:4" x14ac:dyDescent="0.35">
      <c r="A8" s="3" t="s">
        <v>18</v>
      </c>
      <c r="B8" s="4">
        <v>42384</v>
      </c>
      <c r="C8" s="3" t="s">
        <v>2</v>
      </c>
      <c r="D8" s="3" t="s">
        <v>9</v>
      </c>
    </row>
    <row r="9" spans="1:4" x14ac:dyDescent="0.35">
      <c r="A9" s="3" t="s">
        <v>18</v>
      </c>
      <c r="B9" s="4">
        <v>42391</v>
      </c>
      <c r="C9" s="3" t="s">
        <v>1</v>
      </c>
      <c r="D9" s="3" t="s">
        <v>9</v>
      </c>
    </row>
    <row r="10" spans="1:4" x14ac:dyDescent="0.35">
      <c r="A10" s="3" t="s">
        <v>18</v>
      </c>
      <c r="B10" s="4">
        <v>42391</v>
      </c>
      <c r="C10" s="3" t="s">
        <v>2</v>
      </c>
      <c r="D10" s="3" t="s">
        <v>9</v>
      </c>
    </row>
    <row r="11" spans="1:4" x14ac:dyDescent="0.35">
      <c r="A11" s="3" t="s">
        <v>12</v>
      </c>
      <c r="B11" s="4">
        <v>42394</v>
      </c>
      <c r="C11" s="3" t="s">
        <v>1</v>
      </c>
      <c r="D11" s="3" t="s">
        <v>17</v>
      </c>
    </row>
    <row r="12" spans="1:4" x14ac:dyDescent="0.35">
      <c r="A12" s="3" t="s">
        <v>12</v>
      </c>
      <c r="B12" s="4">
        <v>42394</v>
      </c>
      <c r="C12" s="3" t="s">
        <v>2</v>
      </c>
      <c r="D12" s="3" t="s">
        <v>17</v>
      </c>
    </row>
    <row r="13" spans="1:4" x14ac:dyDescent="0.35">
      <c r="A13" s="3" t="s">
        <v>18</v>
      </c>
      <c r="B13" s="4">
        <v>42398</v>
      </c>
      <c r="C13" s="3" t="s">
        <v>1</v>
      </c>
      <c r="D13" s="3" t="s">
        <v>9</v>
      </c>
    </row>
    <row r="14" spans="1:4" x14ac:dyDescent="0.35">
      <c r="A14" s="3" t="s">
        <v>18</v>
      </c>
      <c r="B14" s="4">
        <v>42398</v>
      </c>
      <c r="C14" s="3" t="s">
        <v>2</v>
      </c>
      <c r="D14" s="3" t="s">
        <v>9</v>
      </c>
    </row>
    <row r="15" spans="1:4" x14ac:dyDescent="0.35">
      <c r="A15" s="3" t="s">
        <v>6</v>
      </c>
      <c r="B15" s="4">
        <v>42398</v>
      </c>
      <c r="C15" s="3" t="s">
        <v>1</v>
      </c>
      <c r="D15" s="3" t="s">
        <v>9</v>
      </c>
    </row>
    <row r="16" spans="1:4" x14ac:dyDescent="0.35">
      <c r="A16" s="3" t="s">
        <v>6</v>
      </c>
      <c r="B16" s="4">
        <v>42398</v>
      </c>
      <c r="C16" s="3" t="s">
        <v>2</v>
      </c>
      <c r="D16" s="3" t="s">
        <v>9</v>
      </c>
    </row>
    <row r="17" spans="1:4" x14ac:dyDescent="0.35">
      <c r="A17" s="3" t="s">
        <v>12</v>
      </c>
      <c r="B17" s="4">
        <v>42426</v>
      </c>
      <c r="C17" s="3" t="s">
        <v>2</v>
      </c>
      <c r="D17" s="3" t="s">
        <v>4</v>
      </c>
    </row>
    <row r="18" spans="1:4" x14ac:dyDescent="0.35">
      <c r="A18" s="3" t="s">
        <v>12</v>
      </c>
      <c r="B18" s="4">
        <v>42429</v>
      </c>
      <c r="C18" s="3" t="s">
        <v>1</v>
      </c>
      <c r="D18" s="3" t="s">
        <v>4</v>
      </c>
    </row>
    <row r="19" spans="1:4" x14ac:dyDescent="0.35">
      <c r="A19" s="3" t="s">
        <v>12</v>
      </c>
      <c r="B19" s="4">
        <v>42429</v>
      </c>
      <c r="C19" s="3" t="s">
        <v>2</v>
      </c>
      <c r="D19" s="3" t="s">
        <v>4</v>
      </c>
    </row>
    <row r="20" spans="1:4" x14ac:dyDescent="0.35">
      <c r="A20" s="3" t="s">
        <v>10</v>
      </c>
      <c r="B20" s="4">
        <v>42401</v>
      </c>
      <c r="C20" s="3" t="s">
        <v>1</v>
      </c>
      <c r="D20" s="3" t="s">
        <v>4</v>
      </c>
    </row>
    <row r="21" spans="1:4" x14ac:dyDescent="0.35">
      <c r="A21" s="3" t="s">
        <v>10</v>
      </c>
      <c r="B21" s="4">
        <v>42401</v>
      </c>
      <c r="C21" s="3" t="s">
        <v>2</v>
      </c>
      <c r="D21" s="3" t="s">
        <v>4</v>
      </c>
    </row>
    <row r="22" spans="1:4" x14ac:dyDescent="0.35">
      <c r="A22" s="3" t="s">
        <v>10</v>
      </c>
      <c r="B22" s="4">
        <v>42402</v>
      </c>
      <c r="C22" s="3" t="s">
        <v>1</v>
      </c>
      <c r="D22" s="3" t="s">
        <v>4</v>
      </c>
    </row>
    <row r="23" spans="1:4" x14ac:dyDescent="0.35">
      <c r="A23" s="3" t="s">
        <v>10</v>
      </c>
      <c r="B23" s="4">
        <v>42402</v>
      </c>
      <c r="C23" s="3" t="s">
        <v>2</v>
      </c>
      <c r="D23" s="3" t="s">
        <v>4</v>
      </c>
    </row>
    <row r="24" spans="1:4" x14ac:dyDescent="0.35">
      <c r="A24" s="3" t="s">
        <v>10</v>
      </c>
      <c r="B24" s="4">
        <v>42403</v>
      </c>
      <c r="C24" s="3" t="s">
        <v>1</v>
      </c>
      <c r="D24" s="3" t="s">
        <v>4</v>
      </c>
    </row>
    <row r="25" spans="1:4" x14ac:dyDescent="0.35">
      <c r="A25" s="3" t="s">
        <v>10</v>
      </c>
      <c r="B25" s="4">
        <v>42403</v>
      </c>
      <c r="C25" s="3" t="s">
        <v>2</v>
      </c>
      <c r="D25" s="3" t="s">
        <v>4</v>
      </c>
    </row>
    <row r="26" spans="1:4" x14ac:dyDescent="0.35">
      <c r="A26" s="3" t="s">
        <v>10</v>
      </c>
      <c r="B26" s="4">
        <v>42404</v>
      </c>
      <c r="C26" s="3" t="s">
        <v>1</v>
      </c>
      <c r="D26" s="3" t="s">
        <v>4</v>
      </c>
    </row>
    <row r="27" spans="1:4" x14ac:dyDescent="0.35">
      <c r="A27" s="3" t="s">
        <v>10</v>
      </c>
      <c r="B27" s="4">
        <v>42404</v>
      </c>
      <c r="C27" s="3" t="s">
        <v>2</v>
      </c>
      <c r="D27" s="3" t="s">
        <v>4</v>
      </c>
    </row>
    <row r="28" spans="1:4" x14ac:dyDescent="0.35">
      <c r="A28" s="3" t="s">
        <v>10</v>
      </c>
      <c r="B28" s="4">
        <v>42405</v>
      </c>
      <c r="C28" s="3" t="s">
        <v>1</v>
      </c>
      <c r="D28" s="3" t="s">
        <v>4</v>
      </c>
    </row>
    <row r="29" spans="1:4" x14ac:dyDescent="0.35">
      <c r="A29" s="3" t="s">
        <v>10</v>
      </c>
      <c r="B29" s="4">
        <v>42405</v>
      </c>
      <c r="C29" s="3" t="s">
        <v>2</v>
      </c>
      <c r="D29" s="3" t="s">
        <v>4</v>
      </c>
    </row>
    <row r="30" spans="1:4" x14ac:dyDescent="0.35">
      <c r="A30" s="3" t="s">
        <v>10</v>
      </c>
      <c r="B30" s="4">
        <v>42408</v>
      </c>
      <c r="C30" s="3" t="s">
        <v>1</v>
      </c>
      <c r="D30" s="3" t="s">
        <v>4</v>
      </c>
    </row>
    <row r="31" spans="1:4" x14ac:dyDescent="0.35">
      <c r="A31" s="3" t="s">
        <v>10</v>
      </c>
      <c r="B31" s="4">
        <v>42408</v>
      </c>
      <c r="C31" s="3" t="s">
        <v>2</v>
      </c>
      <c r="D31" s="3" t="s">
        <v>4</v>
      </c>
    </row>
    <row r="32" spans="1:4" x14ac:dyDescent="0.35">
      <c r="A32" s="3" t="s">
        <v>10</v>
      </c>
      <c r="B32" s="4">
        <v>42409</v>
      </c>
      <c r="C32" s="3" t="s">
        <v>1</v>
      </c>
      <c r="D32" s="3" t="s">
        <v>4</v>
      </c>
    </row>
    <row r="33" spans="1:4" x14ac:dyDescent="0.35">
      <c r="A33" s="3" t="s">
        <v>10</v>
      </c>
      <c r="B33" s="4">
        <v>42409</v>
      </c>
      <c r="C33" s="3" t="s">
        <v>2</v>
      </c>
      <c r="D33" s="3" t="s">
        <v>4</v>
      </c>
    </row>
    <row r="34" spans="1:4" x14ac:dyDescent="0.35">
      <c r="A34" s="3" t="s">
        <v>10</v>
      </c>
      <c r="B34" s="4">
        <v>42410</v>
      </c>
      <c r="C34" s="3" t="s">
        <v>1</v>
      </c>
      <c r="D34" s="3" t="s">
        <v>4</v>
      </c>
    </row>
    <row r="35" spans="1:4" x14ac:dyDescent="0.35">
      <c r="A35" s="3" t="s">
        <v>10</v>
      </c>
      <c r="B35" s="4">
        <v>42410</v>
      </c>
      <c r="C35" s="3" t="s">
        <v>2</v>
      </c>
      <c r="D35" s="3" t="s">
        <v>4</v>
      </c>
    </row>
    <row r="36" spans="1:4" x14ac:dyDescent="0.35">
      <c r="A36" s="3" t="s">
        <v>10</v>
      </c>
      <c r="B36" s="4">
        <v>42411</v>
      </c>
      <c r="C36" s="3" t="s">
        <v>1</v>
      </c>
      <c r="D36" s="3" t="s">
        <v>4</v>
      </c>
    </row>
    <row r="37" spans="1:4" x14ac:dyDescent="0.35">
      <c r="A37" s="3" t="s">
        <v>10</v>
      </c>
      <c r="B37" s="4">
        <v>42411</v>
      </c>
      <c r="C37" s="3" t="s">
        <v>2</v>
      </c>
      <c r="D37" s="3" t="s">
        <v>4</v>
      </c>
    </row>
    <row r="38" spans="1:4" x14ac:dyDescent="0.35">
      <c r="A38" s="3" t="s">
        <v>10</v>
      </c>
      <c r="B38" s="4">
        <v>42412</v>
      </c>
      <c r="C38" s="3" t="s">
        <v>1</v>
      </c>
      <c r="D38" s="3" t="s">
        <v>4</v>
      </c>
    </row>
    <row r="39" spans="1:4" x14ac:dyDescent="0.35">
      <c r="A39" s="3" t="s">
        <v>11</v>
      </c>
      <c r="B39" s="4">
        <v>42405</v>
      </c>
      <c r="C39" s="3" t="s">
        <v>1</v>
      </c>
      <c r="D39" s="3" t="s">
        <v>17</v>
      </c>
    </row>
    <row r="40" spans="1:4" x14ac:dyDescent="0.35">
      <c r="A40" s="3" t="s">
        <v>11</v>
      </c>
      <c r="B40" s="4">
        <v>42405</v>
      </c>
      <c r="C40" s="3" t="s">
        <v>2</v>
      </c>
      <c r="D40" s="3" t="s">
        <v>17</v>
      </c>
    </row>
    <row r="41" spans="1:4" x14ac:dyDescent="0.35">
      <c r="A41" s="3" t="s">
        <v>11</v>
      </c>
      <c r="B41" s="4">
        <v>42417</v>
      </c>
      <c r="C41" s="3" t="s">
        <v>1</v>
      </c>
      <c r="D41" s="3" t="s">
        <v>17</v>
      </c>
    </row>
    <row r="42" spans="1:4" x14ac:dyDescent="0.35">
      <c r="A42" s="3" t="s">
        <v>11</v>
      </c>
      <c r="B42" s="4">
        <v>42417</v>
      </c>
      <c r="C42" s="3" t="s">
        <v>2</v>
      </c>
      <c r="D42" s="3" t="s">
        <v>17</v>
      </c>
    </row>
    <row r="43" spans="1:4" x14ac:dyDescent="0.35">
      <c r="A43" s="3" t="s">
        <v>11</v>
      </c>
      <c r="B43" s="4">
        <v>42419</v>
      </c>
      <c r="C43" s="3" t="s">
        <v>1</v>
      </c>
      <c r="D43" s="3" t="s">
        <v>17</v>
      </c>
    </row>
    <row r="44" spans="1:4" x14ac:dyDescent="0.35">
      <c r="A44" s="3" t="s">
        <v>11</v>
      </c>
      <c r="B44" s="4">
        <v>42419</v>
      </c>
      <c r="C44" s="3" t="s">
        <v>2</v>
      </c>
      <c r="D44" s="3" t="s">
        <v>17</v>
      </c>
    </row>
    <row r="45" spans="1:4" x14ac:dyDescent="0.35">
      <c r="A45" s="3" t="s">
        <v>11</v>
      </c>
      <c r="B45" s="4">
        <v>42422</v>
      </c>
      <c r="C45" s="3" t="s">
        <v>1</v>
      </c>
      <c r="D45" s="3" t="s">
        <v>4</v>
      </c>
    </row>
    <row r="46" spans="1:4" x14ac:dyDescent="0.35">
      <c r="A46" s="3" t="s">
        <v>11</v>
      </c>
      <c r="B46" s="4">
        <v>42422</v>
      </c>
      <c r="C46" s="3" t="s">
        <v>2</v>
      </c>
      <c r="D46" s="3" t="s">
        <v>4</v>
      </c>
    </row>
    <row r="47" spans="1:4" x14ac:dyDescent="0.35">
      <c r="A47" s="3" t="s">
        <v>11</v>
      </c>
      <c r="B47" s="4">
        <v>42423</v>
      </c>
      <c r="C47" s="3" t="s">
        <v>1</v>
      </c>
      <c r="D47" s="3" t="s">
        <v>4</v>
      </c>
    </row>
    <row r="48" spans="1:4" x14ac:dyDescent="0.35">
      <c r="A48" s="3" t="s">
        <v>11</v>
      </c>
      <c r="B48" s="4">
        <v>42423</v>
      </c>
      <c r="C48" s="3" t="s">
        <v>2</v>
      </c>
      <c r="D48" s="3" t="s">
        <v>4</v>
      </c>
    </row>
    <row r="49" spans="1:4" x14ac:dyDescent="0.35">
      <c r="A49" s="3" t="s">
        <v>11</v>
      </c>
      <c r="B49" s="4">
        <v>42424</v>
      </c>
      <c r="C49" s="3" t="s">
        <v>1</v>
      </c>
      <c r="D49" s="3" t="s">
        <v>4</v>
      </c>
    </row>
    <row r="50" spans="1:4" x14ac:dyDescent="0.35">
      <c r="A50" s="3" t="s">
        <v>11</v>
      </c>
      <c r="B50" s="4">
        <v>42424</v>
      </c>
      <c r="C50" s="3" t="s">
        <v>2</v>
      </c>
      <c r="D50" s="3" t="s">
        <v>4</v>
      </c>
    </row>
    <row r="51" spans="1:4" x14ac:dyDescent="0.35">
      <c r="A51" s="3" t="s">
        <v>11</v>
      </c>
      <c r="B51" s="4">
        <v>42425</v>
      </c>
      <c r="C51" s="3" t="s">
        <v>1</v>
      </c>
      <c r="D51" s="3" t="s">
        <v>4</v>
      </c>
    </row>
    <row r="52" spans="1:4" x14ac:dyDescent="0.35">
      <c r="A52" s="3" t="s">
        <v>11</v>
      </c>
      <c r="B52" s="4">
        <v>42425</v>
      </c>
      <c r="C52" s="3" t="s">
        <v>2</v>
      </c>
      <c r="D52" s="3" t="s">
        <v>4</v>
      </c>
    </row>
    <row r="53" spans="1:4" x14ac:dyDescent="0.35">
      <c r="A53" s="3" t="s">
        <v>11</v>
      </c>
      <c r="B53" s="4">
        <v>42426</v>
      </c>
      <c r="C53" s="3" t="s">
        <v>1</v>
      </c>
      <c r="D53" s="3" t="s">
        <v>4</v>
      </c>
    </row>
    <row r="54" spans="1:4" x14ac:dyDescent="0.35">
      <c r="A54" s="3" t="s">
        <v>11</v>
      </c>
      <c r="B54" s="4">
        <v>42426</v>
      </c>
      <c r="C54" s="3" t="s">
        <v>2</v>
      </c>
      <c r="D54" s="3" t="s">
        <v>4</v>
      </c>
    </row>
    <row r="55" spans="1:4" x14ac:dyDescent="0.35">
      <c r="A55" s="3" t="s">
        <v>3</v>
      </c>
      <c r="B55" s="4">
        <v>42426</v>
      </c>
      <c r="C55" s="3" t="s">
        <v>1</v>
      </c>
      <c r="D55" s="3" t="s">
        <v>4</v>
      </c>
    </row>
    <row r="56" spans="1:4" x14ac:dyDescent="0.35">
      <c r="A56" s="3" t="s">
        <v>3</v>
      </c>
      <c r="B56" s="4">
        <v>42426</v>
      </c>
      <c r="C56" s="3" t="s">
        <v>2</v>
      </c>
      <c r="D56" s="3" t="s">
        <v>4</v>
      </c>
    </row>
    <row r="57" spans="1:4" x14ac:dyDescent="0.35">
      <c r="A57" s="3" t="s">
        <v>3</v>
      </c>
      <c r="B57" s="4">
        <v>42429</v>
      </c>
      <c r="C57" s="3" t="s">
        <v>1</v>
      </c>
      <c r="D57" s="3" t="s">
        <v>4</v>
      </c>
    </row>
    <row r="58" spans="1:4" x14ac:dyDescent="0.35">
      <c r="A58" s="3" t="s">
        <v>3</v>
      </c>
      <c r="B58" s="4">
        <v>42429</v>
      </c>
      <c r="C58" s="3" t="s">
        <v>2</v>
      </c>
      <c r="D58" s="3" t="s">
        <v>4</v>
      </c>
    </row>
    <row r="59" spans="1:4" x14ac:dyDescent="0.35">
      <c r="A59" s="3" t="s">
        <v>7</v>
      </c>
      <c r="B59" s="4">
        <v>42405</v>
      </c>
      <c r="C59" s="3" t="s">
        <v>1</v>
      </c>
      <c r="D59" s="3" t="s">
        <v>9</v>
      </c>
    </row>
    <row r="60" spans="1:4" x14ac:dyDescent="0.35">
      <c r="A60" s="3" t="s">
        <v>7</v>
      </c>
      <c r="B60" s="4">
        <v>42405</v>
      </c>
      <c r="C60" s="3" t="s">
        <v>2</v>
      </c>
      <c r="D60" s="3" t="s">
        <v>9</v>
      </c>
    </row>
    <row r="61" spans="1:4" x14ac:dyDescent="0.35">
      <c r="A61" s="3" t="s">
        <v>7</v>
      </c>
      <c r="B61" s="4">
        <v>42419</v>
      </c>
      <c r="C61" s="3" t="s">
        <v>1</v>
      </c>
      <c r="D61" s="3" t="s">
        <v>9</v>
      </c>
    </row>
    <row r="62" spans="1:4" x14ac:dyDescent="0.35">
      <c r="A62" s="3" t="s">
        <v>7</v>
      </c>
      <c r="B62" s="4">
        <v>42419</v>
      </c>
      <c r="C62" s="3" t="s">
        <v>2</v>
      </c>
      <c r="D62" s="3" t="s">
        <v>9</v>
      </c>
    </row>
    <row r="63" spans="1:4" x14ac:dyDescent="0.35">
      <c r="A63" s="3" t="s">
        <v>7</v>
      </c>
      <c r="B63" s="4">
        <v>42426</v>
      </c>
      <c r="C63" s="3" t="s">
        <v>1</v>
      </c>
      <c r="D63" s="3" t="s">
        <v>9</v>
      </c>
    </row>
    <row r="64" spans="1:4" x14ac:dyDescent="0.35">
      <c r="A64" s="3" t="s">
        <v>7</v>
      </c>
      <c r="B64" s="4">
        <v>42426</v>
      </c>
      <c r="C64" s="3" t="s">
        <v>2</v>
      </c>
      <c r="D64" s="3" t="s">
        <v>9</v>
      </c>
    </row>
    <row r="65" spans="1:4" x14ac:dyDescent="0.35">
      <c r="A65" s="3" t="s">
        <v>6</v>
      </c>
      <c r="B65" s="4">
        <v>42408</v>
      </c>
      <c r="C65" s="3" t="s">
        <v>1</v>
      </c>
      <c r="D65" s="3" t="s">
        <v>9</v>
      </c>
    </row>
    <row r="66" spans="1:4" x14ac:dyDescent="0.35">
      <c r="A66" s="3" t="s">
        <v>6</v>
      </c>
      <c r="B66" s="4">
        <v>42408</v>
      </c>
      <c r="C66" s="3" t="s">
        <v>2</v>
      </c>
      <c r="D66" s="3" t="s">
        <v>9</v>
      </c>
    </row>
    <row r="67" spans="1:4" x14ac:dyDescent="0.35">
      <c r="A67" s="3" t="s">
        <v>6</v>
      </c>
      <c r="B67" s="4">
        <v>42415</v>
      </c>
      <c r="C67" s="3" t="s">
        <v>1</v>
      </c>
      <c r="D67" s="3" t="s">
        <v>9</v>
      </c>
    </row>
    <row r="68" spans="1:4" x14ac:dyDescent="0.35">
      <c r="A68" s="3" t="s">
        <v>6</v>
      </c>
      <c r="B68" s="4">
        <v>42415</v>
      </c>
      <c r="C68" s="3" t="s">
        <v>2</v>
      </c>
      <c r="D68" s="3" t="s">
        <v>9</v>
      </c>
    </row>
    <row r="69" spans="1:4" x14ac:dyDescent="0.35">
      <c r="A69" s="3" t="s">
        <v>6</v>
      </c>
      <c r="B69" s="4">
        <v>42422</v>
      </c>
      <c r="C69" s="3" t="s">
        <v>1</v>
      </c>
      <c r="D69" s="3" t="s">
        <v>9</v>
      </c>
    </row>
    <row r="70" spans="1:4" x14ac:dyDescent="0.35">
      <c r="A70" s="3" t="s">
        <v>6</v>
      </c>
      <c r="B70" s="4">
        <v>42422</v>
      </c>
      <c r="C70" s="3" t="s">
        <v>2</v>
      </c>
      <c r="D70" s="3" t="s">
        <v>9</v>
      </c>
    </row>
    <row r="71" spans="1:4" x14ac:dyDescent="0.35">
      <c r="A71" s="3" t="s">
        <v>6</v>
      </c>
      <c r="B71" s="4">
        <v>42429</v>
      </c>
      <c r="C71" s="3" t="s">
        <v>1</v>
      </c>
      <c r="D71" s="3" t="s">
        <v>9</v>
      </c>
    </row>
    <row r="72" spans="1:4" x14ac:dyDescent="0.35">
      <c r="A72" s="3" t="s">
        <v>6</v>
      </c>
      <c r="B72" s="4">
        <v>42429</v>
      </c>
      <c r="C72" s="3" t="s">
        <v>2</v>
      </c>
      <c r="D72" s="3" t="s">
        <v>9</v>
      </c>
    </row>
    <row r="73" spans="1:4" x14ac:dyDescent="0.35">
      <c r="A73" s="3" t="s">
        <v>18</v>
      </c>
      <c r="B73" s="4">
        <v>42405</v>
      </c>
      <c r="C73" s="3" t="s">
        <v>1</v>
      </c>
      <c r="D73" s="3" t="s">
        <v>9</v>
      </c>
    </row>
    <row r="74" spans="1:4" x14ac:dyDescent="0.35">
      <c r="A74" s="3" t="s">
        <v>18</v>
      </c>
      <c r="B74" s="4">
        <v>42405</v>
      </c>
      <c r="C74" s="3" t="s">
        <v>2</v>
      </c>
      <c r="D74" s="3" t="s">
        <v>9</v>
      </c>
    </row>
    <row r="75" spans="1:4" x14ac:dyDescent="0.35">
      <c r="A75" s="3" t="s">
        <v>18</v>
      </c>
      <c r="B75" s="4">
        <v>42419</v>
      </c>
      <c r="C75" s="3" t="s">
        <v>1</v>
      </c>
      <c r="D75" s="3" t="s">
        <v>9</v>
      </c>
    </row>
    <row r="76" spans="1:4" x14ac:dyDescent="0.35">
      <c r="A76" s="3" t="s">
        <v>18</v>
      </c>
      <c r="B76" s="4">
        <v>42419</v>
      </c>
      <c r="C76" s="3" t="s">
        <v>2</v>
      </c>
      <c r="D76" s="3" t="s">
        <v>9</v>
      </c>
    </row>
    <row r="77" spans="1:4" x14ac:dyDescent="0.35">
      <c r="A77" s="3" t="s">
        <v>18</v>
      </c>
      <c r="B77" s="4">
        <v>42426</v>
      </c>
      <c r="C77" s="3" t="s">
        <v>1</v>
      </c>
      <c r="D77" s="3" t="s">
        <v>9</v>
      </c>
    </row>
    <row r="78" spans="1:4" x14ac:dyDescent="0.35">
      <c r="A78" s="3" t="s">
        <v>18</v>
      </c>
      <c r="B78" s="4">
        <v>42426</v>
      </c>
      <c r="C78" s="3" t="s">
        <v>2</v>
      </c>
      <c r="D78" s="3" t="s">
        <v>9</v>
      </c>
    </row>
    <row r="79" spans="1:4" x14ac:dyDescent="0.35">
      <c r="A79" s="3" t="s">
        <v>18</v>
      </c>
      <c r="B79" s="4">
        <v>42412</v>
      </c>
      <c r="C79" s="3" t="s">
        <v>1</v>
      </c>
      <c r="D79" s="3" t="s">
        <v>9</v>
      </c>
    </row>
    <row r="80" spans="1:4" x14ac:dyDescent="0.35">
      <c r="A80" s="3" t="s">
        <v>18</v>
      </c>
      <c r="B80" s="4">
        <v>42412</v>
      </c>
      <c r="C80" s="3" t="s">
        <v>2</v>
      </c>
      <c r="D80" s="3" t="s">
        <v>9</v>
      </c>
    </row>
  </sheetData>
  <dataValidations count="2">
    <dataValidation type="list" allowBlank="1" showInputMessage="1" showErrorMessage="1" sqref="A2:A1048576">
      <formula1>Noms</formula1>
    </dataValidation>
    <dataValidation type="list" allowBlank="1" showInputMessage="1" showErrorMessage="1" sqref="D2:D1048576">
      <formula1>Motifs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B14"/>
  <sheetViews>
    <sheetView workbookViewId="0"/>
  </sheetViews>
  <sheetFormatPr baseColWidth="10" defaultColWidth="13.26953125" defaultRowHeight="14.5" x14ac:dyDescent="0.35"/>
  <cols>
    <col min="1" max="1" width="15.26953125" style="9" bestFit="1" customWidth="1"/>
    <col min="2" max="2" width="11.6328125" style="9" bestFit="1" customWidth="1"/>
    <col min="3" max="16384" width="13.26953125" style="7"/>
  </cols>
  <sheetData>
    <row r="3" spans="1:54" x14ac:dyDescent="0.35">
      <c r="A3" s="6" t="s">
        <v>25</v>
      </c>
      <c r="B3" s="7"/>
      <c r="C3" s="6" t="s">
        <v>21</v>
      </c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</row>
    <row r="4" spans="1:54" s="5" customFormat="1" x14ac:dyDescent="0.35">
      <c r="A4" s="6" t="s">
        <v>20</v>
      </c>
      <c r="B4" s="6" t="s">
        <v>22</v>
      </c>
      <c r="C4" s="10" t="s">
        <v>26</v>
      </c>
      <c r="D4" s="10" t="s">
        <v>27</v>
      </c>
      <c r="E4" s="10" t="s">
        <v>24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</row>
    <row r="5" spans="1:54" x14ac:dyDescent="0.35">
      <c r="A5" s="9" t="s">
        <v>12</v>
      </c>
      <c r="B5" s="9" t="s">
        <v>4</v>
      </c>
      <c r="C5" s="8"/>
      <c r="D5" s="8">
        <v>3</v>
      </c>
      <c r="E5" s="8">
        <v>3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</row>
    <row r="6" spans="1:54" x14ac:dyDescent="0.35">
      <c r="B6" s="9" t="s">
        <v>17</v>
      </c>
      <c r="C6" s="8">
        <v>2</v>
      </c>
      <c r="D6" s="8"/>
      <c r="E6" s="8">
        <v>2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</row>
    <row r="7" spans="1:54" x14ac:dyDescent="0.35">
      <c r="A7" s="9" t="s">
        <v>10</v>
      </c>
      <c r="B7" s="9" t="s">
        <v>4</v>
      </c>
      <c r="C7" s="8"/>
      <c r="D7" s="8">
        <v>19</v>
      </c>
      <c r="E7" s="8">
        <v>19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</row>
    <row r="8" spans="1:54" x14ac:dyDescent="0.35">
      <c r="A8" s="9" t="s">
        <v>7</v>
      </c>
      <c r="B8" s="9" t="s">
        <v>9</v>
      </c>
      <c r="C8" s="8"/>
      <c r="D8" s="8">
        <v>6</v>
      </c>
      <c r="E8" s="8">
        <v>6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</row>
    <row r="9" spans="1:54" x14ac:dyDescent="0.35">
      <c r="A9" s="9" t="s">
        <v>11</v>
      </c>
      <c r="B9" s="9" t="s">
        <v>4</v>
      </c>
      <c r="C9" s="8"/>
      <c r="D9" s="8">
        <v>10</v>
      </c>
      <c r="E9" s="8">
        <v>10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</row>
    <row r="10" spans="1:54" x14ac:dyDescent="0.35">
      <c r="B10" s="9" t="s">
        <v>17</v>
      </c>
      <c r="C10" s="8"/>
      <c r="D10" s="8">
        <v>6</v>
      </c>
      <c r="E10" s="8">
        <v>6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</row>
    <row r="11" spans="1:54" x14ac:dyDescent="0.35">
      <c r="A11" s="9" t="s">
        <v>3</v>
      </c>
      <c r="B11" s="9" t="s">
        <v>4</v>
      </c>
      <c r="C11" s="8">
        <v>1</v>
      </c>
      <c r="D11" s="8">
        <v>4</v>
      </c>
      <c r="E11" s="8">
        <v>5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</row>
    <row r="12" spans="1:54" x14ac:dyDescent="0.35">
      <c r="A12" s="9" t="s">
        <v>6</v>
      </c>
      <c r="B12" s="9" t="s">
        <v>9</v>
      </c>
      <c r="C12" s="8">
        <v>2</v>
      </c>
      <c r="D12" s="8">
        <v>8</v>
      </c>
      <c r="E12" s="8">
        <v>10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</row>
    <row r="13" spans="1:54" x14ac:dyDescent="0.35">
      <c r="A13" s="9" t="s">
        <v>18</v>
      </c>
      <c r="B13" s="9" t="s">
        <v>9</v>
      </c>
      <c r="C13" s="8">
        <v>10</v>
      </c>
      <c r="D13" s="8">
        <v>8</v>
      </c>
      <c r="E13" s="8">
        <v>18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</row>
    <row r="14" spans="1:54" x14ac:dyDescent="0.3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4"/>
  <sheetViews>
    <sheetView workbookViewId="0">
      <selection activeCell="B1" sqref="B1"/>
    </sheetView>
  </sheetViews>
  <sheetFormatPr baseColWidth="10" defaultColWidth="16.81640625" defaultRowHeight="14.5" x14ac:dyDescent="0.35"/>
  <cols>
    <col min="1" max="2" width="16.81640625" style="9"/>
    <col min="3" max="16384" width="16.81640625" style="7"/>
  </cols>
  <sheetData>
    <row r="1" spans="1:54" x14ac:dyDescent="0.35">
      <c r="A1" s="6" t="s">
        <v>22</v>
      </c>
      <c r="B1" s="7" t="s">
        <v>4</v>
      </c>
    </row>
    <row r="3" spans="1:54" x14ac:dyDescent="0.35">
      <c r="A3" s="6" t="s">
        <v>25</v>
      </c>
      <c r="B3" s="6" t="s">
        <v>21</v>
      </c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</row>
    <row r="4" spans="1:54" s="5" customFormat="1" x14ac:dyDescent="0.35">
      <c r="A4" s="6" t="s">
        <v>20</v>
      </c>
      <c r="B4" s="10" t="s">
        <v>26</v>
      </c>
      <c r="C4" s="10" t="s">
        <v>27</v>
      </c>
      <c r="D4" s="10" t="s">
        <v>24</v>
      </c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</row>
    <row r="5" spans="1:54" x14ac:dyDescent="0.35">
      <c r="A5" s="9" t="s">
        <v>12</v>
      </c>
      <c r="B5" s="8"/>
      <c r="C5" s="8">
        <v>3</v>
      </c>
      <c r="D5" s="8">
        <v>3</v>
      </c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</row>
    <row r="6" spans="1:54" x14ac:dyDescent="0.35">
      <c r="A6" s="9" t="s">
        <v>10</v>
      </c>
      <c r="B6" s="8"/>
      <c r="C6" s="8">
        <v>19</v>
      </c>
      <c r="D6" s="8">
        <v>19</v>
      </c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</row>
    <row r="7" spans="1:54" x14ac:dyDescent="0.35">
      <c r="A7" s="9" t="s">
        <v>11</v>
      </c>
      <c r="B7" s="8"/>
      <c r="C7" s="8">
        <v>10</v>
      </c>
      <c r="D7" s="8">
        <v>10</v>
      </c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</row>
    <row r="8" spans="1:54" x14ac:dyDescent="0.35">
      <c r="A8" s="9" t="s">
        <v>3</v>
      </c>
      <c r="B8" s="8">
        <v>1</v>
      </c>
      <c r="C8" s="8">
        <v>4</v>
      </c>
      <c r="D8" s="8">
        <v>5</v>
      </c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</row>
    <row r="9" spans="1:54" x14ac:dyDescent="0.3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</row>
    <row r="10" spans="1:54" x14ac:dyDescent="0.3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</row>
    <row r="11" spans="1:54" x14ac:dyDescent="0.3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</row>
    <row r="12" spans="1:54" x14ac:dyDescent="0.3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</row>
    <row r="13" spans="1:54" x14ac:dyDescent="0.3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</row>
    <row r="14" spans="1:54" x14ac:dyDescent="0.3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Parametres</vt:lpstr>
      <vt:lpstr>Saisie</vt:lpstr>
      <vt:lpstr>Evenements</vt:lpstr>
      <vt:lpstr>Synthese mensuelle</vt:lpstr>
      <vt:lpstr>Synthese Congés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2016-04-19T11:30:34Z</dcterms:modified>
</cp:coreProperties>
</file>