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7" r:id="rId1"/>
  </sheets>
  <definedNames>
    <definedName name="PSS_A">Feuil1!$C$4</definedName>
    <definedName name="PSS_B">Feuil1!$C$5</definedName>
    <definedName name="PSS_C">Feuil1!$C$6</definedName>
  </definedNames>
  <calcPr calcId="152511"/>
</workbook>
</file>

<file path=xl/calcChain.xml><?xml version="1.0" encoding="utf-8"?>
<calcChain xmlns="http://schemas.openxmlformats.org/spreadsheetml/2006/main">
  <c r="N10" i="7" l="1"/>
  <c r="M10" i="7"/>
  <c r="L10" i="7"/>
  <c r="K10" i="7"/>
  <c r="J10" i="7"/>
  <c r="I10" i="7"/>
  <c r="H10" i="7"/>
  <c r="G10" i="7"/>
  <c r="F10" i="7"/>
  <c r="E10" i="7"/>
  <c r="D10" i="7"/>
  <c r="C10" i="7"/>
  <c r="D4" i="7"/>
  <c r="C6" i="7" l="1"/>
  <c r="D6" i="7" s="1"/>
  <c r="C5" i="7"/>
  <c r="D5" i="7" s="1"/>
  <c r="C12" i="7" l="1"/>
  <c r="C14" i="7" l="1"/>
  <c r="C15" i="7" s="1"/>
  <c r="D12" i="7"/>
  <c r="D14" i="7" l="1"/>
  <c r="D15" i="7" s="1"/>
  <c r="C17" i="7"/>
  <c r="C18" i="7" s="1"/>
  <c r="E12" i="7"/>
  <c r="C20" i="7" l="1"/>
  <c r="C21" i="7" s="1"/>
  <c r="D17" i="7"/>
  <c r="D18" i="7" s="1"/>
  <c r="E14" i="7"/>
  <c r="E15" i="7" s="1"/>
  <c r="F12" i="7"/>
  <c r="D20" i="7" l="1"/>
  <c r="D21" i="7" s="1"/>
  <c r="D24" i="7" s="1"/>
  <c r="C24" i="7"/>
  <c r="C23" i="7" s="1"/>
  <c r="E17" i="7"/>
  <c r="E18" i="7" s="1"/>
  <c r="F14" i="7"/>
  <c r="F15" i="7" s="1"/>
  <c r="G12" i="7"/>
  <c r="E20" i="7" l="1"/>
  <c r="E21" i="7" s="1"/>
  <c r="D23" i="7"/>
  <c r="F17" i="7"/>
  <c r="F18" i="7" s="1"/>
  <c r="G14" i="7"/>
  <c r="G15" i="7" s="1"/>
  <c r="H12" i="7"/>
  <c r="F20" i="7" l="1"/>
  <c r="F21" i="7" s="1"/>
  <c r="F24" i="7" s="1"/>
  <c r="E24" i="7"/>
  <c r="E23" i="7" s="1"/>
  <c r="H14" i="7"/>
  <c r="H15" i="7" s="1"/>
  <c r="G17" i="7"/>
  <c r="G18" i="7" s="1"/>
  <c r="I12" i="7"/>
  <c r="G20" i="7" l="1"/>
  <c r="G21" i="7" s="1"/>
  <c r="F23" i="7"/>
  <c r="H17" i="7"/>
  <c r="H18" i="7" s="1"/>
  <c r="I14" i="7"/>
  <c r="I15" i="7" s="1"/>
  <c r="J12" i="7"/>
  <c r="H20" i="7" l="1"/>
  <c r="H21" i="7" s="1"/>
  <c r="G24" i="7"/>
  <c r="G23" i="7" s="1"/>
  <c r="I17" i="7"/>
  <c r="I18" i="7" s="1"/>
  <c r="J14" i="7"/>
  <c r="J15" i="7" s="1"/>
  <c r="K12" i="7"/>
  <c r="I20" i="7" l="1"/>
  <c r="I21" i="7" s="1"/>
  <c r="H24" i="7"/>
  <c r="H23" i="7" s="1"/>
  <c r="K14" i="7"/>
  <c r="K15" i="7" s="1"/>
  <c r="J17" i="7"/>
  <c r="J18" i="7" s="1"/>
  <c r="L12" i="7"/>
  <c r="J20" i="7" l="1"/>
  <c r="J21" i="7" s="1"/>
  <c r="I24" i="7"/>
  <c r="I23" i="7" s="1"/>
  <c r="K17" i="7"/>
  <c r="K18" i="7" s="1"/>
  <c r="L14" i="7"/>
  <c r="L15" i="7" s="1"/>
  <c r="M12" i="7"/>
  <c r="K20" i="7" l="1"/>
  <c r="K21" i="7" s="1"/>
  <c r="J24" i="7"/>
  <c r="J23" i="7" s="1"/>
  <c r="L17" i="7"/>
  <c r="L18" i="7" s="1"/>
  <c r="M14" i="7"/>
  <c r="M15" i="7" s="1"/>
  <c r="N12" i="7"/>
  <c r="L20" i="7" l="1"/>
  <c r="L21" i="7" s="1"/>
  <c r="K24" i="7"/>
  <c r="K23" i="7" s="1"/>
  <c r="M17" i="7"/>
  <c r="M18" i="7" s="1"/>
  <c r="N14" i="7"/>
  <c r="N15" i="7" s="1"/>
  <c r="M20" i="7" l="1"/>
  <c r="M21" i="7" s="1"/>
  <c r="M24" i="7" s="1"/>
  <c r="L24" i="7"/>
  <c r="L23" i="7" s="1"/>
  <c r="N17" i="7"/>
  <c r="N18" i="7" s="1"/>
  <c r="N20" i="7" l="1"/>
  <c r="N21" i="7" s="1"/>
  <c r="N24" i="7" s="1"/>
  <c r="N23" i="7" s="1"/>
  <c r="M23" i="7"/>
</calcChain>
</file>

<file path=xl/sharedStrings.xml><?xml version="1.0" encoding="utf-8"?>
<sst xmlns="http://schemas.openxmlformats.org/spreadsheetml/2006/main" count="17" uniqueCount="17">
  <si>
    <t>cumul année</t>
  </si>
  <si>
    <t>salaire mensuel</t>
  </si>
  <si>
    <t>cumul tranche A</t>
  </si>
  <si>
    <t>tranche B du mois</t>
  </si>
  <si>
    <t>cumul tranche B</t>
  </si>
  <si>
    <t>tranche A du mois</t>
  </si>
  <si>
    <t>tranche C du mois</t>
  </si>
  <si>
    <t>cumul tranche C</t>
  </si>
  <si>
    <t>au-delà</t>
  </si>
  <si>
    <t>par mois</t>
  </si>
  <si>
    <t>par an</t>
  </si>
  <si>
    <t>données d'entrée</t>
  </si>
  <si>
    <t>résultats</t>
  </si>
  <si>
    <t>paramètres =</t>
  </si>
  <si>
    <t>Plafond SS A</t>
  </si>
  <si>
    <t>Plafond SS B</t>
  </si>
  <si>
    <t>Plafond SS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</si>
</sst>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mmm\-yyyy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164" fontId="0" fillId="0" borderId="0" xfId="0" applyNumberFormat="1"/>
    <xf numFmtId="44" fontId="0" fillId="0" borderId="0" xfId="1" applyFont="1"/>
    <xf numFmtId="44" fontId="0" fillId="0" borderId="0" xfId="0" applyNumberFormat="1"/>
    <xf numFmtId="44" fontId="2" fillId="2" borderId="0" xfId="1" applyFont="1" applyFill="1"/>
    <xf numFmtId="0" fontId="0" fillId="2" borderId="0" xfId="0" applyFill="1" applyAlignment="1">
      <alignment horizontal="center"/>
    </xf>
    <xf numFmtId="44" fontId="2" fillId="3" borderId="0" xfId="1" applyFont="1" applyFill="1"/>
    <xf numFmtId="44" fontId="2" fillId="3" borderId="0" xfId="0" applyNumberFormat="1" applyFont="1" applyFill="1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</cellXfs>
  <cellStyles count="2">
    <cellStyle name="Monétaire" xfId="1" builtinId="4"/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zoomScale="90" zoomScaleNormal="90" workbookViewId="0"/>
  </sheetViews>
  <sheetFormatPr baseColWidth="10" defaultRowHeight="14.5" x14ac:dyDescent="0.35"/>
  <cols>
    <col min="1" max="1" width="17.6328125" customWidth="1"/>
    <col min="2" max="2" width="3.7265625" customWidth="1"/>
    <col min="3" max="14" width="13.54296875" customWidth="1"/>
  </cols>
  <sheetData>
    <row r="1" spans="1:14" x14ac:dyDescent="0.35">
      <c r="A1" s="9" t="s">
        <v>11</v>
      </c>
    </row>
    <row r="2" spans="1:14" x14ac:dyDescent="0.35">
      <c r="A2" s="10" t="s">
        <v>12</v>
      </c>
    </row>
    <row r="3" spans="1:14" x14ac:dyDescent="0.35">
      <c r="A3" t="s">
        <v>13</v>
      </c>
      <c r="C3" s="8" t="s">
        <v>9</v>
      </c>
      <c r="D3" s="8" t="s">
        <v>10</v>
      </c>
    </row>
    <row r="4" spans="1:14" x14ac:dyDescent="0.35">
      <c r="A4" t="s">
        <v>14</v>
      </c>
      <c r="C4" s="4">
        <v>3218</v>
      </c>
      <c r="D4" s="3">
        <f>12*C4</f>
        <v>38616</v>
      </c>
    </row>
    <row r="5" spans="1:14" x14ac:dyDescent="0.35">
      <c r="A5" t="s">
        <v>15</v>
      </c>
      <c r="B5" s="5">
        <v>4</v>
      </c>
      <c r="C5" s="2">
        <f>B5*PSS_A</f>
        <v>12872</v>
      </c>
      <c r="D5" s="3">
        <f t="shared" ref="D5:D6" si="0">12*C5</f>
        <v>154464</v>
      </c>
    </row>
    <row r="6" spans="1:14" x14ac:dyDescent="0.35">
      <c r="A6" t="s">
        <v>16</v>
      </c>
      <c r="B6" s="5">
        <v>8</v>
      </c>
      <c r="C6" s="2">
        <f>B6*PSS_A</f>
        <v>25744</v>
      </c>
      <c r="D6" s="3">
        <f t="shared" si="0"/>
        <v>308928</v>
      </c>
    </row>
    <row r="8" spans="1:14" x14ac:dyDescent="0.35">
      <c r="C8" s="9">
        <v>2016</v>
      </c>
    </row>
    <row r="10" spans="1:14" x14ac:dyDescent="0.35">
      <c r="C10" s="1">
        <f>EOMONTH(DATE($C$8,1,1),0)</f>
        <v>42400</v>
      </c>
      <c r="D10" s="1">
        <f>EOMONTH(DATE($C$8,2,1),0)</f>
        <v>42429</v>
      </c>
      <c r="E10" s="1">
        <f>EOMONTH(DATE($C$8,3,1),0)</f>
        <v>42460</v>
      </c>
      <c r="F10" s="1">
        <f>EOMONTH(DATE($C$8,4,1),0)</f>
        <v>42490</v>
      </c>
      <c r="G10" s="1">
        <f>EOMONTH(DATE($C$8,5,1),0)</f>
        <v>42521</v>
      </c>
      <c r="H10" s="1">
        <f>EOMONTH(DATE($C$8,6,1),0)</f>
        <v>42551</v>
      </c>
      <c r="I10" s="1">
        <f>EOMONTH(DATE($C$8,7,1),0)</f>
        <v>42582</v>
      </c>
      <c r="J10" s="1">
        <f>EOMONTH(DATE($C$8,8,1),0)</f>
        <v>42613</v>
      </c>
      <c r="K10" s="1">
        <f>EOMONTH(DATE($C$8,9,1),0)</f>
        <v>42643</v>
      </c>
      <c r="L10" s="1">
        <f>EOMONTH(DATE($C$8,10,1),0)</f>
        <v>42674</v>
      </c>
      <c r="M10" s="1">
        <f>EOMONTH(DATE($C$8,11,1),0)</f>
        <v>42704</v>
      </c>
      <c r="N10" s="1">
        <f>EOMONTH(DATE($C$8,12,1),0)</f>
        <v>42735</v>
      </c>
    </row>
    <row r="11" spans="1:14" x14ac:dyDescent="0.35">
      <c r="A11" t="s">
        <v>1</v>
      </c>
      <c r="C11" s="4">
        <v>26000</v>
      </c>
      <c r="D11" s="4">
        <v>20</v>
      </c>
      <c r="E11" s="4">
        <v>20</v>
      </c>
      <c r="F11" s="4">
        <v>20</v>
      </c>
      <c r="G11" s="4">
        <v>20</v>
      </c>
      <c r="H11" s="4">
        <v>20</v>
      </c>
      <c r="I11" s="4">
        <v>20</v>
      </c>
      <c r="J11" s="4">
        <v>20</v>
      </c>
      <c r="K11" s="4">
        <v>20</v>
      </c>
      <c r="L11" s="4">
        <v>20</v>
      </c>
      <c r="M11" s="4">
        <v>8000</v>
      </c>
      <c r="N11" s="4">
        <v>5000</v>
      </c>
    </row>
    <row r="12" spans="1:14" x14ac:dyDescent="0.35">
      <c r="A12" t="s">
        <v>0</v>
      </c>
      <c r="B12">
        <v>0</v>
      </c>
      <c r="C12" s="2">
        <f>C11+B12</f>
        <v>26000</v>
      </c>
      <c r="D12" s="2">
        <f>D11+C12</f>
        <v>26020</v>
      </c>
      <c r="E12" s="2">
        <f t="shared" ref="E12:N12" si="1">E11+D12</f>
        <v>26040</v>
      </c>
      <c r="F12" s="2">
        <f t="shared" si="1"/>
        <v>26060</v>
      </c>
      <c r="G12" s="2">
        <f t="shared" si="1"/>
        <v>26080</v>
      </c>
      <c r="H12" s="2">
        <f t="shared" si="1"/>
        <v>26100</v>
      </c>
      <c r="I12" s="2">
        <f t="shared" si="1"/>
        <v>26120</v>
      </c>
      <c r="J12" s="2">
        <f t="shared" si="1"/>
        <v>26140</v>
      </c>
      <c r="K12" s="2">
        <f t="shared" si="1"/>
        <v>26160</v>
      </c>
      <c r="L12" s="2">
        <f t="shared" si="1"/>
        <v>26180</v>
      </c>
      <c r="M12" s="2">
        <f t="shared" si="1"/>
        <v>34180</v>
      </c>
      <c r="N12" s="2">
        <f t="shared" si="1"/>
        <v>39180</v>
      </c>
    </row>
    <row r="13" spans="1:14" x14ac:dyDescent="0.35"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</row>
    <row r="14" spans="1:14" x14ac:dyDescent="0.35">
      <c r="A14" t="s">
        <v>5</v>
      </c>
      <c r="C14" s="6">
        <f t="shared" ref="C14:N14" si="2">MIN(PSS_A*MONTH(C10)-B15,C12-B15)</f>
        <v>3218</v>
      </c>
      <c r="D14" s="6">
        <f t="shared" si="2"/>
        <v>3218</v>
      </c>
      <c r="E14" s="6">
        <f t="shared" si="2"/>
        <v>3218</v>
      </c>
      <c r="F14" s="6">
        <f t="shared" si="2"/>
        <v>3218</v>
      </c>
      <c r="G14" s="6">
        <f t="shared" si="2"/>
        <v>3218</v>
      </c>
      <c r="H14" s="6">
        <f t="shared" si="2"/>
        <v>3218</v>
      </c>
      <c r="I14" s="6">
        <f t="shared" si="2"/>
        <v>3218</v>
      </c>
      <c r="J14" s="6">
        <f t="shared" si="2"/>
        <v>3218</v>
      </c>
      <c r="K14" s="6">
        <f t="shared" si="2"/>
        <v>416</v>
      </c>
      <c r="L14" s="6">
        <f t="shared" si="2"/>
        <v>20</v>
      </c>
      <c r="M14" s="6">
        <f t="shared" si="2"/>
        <v>8000</v>
      </c>
      <c r="N14" s="6">
        <f t="shared" si="2"/>
        <v>4436</v>
      </c>
    </row>
    <row r="15" spans="1:14" x14ac:dyDescent="0.35">
      <c r="A15" t="s">
        <v>2</v>
      </c>
      <c r="B15">
        <v>0</v>
      </c>
      <c r="C15" s="2">
        <f>C14+B15</f>
        <v>3218</v>
      </c>
      <c r="D15" s="2">
        <f t="shared" ref="D15:N15" si="3">D14+C15</f>
        <v>6436</v>
      </c>
      <c r="E15" s="2">
        <f t="shared" si="3"/>
        <v>9654</v>
      </c>
      <c r="F15" s="2">
        <f t="shared" si="3"/>
        <v>12872</v>
      </c>
      <c r="G15" s="2">
        <f t="shared" si="3"/>
        <v>16090</v>
      </c>
      <c r="H15" s="2">
        <f t="shared" si="3"/>
        <v>19308</v>
      </c>
      <c r="I15" s="2">
        <f t="shared" si="3"/>
        <v>22526</v>
      </c>
      <c r="J15" s="2">
        <f t="shared" si="3"/>
        <v>25744</v>
      </c>
      <c r="K15" s="2">
        <f t="shared" si="3"/>
        <v>26160</v>
      </c>
      <c r="L15" s="2">
        <f t="shared" si="3"/>
        <v>26180</v>
      </c>
      <c r="M15" s="2">
        <f t="shared" si="3"/>
        <v>34180</v>
      </c>
      <c r="N15" s="2">
        <f t="shared" si="3"/>
        <v>38616</v>
      </c>
    </row>
    <row r="17" spans="1:14" x14ac:dyDescent="0.35">
      <c r="A17" t="s">
        <v>3</v>
      </c>
      <c r="C17" s="6">
        <f t="shared" ref="C17:N17" si="4">MIN(PSS_B*MONTH(C10)-B18,C12-B18)-C15</f>
        <v>9654</v>
      </c>
      <c r="D17" s="6">
        <f t="shared" si="4"/>
        <v>9654</v>
      </c>
      <c r="E17" s="6">
        <f t="shared" si="4"/>
        <v>-2922</v>
      </c>
      <c r="F17" s="6">
        <f t="shared" si="4"/>
        <v>-3198</v>
      </c>
      <c r="G17" s="6">
        <f t="shared" si="4"/>
        <v>-3198</v>
      </c>
      <c r="H17" s="6">
        <f t="shared" si="4"/>
        <v>-3198</v>
      </c>
      <c r="I17" s="6">
        <f t="shared" si="4"/>
        <v>-3198</v>
      </c>
      <c r="J17" s="6">
        <f t="shared" si="4"/>
        <v>-3198</v>
      </c>
      <c r="K17" s="6">
        <f t="shared" si="4"/>
        <v>-396</v>
      </c>
      <c r="L17" s="6">
        <f t="shared" si="4"/>
        <v>0</v>
      </c>
      <c r="M17" s="6">
        <f t="shared" si="4"/>
        <v>0</v>
      </c>
      <c r="N17" s="6">
        <f t="shared" si="4"/>
        <v>564</v>
      </c>
    </row>
    <row r="18" spans="1:14" x14ac:dyDescent="0.35">
      <c r="A18" t="s">
        <v>4</v>
      </c>
      <c r="B18">
        <v>0</v>
      </c>
      <c r="C18" s="2">
        <f>C17+B18</f>
        <v>9654</v>
      </c>
      <c r="D18" s="2">
        <f t="shared" ref="D18" si="5">D17+C18</f>
        <v>19308</v>
      </c>
      <c r="E18" s="2">
        <f t="shared" ref="E18" si="6">E17+D18</f>
        <v>16386</v>
      </c>
      <c r="F18" s="2">
        <f t="shared" ref="F18" si="7">F17+E18</f>
        <v>13188</v>
      </c>
      <c r="G18" s="2">
        <f t="shared" ref="G18" si="8">G17+F18</f>
        <v>9990</v>
      </c>
      <c r="H18" s="2">
        <f t="shared" ref="H18" si="9">H17+G18</f>
        <v>6792</v>
      </c>
      <c r="I18" s="2">
        <f t="shared" ref="I18" si="10">I17+H18</f>
        <v>3594</v>
      </c>
      <c r="J18" s="2">
        <f t="shared" ref="J18" si="11">J17+I18</f>
        <v>396</v>
      </c>
      <c r="K18" s="2">
        <f t="shared" ref="K18" si="12">K17+J18</f>
        <v>0</v>
      </c>
      <c r="L18" s="2">
        <f t="shared" ref="L18" si="13">L17+K18</f>
        <v>0</v>
      </c>
      <c r="M18" s="2">
        <f t="shared" ref="M18" si="14">M17+L18</f>
        <v>0</v>
      </c>
      <c r="N18" s="2">
        <f t="shared" ref="N18" si="15">N17+M18</f>
        <v>564</v>
      </c>
    </row>
    <row r="20" spans="1:14" x14ac:dyDescent="0.35">
      <c r="A20" t="s">
        <v>6</v>
      </c>
      <c r="C20" s="6">
        <f t="shared" ref="C20:N20" si="16">MIN(PSS_C*MONTH(C10)-B21,C12-B21)-C15-C18</f>
        <v>12872</v>
      </c>
      <c r="D20" s="6">
        <f t="shared" si="16"/>
        <v>-12596</v>
      </c>
      <c r="E20" s="6">
        <f t="shared" si="16"/>
        <v>-276</v>
      </c>
      <c r="F20" s="6">
        <f t="shared" si="16"/>
        <v>0</v>
      </c>
      <c r="G20" s="6">
        <f t="shared" si="16"/>
        <v>0</v>
      </c>
      <c r="H20" s="6">
        <f t="shared" si="16"/>
        <v>0</v>
      </c>
      <c r="I20" s="6">
        <f t="shared" si="16"/>
        <v>0</v>
      </c>
      <c r="J20" s="6">
        <f t="shared" si="16"/>
        <v>0</v>
      </c>
      <c r="K20" s="6">
        <f t="shared" si="16"/>
        <v>0</v>
      </c>
      <c r="L20" s="6">
        <f t="shared" si="16"/>
        <v>0</v>
      </c>
      <c r="M20" s="6">
        <f t="shared" si="16"/>
        <v>0</v>
      </c>
      <c r="N20" s="6">
        <f t="shared" si="16"/>
        <v>0</v>
      </c>
    </row>
    <row r="21" spans="1:14" x14ac:dyDescent="0.35">
      <c r="A21" t="s">
        <v>7</v>
      </c>
      <c r="B21">
        <v>0</v>
      </c>
      <c r="C21" s="2">
        <f>C20+B21</f>
        <v>12872</v>
      </c>
      <c r="D21" s="2">
        <f t="shared" ref="D21:N21" si="17">D20+C21</f>
        <v>276</v>
      </c>
      <c r="E21" s="2">
        <f t="shared" si="17"/>
        <v>0</v>
      </c>
      <c r="F21" s="2">
        <f t="shared" si="17"/>
        <v>0</v>
      </c>
      <c r="G21" s="2">
        <f t="shared" si="17"/>
        <v>0</v>
      </c>
      <c r="H21" s="2">
        <f t="shared" si="17"/>
        <v>0</v>
      </c>
      <c r="I21" s="2">
        <f t="shared" si="17"/>
        <v>0</v>
      </c>
      <c r="J21" s="2">
        <f t="shared" si="17"/>
        <v>0</v>
      </c>
      <c r="K21" s="2">
        <f t="shared" si="17"/>
        <v>0</v>
      </c>
      <c r="L21" s="2">
        <f t="shared" si="17"/>
        <v>0</v>
      </c>
      <c r="M21" s="2">
        <f t="shared" si="17"/>
        <v>0</v>
      </c>
      <c r="N21" s="2">
        <f t="shared" si="17"/>
        <v>0</v>
      </c>
    </row>
    <row r="23" spans="1:14" x14ac:dyDescent="0.35">
      <c r="A23" t="s">
        <v>8</v>
      </c>
      <c r="C23" s="7">
        <f>C24-B24</f>
        <v>256</v>
      </c>
      <c r="D23" s="7">
        <f t="shared" ref="D23" si="18">D24-C24</f>
        <v>-256</v>
      </c>
      <c r="E23" s="7">
        <f t="shared" ref="E23" si="19">E24-D24</f>
        <v>0</v>
      </c>
      <c r="F23" s="7">
        <f t="shared" ref="F23" si="20">F24-E24</f>
        <v>0</v>
      </c>
      <c r="G23" s="7">
        <f t="shared" ref="G23" si="21">G24-F24</f>
        <v>0</v>
      </c>
      <c r="H23" s="7">
        <f t="shared" ref="H23" si="22">H24-G24</f>
        <v>0</v>
      </c>
      <c r="I23" s="7">
        <f t="shared" ref="I23" si="23">I24-H24</f>
        <v>0</v>
      </c>
      <c r="J23" s="7">
        <f t="shared" ref="J23" si="24">J24-I24</f>
        <v>0</v>
      </c>
      <c r="K23" s="7">
        <f t="shared" ref="K23" si="25">K24-J24</f>
        <v>0</v>
      </c>
      <c r="L23" s="7">
        <f t="shared" ref="L23" si="26">L24-K24</f>
        <v>0</v>
      </c>
      <c r="M23" s="7">
        <f t="shared" ref="M23" si="27">M24-L24</f>
        <v>0</v>
      </c>
      <c r="N23" s="7">
        <f t="shared" ref="N23" si="28">N24-M24</f>
        <v>0</v>
      </c>
    </row>
    <row r="24" spans="1:14" x14ac:dyDescent="0.35">
      <c r="B24">
        <v>0</v>
      </c>
      <c r="C24" s="3">
        <f>C12-C15-C18-C21</f>
        <v>256</v>
      </c>
      <c r="D24" s="3">
        <f t="shared" ref="D24:N24" si="29">D12-D15-D18-D21</f>
        <v>0</v>
      </c>
      <c r="E24" s="3">
        <f t="shared" si="29"/>
        <v>0</v>
      </c>
      <c r="F24" s="3">
        <f t="shared" si="29"/>
        <v>0</v>
      </c>
      <c r="G24" s="3">
        <f t="shared" si="29"/>
        <v>0</v>
      </c>
      <c r="H24" s="3">
        <f t="shared" si="29"/>
        <v>0</v>
      </c>
      <c r="I24" s="3">
        <f t="shared" si="29"/>
        <v>0</v>
      </c>
      <c r="J24" s="3">
        <f t="shared" si="29"/>
        <v>0</v>
      </c>
      <c r="K24" s="3">
        <f t="shared" si="29"/>
        <v>0</v>
      </c>
      <c r="L24" s="3">
        <f t="shared" si="29"/>
        <v>0</v>
      </c>
      <c r="M24" s="3">
        <f t="shared" si="29"/>
        <v>0</v>
      </c>
      <c r="N24" s="3">
        <f t="shared" si="29"/>
        <v>0</v>
      </c>
    </row>
  </sheetData>
  <conditionalFormatting sqref="C12:N12">
    <cfRule type="expression" dxfId="0" priority="2">
      <formula>C12&gt;#REF!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PSS_A</vt:lpstr>
      <vt:lpstr>PSS_B</vt:lpstr>
      <vt:lpstr>PSS_C</vt:lpstr>
    </vt:vector>
  </TitlesOfParts>
  <Company>Ministères Chargés des Affaires Sociales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igardien</dc:creator>
  <cp:lastModifiedBy>Michel</cp:lastModifiedBy>
  <dcterms:created xsi:type="dcterms:W3CDTF">2016-12-05T14:49:17Z</dcterms:created>
  <dcterms:modified xsi:type="dcterms:W3CDTF">2016-12-11T07:52:59Z</dcterms:modified>
</cp:coreProperties>
</file>