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ventes" sheetId="1" r:id="rId1"/>
    <sheet name="parametres" sheetId="2" r:id="rId2"/>
    <sheet name="synthèse des ventes" sheetId="3" r:id="rId3"/>
  </sheets>
  <definedNames>
    <definedName name="references">OFFSET(parametres!$C$1,1,0,COUNTA(parametres!$C:$C)-1)</definedName>
    <definedName name="taille">OFFSET(parametres!$A$1,1,0,COUNTA(parametres!$A:$A)-1)</definedName>
  </definedName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G2" i="1"/>
  <c r="H2" i="1" s="1"/>
  <c r="G3" i="1"/>
  <c r="H3" i="1" s="1"/>
  <c r="F2" i="1"/>
  <c r="F3" i="1"/>
  <c r="E3" i="2"/>
  <c r="E4" i="2"/>
  <c r="E5" i="2"/>
  <c r="E6" i="2"/>
  <c r="E7" i="2"/>
  <c r="E8" i="2"/>
  <c r="E9" i="2"/>
  <c r="E2" i="2"/>
</calcChain>
</file>

<file path=xl/sharedStrings.xml><?xml version="1.0" encoding="utf-8"?>
<sst xmlns="http://schemas.openxmlformats.org/spreadsheetml/2006/main" count="55" uniqueCount="25">
  <si>
    <t>taille pot</t>
  </si>
  <si>
    <t>références miel</t>
  </si>
  <si>
    <t>500g</t>
  </si>
  <si>
    <t>1kg</t>
  </si>
  <si>
    <t>acacia</t>
  </si>
  <si>
    <t>lavande</t>
  </si>
  <si>
    <t>tilleul</t>
  </si>
  <si>
    <t>toutes fleurs</t>
  </si>
  <si>
    <t>client</t>
  </si>
  <si>
    <t>date</t>
  </si>
  <si>
    <t>référence</t>
  </si>
  <si>
    <t>taille</t>
  </si>
  <si>
    <t>prix</t>
  </si>
  <si>
    <t>Julien Lepers</t>
  </si>
  <si>
    <t>quantité</t>
  </si>
  <si>
    <t>taille|référence</t>
  </si>
  <si>
    <t>quantité produite</t>
  </si>
  <si>
    <t>Martine Aubry</t>
  </si>
  <si>
    <t>stock restant</t>
  </si>
  <si>
    <t>stock initial</t>
  </si>
  <si>
    <t>(vide)</t>
  </si>
  <si>
    <t>Total général</t>
  </si>
  <si>
    <t>Somme de prix</t>
  </si>
  <si>
    <t>mars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</si>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</sst>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6" formatCode="_-* #,##0\ &quot;€&quot;_-;\-* #,##0\ &quot;€&quot;_-;_-* &quot;-&quot;??\ &quot;€&quot;_-;_-@_-"/>
    <numFmt numFmtId="167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16" fontId="0" fillId="0" borderId="0" xfId="0" applyNumberFormat="1"/>
    <xf numFmtId="6" fontId="0" fillId="0" borderId="0" xfId="0" applyNumberFormat="1"/>
    <xf numFmtId="166" fontId="0" fillId="0" borderId="0" xfId="1" applyNumberFormat="1" applyFont="1"/>
    <xf numFmtId="0" fontId="0" fillId="0" borderId="0" xfId="0" pivotButton="1"/>
    <xf numFmtId="167" fontId="0" fillId="0" borderId="0" xfId="0" applyNumberFormat="1"/>
  </cellXfs>
  <cellStyles count="2">
    <cellStyle name="Monétaire" xfId="1" builtinId="4"/>
    <cellStyle name="Normal" xfId="0" builtinId="0"/>
  </cellStyles>
  <dxfs count="6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&quot;€&quot;_-;\-* #,##0\ &quot;€&quot;_-;_-* &quot;-&quot;??\ &quot;€&quot;_-;_-@_-"/>
    </dxf>
    <dxf>
      <numFmt numFmtId="0" formatCode="General"/>
    </dxf>
    <dxf>
      <numFmt numFmtId="10" formatCode="#,##0\ &quot;€&quot;;[Red]\-#,##0\ &quot;€&quot;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158750</xdr:colOff>
      <xdr:row>11</xdr:row>
      <xdr:rowOff>146050</xdr:rowOff>
    </xdr:from>
    <xdr:to>
      <xdr:col>12</xdr:col>
      <xdr:colOff>177800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4419600" y="2171700"/>
          <a:ext cx="6153150" cy="1092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suis apiculteur amateur et vends du miel.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avoir un tableur simple avec mes 8 references de miel avec leur 2 tailles de pots.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en fait pouvoir rentrer le nom du client ,la date et au final rentrer ce que le client a acheté , la somme finale et ce qu'il me reste en stock , recherchez un client , savoir ce qu'il a pris dans l'année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7.328534375003" createdVersion="5" refreshedVersion="5" minRefreshableVersion="3" recordCount="3">
  <cacheSource type="worksheet">
    <worksheetSource ref="A1:I1048576" sheet="ventes"/>
  </cacheSource>
  <cacheFields count="9">
    <cacheField name="client" numFmtId="0">
      <sharedItems containsBlank="1" count="3">
        <s v="Julien Lepers"/>
        <s v="Martine Aubry"/>
        <m/>
      </sharedItems>
    </cacheField>
    <cacheField name="date" numFmtId="0">
      <sharedItems containsNonDate="0" containsDate="1" containsString="0" containsBlank="1" minDate="2015-03-14T00:00:00" maxDate="2015-05-14T00:00:00" count="3">
        <d v="2015-05-13T00:00:00"/>
        <d v="2015-03-14T00:00:00"/>
        <m/>
      </sharedItems>
      <fieldGroup base="1">
        <rangePr groupBy="months" startDate="2015-03-14T00:00:00" endDate="2015-05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5/2015"/>
        </groupItems>
      </fieldGroup>
    </cacheField>
    <cacheField name="référence" numFmtId="0">
      <sharedItems containsBlank="1"/>
    </cacheField>
    <cacheField name="taille" numFmtId="0">
      <sharedItems containsBlank="1"/>
    </cacheField>
    <cacheField name="quantité" numFmtId="0">
      <sharedItems containsString="0" containsBlank="1" containsNumber="1" containsInteger="1" minValue="1" maxValue="5"/>
    </cacheField>
    <cacheField name="prix" numFmtId="0">
      <sharedItems containsString="0" containsBlank="1" containsNumber="1" containsInteger="1" minValue="30" maxValue="300"/>
    </cacheField>
    <cacheField name="taille|référence" numFmtId="0">
      <sharedItems containsBlank="1"/>
    </cacheField>
    <cacheField name="stock initial" numFmtId="0">
      <sharedItems containsString="0" containsBlank="1" containsNumber="1" containsInteger="1" minValue="40" maxValue="100"/>
    </cacheField>
    <cacheField name="stock restant" numFmtId="0">
      <sharedItems containsString="0" containsBlank="1" containsNumber="1" containsInteger="1" minValue="35" maxValue="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s v="acacia"/>
    <s v="500g"/>
    <n v="1"/>
    <n v="30"/>
    <s v="500g|acacia"/>
    <n v="100"/>
    <n v="99"/>
  </r>
  <r>
    <x v="1"/>
    <x v="1"/>
    <s v="lavande"/>
    <s v="1kg"/>
    <n v="5"/>
    <n v="300"/>
    <s v="1kg|lavande"/>
    <n v="40"/>
    <n v="35"/>
  </r>
  <r>
    <x v="2"/>
    <x v="2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1:E6" firstHeaderRow="1" firstDataRow="2" firstDataCol="1"/>
  <pivotFields count="9">
    <pivotField axis="axisRow" compact="0" outline="0" showAll="0">
      <items count="4">
        <item x="0"/>
        <item x="1"/>
        <item x="2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3"/>
    </i>
    <i>
      <x v="5"/>
    </i>
    <i t="grand">
      <x/>
    </i>
  </colItems>
  <dataFields count="1">
    <dataField name="Somme de prix" fld="5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3" totalsRowShown="0">
  <autoFilter ref="A1:I3"/>
  <tableColumns count="9">
    <tableColumn id="1" name="client"/>
    <tableColumn id="2" name="date" dataDxfId="5"/>
    <tableColumn id="3" name="référence"/>
    <tableColumn id="4" name="taille"/>
    <tableColumn id="6" name="quantité"/>
    <tableColumn id="5" name="prix" dataDxfId="3">
      <calculatedColumnFormula>IFERROR(VLOOKUP(Tableau1[[#This Row],[taille]]&amp;"|"&amp;Tableau1[[#This Row],[référence]],Tableau3[],4,FALSE)*Tableau1[[#This Row],[quantité]],"")</calculatedColumnFormula>
    </tableColumn>
    <tableColumn id="8" name="taille|référence" dataDxfId="2" dataCellStyle="Monétaire">
      <calculatedColumnFormula>Tableau1[[#This Row],[taille]]&amp;"|"&amp;Tableau1[[#This Row],[référence]]</calculatedColumnFormula>
    </tableColumn>
    <tableColumn id="7" name="stock initial" dataDxfId="1">
      <calculatedColumnFormula>IFERROR(VLOOKUP(Tableau1[[#This Row],[taille|référence]],Tableau3[],5,FALSE),0)</calculatedColumnFormula>
    </tableColumn>
    <tableColumn id="9" name="stock restant" dataDxfId="0">
      <calculatedColumnFormula>Tableau1[[#This Row],[stock initial]]-SUMPRODUCT((Tableau1[taille|référence]=Tableau1[[#This Row],[taille|référence]])*Tableau1[quantité])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I9" totalsRowShown="0">
  <autoFilter ref="E1:I9"/>
  <tableColumns count="5">
    <tableColumn id="1" name="taille|référence">
      <calculatedColumnFormula>Tableau3[[#This Row],[taille pot]]&amp;"|"&amp;Tableau3[[#This Row],[références miel]]</calculatedColumnFormula>
    </tableColumn>
    <tableColumn id="2" name="taille pot"/>
    <tableColumn id="3" name="références miel"/>
    <tableColumn id="4" name="prix" dataDxfId="4"/>
    <tableColumn id="5" name="quantité produit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3" totalsRowShown="0">
  <autoFilter ref="A1:A3"/>
  <tableColumns count="1">
    <tableColumn id="1" name="taille pot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C1:C5" totalsRowShown="0">
  <autoFilter ref="C1:C5"/>
  <tableColumns count="1">
    <tableColumn id="1" name="références miel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abSelected="1" workbookViewId="0"/>
  </sheetViews>
  <sheetFormatPr baseColWidth="10" defaultRowHeight="14.5" x14ac:dyDescent="0.35"/>
  <cols>
    <col min="1" max="1" width="17.36328125" customWidth="1"/>
    <col min="7" max="7" width="16.08984375" bestFit="1" customWidth="1"/>
    <col min="8" max="8" width="14.08984375" bestFit="1" customWidth="1"/>
    <col min="9" max="9" width="14" customWidth="1"/>
  </cols>
  <sheetData>
    <row r="1" spans="1:9" x14ac:dyDescent="0.35">
      <c r="A1" t="s">
        <v>8</v>
      </c>
      <c r="B1" t="s">
        <v>9</v>
      </c>
      <c r="C1" t="s">
        <v>10</v>
      </c>
      <c r="D1" t="s">
        <v>11</v>
      </c>
      <c r="E1" t="s">
        <v>14</v>
      </c>
      <c r="F1" t="s">
        <v>12</v>
      </c>
      <c r="G1" t="s">
        <v>15</v>
      </c>
      <c r="H1" t="s">
        <v>19</v>
      </c>
      <c r="I1" t="s">
        <v>18</v>
      </c>
    </row>
    <row r="2" spans="1:9" x14ac:dyDescent="0.35">
      <c r="A2" t="s">
        <v>13</v>
      </c>
      <c r="B2" s="1">
        <v>42137</v>
      </c>
      <c r="C2" t="s">
        <v>4</v>
      </c>
      <c r="D2" t="s">
        <v>2</v>
      </c>
      <c r="E2">
        <v>1</v>
      </c>
      <c r="F2" s="3">
        <f>IFERROR(VLOOKUP(Tableau1[[#This Row],[taille]]&amp;"|"&amp;Tableau1[[#This Row],[référence]],Tableau3[],4,FALSE)*Tableau1[[#This Row],[quantité]],"")</f>
        <v>30</v>
      </c>
      <c r="G2" s="3" t="str">
        <f>Tableau1[[#This Row],[taille]]&amp;"|"&amp;Tableau1[[#This Row],[référence]]</f>
        <v>500g|acacia</v>
      </c>
      <c r="H2">
        <f>IFERROR(VLOOKUP(Tableau1[[#This Row],[taille|référence]],Tableau3[],5,FALSE),0)</f>
        <v>100</v>
      </c>
      <c r="I2">
        <f>Tableau1[[#This Row],[stock initial]]-SUMPRODUCT((Tableau1[taille|référence]=Tableau1[[#This Row],[taille|référence]])*Tableau1[quantité])</f>
        <v>99</v>
      </c>
    </row>
    <row r="3" spans="1:9" x14ac:dyDescent="0.35">
      <c r="A3" t="s">
        <v>17</v>
      </c>
      <c r="B3" s="1">
        <v>42077</v>
      </c>
      <c r="C3" t="s">
        <v>5</v>
      </c>
      <c r="D3" t="s">
        <v>3</v>
      </c>
      <c r="E3">
        <v>5</v>
      </c>
      <c r="F3" s="3">
        <f>IFERROR(VLOOKUP(Tableau1[[#This Row],[taille]]&amp;"|"&amp;Tableau1[[#This Row],[référence]],Tableau3[],4,FALSE)*Tableau1[[#This Row],[quantité]],"")</f>
        <v>300</v>
      </c>
      <c r="G3" s="3" t="str">
        <f>Tableau1[[#This Row],[taille]]&amp;"|"&amp;Tableau1[[#This Row],[référence]]</f>
        <v>1kg|lavande</v>
      </c>
      <c r="H3">
        <f>IFERROR(VLOOKUP(Tableau1[[#This Row],[taille|référence]],Tableau3[],5,FALSE),0)</f>
        <v>40</v>
      </c>
      <c r="I3">
        <f>Tableau1[[#This Row],[stock initial]]-SUMPRODUCT((Tableau1[taille|référence]=Tableau1[[#This Row],[taille|référence]])*Tableau1[quantité])</f>
        <v>35</v>
      </c>
    </row>
  </sheetData>
  <dataValidations count="2">
    <dataValidation type="list" allowBlank="1" showInputMessage="1" showErrorMessage="1" sqref="C2:C3">
      <formula1>references</formula1>
    </dataValidation>
    <dataValidation type="list" allowBlank="1" showInputMessage="1" showErrorMessage="1" sqref="D2:D3">
      <formula1>taille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E2" sqref="E2"/>
    </sheetView>
  </sheetViews>
  <sheetFormatPr baseColWidth="10" defaultColWidth="6.453125" defaultRowHeight="14.5" x14ac:dyDescent="0.35"/>
  <cols>
    <col min="1" max="1" width="10.54296875" bestFit="1" customWidth="1"/>
    <col min="3" max="3" width="15.90625" bestFit="1" customWidth="1"/>
    <col min="5" max="5" width="16.08984375" bestFit="1" customWidth="1"/>
    <col min="6" max="6" width="10.54296875" bestFit="1" customWidth="1"/>
    <col min="7" max="7" width="15.90625" bestFit="1" customWidth="1"/>
    <col min="8" max="8" width="6.26953125" bestFit="1" customWidth="1"/>
    <col min="9" max="9" width="18" bestFit="1" customWidth="1"/>
  </cols>
  <sheetData>
    <row r="1" spans="1:9" x14ac:dyDescent="0.35">
      <c r="A1" t="s">
        <v>0</v>
      </c>
      <c r="C1" t="s">
        <v>1</v>
      </c>
      <c r="E1" t="s">
        <v>15</v>
      </c>
      <c r="F1" t="s">
        <v>0</v>
      </c>
      <c r="G1" t="s">
        <v>1</v>
      </c>
      <c r="H1" t="s">
        <v>12</v>
      </c>
      <c r="I1" t="s">
        <v>16</v>
      </c>
    </row>
    <row r="2" spans="1:9" x14ac:dyDescent="0.35">
      <c r="A2" t="s">
        <v>2</v>
      </c>
      <c r="C2" t="s">
        <v>4</v>
      </c>
      <c r="E2" t="str">
        <f>Tableau3[[#This Row],[taille pot]]&amp;"|"&amp;Tableau3[[#This Row],[références miel]]</f>
        <v>500g|acacia</v>
      </c>
      <c r="F2" t="s">
        <v>2</v>
      </c>
      <c r="G2" t="s">
        <v>4</v>
      </c>
      <c r="H2" s="2">
        <v>30</v>
      </c>
      <c r="I2">
        <v>100</v>
      </c>
    </row>
    <row r="3" spans="1:9" x14ac:dyDescent="0.35">
      <c r="A3" t="s">
        <v>3</v>
      </c>
      <c r="C3" t="s">
        <v>5</v>
      </c>
      <c r="E3" t="str">
        <f>Tableau3[[#This Row],[taille pot]]&amp;"|"&amp;Tableau3[[#This Row],[références miel]]</f>
        <v>500g|lavande</v>
      </c>
      <c r="F3" t="s">
        <v>2</v>
      </c>
      <c r="G3" t="s">
        <v>5</v>
      </c>
      <c r="H3" s="2">
        <v>33</v>
      </c>
      <c r="I3">
        <v>20</v>
      </c>
    </row>
    <row r="4" spans="1:9" x14ac:dyDescent="0.35">
      <c r="C4" t="s">
        <v>6</v>
      </c>
      <c r="E4" t="str">
        <f>Tableau3[[#This Row],[taille pot]]&amp;"|"&amp;Tableau3[[#This Row],[références miel]]</f>
        <v>500g|tilleul</v>
      </c>
      <c r="F4" t="s">
        <v>2</v>
      </c>
      <c r="G4" t="s">
        <v>6</v>
      </c>
      <c r="H4" s="2">
        <v>31</v>
      </c>
      <c r="I4">
        <v>50</v>
      </c>
    </row>
    <row r="5" spans="1:9" x14ac:dyDescent="0.35">
      <c r="C5" t="s">
        <v>7</v>
      </c>
      <c r="E5" t="str">
        <f>Tableau3[[#This Row],[taille pot]]&amp;"|"&amp;Tableau3[[#This Row],[références miel]]</f>
        <v>500g|toutes fleurs</v>
      </c>
      <c r="F5" t="s">
        <v>2</v>
      </c>
      <c r="G5" t="s">
        <v>7</v>
      </c>
      <c r="H5" s="2">
        <v>29</v>
      </c>
      <c r="I5">
        <v>50</v>
      </c>
    </row>
    <row r="6" spans="1:9" x14ac:dyDescent="0.35">
      <c r="E6" t="str">
        <f>Tableau3[[#This Row],[taille pot]]&amp;"|"&amp;Tableau3[[#This Row],[références miel]]</f>
        <v>1kg|acacia</v>
      </c>
      <c r="F6" t="s">
        <v>3</v>
      </c>
      <c r="G6" t="s">
        <v>4</v>
      </c>
      <c r="H6" s="2">
        <v>55</v>
      </c>
      <c r="I6">
        <v>100</v>
      </c>
    </row>
    <row r="7" spans="1:9" x14ac:dyDescent="0.35">
      <c r="E7" t="str">
        <f>Tableau3[[#This Row],[taille pot]]&amp;"|"&amp;Tableau3[[#This Row],[références miel]]</f>
        <v>1kg|lavande</v>
      </c>
      <c r="F7" t="s">
        <v>3</v>
      </c>
      <c r="G7" t="s">
        <v>5</v>
      </c>
      <c r="H7" s="2">
        <v>60</v>
      </c>
      <c r="I7">
        <v>40</v>
      </c>
    </row>
    <row r="8" spans="1:9" x14ac:dyDescent="0.35">
      <c r="E8" t="str">
        <f>Tableau3[[#This Row],[taille pot]]&amp;"|"&amp;Tableau3[[#This Row],[références miel]]</f>
        <v>1kg|tilleul</v>
      </c>
      <c r="F8" t="s">
        <v>3</v>
      </c>
      <c r="G8" t="s">
        <v>6</v>
      </c>
      <c r="H8" s="2">
        <v>56</v>
      </c>
      <c r="I8">
        <v>50</v>
      </c>
    </row>
    <row r="9" spans="1:9" x14ac:dyDescent="0.35">
      <c r="E9" t="str">
        <f>Tableau3[[#This Row],[taille pot]]&amp;"|"&amp;Tableau3[[#This Row],[références miel]]</f>
        <v>1kg|toutes fleurs</v>
      </c>
      <c r="F9" t="s">
        <v>3</v>
      </c>
      <c r="G9" t="s">
        <v>7</v>
      </c>
      <c r="H9" s="2">
        <v>52</v>
      </c>
      <c r="I9">
        <v>50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C22" sqref="C22"/>
    </sheetView>
  </sheetViews>
  <sheetFormatPr baseColWidth="10" defaultRowHeight="14.5" x14ac:dyDescent="0.35"/>
  <cols>
    <col min="1" max="1" width="17.81640625" customWidth="1"/>
    <col min="2" max="4" width="9.1796875" customWidth="1"/>
    <col min="5" max="5" width="11.7265625" bestFit="1" customWidth="1"/>
  </cols>
  <sheetData>
    <row r="1" spans="1:5" x14ac:dyDescent="0.35">
      <c r="A1" s="4" t="s">
        <v>22</v>
      </c>
      <c r="B1" s="4" t="s">
        <v>9</v>
      </c>
    </row>
    <row r="2" spans="1:5" x14ac:dyDescent="0.35">
      <c r="A2" s="4" t="s">
        <v>8</v>
      </c>
      <c r="B2" t="s">
        <v>20</v>
      </c>
      <c r="C2" t="s">
        <v>23</v>
      </c>
      <c r="D2" t="s">
        <v>24</v>
      </c>
      <c r="E2" t="s">
        <v>21</v>
      </c>
    </row>
    <row r="3" spans="1:5" x14ac:dyDescent="0.35">
      <c r="A3" t="s">
        <v>13</v>
      </c>
      <c r="B3" s="5"/>
      <c r="C3" s="5"/>
      <c r="D3" s="5">
        <v>30</v>
      </c>
      <c r="E3" s="5">
        <v>30</v>
      </c>
    </row>
    <row r="4" spans="1:5" x14ac:dyDescent="0.35">
      <c r="A4" t="s">
        <v>17</v>
      </c>
      <c r="B4" s="5"/>
      <c r="C4" s="5">
        <v>300</v>
      </c>
      <c r="D4" s="5"/>
      <c r="E4" s="5">
        <v>300</v>
      </c>
    </row>
    <row r="5" spans="1:5" x14ac:dyDescent="0.35">
      <c r="A5" t="s">
        <v>20</v>
      </c>
      <c r="B5" s="5"/>
      <c r="C5" s="5"/>
      <c r="D5" s="5"/>
      <c r="E5" s="5"/>
    </row>
    <row r="6" spans="1:5" x14ac:dyDescent="0.35">
      <c r="A6" t="s">
        <v>21</v>
      </c>
      <c r="B6" s="5"/>
      <c r="C6" s="5">
        <v>300</v>
      </c>
      <c r="D6" s="5">
        <v>30</v>
      </c>
      <c r="E6" s="5">
        <v>330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parametres</vt:lpstr>
      <vt:lpstr>synthèse des ventes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2015-05-13T05:27:31Z</dcterms:created>
  <dcterms:modified xsi:type="dcterms:W3CDTF">2015-05-13T05:54:35Z</dcterms:modified>
</cp:coreProperties>
</file>