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/>
  </bookViews>
  <sheets>
    <sheet name="Synthèse" sheetId="4" r:id="rId1"/>
    <sheet name="Compte" sheetId="1" r:id="rId2"/>
    <sheet name="Catégories" sheetId="2" r:id="rId3"/>
  </sheets>
  <calcPr calcId="152511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2" i="1"/>
</calcChain>
</file>

<file path=xl/sharedStrings.xml><?xml version="1.0" encoding="utf-8"?>
<sst xmlns="http://schemas.openxmlformats.org/spreadsheetml/2006/main" count="324" uniqueCount="104">
  <si>
    <t>Date</t>
  </si>
  <si>
    <t>Opération</t>
  </si>
  <si>
    <t>N° chèque</t>
  </si>
  <si>
    <t>Tiers</t>
  </si>
  <si>
    <t>Catégories</t>
  </si>
  <si>
    <t>Sous catégorie</t>
  </si>
  <si>
    <t>Débit</t>
  </si>
  <si>
    <t>Crédit</t>
  </si>
  <si>
    <t>Solde</t>
  </si>
  <si>
    <t>Pointé</t>
  </si>
  <si>
    <t>Note</t>
  </si>
  <si>
    <t>INITIAL</t>
  </si>
  <si>
    <t>FAUX !</t>
  </si>
  <si>
    <t>Achats divers</t>
  </si>
  <si>
    <t>Prélèvement</t>
  </si>
  <si>
    <t>UNSS National</t>
  </si>
  <si>
    <t>Licences</t>
  </si>
  <si>
    <t>P</t>
  </si>
  <si>
    <t>Ommission sur exercice précédent</t>
  </si>
  <si>
    <t>AG UNSS</t>
  </si>
  <si>
    <t>Assurance</t>
  </si>
  <si>
    <t>Correction d'erreur</t>
  </si>
  <si>
    <t>Rectification</t>
  </si>
  <si>
    <t>Erreur bordereau exercice précédent</t>
  </si>
  <si>
    <t>Championnats de France</t>
  </si>
  <si>
    <t>Chèque</t>
  </si>
  <si>
    <t>Carrefour market</t>
  </si>
  <si>
    <t>Confiseries</t>
  </si>
  <si>
    <t>Chèque impayé</t>
  </si>
  <si>
    <t>Virement</t>
  </si>
  <si>
    <t>DDFIP Saône et Loire</t>
  </si>
  <si>
    <t>Chocolats</t>
  </si>
  <si>
    <t>Banque Postale</t>
  </si>
  <si>
    <t>Frais bancaires</t>
  </si>
  <si>
    <t>Don solidaire 6°</t>
  </si>
  <si>
    <t>Dépôt chèques</t>
  </si>
  <si>
    <t>Parents d'élèves</t>
  </si>
  <si>
    <t>Leroy Merlin</t>
  </si>
  <si>
    <t>Matériel</t>
  </si>
  <si>
    <t>Bois rangements</t>
  </si>
  <si>
    <t>Acompte</t>
  </si>
  <si>
    <t xml:space="preserve">Médailles </t>
  </si>
  <si>
    <t xml:space="preserve">Chèque </t>
  </si>
  <si>
    <t>Brico Dépôt</t>
  </si>
  <si>
    <t>Caisses + Divers</t>
  </si>
  <si>
    <t>Mutualisation</t>
  </si>
  <si>
    <t>Projet olympique</t>
  </si>
  <si>
    <t>Régatess</t>
  </si>
  <si>
    <t>Transports</t>
  </si>
  <si>
    <t>Aviron</t>
  </si>
  <si>
    <t>Championnat jeunes FFA à Chalon</t>
  </si>
  <si>
    <t xml:space="preserve">Transports </t>
  </si>
  <si>
    <t>T-shirts Aviron</t>
  </si>
  <si>
    <t>Cotisation Adispo Asso Classic</t>
  </si>
  <si>
    <t>Presta Services</t>
  </si>
  <si>
    <t>Médailles</t>
  </si>
  <si>
    <t>Cross 3°</t>
  </si>
  <si>
    <t>Médailles cross 3°</t>
  </si>
  <si>
    <t>EHPAD St laurent</t>
  </si>
  <si>
    <t>Initiatives Saveurs</t>
  </si>
  <si>
    <t>Commande chocolats</t>
  </si>
  <si>
    <t>Disctrict Mâcon</t>
  </si>
  <si>
    <t>MAIF</t>
  </si>
  <si>
    <t>Cotisation Adispo Asso</t>
  </si>
  <si>
    <t>Impayé</t>
  </si>
  <si>
    <t>Pamies</t>
  </si>
  <si>
    <t>T-Shirts Aviron</t>
  </si>
  <si>
    <t>Remise de chèques année</t>
  </si>
  <si>
    <t>Kelly Dupin</t>
  </si>
  <si>
    <t>Régularisation</t>
  </si>
  <si>
    <t>Dépôt espèces</t>
  </si>
  <si>
    <t>Cross 6°</t>
  </si>
  <si>
    <t>Panneau bois</t>
  </si>
  <si>
    <t>UNSS 71</t>
  </si>
  <si>
    <t>Mr X</t>
  </si>
  <si>
    <t>Chpt de France UNSS</t>
  </si>
  <si>
    <t>Remboursement frais indoor</t>
  </si>
  <si>
    <t>Rame en 5°</t>
  </si>
  <si>
    <t>Don solidaire des 6°</t>
  </si>
  <si>
    <t>Boulanger</t>
  </si>
  <si>
    <t>Lery Merlin</t>
  </si>
  <si>
    <t>Tôle pour réaliser torche</t>
  </si>
  <si>
    <t>Solde courant</t>
  </si>
  <si>
    <t>Total général</t>
  </si>
  <si>
    <t>2017</t>
  </si>
  <si>
    <t>nov</t>
  </si>
  <si>
    <t>déc</t>
  </si>
  <si>
    <t>2018</t>
  </si>
  <si>
    <t>févr</t>
  </si>
  <si>
    <t>juin</t>
  </si>
  <si>
    <t>juil</t>
  </si>
  <si>
    <t>sept</t>
  </si>
  <si>
    <t>oct</t>
  </si>
  <si>
    <t>2019</t>
  </si>
  <si>
    <t>janv</t>
  </si>
  <si>
    <t>mars</t>
  </si>
  <si>
    <t>avr</t>
  </si>
  <si>
    <t>(vide)</t>
  </si>
  <si>
    <t>Total Somme de Débit</t>
  </si>
  <si>
    <t>Somme de Débit</t>
  </si>
  <si>
    <t>Total Somme de Crédit</t>
  </si>
  <si>
    <t>Somme de Crédit</t>
  </si>
  <si>
    <t>Années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</si>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</sst>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0">
    <xf numFmtId="0" fontId="0" fillId="0" borderId="0" xfId="0"/>
    <xf numFmtId="0" fontId="5" fillId="0" borderId="0" xfId="0" applyFont="1" applyAlignment="1">
      <alignment horizontal="center" vertical="center"/>
    </xf>
    <xf numFmtId="0" fontId="0" fillId="4" borderId="0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 vertical="center"/>
    </xf>
    <xf numFmtId="0" fontId="0" fillId="4" borderId="0" xfId="0" applyFont="1" applyFill="1" applyBorder="1"/>
    <xf numFmtId="14" fontId="0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4" fontId="7" fillId="2" borderId="0" xfId="0" applyNumberFormat="1" applyFont="1" applyFill="1" applyBorder="1" applyAlignment="1">
      <alignment horizontal="right" vertical="center"/>
    </xf>
    <xf numFmtId="44" fontId="0" fillId="0" borderId="0" xfId="1" applyFont="1" applyBorder="1"/>
    <xf numFmtId="0" fontId="4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ont="1" applyBorder="1"/>
    <xf numFmtId="14" fontId="0" fillId="3" borderId="0" xfId="0" applyNumberFormat="1" applyFont="1" applyFill="1" applyBorder="1" applyAlignment="1">
      <alignment horizontal="center"/>
    </xf>
    <xf numFmtId="0" fontId="0" fillId="3" borderId="0" xfId="0" applyFont="1" applyFill="1" applyBorder="1"/>
    <xf numFmtId="0" fontId="0" fillId="3" borderId="0" xfId="0" applyFont="1" applyFill="1" applyBorder="1" applyAlignment="1">
      <alignment horizontal="center" vertical="center"/>
    </xf>
    <xf numFmtId="164" fontId="0" fillId="3" borderId="0" xfId="0" applyNumberFormat="1" applyFont="1" applyFill="1" applyBorder="1"/>
    <xf numFmtId="0" fontId="4" fillId="3" borderId="0" xfId="0" applyFont="1" applyFill="1" applyBorder="1" applyAlignment="1">
      <alignment horizontal="center" vertical="center"/>
    </xf>
    <xf numFmtId="164" fontId="3" fillId="0" borderId="0" xfId="0" applyNumberFormat="1" applyFont="1" applyBorder="1"/>
    <xf numFmtId="164" fontId="6" fillId="2" borderId="0" xfId="0" applyNumberFormat="1" applyFont="1" applyFill="1" applyBorder="1"/>
    <xf numFmtId="14" fontId="0" fillId="2" borderId="0" xfId="0" applyNumberFormat="1" applyFont="1" applyFill="1" applyBorder="1" applyAlignment="1">
      <alignment horizontal="center"/>
    </xf>
    <xf numFmtId="0" fontId="0" fillId="2" borderId="0" xfId="0" applyFont="1" applyFill="1" applyBorder="1"/>
    <xf numFmtId="0" fontId="0" fillId="2" borderId="0" xfId="0" applyFont="1" applyFill="1" applyBorder="1" applyAlignment="1">
      <alignment horizontal="center" vertical="center"/>
    </xf>
    <xf numFmtId="164" fontId="3" fillId="2" borderId="0" xfId="0" applyNumberFormat="1" applyFont="1" applyFill="1" applyBorder="1"/>
    <xf numFmtId="164" fontId="0" fillId="0" borderId="0" xfId="0" applyNumberFormat="1" applyFont="1" applyBorder="1"/>
    <xf numFmtId="44" fontId="0" fillId="3" borderId="0" xfId="1" applyFont="1" applyFill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</cellXfs>
  <cellStyles count="2">
    <cellStyle name="Monétaire" xfId="1" builtinId="4"/>
    <cellStyle name="Normal" xfId="0" builtinId="0"/>
  </cellStyles>
  <dxfs count="34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84.462662500002" createdVersion="5" refreshedVersion="5" minRefreshableVersion="3" recordCount="48">
  <cacheSource type="worksheet">
    <worksheetSource name="Tableau2"/>
  </cacheSource>
  <cacheFields count="13">
    <cacheField name="Date" numFmtId="14">
      <sharedItems containsSemiMixedTypes="0" containsNonDate="0" containsDate="1" containsString="0" minDate="2017-11-01T00:00:00" maxDate="2019-04-25T00:00:00" count="40">
        <d v="2017-11-01T00:00:00"/>
        <d v="2017-11-09T00:00:00"/>
        <d v="2017-12-05T00:00:00"/>
        <d v="2018-07-01T00:00:00"/>
        <d v="2018-06-27T00:00:00"/>
        <d v="2018-07-03T00:00:00"/>
        <d v="2018-07-17T00:00:00"/>
        <d v="2018-07-27T00:00:00"/>
        <d v="2018-09-04T00:00:00"/>
        <d v="2018-09-05T00:00:00"/>
        <d v="2018-09-12T00:00:00"/>
        <d v="2018-09-14T00:00:00"/>
        <d v="2018-10-15T00:00:00"/>
        <d v="2018-10-31T00:00:00"/>
        <d v="2018-10-02T00:00:00"/>
        <d v="2018-11-02T00:00:00"/>
        <d v="2018-12-05T00:00:00"/>
        <d v="2018-12-06T00:00:00"/>
        <d v="2018-12-07T00:00:00"/>
        <d v="2018-12-12T00:00:00"/>
        <d v="2019-01-02T00:00:00"/>
        <d v="2019-01-03T00:00:00"/>
        <d v="2019-01-04T00:00:00"/>
        <d v="2019-01-07T00:00:00"/>
        <d v="2019-01-10T00:00:00"/>
        <d v="2019-02-05T00:00:00"/>
        <d v="2019-02-07T00:00:00"/>
        <d v="2018-02-18T00:00:00"/>
        <d v="2019-02-25T00:00:00"/>
        <d v="2019-02-26T00:00:00"/>
        <d v="2019-02-27T00:00:00"/>
        <d v="2019-03-04T00:00:00"/>
        <d v="2019-03-06T00:00:00"/>
        <d v="2019-03-07T00:00:00"/>
        <d v="2019-03-18T00:00:00"/>
        <d v="2019-03-26T00:00:00"/>
        <d v="2019-04-02T00:00:00"/>
        <d v="2019-04-04T00:00:00"/>
        <d v="2019-04-17T00:00:00"/>
        <d v="2019-04-24T00:00:00"/>
      </sharedItems>
      <fieldGroup par="12" base="0">
        <rangePr groupBy="months" startDate="2017-11-01T00:00:00" endDate="2019-04-25T00:00:00"/>
        <groupItems count="14">
          <s v="&lt;01/1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4/2019"/>
        </groupItems>
      </fieldGroup>
    </cacheField>
    <cacheField name="Opération" numFmtId="0">
      <sharedItems/>
    </cacheField>
    <cacheField name="N° chèque" numFmtId="0">
      <sharedItems containsString="0" containsBlank="1" containsNumber="1" containsInteger="1" minValue="5416042" maxValue="54116046"/>
    </cacheField>
    <cacheField name="Tiers" numFmtId="0">
      <sharedItems containsBlank="1"/>
    </cacheField>
    <cacheField name="Catégories" numFmtId="0">
      <sharedItems containsBlank="1" count="17">
        <m/>
        <s v="Licences"/>
        <s v="Rectification"/>
        <s v="AG UNSS"/>
        <s v="Frais bancaires"/>
        <s v="Matériel"/>
        <s v="Transports"/>
        <s v="Médailles"/>
        <s v="Chocolats"/>
        <s v="Mutualisation"/>
        <s v="Assurance"/>
        <s v="Chèque impayé"/>
        <s v="T-Shirts Aviron"/>
        <s v="Projet olympique"/>
        <s v="Chpt de France UNSS"/>
        <s v="Don solidaire des 6°"/>
        <s v="Don solidaire 6°"/>
      </sharedItems>
    </cacheField>
    <cacheField name="Sous catégorie" numFmtId="0">
      <sharedItems containsBlank="1" count="15">
        <m/>
        <s v="Confiseries"/>
        <s v="Bois rangements"/>
        <s v="Caisses + Divers"/>
        <s v="Aviron"/>
        <s v="Cross 3°"/>
        <s v="Cotisation Adispo Asso"/>
        <s v="Impayé"/>
        <s v="Remise de chèques année"/>
        <s v="Régularisation"/>
        <s v="Cross 6°"/>
        <s v="Panneau bois"/>
        <s v="Remboursement frais indoor"/>
        <s v="Rame en 5°"/>
        <s v="Tôle pour réaliser torche"/>
      </sharedItems>
    </cacheField>
    <cacheField name="Débit" numFmtId="0">
      <sharedItems containsString="0" containsBlank="1" containsNumber="1" minValue="2.7" maxValue="3224.81"/>
    </cacheField>
    <cacheField name="Crédit" numFmtId="164">
      <sharedItems containsString="0" containsBlank="1" containsNumber="1" minValue="30" maxValue="5947.86"/>
    </cacheField>
    <cacheField name="Solde courant" numFmtId="44">
      <sharedItems containsSemiMixedTypes="0" containsString="0" containsNumber="1" minValue="3125.14" maxValue="7886.86"/>
    </cacheField>
    <cacheField name="Pointé" numFmtId="0">
      <sharedItems containsBlank="1"/>
    </cacheField>
    <cacheField name="Note" numFmtId="0">
      <sharedItems containsBlank="1"/>
    </cacheField>
    <cacheField name="Trimestres" numFmtId="0" databaseField="0">
      <fieldGroup base="0">
        <rangePr groupBy="quarters" startDate="2017-11-01T00:00:00" endDate="2019-04-25T00:00:00"/>
        <groupItems count="6">
          <s v="&lt;01/11/2017"/>
          <s v="Trimestre1"/>
          <s v="Trimestre2"/>
          <s v="Trimestre3"/>
          <s v="Trimestre4"/>
          <s v="&gt;25/04/2019"/>
        </groupItems>
      </fieldGroup>
    </cacheField>
    <cacheField name="Années" numFmtId="0" databaseField="0">
      <fieldGroup base="0">
        <rangePr groupBy="years" startDate="2017-11-01T00:00:00" endDate="2019-04-25T00:00:00"/>
        <groupItems count="5">
          <s v="&lt;01/11/2017"/>
          <s v="2017"/>
          <s v="2018"/>
          <s v="2019"/>
          <s v="&gt;25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s v="INITIAL"/>
    <m/>
    <m/>
    <x v="0"/>
    <x v="0"/>
    <m/>
    <n v="5947.86"/>
    <n v="5947.86"/>
    <s v="P"/>
    <s v="FAUX !"/>
  </r>
  <r>
    <x v="1"/>
    <s v="Prélèvement"/>
    <m/>
    <s v="UNSS National"/>
    <x v="1"/>
    <x v="0"/>
    <n v="80"/>
    <m/>
    <n v="5867.86"/>
    <s v="P"/>
    <s v="Ommission sur exercice précédent"/>
  </r>
  <r>
    <x v="2"/>
    <s v="Prélèvement"/>
    <m/>
    <s v="UNSS National"/>
    <x v="1"/>
    <x v="0"/>
    <n v="520.66"/>
    <m/>
    <n v="5347.2"/>
    <s v="P"/>
    <s v="Ommission sur exercice précédent"/>
  </r>
  <r>
    <x v="3"/>
    <s v="Correction d'erreur"/>
    <m/>
    <m/>
    <x v="2"/>
    <x v="0"/>
    <n v="2.7"/>
    <m/>
    <n v="5320.73"/>
    <s v="P"/>
    <s v="Erreur bordereau exercice précédent"/>
  </r>
  <r>
    <x v="4"/>
    <s v="Chèque"/>
    <n v="5416042"/>
    <s v="Carrefour market"/>
    <x v="3"/>
    <x v="1"/>
    <n v="16.52"/>
    <m/>
    <n v="5323.4299999999994"/>
    <s v="P"/>
    <m/>
  </r>
  <r>
    <x v="5"/>
    <s v="Virement"/>
    <m/>
    <s v="DDFIP Saône et Loire"/>
    <x v="0"/>
    <x v="0"/>
    <m/>
    <n v="70"/>
    <n v="5390.73"/>
    <s v="P"/>
    <m/>
  </r>
  <r>
    <x v="6"/>
    <s v="Prélèvement"/>
    <m/>
    <s v="Banque Postale"/>
    <x v="4"/>
    <x v="0"/>
    <n v="23.5"/>
    <m/>
    <n v="5367.23"/>
    <s v="P"/>
    <m/>
  </r>
  <r>
    <x v="7"/>
    <s v="Prélèvement"/>
    <m/>
    <s v="Banque Postale"/>
    <x v="4"/>
    <x v="0"/>
    <n v="13.49"/>
    <m/>
    <n v="5353.74"/>
    <s v="P"/>
    <m/>
  </r>
  <r>
    <x v="8"/>
    <s v="Dépôt chèques"/>
    <m/>
    <s v="Parents d'élèves"/>
    <x v="1"/>
    <x v="0"/>
    <m/>
    <n v="56"/>
    <n v="5409.74"/>
    <s v="P"/>
    <m/>
  </r>
  <r>
    <x v="9"/>
    <s v="Chèque"/>
    <n v="5416043"/>
    <s v="Leroy Merlin"/>
    <x v="5"/>
    <x v="2"/>
    <n v="22"/>
    <m/>
    <n v="5387.74"/>
    <s v="P"/>
    <s v="Acompte"/>
  </r>
  <r>
    <x v="10"/>
    <s v="Chèque "/>
    <n v="5416044"/>
    <s v="Brico Dépôt"/>
    <x v="5"/>
    <x v="3"/>
    <n v="75.900000000000006"/>
    <m/>
    <n v="5311.84"/>
    <s v="P"/>
    <m/>
  </r>
  <r>
    <x v="11"/>
    <s v="Chèque"/>
    <n v="54116045"/>
    <s v="Leroy Merlin"/>
    <x v="5"/>
    <x v="2"/>
    <n v="20.67"/>
    <m/>
    <n v="5291.17"/>
    <s v="P"/>
    <s v="Solde"/>
  </r>
  <r>
    <x v="12"/>
    <s v="Chèque"/>
    <n v="54116046"/>
    <s v="Régatess"/>
    <x v="6"/>
    <x v="4"/>
    <n v="48"/>
    <m/>
    <n v="5217.17"/>
    <s v="P"/>
    <s v="Championnat jeunes FFA à Chalon"/>
  </r>
  <r>
    <x v="13"/>
    <s v="Prélèvement"/>
    <m/>
    <s v="UNSS National"/>
    <x v="1"/>
    <x v="0"/>
    <n v="80"/>
    <m/>
    <n v="5137.17"/>
    <s v="P"/>
    <m/>
  </r>
  <r>
    <x v="14"/>
    <s v="Prélèvement"/>
    <m/>
    <s v="Banque Postale"/>
    <x v="4"/>
    <x v="0"/>
    <n v="12.5"/>
    <m/>
    <n v="5265.17"/>
    <s v="P"/>
    <m/>
  </r>
  <r>
    <x v="14"/>
    <s v="Prélèvement"/>
    <m/>
    <s v="Banque Postale"/>
    <x v="4"/>
    <x v="0"/>
    <n v="13.5"/>
    <m/>
    <n v="5265.17"/>
    <s v="P"/>
    <s v="Cotisation Adispo Asso Classic"/>
  </r>
  <r>
    <x v="15"/>
    <s v="Dépôt chèques"/>
    <m/>
    <s v="Parents d'élèves"/>
    <x v="1"/>
    <x v="0"/>
    <m/>
    <n v="812"/>
    <n v="5949.17"/>
    <s v="P"/>
    <m/>
  </r>
  <r>
    <x v="16"/>
    <s v="Prélèvement"/>
    <m/>
    <s v="UNSS National"/>
    <x v="1"/>
    <x v="0"/>
    <n v="590.22"/>
    <m/>
    <n v="5343.95"/>
    <s v="P"/>
    <m/>
  </r>
  <r>
    <x v="16"/>
    <s v="Chèque"/>
    <n v="5416047"/>
    <s v="Presta Services"/>
    <x v="7"/>
    <x v="5"/>
    <n v="15"/>
    <m/>
    <n v="5343.95"/>
    <s v="P"/>
    <s v="Médailles cross 3°"/>
  </r>
  <r>
    <x v="17"/>
    <s v="Virement"/>
    <m/>
    <s v="EHPAD St laurent"/>
    <x v="8"/>
    <x v="0"/>
    <m/>
    <n v="1056"/>
    <n v="6399.95"/>
    <s v="P"/>
    <m/>
  </r>
  <r>
    <x v="18"/>
    <s v="Chèque"/>
    <n v="5416048"/>
    <s v="Initiatives Saveurs"/>
    <x v="8"/>
    <x v="0"/>
    <n v="3224.81"/>
    <m/>
    <n v="3175.14"/>
    <s v="P"/>
    <s v="Commande chocolats"/>
  </r>
  <r>
    <x v="19"/>
    <s v="Chèque"/>
    <n v="5416049"/>
    <s v="Disctrict Mâcon"/>
    <x v="9"/>
    <x v="0"/>
    <n v="50"/>
    <m/>
    <n v="3125.14"/>
    <s v="P"/>
    <m/>
  </r>
  <r>
    <x v="20"/>
    <s v="Dépôt chèques"/>
    <m/>
    <s v="Parents d'élèves"/>
    <x v="1"/>
    <x v="0"/>
    <m/>
    <n v="1680"/>
    <n v="7886.86"/>
    <s v="P"/>
    <m/>
  </r>
  <r>
    <x v="20"/>
    <s v="Dépôt chèques"/>
    <m/>
    <s v="Parents d'élèves"/>
    <x v="8"/>
    <x v="0"/>
    <m/>
    <n v="3143"/>
    <n v="7886.86"/>
    <s v="P"/>
    <m/>
  </r>
  <r>
    <x v="20"/>
    <s v="Chèque"/>
    <n v="5416050"/>
    <s v="MAIF"/>
    <x v="10"/>
    <x v="0"/>
    <n v="61.28"/>
    <m/>
    <n v="7886.86"/>
    <s v="P"/>
    <m/>
  </r>
  <r>
    <x v="21"/>
    <s v="Prélèvement"/>
    <m/>
    <s v="Banque Postale"/>
    <x v="4"/>
    <x v="6"/>
    <n v="13.5"/>
    <m/>
    <n v="7873.36"/>
    <s v="P"/>
    <m/>
  </r>
  <r>
    <x v="22"/>
    <s v="Prélèvement"/>
    <m/>
    <s v="Banque Postale"/>
    <x v="4"/>
    <x v="0"/>
    <n v="7.5"/>
    <m/>
    <n v="7865.86"/>
    <s v="P"/>
    <m/>
  </r>
  <r>
    <x v="23"/>
    <s v="Prélèvement"/>
    <m/>
    <s v="UNSS National"/>
    <x v="1"/>
    <x v="0"/>
    <n v="590.22"/>
    <m/>
    <n v="7275.6399999999994"/>
    <s v="P"/>
    <m/>
  </r>
  <r>
    <x v="24"/>
    <s v="Prélèvement"/>
    <m/>
    <s v="Banque Postale"/>
    <x v="11"/>
    <x v="7"/>
    <n v="79.5"/>
    <m/>
    <n v="7196.1399999999994"/>
    <s v="P"/>
    <m/>
  </r>
  <r>
    <x v="25"/>
    <s v="Prélèvement"/>
    <m/>
    <s v="UNSS National"/>
    <x v="1"/>
    <x v="0"/>
    <n v="590.24"/>
    <m/>
    <n v="6605.9"/>
    <s v="P"/>
    <m/>
  </r>
  <r>
    <x v="26"/>
    <s v="Chèque"/>
    <n v="8410001"/>
    <s v="Pamies"/>
    <x v="12"/>
    <x v="0"/>
    <n v="258.07"/>
    <m/>
    <n v="6347.83"/>
    <s v="P"/>
    <m/>
  </r>
  <r>
    <x v="27"/>
    <s v="Prélèvement"/>
    <m/>
    <s v="Banque Postale"/>
    <x v="4"/>
    <x v="8"/>
    <n v="7.25"/>
    <m/>
    <n v="5339.95"/>
    <s v="P"/>
    <m/>
  </r>
  <r>
    <x v="28"/>
    <s v="Dépôt chèques"/>
    <m/>
    <s v="Kelly Dupin"/>
    <x v="11"/>
    <x v="9"/>
    <m/>
    <n v="79.5"/>
    <n v="6457.33"/>
    <s v="P"/>
    <m/>
  </r>
  <r>
    <x v="28"/>
    <s v="Dépôt chèques"/>
    <m/>
    <s v="Parents d'élèves"/>
    <x v="12"/>
    <x v="0"/>
    <m/>
    <n v="30"/>
    <n v="6457.33"/>
    <s v="P"/>
    <m/>
  </r>
  <r>
    <x v="29"/>
    <s v="Dépôt espèces"/>
    <m/>
    <s v="Parents d'élèves"/>
    <x v="8"/>
    <x v="0"/>
    <m/>
    <n v="235"/>
    <n v="6692.33"/>
    <s v="P"/>
    <m/>
  </r>
  <r>
    <x v="30"/>
    <s v="Dépôt espèces"/>
    <m/>
    <s v="Parents d'élèves"/>
    <x v="12"/>
    <x v="0"/>
    <m/>
    <n v="165"/>
    <n v="6857.33"/>
    <s v="P"/>
    <m/>
  </r>
  <r>
    <x v="31"/>
    <s v="Chèque"/>
    <n v="5416051"/>
    <s v="Presta Services"/>
    <x v="7"/>
    <x v="10"/>
    <n v="15"/>
    <m/>
    <n v="6842.33"/>
    <s v="P"/>
    <m/>
  </r>
  <r>
    <x v="32"/>
    <s v="Chèque"/>
    <n v="5416052"/>
    <s v="Leroy Merlin"/>
    <x v="13"/>
    <x v="11"/>
    <n v="27.94"/>
    <m/>
    <n v="6814.39"/>
    <s v="P"/>
    <m/>
  </r>
  <r>
    <x v="33"/>
    <s v="Chèque"/>
    <n v="5416053"/>
    <s v="UNSS 71"/>
    <x v="9"/>
    <x v="0"/>
    <n v="561.6"/>
    <m/>
    <n v="6252.79"/>
    <s v="P"/>
    <m/>
  </r>
  <r>
    <x v="34"/>
    <s v="Chèque"/>
    <n v="5416054"/>
    <s v="Mr X"/>
    <x v="14"/>
    <x v="12"/>
    <n v="182.14"/>
    <m/>
    <n v="6070.65"/>
    <s v="P"/>
    <m/>
  </r>
  <r>
    <x v="35"/>
    <s v="Chèque"/>
    <n v="5416055"/>
    <s v="Presta Services"/>
    <x v="7"/>
    <x v="13"/>
    <n v="14"/>
    <m/>
    <n v="5853.2"/>
    <s v="P"/>
    <m/>
  </r>
  <r>
    <x v="35"/>
    <s v="Chèque"/>
    <n v="5416056"/>
    <m/>
    <x v="0"/>
    <x v="0"/>
    <n v="203.45"/>
    <m/>
    <n v="5853.2"/>
    <m/>
    <m/>
  </r>
  <r>
    <x v="36"/>
    <s v="Prélèvement"/>
    <m/>
    <s v="Banque Postale"/>
    <x v="4"/>
    <x v="6"/>
    <n v="13.5"/>
    <m/>
    <n v="5839.7"/>
    <s v="P"/>
    <m/>
  </r>
  <r>
    <x v="37"/>
    <s v="Prélèvement"/>
    <m/>
    <s v="Banque Postale"/>
    <x v="4"/>
    <x v="0"/>
    <n v="12.5"/>
    <m/>
    <n v="5827.2"/>
    <s v="P"/>
    <m/>
  </r>
  <r>
    <x v="38"/>
    <s v="Dépôt chèques"/>
    <m/>
    <s v="Parents d'élèves"/>
    <x v="15"/>
    <x v="0"/>
    <m/>
    <n v="77"/>
    <n v="6710.2"/>
    <m/>
    <m/>
  </r>
  <r>
    <x v="38"/>
    <s v="Dépôt espèces"/>
    <m/>
    <s v="Parents d'élèves"/>
    <x v="15"/>
    <x v="0"/>
    <m/>
    <n v="806"/>
    <n v="6710.2"/>
    <m/>
    <m/>
  </r>
  <r>
    <x v="39"/>
    <s v="Chèque"/>
    <n v="5416057"/>
    <s v="Boulanger"/>
    <x v="16"/>
    <x v="0"/>
    <n v="697.96"/>
    <m/>
    <n v="5991.25"/>
    <m/>
    <m/>
  </r>
  <r>
    <x v="39"/>
    <s v="Chèque"/>
    <n v="5416058"/>
    <s v="Lery Merlin"/>
    <x v="13"/>
    <x v="14"/>
    <n v="20.99"/>
    <m/>
    <n v="5991.25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3:AD31" firstHeaderRow="1" firstDataRow="4" firstDataCol="2"/>
  <pivotFields count="13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17">
        <item x="3"/>
        <item x="10"/>
        <item x="11"/>
        <item x="8"/>
        <item x="14"/>
        <item x="16"/>
        <item x="15"/>
        <item x="4"/>
        <item x="1"/>
        <item x="5"/>
        <item x="7"/>
        <item x="9"/>
        <item x="13"/>
        <item x="2"/>
        <item x="6"/>
        <item x="12"/>
        <item x="0"/>
      </items>
    </pivotField>
    <pivotField axis="axisRow" compact="0" outline="0" showAll="0">
      <items count="16">
        <item x="4"/>
        <item x="2"/>
        <item x="3"/>
        <item x="1"/>
        <item x="6"/>
        <item x="5"/>
        <item x="10"/>
        <item x="7"/>
        <item x="11"/>
        <item x="13"/>
        <item x="9"/>
        <item x="12"/>
        <item x="8"/>
        <item x="14"/>
        <item x="0"/>
        <item t="default"/>
      </items>
    </pivotField>
    <pivotField dataField="1" compact="0" outline="0" showAll="0"/>
    <pivotField dataField="1" compact="0" outline="0" showAll="0"/>
    <pivotField compact="0" numFmtId="44" outline="0" showAll="0"/>
    <pivotField compact="0" outline="0" showAll="0"/>
    <pivotField compact="0" outline="0" showAll="0"/>
    <pivotField compact="0" outline="0" showAll="0" defaultSubtotal="0">
      <items count="6">
        <item x="0"/>
        <item x="1"/>
        <item x="2"/>
        <item x="3"/>
        <item x="4"/>
        <item x="5"/>
      </items>
    </pivotField>
    <pivotField axis="axisCol" compact="0" outline="0" showAll="0" defaultSubtotal="0">
      <items count="5">
        <item x="0"/>
        <item x="1"/>
        <item x="2"/>
        <item x="3"/>
        <item x="4"/>
      </items>
    </pivotField>
  </pivotFields>
  <rowFields count="2">
    <field x="4"/>
    <field x="5"/>
  </rowFields>
  <rowItems count="25">
    <i>
      <x/>
      <x v="3"/>
    </i>
    <i>
      <x v="1"/>
      <x v="14"/>
    </i>
    <i>
      <x v="2"/>
      <x v="7"/>
    </i>
    <i r="1">
      <x v="10"/>
    </i>
    <i>
      <x v="3"/>
      <x v="14"/>
    </i>
    <i>
      <x v="4"/>
      <x v="11"/>
    </i>
    <i>
      <x v="5"/>
      <x v="14"/>
    </i>
    <i>
      <x v="6"/>
      <x v="14"/>
    </i>
    <i>
      <x v="7"/>
      <x v="4"/>
    </i>
    <i r="1">
      <x v="12"/>
    </i>
    <i r="1">
      <x v="14"/>
    </i>
    <i>
      <x v="8"/>
      <x v="14"/>
    </i>
    <i>
      <x v="9"/>
      <x v="1"/>
    </i>
    <i r="1">
      <x v="2"/>
    </i>
    <i>
      <x v="10"/>
      <x v="5"/>
    </i>
    <i r="1">
      <x v="6"/>
    </i>
    <i r="1">
      <x v="9"/>
    </i>
    <i>
      <x v="11"/>
      <x v="14"/>
    </i>
    <i>
      <x v="12"/>
      <x v="8"/>
    </i>
    <i r="1">
      <x v="13"/>
    </i>
    <i>
      <x v="13"/>
      <x v="14"/>
    </i>
    <i>
      <x v="14"/>
      <x/>
    </i>
    <i>
      <x v="15"/>
      <x v="14"/>
    </i>
    <i>
      <x v="16"/>
      <x v="14"/>
    </i>
    <i t="grand">
      <x/>
    </i>
  </rowItems>
  <colFields count="3">
    <field x="12"/>
    <field x="0"/>
    <field x="-2"/>
  </colFields>
  <colItems count="28">
    <i>
      <x v="1"/>
      <x v="11"/>
      <x/>
    </i>
    <i r="2" i="1">
      <x v="1"/>
    </i>
    <i r="1">
      <x v="12"/>
      <x/>
    </i>
    <i r="2" i="1">
      <x v="1"/>
    </i>
    <i>
      <x v="2"/>
      <x v="2"/>
      <x/>
    </i>
    <i r="2" i="1">
      <x v="1"/>
    </i>
    <i r="1">
      <x v="6"/>
      <x/>
    </i>
    <i r="2" i="1">
      <x v="1"/>
    </i>
    <i r="1">
      <x v="7"/>
      <x/>
    </i>
    <i r="2" i="1">
      <x v="1"/>
    </i>
    <i r="1">
      <x v="9"/>
      <x/>
    </i>
    <i r="2" i="1">
      <x v="1"/>
    </i>
    <i r="1">
      <x v="10"/>
      <x/>
    </i>
    <i r="2" i="1">
      <x v="1"/>
    </i>
    <i r="1">
      <x v="11"/>
      <x/>
    </i>
    <i r="2" i="1">
      <x v="1"/>
    </i>
    <i r="1">
      <x v="12"/>
      <x/>
    </i>
    <i r="2" i="1">
      <x v="1"/>
    </i>
    <i>
      <x v="3"/>
      <x v="1"/>
      <x/>
    </i>
    <i r="2" i="1">
      <x v="1"/>
    </i>
    <i r="1">
      <x v="2"/>
      <x/>
    </i>
    <i r="2" i="1">
      <x v="1"/>
    </i>
    <i r="1">
      <x v="3"/>
      <x/>
    </i>
    <i r="2" i="1">
      <x v="1"/>
    </i>
    <i r="1">
      <x v="4"/>
      <x/>
    </i>
    <i r="2" i="1">
      <x v="1"/>
    </i>
    <i t="grand">
      <x/>
    </i>
    <i t="grand" i="1">
      <x/>
    </i>
  </colItems>
  <dataFields count="2">
    <dataField name="Somme de Débit" fld="6" baseField="12" baseItem="1"/>
    <dataField name="Somme de Crédit" fld="7" baseField="12" baseItem="1"/>
  </dataFields>
  <formats count="19">
    <format dxfId="18">
      <pivotArea dataOnly="0" labelOnly="1" fieldPosition="0">
        <references count="1">
          <reference field="12" count="3">
            <x v="1"/>
            <x v="2"/>
            <x v="3"/>
          </reference>
        </references>
      </pivotArea>
    </format>
    <format dxfId="17">
      <pivotArea field="1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6">
      <pivotArea field="1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5">
      <pivotArea dataOnly="0" labelOnly="1" fieldPosition="0">
        <references count="2">
          <reference field="0" count="2">
            <x v="11"/>
            <x v="12"/>
          </reference>
          <reference field="12" count="1" selected="0">
            <x v="1"/>
          </reference>
        </references>
      </pivotArea>
    </format>
    <format dxfId="14">
      <pivotArea dataOnly="0" labelOnly="1" fieldPosition="0">
        <references count="2">
          <reference field="0" count="7">
            <x v="2"/>
            <x v="6"/>
            <x v="7"/>
            <x v="9"/>
            <x v="10"/>
            <x v="11"/>
            <x v="12"/>
          </reference>
          <reference field="12" count="1" selected="0">
            <x v="2"/>
          </reference>
        </references>
      </pivotArea>
    </format>
    <format dxfId="13">
      <pivotArea dataOnly="0" labelOnly="1" fieldPosition="0">
        <references count="2">
          <reference field="0" count="4">
            <x v="1"/>
            <x v="2"/>
            <x v="3"/>
            <x v="4"/>
          </reference>
          <reference field="12" count="1" selected="0">
            <x v="3"/>
          </reference>
        </references>
      </pivotArea>
    </format>
    <format dxfId="12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11"/>
          </reference>
          <reference field="12" count="1" selected="0">
            <x v="1"/>
          </reference>
        </references>
      </pivotArea>
    </format>
    <format dxfId="11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12"/>
          </reference>
          <reference field="12" count="1" selected="0">
            <x v="1"/>
          </reference>
        </references>
      </pivotArea>
    </format>
    <format dxfId="10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2"/>
          </reference>
          <reference field="12" count="1" selected="0">
            <x v="2"/>
          </reference>
        </references>
      </pivotArea>
    </format>
    <format dxfId="9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6"/>
          </reference>
          <reference field="12" count="1" selected="0">
            <x v="2"/>
          </reference>
        </references>
      </pivotArea>
    </format>
    <format dxfId="8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7"/>
          </reference>
          <reference field="12" count="1" selected="0">
            <x v="2"/>
          </reference>
        </references>
      </pivotArea>
    </format>
    <format dxfId="7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9"/>
          </reference>
          <reference field="12" count="1" selected="0">
            <x v="2"/>
          </reference>
        </references>
      </pivotArea>
    </format>
    <format dxfId="6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10"/>
          </reference>
          <reference field="12" count="1" selected="0">
            <x v="2"/>
          </reference>
        </references>
      </pivotArea>
    </format>
    <format dxfId="5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11"/>
          </reference>
          <reference field="12" count="1" selected="0">
            <x v="2"/>
          </reference>
        </references>
      </pivotArea>
    </format>
    <format dxfId="4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12"/>
          </reference>
          <reference field="12" count="1" selected="0">
            <x v="2"/>
          </reference>
        </references>
      </pivotArea>
    </format>
    <format dxfId="3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1"/>
          </reference>
          <reference field="12" count="1" selected="0">
            <x v="3"/>
          </reference>
        </references>
      </pivotArea>
    </format>
    <format dxfId="2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2"/>
          </reference>
          <reference field="12" count="1" selected="0">
            <x v="3"/>
          </reference>
        </references>
      </pivotArea>
    </format>
    <format dxfId="1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3"/>
          </reference>
          <reference field="12" count="1" selected="0">
            <x v="3"/>
          </reference>
        </references>
      </pivotArea>
    </format>
    <format dxfId="0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4"/>
          </reference>
          <reference field="12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K49" totalsRowShown="0" headerRowDxfId="30" headerRowBorderDxfId="31" tableBorderDxfId="32">
  <autoFilter ref="A1:K49"/>
  <tableColumns count="11">
    <tableColumn id="1" name="Date" dataDxfId="29"/>
    <tableColumn id="2" name="Opération" dataDxfId="28"/>
    <tableColumn id="3" name="N° chèque" dataDxfId="27"/>
    <tableColumn id="4" name="Tiers" dataDxfId="26"/>
    <tableColumn id="5" name="Catégories" dataDxfId="25"/>
    <tableColumn id="6" name="Sous catégorie" dataDxfId="24"/>
    <tableColumn id="7" name="Débit" dataDxfId="23"/>
    <tableColumn id="8" name="Crédit" dataDxfId="22"/>
    <tableColumn id="9" name="Solde courant" dataDxfId="21" dataCellStyle="Monétaire">
      <calculatedColumnFormula>SUMPRODUCT((Tableau2[Crédit]-Tableau2[Débit])*(Tableau2[Date]&lt;=Tableau2[[#This Row],[Date]]))</calculatedColumnFormula>
    </tableColumn>
    <tableColumn id="10" name="Pointé" dataDxfId="20"/>
    <tableColumn id="11" name="Note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bl_Catégories" displayName="Tbl_Catégories" ref="A1:A15" totalsRowShown="0" headerRowDxfId="33">
  <autoFilter ref="A1:A15"/>
  <sortState ref="A2:A15">
    <sortCondition ref="A3"/>
  </sortState>
  <tableColumns count="1">
    <tableColumn id="1" name="Catégories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D31"/>
  <sheetViews>
    <sheetView tabSelected="1" workbookViewId="0">
      <selection activeCell="A7" sqref="A7"/>
    </sheetView>
  </sheetViews>
  <sheetFormatPr baseColWidth="10" defaultRowHeight="14.5" x14ac:dyDescent="0.35"/>
  <cols>
    <col min="1" max="1" width="20.08984375" bestFit="1" customWidth="1"/>
    <col min="2" max="2" width="25" bestFit="1" customWidth="1"/>
    <col min="3" max="29" width="9.6328125" customWidth="1"/>
    <col min="30" max="30" width="14.6328125" customWidth="1"/>
    <col min="31" max="31" width="15.1796875" customWidth="1"/>
    <col min="32" max="32" width="14.6328125" customWidth="1"/>
    <col min="33" max="33" width="15.1796875" customWidth="1"/>
    <col min="34" max="34" width="14.6328125" customWidth="1"/>
    <col min="35" max="35" width="15.1796875" customWidth="1"/>
    <col min="36" max="36" width="19.453125" customWidth="1"/>
    <col min="37" max="37" width="20" customWidth="1"/>
    <col min="38" max="38" width="27.7265625" customWidth="1"/>
    <col min="39" max="39" width="28.26953125" customWidth="1"/>
    <col min="40" max="40" width="14.6328125" customWidth="1"/>
    <col min="41" max="41" width="15.1796875" customWidth="1"/>
    <col min="42" max="42" width="22.08984375" customWidth="1"/>
    <col min="43" max="43" width="22.6328125" customWidth="1"/>
    <col min="44" max="44" width="14.7265625" customWidth="1"/>
    <col min="45" max="45" width="15.1796875" customWidth="1"/>
    <col min="46" max="46" width="14.6328125" customWidth="1"/>
    <col min="47" max="47" width="15.1796875" customWidth="1"/>
    <col min="48" max="48" width="22.36328125" customWidth="1"/>
    <col min="49" max="49" width="22.90625" customWidth="1"/>
    <col min="50" max="50" width="14.6328125" customWidth="1"/>
    <col min="51" max="51" width="15.1796875" customWidth="1"/>
    <col min="52" max="52" width="14.6328125" customWidth="1"/>
    <col min="53" max="53" width="15.1796875" customWidth="1"/>
    <col min="54" max="54" width="14.6328125" customWidth="1"/>
    <col min="55" max="55" width="15.1796875" customWidth="1"/>
    <col min="56" max="56" width="23.26953125" customWidth="1"/>
    <col min="57" max="57" width="23.81640625" customWidth="1"/>
    <col min="58" max="58" width="14.6328125" customWidth="1"/>
    <col min="59" max="59" width="15.1796875" customWidth="1"/>
    <col min="60" max="60" width="27.08984375" customWidth="1"/>
    <col min="61" max="61" width="27.6328125" customWidth="1"/>
    <col min="62" max="62" width="17.08984375" bestFit="1" customWidth="1"/>
    <col min="63" max="63" width="15.1796875" customWidth="1"/>
    <col min="64" max="64" width="21.54296875" bestFit="1" customWidth="1"/>
    <col min="65" max="65" width="15.1796875" customWidth="1"/>
    <col min="66" max="66" width="29.81640625" customWidth="1"/>
    <col min="67" max="67" width="30.36328125" customWidth="1"/>
    <col min="68" max="68" width="14.6328125" customWidth="1"/>
    <col min="69" max="69" width="15.1796875" customWidth="1"/>
    <col min="70" max="70" width="25.6328125" customWidth="1"/>
    <col min="71" max="71" width="26.26953125" customWidth="1"/>
    <col min="72" max="72" width="14.6328125" customWidth="1"/>
    <col min="73" max="73" width="15.1796875" customWidth="1"/>
    <col min="74" max="74" width="24.36328125" customWidth="1"/>
    <col min="75" max="75" width="24.90625" customWidth="1"/>
    <col min="76" max="76" width="14.90625" customWidth="1"/>
    <col min="77" max="77" width="15.1796875" customWidth="1"/>
    <col min="78" max="78" width="27.6328125" customWidth="1"/>
    <col min="79" max="79" width="28.1796875" customWidth="1"/>
    <col min="80" max="80" width="14.6328125" customWidth="1"/>
    <col min="81" max="81" width="15.1796875" customWidth="1"/>
    <col min="82" max="82" width="19.90625" customWidth="1"/>
    <col min="83" max="83" width="20.453125" customWidth="1"/>
    <col min="84" max="84" width="19.453125" customWidth="1"/>
    <col min="85" max="85" width="20" customWidth="1"/>
  </cols>
  <sheetData>
    <row r="3" spans="1:30" s="28" customFormat="1" x14ac:dyDescent="0.35">
      <c r="A3"/>
      <c r="B3"/>
      <c r="C3" s="26" t="s">
        <v>102</v>
      </c>
      <c r="D3" s="26" t="s">
        <v>0</v>
      </c>
      <c r="E3" s="26" t="s">
        <v>103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</row>
    <row r="4" spans="1:30" s="28" customFormat="1" ht="43.5" x14ac:dyDescent="0.35">
      <c r="A4"/>
      <c r="B4"/>
      <c r="C4" s="28" t="s">
        <v>84</v>
      </c>
      <c r="G4" s="28" t="s">
        <v>87</v>
      </c>
      <c r="U4" s="28" t="s">
        <v>93</v>
      </c>
      <c r="AC4" s="28" t="s">
        <v>98</v>
      </c>
      <c r="AD4" s="28" t="s">
        <v>100</v>
      </c>
    </row>
    <row r="5" spans="1:30" s="28" customFormat="1" x14ac:dyDescent="0.35">
      <c r="A5"/>
      <c r="B5"/>
      <c r="C5" s="29" t="s">
        <v>85</v>
      </c>
      <c r="E5" s="29" t="s">
        <v>86</v>
      </c>
      <c r="G5" s="29" t="s">
        <v>88</v>
      </c>
      <c r="I5" s="29" t="s">
        <v>89</v>
      </c>
      <c r="K5" s="29" t="s">
        <v>90</v>
      </c>
      <c r="M5" s="29" t="s">
        <v>91</v>
      </c>
      <c r="O5" s="29" t="s">
        <v>92</v>
      </c>
      <c r="Q5" s="29" t="s">
        <v>85</v>
      </c>
      <c r="S5" s="29" t="s">
        <v>86</v>
      </c>
      <c r="U5" s="29" t="s">
        <v>94</v>
      </c>
      <c r="W5" s="29" t="s">
        <v>88</v>
      </c>
      <c r="Y5" s="29" t="s">
        <v>95</v>
      </c>
      <c r="AA5" s="29" t="s">
        <v>96</v>
      </c>
    </row>
    <row r="6" spans="1:30" s="28" customFormat="1" ht="29" x14ac:dyDescent="0.35">
      <c r="A6" s="26" t="s">
        <v>4</v>
      </c>
      <c r="B6" s="26" t="s">
        <v>5</v>
      </c>
      <c r="C6" s="28" t="s">
        <v>99</v>
      </c>
      <c r="D6" s="28" t="s">
        <v>101</v>
      </c>
      <c r="E6" s="28" t="s">
        <v>99</v>
      </c>
      <c r="F6" s="28" t="s">
        <v>101</v>
      </c>
      <c r="G6" s="28" t="s">
        <v>99</v>
      </c>
      <c r="H6" s="28" t="s">
        <v>101</v>
      </c>
      <c r="I6" s="28" t="s">
        <v>99</v>
      </c>
      <c r="J6" s="28" t="s">
        <v>101</v>
      </c>
      <c r="K6" s="28" t="s">
        <v>99</v>
      </c>
      <c r="L6" s="28" t="s">
        <v>101</v>
      </c>
      <c r="M6" s="28" t="s">
        <v>99</v>
      </c>
      <c r="N6" s="28" t="s">
        <v>101</v>
      </c>
      <c r="O6" s="28" t="s">
        <v>99</v>
      </c>
      <c r="P6" s="28" t="s">
        <v>101</v>
      </c>
      <c r="Q6" s="28" t="s">
        <v>99</v>
      </c>
      <c r="R6" s="28" t="s">
        <v>101</v>
      </c>
      <c r="S6" s="28" t="s">
        <v>99</v>
      </c>
      <c r="T6" s="28" t="s">
        <v>101</v>
      </c>
      <c r="U6" s="28" t="s">
        <v>99</v>
      </c>
      <c r="V6" s="28" t="s">
        <v>101</v>
      </c>
      <c r="W6" s="28" t="s">
        <v>99</v>
      </c>
      <c r="X6" s="28" t="s">
        <v>101</v>
      </c>
      <c r="Y6" s="28" t="s">
        <v>99</v>
      </c>
      <c r="Z6" s="28" t="s">
        <v>101</v>
      </c>
      <c r="AA6" s="28" t="s">
        <v>99</v>
      </c>
      <c r="AB6" s="28" t="s">
        <v>101</v>
      </c>
    </row>
    <row r="7" spans="1:30" x14ac:dyDescent="0.35">
      <c r="A7" t="s">
        <v>19</v>
      </c>
      <c r="B7" t="s">
        <v>27</v>
      </c>
      <c r="C7" s="27"/>
      <c r="D7" s="27"/>
      <c r="E7" s="27"/>
      <c r="F7" s="27"/>
      <c r="G7" s="27"/>
      <c r="H7" s="27"/>
      <c r="I7" s="27">
        <v>16.52</v>
      </c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>
        <v>16.52</v>
      </c>
      <c r="AD7" s="27"/>
    </row>
    <row r="8" spans="1:30" x14ac:dyDescent="0.35">
      <c r="A8" t="s">
        <v>20</v>
      </c>
      <c r="B8" t="s">
        <v>97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>
        <v>61.28</v>
      </c>
      <c r="V8" s="27"/>
      <c r="W8" s="27"/>
      <c r="X8" s="27"/>
      <c r="Y8" s="27"/>
      <c r="Z8" s="27"/>
      <c r="AA8" s="27"/>
      <c r="AB8" s="27"/>
      <c r="AC8" s="27">
        <v>61.28</v>
      </c>
      <c r="AD8" s="27"/>
    </row>
    <row r="9" spans="1:30" x14ac:dyDescent="0.35">
      <c r="A9" t="s">
        <v>28</v>
      </c>
      <c r="B9" t="s">
        <v>64</v>
      </c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>
        <v>79.5</v>
      </c>
      <c r="V9" s="27"/>
      <c r="W9" s="27"/>
      <c r="X9" s="27"/>
      <c r="Y9" s="27"/>
      <c r="Z9" s="27"/>
      <c r="AA9" s="27"/>
      <c r="AB9" s="27"/>
      <c r="AC9" s="27">
        <v>79.5</v>
      </c>
      <c r="AD9" s="27"/>
    </row>
    <row r="10" spans="1:30" x14ac:dyDescent="0.35">
      <c r="B10" t="s">
        <v>69</v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>
        <v>79.5</v>
      </c>
      <c r="Y10" s="27"/>
      <c r="Z10" s="27"/>
      <c r="AA10" s="27"/>
      <c r="AB10" s="27"/>
      <c r="AC10" s="27"/>
      <c r="AD10" s="27">
        <v>79.5</v>
      </c>
    </row>
    <row r="11" spans="1:30" x14ac:dyDescent="0.35">
      <c r="A11" t="s">
        <v>31</v>
      </c>
      <c r="B11" t="s">
        <v>97</v>
      </c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>
        <v>3224.81</v>
      </c>
      <c r="T11" s="27">
        <v>1056</v>
      </c>
      <c r="U11" s="27"/>
      <c r="V11" s="27">
        <v>3143</v>
      </c>
      <c r="W11" s="27"/>
      <c r="X11" s="27">
        <v>235</v>
      </c>
      <c r="Y11" s="27"/>
      <c r="Z11" s="27"/>
      <c r="AA11" s="27"/>
      <c r="AB11" s="27"/>
      <c r="AC11" s="27">
        <v>3224.81</v>
      </c>
      <c r="AD11" s="27">
        <v>4434</v>
      </c>
    </row>
    <row r="12" spans="1:30" x14ac:dyDescent="0.35">
      <c r="A12" t="s">
        <v>75</v>
      </c>
      <c r="B12" t="s">
        <v>76</v>
      </c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>
        <v>182.14</v>
      </c>
      <c r="Z12" s="27"/>
      <c r="AA12" s="27"/>
      <c r="AB12" s="27"/>
      <c r="AC12" s="27">
        <v>182.14</v>
      </c>
      <c r="AD12" s="27"/>
    </row>
    <row r="13" spans="1:30" x14ac:dyDescent="0.35">
      <c r="A13" t="s">
        <v>34</v>
      </c>
      <c r="B13" t="s">
        <v>97</v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>
        <v>697.96</v>
      </c>
      <c r="AB13" s="27"/>
      <c r="AC13" s="27">
        <v>697.96</v>
      </c>
      <c r="AD13" s="27"/>
    </row>
    <row r="14" spans="1:30" x14ac:dyDescent="0.35">
      <c r="A14" t="s">
        <v>78</v>
      </c>
      <c r="B14" t="s">
        <v>97</v>
      </c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>
        <v>883</v>
      </c>
      <c r="AC14" s="27"/>
      <c r="AD14" s="27">
        <v>883</v>
      </c>
    </row>
    <row r="15" spans="1:30" x14ac:dyDescent="0.35">
      <c r="A15" t="s">
        <v>33</v>
      </c>
      <c r="B15" t="s">
        <v>63</v>
      </c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>
        <v>13.5</v>
      </c>
      <c r="V15" s="27"/>
      <c r="W15" s="27"/>
      <c r="X15" s="27"/>
      <c r="Y15" s="27"/>
      <c r="Z15" s="27"/>
      <c r="AA15" s="27">
        <v>13.5</v>
      </c>
      <c r="AB15" s="27"/>
      <c r="AC15" s="27">
        <v>27</v>
      </c>
      <c r="AD15" s="27"/>
    </row>
    <row r="16" spans="1:30" x14ac:dyDescent="0.35">
      <c r="B16" t="s">
        <v>67</v>
      </c>
      <c r="C16" s="27"/>
      <c r="D16" s="27"/>
      <c r="E16" s="27"/>
      <c r="F16" s="27"/>
      <c r="G16" s="27">
        <v>7.25</v>
      </c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>
        <v>7.25</v>
      </c>
      <c r="AD16" s="27"/>
    </row>
    <row r="17" spans="1:30" x14ac:dyDescent="0.35">
      <c r="B17" t="s">
        <v>97</v>
      </c>
      <c r="C17" s="27"/>
      <c r="D17" s="27"/>
      <c r="E17" s="27"/>
      <c r="F17" s="27"/>
      <c r="G17" s="27"/>
      <c r="H17" s="27"/>
      <c r="I17" s="27"/>
      <c r="J17" s="27"/>
      <c r="K17" s="27">
        <v>36.99</v>
      </c>
      <c r="L17" s="27"/>
      <c r="M17" s="27"/>
      <c r="N17" s="27"/>
      <c r="O17" s="27">
        <v>26</v>
      </c>
      <c r="P17" s="27"/>
      <c r="Q17" s="27"/>
      <c r="R17" s="27"/>
      <c r="S17" s="27"/>
      <c r="T17" s="27"/>
      <c r="U17" s="27">
        <v>7.5</v>
      </c>
      <c r="V17" s="27"/>
      <c r="W17" s="27"/>
      <c r="X17" s="27"/>
      <c r="Y17" s="27"/>
      <c r="Z17" s="27"/>
      <c r="AA17" s="27">
        <v>12.5</v>
      </c>
      <c r="AB17" s="27"/>
      <c r="AC17" s="27">
        <v>82.990000000000009</v>
      </c>
      <c r="AD17" s="27"/>
    </row>
    <row r="18" spans="1:30" x14ac:dyDescent="0.35">
      <c r="A18" t="s">
        <v>16</v>
      </c>
      <c r="B18" t="s">
        <v>97</v>
      </c>
      <c r="C18" s="27">
        <v>80</v>
      </c>
      <c r="D18" s="27"/>
      <c r="E18" s="27">
        <v>520.66</v>
      </c>
      <c r="F18" s="27"/>
      <c r="G18" s="27"/>
      <c r="H18" s="27"/>
      <c r="I18" s="27"/>
      <c r="J18" s="27"/>
      <c r="K18" s="27"/>
      <c r="L18" s="27"/>
      <c r="M18" s="27"/>
      <c r="N18" s="27">
        <v>56</v>
      </c>
      <c r="O18" s="27">
        <v>80</v>
      </c>
      <c r="P18" s="27"/>
      <c r="Q18" s="27"/>
      <c r="R18" s="27">
        <v>812</v>
      </c>
      <c r="S18" s="27">
        <v>590.22</v>
      </c>
      <c r="T18" s="27"/>
      <c r="U18" s="27">
        <v>590.22</v>
      </c>
      <c r="V18" s="27">
        <v>1680</v>
      </c>
      <c r="W18" s="27">
        <v>590.24</v>
      </c>
      <c r="X18" s="27"/>
      <c r="Y18" s="27"/>
      <c r="Z18" s="27"/>
      <c r="AA18" s="27"/>
      <c r="AB18" s="27"/>
      <c r="AC18" s="27">
        <v>2451.34</v>
      </c>
      <c r="AD18" s="27">
        <v>2548</v>
      </c>
    </row>
    <row r="19" spans="1:30" x14ac:dyDescent="0.35">
      <c r="A19" t="s">
        <v>38</v>
      </c>
      <c r="B19" t="s">
        <v>39</v>
      </c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>
        <v>42.67</v>
      </c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>
        <v>42.67</v>
      </c>
      <c r="AD19" s="27"/>
    </row>
    <row r="20" spans="1:30" x14ac:dyDescent="0.35">
      <c r="B20" t="s">
        <v>44</v>
      </c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>
        <v>75.900000000000006</v>
      </c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>
        <v>75.900000000000006</v>
      </c>
      <c r="AD20" s="27"/>
    </row>
    <row r="21" spans="1:30" x14ac:dyDescent="0.35">
      <c r="A21" t="s">
        <v>55</v>
      </c>
      <c r="B21" t="s">
        <v>56</v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>
        <v>15</v>
      </c>
      <c r="T21" s="27"/>
      <c r="U21" s="27"/>
      <c r="V21" s="27"/>
      <c r="W21" s="27"/>
      <c r="X21" s="27"/>
      <c r="Y21" s="27"/>
      <c r="Z21" s="27"/>
      <c r="AA21" s="27"/>
      <c r="AB21" s="27"/>
      <c r="AC21" s="27">
        <v>15</v>
      </c>
      <c r="AD21" s="27"/>
    </row>
    <row r="22" spans="1:30" x14ac:dyDescent="0.35">
      <c r="B22" t="s">
        <v>71</v>
      </c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>
        <v>15</v>
      </c>
      <c r="Z22" s="27"/>
      <c r="AA22" s="27"/>
      <c r="AB22" s="27"/>
      <c r="AC22" s="27">
        <v>15</v>
      </c>
      <c r="AD22" s="27"/>
    </row>
    <row r="23" spans="1:30" x14ac:dyDescent="0.35">
      <c r="B23" t="s">
        <v>77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>
        <v>14</v>
      </c>
      <c r="Z23" s="27"/>
      <c r="AA23" s="27"/>
      <c r="AB23" s="27"/>
      <c r="AC23" s="27">
        <v>14</v>
      </c>
      <c r="AD23" s="27"/>
    </row>
    <row r="24" spans="1:30" x14ac:dyDescent="0.35">
      <c r="A24" t="s">
        <v>45</v>
      </c>
      <c r="B24" t="s">
        <v>97</v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>
        <v>50</v>
      </c>
      <c r="T24" s="27"/>
      <c r="U24" s="27"/>
      <c r="V24" s="27"/>
      <c r="W24" s="27"/>
      <c r="X24" s="27"/>
      <c r="Y24" s="27">
        <v>561.6</v>
      </c>
      <c r="Z24" s="27"/>
      <c r="AA24" s="27"/>
      <c r="AB24" s="27"/>
      <c r="AC24" s="27">
        <v>611.6</v>
      </c>
      <c r="AD24" s="27"/>
    </row>
    <row r="25" spans="1:30" x14ac:dyDescent="0.35">
      <c r="A25" t="s">
        <v>46</v>
      </c>
      <c r="B25" t="s">
        <v>72</v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>
        <v>27.94</v>
      </c>
      <c r="Z25" s="27"/>
      <c r="AA25" s="27"/>
      <c r="AB25" s="27"/>
      <c r="AC25" s="27">
        <v>27.94</v>
      </c>
      <c r="AD25" s="27"/>
    </row>
    <row r="26" spans="1:30" x14ac:dyDescent="0.35">
      <c r="B26" t="s">
        <v>81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>
        <v>20.99</v>
      </c>
      <c r="AB26" s="27"/>
      <c r="AC26" s="27">
        <v>20.99</v>
      </c>
      <c r="AD26" s="27"/>
    </row>
    <row r="27" spans="1:30" x14ac:dyDescent="0.35">
      <c r="A27" t="s">
        <v>22</v>
      </c>
      <c r="B27" t="s">
        <v>97</v>
      </c>
      <c r="C27" s="27"/>
      <c r="D27" s="27"/>
      <c r="E27" s="27"/>
      <c r="F27" s="27"/>
      <c r="G27" s="27"/>
      <c r="H27" s="27"/>
      <c r="I27" s="27"/>
      <c r="J27" s="27"/>
      <c r="K27" s="27">
        <v>2.7</v>
      </c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>
        <v>2.7</v>
      </c>
      <c r="AD27" s="27"/>
    </row>
    <row r="28" spans="1:30" x14ac:dyDescent="0.35">
      <c r="A28" t="s">
        <v>48</v>
      </c>
      <c r="B28" t="s">
        <v>49</v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>
        <v>48</v>
      </c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>
        <v>48</v>
      </c>
      <c r="AD28" s="27"/>
    </row>
    <row r="29" spans="1:30" x14ac:dyDescent="0.35">
      <c r="A29" t="s">
        <v>66</v>
      </c>
      <c r="B29" t="s">
        <v>97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>
        <v>258.07</v>
      </c>
      <c r="X29" s="27">
        <v>195</v>
      </c>
      <c r="Y29" s="27"/>
      <c r="Z29" s="27"/>
      <c r="AA29" s="27"/>
      <c r="AB29" s="27"/>
      <c r="AC29" s="27">
        <v>258.07</v>
      </c>
      <c r="AD29" s="27">
        <v>195</v>
      </c>
    </row>
    <row r="30" spans="1:30" x14ac:dyDescent="0.35">
      <c r="A30" t="s">
        <v>97</v>
      </c>
      <c r="B30" t="s">
        <v>97</v>
      </c>
      <c r="C30" s="27"/>
      <c r="D30" s="27">
        <v>5947.86</v>
      </c>
      <c r="E30" s="27"/>
      <c r="F30" s="27"/>
      <c r="G30" s="27"/>
      <c r="H30" s="27"/>
      <c r="I30" s="27"/>
      <c r="J30" s="27"/>
      <c r="K30" s="27"/>
      <c r="L30" s="27">
        <v>70</v>
      </c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>
        <v>203.45</v>
      </c>
      <c r="Z30" s="27"/>
      <c r="AA30" s="27"/>
      <c r="AB30" s="27"/>
      <c r="AC30" s="27">
        <v>203.45</v>
      </c>
      <c r="AD30" s="27">
        <v>6017.86</v>
      </c>
    </row>
    <row r="31" spans="1:30" x14ac:dyDescent="0.35">
      <c r="A31" t="s">
        <v>83</v>
      </c>
      <c r="C31" s="27">
        <v>80</v>
      </c>
      <c r="D31" s="27">
        <v>5947.86</v>
      </c>
      <c r="E31" s="27">
        <v>520.66</v>
      </c>
      <c r="F31" s="27"/>
      <c r="G31" s="27">
        <v>7.25</v>
      </c>
      <c r="H31" s="27"/>
      <c r="I31" s="27">
        <v>16.52</v>
      </c>
      <c r="J31" s="27"/>
      <c r="K31" s="27">
        <v>39.690000000000005</v>
      </c>
      <c r="L31" s="27">
        <v>70</v>
      </c>
      <c r="M31" s="27">
        <v>118.57000000000001</v>
      </c>
      <c r="N31" s="27">
        <v>56</v>
      </c>
      <c r="O31" s="27">
        <v>154</v>
      </c>
      <c r="P31" s="27"/>
      <c r="Q31" s="27"/>
      <c r="R31" s="27">
        <v>812</v>
      </c>
      <c r="S31" s="27">
        <v>3880.0299999999997</v>
      </c>
      <c r="T31" s="27">
        <v>1056</v>
      </c>
      <c r="U31" s="27">
        <v>752</v>
      </c>
      <c r="V31" s="27">
        <v>4823</v>
      </c>
      <c r="W31" s="27">
        <v>848.31</v>
      </c>
      <c r="X31" s="27">
        <v>509.5</v>
      </c>
      <c r="Y31" s="27">
        <v>1004.1300000000001</v>
      </c>
      <c r="Z31" s="27"/>
      <c r="AA31" s="27">
        <v>744.95</v>
      </c>
      <c r="AB31" s="27">
        <v>883</v>
      </c>
      <c r="AC31" s="27">
        <v>8166.1099999999988</v>
      </c>
      <c r="AD31" s="27">
        <v>14157.36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workbookViewId="0">
      <selection activeCell="A2" sqref="A2"/>
    </sheetView>
  </sheetViews>
  <sheetFormatPr baseColWidth="10" defaultRowHeight="14.5" x14ac:dyDescent="0.35"/>
  <cols>
    <col min="1" max="1" width="10.453125" style="12" bestFit="1" customWidth="1"/>
    <col min="2" max="2" width="16.90625" style="12" bestFit="1" customWidth="1"/>
    <col min="3" max="3" width="13.90625" style="12" bestFit="1" customWidth="1"/>
    <col min="4" max="4" width="18.08984375" style="12" bestFit="1" customWidth="1"/>
    <col min="5" max="5" width="18.1796875" style="12" bestFit="1" customWidth="1"/>
    <col min="6" max="6" width="25" style="12" bestFit="1" customWidth="1"/>
    <col min="7" max="7" width="9.90625" style="12" bestFit="1" customWidth="1"/>
    <col min="8" max="8" width="10.453125" style="12" bestFit="1" customWidth="1"/>
    <col min="9" max="9" width="16.90625" style="12" bestFit="1" customWidth="1"/>
    <col min="10" max="10" width="10.81640625" style="12" bestFit="1" customWidth="1"/>
    <col min="11" max="11" width="31.81640625" style="12" bestFit="1" customWidth="1"/>
    <col min="12" max="16384" width="10.90625" style="12"/>
  </cols>
  <sheetData>
    <row r="1" spans="1:11" s="4" customFormat="1" x14ac:dyDescent="0.3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82</v>
      </c>
      <c r="J1" s="3" t="s">
        <v>9</v>
      </c>
      <c r="K1" s="3" t="s">
        <v>10</v>
      </c>
    </row>
    <row r="2" spans="1:11" x14ac:dyDescent="0.35">
      <c r="A2" s="5">
        <v>43040</v>
      </c>
      <c r="B2" s="6" t="s">
        <v>11</v>
      </c>
      <c r="C2" s="7"/>
      <c r="D2" s="7"/>
      <c r="E2" s="7"/>
      <c r="F2" s="7"/>
      <c r="G2" s="6"/>
      <c r="H2" s="8">
        <v>5947.86</v>
      </c>
      <c r="I2" s="9">
        <f>SUMPRODUCT((Tableau2[Crédit]-Tableau2[Débit])*(Tableau2[Date]&lt;=Tableau2[[#This Row],[Date]]))</f>
        <v>5947.86</v>
      </c>
      <c r="J2" s="10" t="s">
        <v>17</v>
      </c>
      <c r="K2" s="11" t="s">
        <v>12</v>
      </c>
    </row>
    <row r="3" spans="1:11" x14ac:dyDescent="0.35">
      <c r="A3" s="13">
        <v>43048</v>
      </c>
      <c r="B3" s="14" t="s">
        <v>14</v>
      </c>
      <c r="C3" s="15"/>
      <c r="D3" s="14" t="s">
        <v>15</v>
      </c>
      <c r="E3" s="14" t="s">
        <v>16</v>
      </c>
      <c r="F3" s="14"/>
      <c r="G3" s="16">
        <v>80</v>
      </c>
      <c r="H3" s="16"/>
      <c r="I3" s="25">
        <f>SUMPRODUCT((Tableau2[Crédit]-Tableau2[Débit])*(Tableau2[Date]&lt;=Tableau2[[#This Row],[Date]]))</f>
        <v>5867.86</v>
      </c>
      <c r="J3" s="17" t="s">
        <v>17</v>
      </c>
      <c r="K3" s="12" t="s">
        <v>18</v>
      </c>
    </row>
    <row r="4" spans="1:11" x14ac:dyDescent="0.35">
      <c r="A4" s="13">
        <v>43074</v>
      </c>
      <c r="B4" s="14" t="s">
        <v>14</v>
      </c>
      <c r="C4" s="15"/>
      <c r="D4" s="14" t="s">
        <v>15</v>
      </c>
      <c r="E4" s="14" t="s">
        <v>16</v>
      </c>
      <c r="F4" s="14"/>
      <c r="G4" s="16">
        <v>520.66</v>
      </c>
      <c r="H4" s="16"/>
      <c r="I4" s="25">
        <f>SUMPRODUCT((Tableau2[Crédit]-Tableau2[Débit])*(Tableau2[Date]&lt;=Tableau2[[#This Row],[Date]]))</f>
        <v>5347.2</v>
      </c>
      <c r="J4" s="17" t="s">
        <v>17</v>
      </c>
      <c r="K4" s="12" t="s">
        <v>18</v>
      </c>
    </row>
    <row r="5" spans="1:11" x14ac:dyDescent="0.35">
      <c r="A5" s="13">
        <v>43282</v>
      </c>
      <c r="B5" s="14" t="s">
        <v>21</v>
      </c>
      <c r="C5" s="15"/>
      <c r="D5" s="14"/>
      <c r="E5" s="14" t="s">
        <v>22</v>
      </c>
      <c r="F5" s="14"/>
      <c r="G5" s="16">
        <v>2.7</v>
      </c>
      <c r="H5" s="16"/>
      <c r="I5" s="25">
        <f>SUMPRODUCT((Tableau2[Crédit]-Tableau2[Débit])*(Tableau2[Date]&lt;=Tableau2[[#This Row],[Date]]))</f>
        <v>5320.73</v>
      </c>
      <c r="J5" s="17" t="s">
        <v>17</v>
      </c>
      <c r="K5" s="12" t="s">
        <v>23</v>
      </c>
    </row>
    <row r="6" spans="1:11" x14ac:dyDescent="0.35">
      <c r="A6" s="5">
        <v>43278</v>
      </c>
      <c r="B6" s="12" t="s">
        <v>25</v>
      </c>
      <c r="C6" s="7">
        <v>5416042</v>
      </c>
      <c r="D6" s="12" t="s">
        <v>26</v>
      </c>
      <c r="E6" s="12" t="s">
        <v>19</v>
      </c>
      <c r="F6" s="12" t="s">
        <v>27</v>
      </c>
      <c r="G6" s="18">
        <v>16.52</v>
      </c>
      <c r="H6" s="19"/>
      <c r="I6" s="9">
        <f>SUMPRODUCT((Tableau2[Crédit]-Tableau2[Débit])*(Tableau2[Date]&lt;=Tableau2[[#This Row],[Date]]))</f>
        <v>5323.4299999999994</v>
      </c>
      <c r="J6" s="10" t="s">
        <v>17</v>
      </c>
    </row>
    <row r="7" spans="1:11" x14ac:dyDescent="0.35">
      <c r="A7" s="5">
        <v>43284</v>
      </c>
      <c r="B7" s="12" t="s">
        <v>29</v>
      </c>
      <c r="C7" s="7"/>
      <c r="D7" s="12" t="s">
        <v>30</v>
      </c>
      <c r="G7" s="18"/>
      <c r="H7" s="19">
        <v>70</v>
      </c>
      <c r="I7" s="9">
        <f>SUMPRODUCT((Tableau2[Crédit]-Tableau2[Débit])*(Tableau2[Date]&lt;=Tableau2[[#This Row],[Date]]))</f>
        <v>5390.73</v>
      </c>
      <c r="J7" s="10" t="s">
        <v>17</v>
      </c>
    </row>
    <row r="8" spans="1:11" x14ac:dyDescent="0.35">
      <c r="A8" s="5">
        <v>43298</v>
      </c>
      <c r="B8" s="12" t="s">
        <v>14</v>
      </c>
      <c r="C8" s="7"/>
      <c r="D8" s="12" t="s">
        <v>32</v>
      </c>
      <c r="E8" s="12" t="s">
        <v>33</v>
      </c>
      <c r="G8" s="18">
        <v>23.5</v>
      </c>
      <c r="H8" s="19"/>
      <c r="I8" s="9">
        <f>SUMPRODUCT((Tableau2[Crédit]-Tableau2[Débit])*(Tableau2[Date]&lt;=Tableau2[[#This Row],[Date]]))</f>
        <v>5367.23</v>
      </c>
      <c r="J8" s="10" t="s">
        <v>17</v>
      </c>
    </row>
    <row r="9" spans="1:11" x14ac:dyDescent="0.35">
      <c r="A9" s="5">
        <v>43308</v>
      </c>
      <c r="B9" s="12" t="s">
        <v>14</v>
      </c>
      <c r="C9" s="7"/>
      <c r="D9" s="12" t="s">
        <v>32</v>
      </c>
      <c r="E9" s="12" t="s">
        <v>33</v>
      </c>
      <c r="G9" s="18">
        <v>13.49</v>
      </c>
      <c r="H9" s="19"/>
      <c r="I9" s="9">
        <f>SUMPRODUCT((Tableau2[Crédit]-Tableau2[Débit])*(Tableau2[Date]&lt;=Tableau2[[#This Row],[Date]]))</f>
        <v>5353.74</v>
      </c>
      <c r="J9" s="10" t="s">
        <v>17</v>
      </c>
    </row>
    <row r="10" spans="1:11" x14ac:dyDescent="0.35">
      <c r="A10" s="5">
        <v>43347</v>
      </c>
      <c r="B10" s="12" t="s">
        <v>35</v>
      </c>
      <c r="C10" s="7"/>
      <c r="D10" s="12" t="s">
        <v>36</v>
      </c>
      <c r="E10" s="12" t="s">
        <v>16</v>
      </c>
      <c r="G10" s="18"/>
      <c r="H10" s="19">
        <v>56</v>
      </c>
      <c r="I10" s="9">
        <f>SUMPRODUCT((Tableau2[Crédit]-Tableau2[Débit])*(Tableau2[Date]&lt;=Tableau2[[#This Row],[Date]]))</f>
        <v>5409.74</v>
      </c>
      <c r="J10" s="10" t="s">
        <v>17</v>
      </c>
    </row>
    <row r="11" spans="1:11" x14ac:dyDescent="0.35">
      <c r="A11" s="5">
        <v>43348</v>
      </c>
      <c r="B11" s="12" t="s">
        <v>25</v>
      </c>
      <c r="C11" s="7">
        <v>5416043</v>
      </c>
      <c r="D11" s="12" t="s">
        <v>37</v>
      </c>
      <c r="E11" s="12" t="s">
        <v>38</v>
      </c>
      <c r="F11" s="12" t="s">
        <v>39</v>
      </c>
      <c r="G11" s="18">
        <v>22</v>
      </c>
      <c r="H11" s="19"/>
      <c r="I11" s="9">
        <f>SUMPRODUCT((Tableau2[Crédit]-Tableau2[Débit])*(Tableau2[Date]&lt;=Tableau2[[#This Row],[Date]]))</f>
        <v>5387.74</v>
      </c>
      <c r="J11" s="10" t="s">
        <v>17</v>
      </c>
      <c r="K11" s="12" t="s">
        <v>40</v>
      </c>
    </row>
    <row r="12" spans="1:11" x14ac:dyDescent="0.35">
      <c r="A12" s="5">
        <v>43355</v>
      </c>
      <c r="B12" s="12" t="s">
        <v>42</v>
      </c>
      <c r="C12" s="7">
        <v>5416044</v>
      </c>
      <c r="D12" s="12" t="s">
        <v>43</v>
      </c>
      <c r="E12" s="12" t="s">
        <v>38</v>
      </c>
      <c r="F12" s="12" t="s">
        <v>44</v>
      </c>
      <c r="G12" s="18">
        <v>75.900000000000006</v>
      </c>
      <c r="H12" s="19"/>
      <c r="I12" s="9">
        <f>SUMPRODUCT((Tableau2[Crédit]-Tableau2[Débit])*(Tableau2[Date]&lt;=Tableau2[[#This Row],[Date]]))</f>
        <v>5311.84</v>
      </c>
      <c r="J12" s="10" t="s">
        <v>17</v>
      </c>
    </row>
    <row r="13" spans="1:11" x14ac:dyDescent="0.35">
      <c r="A13" s="5">
        <v>43357</v>
      </c>
      <c r="B13" s="12" t="s">
        <v>25</v>
      </c>
      <c r="C13" s="7">
        <v>54116045</v>
      </c>
      <c r="D13" s="12" t="s">
        <v>37</v>
      </c>
      <c r="E13" s="12" t="s">
        <v>38</v>
      </c>
      <c r="F13" s="12" t="s">
        <v>39</v>
      </c>
      <c r="G13" s="18">
        <v>20.67</v>
      </c>
      <c r="H13" s="19"/>
      <c r="I13" s="9">
        <f>SUMPRODUCT((Tableau2[Crédit]-Tableau2[Débit])*(Tableau2[Date]&lt;=Tableau2[[#This Row],[Date]]))</f>
        <v>5291.17</v>
      </c>
      <c r="J13" s="10" t="s">
        <v>17</v>
      </c>
      <c r="K13" s="12" t="s">
        <v>8</v>
      </c>
    </row>
    <row r="14" spans="1:11" x14ac:dyDescent="0.35">
      <c r="A14" s="5">
        <v>43388</v>
      </c>
      <c r="B14" s="12" t="s">
        <v>25</v>
      </c>
      <c r="C14" s="7">
        <v>54116046</v>
      </c>
      <c r="D14" s="12" t="s">
        <v>47</v>
      </c>
      <c r="E14" s="12" t="s">
        <v>48</v>
      </c>
      <c r="F14" s="12" t="s">
        <v>49</v>
      </c>
      <c r="G14" s="18">
        <v>48</v>
      </c>
      <c r="H14" s="19"/>
      <c r="I14" s="9">
        <f>SUMPRODUCT((Tableau2[Crédit]-Tableau2[Débit])*(Tableau2[Date]&lt;=Tableau2[[#This Row],[Date]]))</f>
        <v>5217.17</v>
      </c>
      <c r="J14" s="10" t="s">
        <v>17</v>
      </c>
      <c r="K14" s="12" t="s">
        <v>50</v>
      </c>
    </row>
    <row r="15" spans="1:11" x14ac:dyDescent="0.35">
      <c r="A15" s="5">
        <v>43404</v>
      </c>
      <c r="B15" s="12" t="s">
        <v>14</v>
      </c>
      <c r="C15" s="7"/>
      <c r="D15" s="12" t="s">
        <v>15</v>
      </c>
      <c r="E15" s="12" t="s">
        <v>16</v>
      </c>
      <c r="G15" s="18">
        <v>80</v>
      </c>
      <c r="H15" s="19"/>
      <c r="I15" s="9">
        <f>SUMPRODUCT((Tableau2[Crédit]-Tableau2[Débit])*(Tableau2[Date]&lt;=Tableau2[[#This Row],[Date]]))</f>
        <v>5137.17</v>
      </c>
      <c r="J15" s="10" t="s">
        <v>17</v>
      </c>
    </row>
    <row r="16" spans="1:11" x14ac:dyDescent="0.35">
      <c r="A16" s="5">
        <v>43375</v>
      </c>
      <c r="B16" s="12" t="s">
        <v>14</v>
      </c>
      <c r="C16" s="7"/>
      <c r="D16" s="12" t="s">
        <v>32</v>
      </c>
      <c r="E16" s="12" t="s">
        <v>33</v>
      </c>
      <c r="G16" s="18">
        <v>12.5</v>
      </c>
      <c r="H16" s="19"/>
      <c r="I16" s="9">
        <f>SUMPRODUCT((Tableau2[Crédit]-Tableau2[Débit])*(Tableau2[Date]&lt;=Tableau2[[#This Row],[Date]]))</f>
        <v>5265.17</v>
      </c>
      <c r="J16" s="10" t="s">
        <v>17</v>
      </c>
    </row>
    <row r="17" spans="1:11" x14ac:dyDescent="0.35">
      <c r="A17" s="5">
        <v>43375</v>
      </c>
      <c r="B17" s="12" t="s">
        <v>14</v>
      </c>
      <c r="C17" s="7"/>
      <c r="D17" s="12" t="s">
        <v>32</v>
      </c>
      <c r="E17" s="12" t="s">
        <v>33</v>
      </c>
      <c r="G17" s="18">
        <v>13.5</v>
      </c>
      <c r="H17" s="19"/>
      <c r="I17" s="9">
        <f>SUMPRODUCT((Tableau2[Crédit]-Tableau2[Débit])*(Tableau2[Date]&lt;=Tableau2[[#This Row],[Date]]))</f>
        <v>5265.17</v>
      </c>
      <c r="J17" s="10" t="s">
        <v>17</v>
      </c>
      <c r="K17" s="12" t="s">
        <v>53</v>
      </c>
    </row>
    <row r="18" spans="1:11" x14ac:dyDescent="0.35">
      <c r="A18" s="20">
        <v>43406</v>
      </c>
      <c r="B18" s="21" t="s">
        <v>35</v>
      </c>
      <c r="C18" s="22"/>
      <c r="D18" s="21" t="s">
        <v>36</v>
      </c>
      <c r="E18" s="21" t="s">
        <v>16</v>
      </c>
      <c r="F18" s="21"/>
      <c r="G18" s="23"/>
      <c r="H18" s="19">
        <v>812</v>
      </c>
      <c r="I18" s="9">
        <f>SUMPRODUCT((Tableau2[Crédit]-Tableau2[Débit])*(Tableau2[Date]&lt;=Tableau2[[#This Row],[Date]]))</f>
        <v>5949.17</v>
      </c>
      <c r="J18" s="10" t="s">
        <v>17</v>
      </c>
    </row>
    <row r="19" spans="1:11" x14ac:dyDescent="0.35">
      <c r="A19" s="20">
        <v>43439</v>
      </c>
      <c r="B19" s="21" t="s">
        <v>14</v>
      </c>
      <c r="C19" s="22"/>
      <c r="D19" s="21" t="s">
        <v>15</v>
      </c>
      <c r="E19" s="21" t="s">
        <v>16</v>
      </c>
      <c r="F19" s="21"/>
      <c r="G19" s="23">
        <v>590.22</v>
      </c>
      <c r="H19" s="19"/>
      <c r="I19" s="9">
        <f>SUMPRODUCT((Tableau2[Crédit]-Tableau2[Débit])*(Tableau2[Date]&lt;=Tableau2[[#This Row],[Date]]))</f>
        <v>5343.95</v>
      </c>
      <c r="J19" s="10" t="s">
        <v>17</v>
      </c>
    </row>
    <row r="20" spans="1:11" x14ac:dyDescent="0.35">
      <c r="A20" s="20">
        <v>43439</v>
      </c>
      <c r="B20" s="21" t="s">
        <v>25</v>
      </c>
      <c r="C20" s="22">
        <v>5416047</v>
      </c>
      <c r="D20" s="21" t="s">
        <v>54</v>
      </c>
      <c r="E20" s="21" t="s">
        <v>55</v>
      </c>
      <c r="F20" s="21" t="s">
        <v>56</v>
      </c>
      <c r="G20" s="23">
        <v>15</v>
      </c>
      <c r="H20" s="19"/>
      <c r="I20" s="9">
        <f>SUMPRODUCT((Tableau2[Crédit]-Tableau2[Débit])*(Tableau2[Date]&lt;=Tableau2[[#This Row],[Date]]))</f>
        <v>5343.95</v>
      </c>
      <c r="J20" s="10" t="s">
        <v>17</v>
      </c>
      <c r="K20" s="12" t="s">
        <v>57</v>
      </c>
    </row>
    <row r="21" spans="1:11" x14ac:dyDescent="0.35">
      <c r="A21" s="20">
        <v>43440</v>
      </c>
      <c r="B21" s="21" t="s">
        <v>29</v>
      </c>
      <c r="C21" s="22"/>
      <c r="D21" s="21" t="s">
        <v>58</v>
      </c>
      <c r="E21" s="21" t="s">
        <v>31</v>
      </c>
      <c r="F21" s="21"/>
      <c r="G21" s="23"/>
      <c r="H21" s="19">
        <v>1056</v>
      </c>
      <c r="I21" s="9">
        <f>SUMPRODUCT((Tableau2[Crédit]-Tableau2[Débit])*(Tableau2[Date]&lt;=Tableau2[[#This Row],[Date]]))</f>
        <v>6399.95</v>
      </c>
      <c r="J21" s="10" t="s">
        <v>17</v>
      </c>
    </row>
    <row r="22" spans="1:11" x14ac:dyDescent="0.35">
      <c r="A22" s="20">
        <v>43441</v>
      </c>
      <c r="B22" s="21" t="s">
        <v>25</v>
      </c>
      <c r="C22" s="22">
        <v>5416048</v>
      </c>
      <c r="D22" s="21" t="s">
        <v>59</v>
      </c>
      <c r="E22" s="21" t="s">
        <v>31</v>
      </c>
      <c r="F22" s="21"/>
      <c r="G22" s="23">
        <v>3224.81</v>
      </c>
      <c r="H22" s="19"/>
      <c r="I22" s="9">
        <f>SUMPRODUCT((Tableau2[Crédit]-Tableau2[Débit])*(Tableau2[Date]&lt;=Tableau2[[#This Row],[Date]]))</f>
        <v>3175.14</v>
      </c>
      <c r="J22" s="10" t="s">
        <v>17</v>
      </c>
      <c r="K22" s="12" t="s">
        <v>60</v>
      </c>
    </row>
    <row r="23" spans="1:11" x14ac:dyDescent="0.35">
      <c r="A23" s="20">
        <v>43446</v>
      </c>
      <c r="B23" s="21" t="s">
        <v>25</v>
      </c>
      <c r="C23" s="22">
        <v>5416049</v>
      </c>
      <c r="D23" s="21" t="s">
        <v>61</v>
      </c>
      <c r="E23" s="21" t="s">
        <v>45</v>
      </c>
      <c r="F23" s="21"/>
      <c r="G23" s="23">
        <v>50</v>
      </c>
      <c r="H23" s="19"/>
      <c r="I23" s="9">
        <f>SUMPRODUCT((Tableau2[Crédit]-Tableau2[Débit])*(Tableau2[Date]&lt;=Tableau2[[#This Row],[Date]]))</f>
        <v>3125.14</v>
      </c>
      <c r="J23" s="10" t="s">
        <v>17</v>
      </c>
    </row>
    <row r="24" spans="1:11" x14ac:dyDescent="0.35">
      <c r="A24" s="5">
        <v>43467</v>
      </c>
      <c r="B24" s="12" t="s">
        <v>35</v>
      </c>
      <c r="C24" s="7"/>
      <c r="D24" s="12" t="s">
        <v>36</v>
      </c>
      <c r="E24" s="12" t="s">
        <v>16</v>
      </c>
      <c r="G24" s="18"/>
      <c r="H24" s="19">
        <v>1680</v>
      </c>
      <c r="I24" s="9">
        <f>SUMPRODUCT((Tableau2[Crédit]-Tableau2[Débit])*(Tableau2[Date]&lt;=Tableau2[[#This Row],[Date]]))</f>
        <v>7886.86</v>
      </c>
      <c r="J24" s="10" t="s">
        <v>17</v>
      </c>
    </row>
    <row r="25" spans="1:11" x14ac:dyDescent="0.35">
      <c r="A25" s="5">
        <v>43467</v>
      </c>
      <c r="B25" s="12" t="s">
        <v>35</v>
      </c>
      <c r="C25" s="7"/>
      <c r="D25" s="12" t="s">
        <v>36</v>
      </c>
      <c r="E25" s="12" t="s">
        <v>31</v>
      </c>
      <c r="G25" s="18"/>
      <c r="H25" s="19">
        <v>3143</v>
      </c>
      <c r="I25" s="9">
        <f>SUMPRODUCT((Tableau2[Crédit]-Tableau2[Débit])*(Tableau2[Date]&lt;=Tableau2[[#This Row],[Date]]))</f>
        <v>7886.86</v>
      </c>
      <c r="J25" s="10" t="s">
        <v>17</v>
      </c>
    </row>
    <row r="26" spans="1:11" x14ac:dyDescent="0.35">
      <c r="A26" s="5">
        <v>43467</v>
      </c>
      <c r="B26" s="12" t="s">
        <v>25</v>
      </c>
      <c r="C26" s="7">
        <v>5416050</v>
      </c>
      <c r="D26" s="12" t="s">
        <v>62</v>
      </c>
      <c r="E26" s="12" t="s">
        <v>20</v>
      </c>
      <c r="G26" s="18">
        <v>61.28</v>
      </c>
      <c r="H26" s="19"/>
      <c r="I26" s="9">
        <f>SUMPRODUCT((Tableau2[Crédit]-Tableau2[Débit])*(Tableau2[Date]&lt;=Tableau2[[#This Row],[Date]]))</f>
        <v>7886.86</v>
      </c>
      <c r="J26" s="10" t="s">
        <v>17</v>
      </c>
    </row>
    <row r="27" spans="1:11" x14ac:dyDescent="0.35">
      <c r="A27" s="5">
        <v>43468</v>
      </c>
      <c r="B27" s="12" t="s">
        <v>14</v>
      </c>
      <c r="C27" s="7"/>
      <c r="D27" s="12" t="s">
        <v>32</v>
      </c>
      <c r="E27" s="12" t="s">
        <v>33</v>
      </c>
      <c r="F27" s="12" t="s">
        <v>63</v>
      </c>
      <c r="G27" s="18">
        <v>13.5</v>
      </c>
      <c r="H27" s="19"/>
      <c r="I27" s="9">
        <f>SUMPRODUCT((Tableau2[Crédit]-Tableau2[Débit])*(Tableau2[Date]&lt;=Tableau2[[#This Row],[Date]]))</f>
        <v>7873.36</v>
      </c>
      <c r="J27" s="10" t="s">
        <v>17</v>
      </c>
    </row>
    <row r="28" spans="1:11" x14ac:dyDescent="0.35">
      <c r="A28" s="5">
        <v>43469</v>
      </c>
      <c r="B28" s="12" t="s">
        <v>14</v>
      </c>
      <c r="C28" s="7"/>
      <c r="D28" s="12" t="s">
        <v>32</v>
      </c>
      <c r="E28" s="12" t="s">
        <v>33</v>
      </c>
      <c r="G28" s="18">
        <v>7.5</v>
      </c>
      <c r="H28" s="19"/>
      <c r="I28" s="9">
        <f>SUMPRODUCT((Tableau2[Crédit]-Tableau2[Débit])*(Tableau2[Date]&lt;=Tableau2[[#This Row],[Date]]))</f>
        <v>7865.86</v>
      </c>
      <c r="J28" s="10" t="s">
        <v>17</v>
      </c>
    </row>
    <row r="29" spans="1:11" x14ac:dyDescent="0.35">
      <c r="A29" s="5">
        <v>43472</v>
      </c>
      <c r="B29" s="12" t="s">
        <v>14</v>
      </c>
      <c r="C29" s="7"/>
      <c r="D29" s="12" t="s">
        <v>15</v>
      </c>
      <c r="E29" s="12" t="s">
        <v>16</v>
      </c>
      <c r="G29" s="18">
        <v>590.22</v>
      </c>
      <c r="H29" s="19"/>
      <c r="I29" s="9">
        <f>SUMPRODUCT((Tableau2[Crédit]-Tableau2[Débit])*(Tableau2[Date]&lt;=Tableau2[[#This Row],[Date]]))</f>
        <v>7275.6399999999994</v>
      </c>
      <c r="J29" s="10" t="s">
        <v>17</v>
      </c>
    </row>
    <row r="30" spans="1:11" x14ac:dyDescent="0.35">
      <c r="A30" s="5">
        <v>43475</v>
      </c>
      <c r="B30" s="12" t="s">
        <v>14</v>
      </c>
      <c r="C30" s="7"/>
      <c r="D30" s="12" t="s">
        <v>32</v>
      </c>
      <c r="E30" s="12" t="s">
        <v>28</v>
      </c>
      <c r="F30" s="12" t="s">
        <v>64</v>
      </c>
      <c r="G30" s="18">
        <v>79.5</v>
      </c>
      <c r="H30" s="19"/>
      <c r="I30" s="9">
        <f>SUMPRODUCT((Tableau2[Crédit]-Tableau2[Débit])*(Tableau2[Date]&lt;=Tableau2[[#This Row],[Date]]))</f>
        <v>7196.1399999999994</v>
      </c>
      <c r="J30" s="10" t="s">
        <v>17</v>
      </c>
    </row>
    <row r="31" spans="1:11" x14ac:dyDescent="0.35">
      <c r="A31" s="5">
        <v>43501</v>
      </c>
      <c r="B31" s="12" t="s">
        <v>14</v>
      </c>
      <c r="C31" s="7"/>
      <c r="D31" s="12" t="s">
        <v>15</v>
      </c>
      <c r="E31" s="12" t="s">
        <v>16</v>
      </c>
      <c r="G31" s="18">
        <v>590.24</v>
      </c>
      <c r="H31" s="19"/>
      <c r="I31" s="9">
        <f>SUMPRODUCT((Tableau2[Crédit]-Tableau2[Débit])*(Tableau2[Date]&lt;=Tableau2[[#This Row],[Date]]))</f>
        <v>6605.9</v>
      </c>
      <c r="J31" s="10" t="s">
        <v>17</v>
      </c>
    </row>
    <row r="32" spans="1:11" x14ac:dyDescent="0.35">
      <c r="A32" s="5">
        <v>43503</v>
      </c>
      <c r="B32" s="12" t="s">
        <v>25</v>
      </c>
      <c r="C32" s="7">
        <v>8410001</v>
      </c>
      <c r="D32" s="12" t="s">
        <v>65</v>
      </c>
      <c r="E32" s="12" t="s">
        <v>66</v>
      </c>
      <c r="G32" s="18">
        <v>258.07</v>
      </c>
      <c r="H32" s="19"/>
      <c r="I32" s="9">
        <f>SUMPRODUCT((Tableau2[Crédit]-Tableau2[Débit])*(Tableau2[Date]&lt;=Tableau2[[#This Row],[Date]]))</f>
        <v>6347.83</v>
      </c>
      <c r="J32" s="10" t="s">
        <v>17</v>
      </c>
    </row>
    <row r="33" spans="1:10" x14ac:dyDescent="0.35">
      <c r="A33" s="5">
        <v>43149</v>
      </c>
      <c r="B33" s="12" t="s">
        <v>14</v>
      </c>
      <c r="C33" s="7"/>
      <c r="D33" s="12" t="s">
        <v>32</v>
      </c>
      <c r="E33" s="12" t="s">
        <v>33</v>
      </c>
      <c r="F33" s="12" t="s">
        <v>67</v>
      </c>
      <c r="G33" s="18">
        <v>7.25</v>
      </c>
      <c r="H33" s="19"/>
      <c r="I33" s="9">
        <f>SUMPRODUCT((Tableau2[Crédit]-Tableau2[Débit])*(Tableau2[Date]&lt;=Tableau2[[#This Row],[Date]]))</f>
        <v>5339.95</v>
      </c>
      <c r="J33" s="10" t="s">
        <v>17</v>
      </c>
    </row>
    <row r="34" spans="1:10" x14ac:dyDescent="0.35">
      <c r="A34" s="5">
        <v>43521</v>
      </c>
      <c r="B34" s="12" t="s">
        <v>35</v>
      </c>
      <c r="C34" s="7"/>
      <c r="D34" s="12" t="s">
        <v>68</v>
      </c>
      <c r="E34" s="12" t="s">
        <v>28</v>
      </c>
      <c r="F34" s="12" t="s">
        <v>69</v>
      </c>
      <c r="G34" s="18"/>
      <c r="H34" s="19">
        <v>79.5</v>
      </c>
      <c r="I34" s="9">
        <f>SUMPRODUCT((Tableau2[Crédit]-Tableau2[Débit])*(Tableau2[Date]&lt;=Tableau2[[#This Row],[Date]]))</f>
        <v>6457.33</v>
      </c>
      <c r="J34" s="10" t="s">
        <v>17</v>
      </c>
    </row>
    <row r="35" spans="1:10" x14ac:dyDescent="0.35">
      <c r="A35" s="5">
        <v>43521</v>
      </c>
      <c r="B35" s="12" t="s">
        <v>35</v>
      </c>
      <c r="C35" s="7"/>
      <c r="D35" s="12" t="s">
        <v>36</v>
      </c>
      <c r="E35" s="12" t="s">
        <v>66</v>
      </c>
      <c r="G35" s="18"/>
      <c r="H35" s="19">
        <v>30</v>
      </c>
      <c r="I35" s="9">
        <f>SUMPRODUCT((Tableau2[Crédit]-Tableau2[Débit])*(Tableau2[Date]&lt;=Tableau2[[#This Row],[Date]]))</f>
        <v>6457.33</v>
      </c>
      <c r="J35" s="10" t="s">
        <v>17</v>
      </c>
    </row>
    <row r="36" spans="1:10" x14ac:dyDescent="0.35">
      <c r="A36" s="5">
        <v>43522</v>
      </c>
      <c r="B36" s="12" t="s">
        <v>70</v>
      </c>
      <c r="C36" s="7"/>
      <c r="D36" s="12" t="s">
        <v>36</v>
      </c>
      <c r="E36" s="12" t="s">
        <v>31</v>
      </c>
      <c r="G36" s="18"/>
      <c r="H36" s="19">
        <v>235</v>
      </c>
      <c r="I36" s="9">
        <f>SUMPRODUCT((Tableau2[Crédit]-Tableau2[Débit])*(Tableau2[Date]&lt;=Tableau2[[#This Row],[Date]]))</f>
        <v>6692.33</v>
      </c>
      <c r="J36" s="10" t="s">
        <v>17</v>
      </c>
    </row>
    <row r="37" spans="1:10" x14ac:dyDescent="0.35">
      <c r="A37" s="5">
        <v>43523</v>
      </c>
      <c r="B37" s="12" t="s">
        <v>70</v>
      </c>
      <c r="C37" s="7"/>
      <c r="D37" s="12" t="s">
        <v>36</v>
      </c>
      <c r="E37" s="12" t="s">
        <v>66</v>
      </c>
      <c r="G37" s="18"/>
      <c r="H37" s="19">
        <v>165</v>
      </c>
      <c r="I37" s="9">
        <f>SUMPRODUCT((Tableau2[Crédit]-Tableau2[Débit])*(Tableau2[Date]&lt;=Tableau2[[#This Row],[Date]]))</f>
        <v>6857.33</v>
      </c>
      <c r="J37" s="10" t="s">
        <v>17</v>
      </c>
    </row>
    <row r="38" spans="1:10" x14ac:dyDescent="0.35">
      <c r="A38" s="5">
        <v>43528</v>
      </c>
      <c r="B38" s="12" t="s">
        <v>25</v>
      </c>
      <c r="C38" s="7">
        <v>5416051</v>
      </c>
      <c r="D38" s="12" t="s">
        <v>54</v>
      </c>
      <c r="E38" s="12" t="s">
        <v>55</v>
      </c>
      <c r="F38" s="12" t="s">
        <v>71</v>
      </c>
      <c r="G38" s="18">
        <v>15</v>
      </c>
      <c r="H38" s="19"/>
      <c r="I38" s="9">
        <f>SUMPRODUCT((Tableau2[Crédit]-Tableau2[Débit])*(Tableau2[Date]&lt;=Tableau2[[#This Row],[Date]]))</f>
        <v>6842.33</v>
      </c>
      <c r="J38" s="10" t="s">
        <v>17</v>
      </c>
    </row>
    <row r="39" spans="1:10" x14ac:dyDescent="0.35">
      <c r="A39" s="5">
        <v>43530</v>
      </c>
      <c r="B39" s="12" t="s">
        <v>25</v>
      </c>
      <c r="C39" s="7">
        <v>5416052</v>
      </c>
      <c r="D39" s="12" t="s">
        <v>37</v>
      </c>
      <c r="E39" s="12" t="s">
        <v>46</v>
      </c>
      <c r="F39" s="12" t="s">
        <v>72</v>
      </c>
      <c r="G39" s="18">
        <v>27.94</v>
      </c>
      <c r="H39" s="19"/>
      <c r="I39" s="9">
        <f>SUMPRODUCT((Tableau2[Crédit]-Tableau2[Débit])*(Tableau2[Date]&lt;=Tableau2[[#This Row],[Date]]))</f>
        <v>6814.39</v>
      </c>
      <c r="J39" s="10" t="s">
        <v>17</v>
      </c>
    </row>
    <row r="40" spans="1:10" x14ac:dyDescent="0.35">
      <c r="A40" s="5">
        <v>43531</v>
      </c>
      <c r="B40" s="12" t="s">
        <v>25</v>
      </c>
      <c r="C40" s="7">
        <v>5416053</v>
      </c>
      <c r="D40" s="12" t="s">
        <v>73</v>
      </c>
      <c r="E40" s="12" t="s">
        <v>45</v>
      </c>
      <c r="G40" s="18">
        <v>561.6</v>
      </c>
      <c r="H40" s="19"/>
      <c r="I40" s="9">
        <f>SUMPRODUCT((Tableau2[Crédit]-Tableau2[Débit])*(Tableau2[Date]&lt;=Tableau2[[#This Row],[Date]]))</f>
        <v>6252.79</v>
      </c>
      <c r="J40" s="10" t="s">
        <v>17</v>
      </c>
    </row>
    <row r="41" spans="1:10" x14ac:dyDescent="0.35">
      <c r="A41" s="5">
        <v>43542</v>
      </c>
      <c r="B41" s="12" t="s">
        <v>25</v>
      </c>
      <c r="C41" s="7">
        <v>5416054</v>
      </c>
      <c r="D41" s="12" t="s">
        <v>74</v>
      </c>
      <c r="E41" s="12" t="s">
        <v>75</v>
      </c>
      <c r="F41" s="12" t="s">
        <v>76</v>
      </c>
      <c r="G41" s="18">
        <v>182.14</v>
      </c>
      <c r="H41" s="19"/>
      <c r="I41" s="9">
        <f>SUMPRODUCT((Tableau2[Crédit]-Tableau2[Débit])*(Tableau2[Date]&lt;=Tableau2[[#This Row],[Date]]))</f>
        <v>6070.65</v>
      </c>
      <c r="J41" s="10" t="s">
        <v>17</v>
      </c>
    </row>
    <row r="42" spans="1:10" x14ac:dyDescent="0.35">
      <c r="A42" s="5">
        <v>43550</v>
      </c>
      <c r="B42" s="12" t="s">
        <v>25</v>
      </c>
      <c r="C42" s="7">
        <v>5416055</v>
      </c>
      <c r="D42" s="12" t="s">
        <v>54</v>
      </c>
      <c r="E42" s="12" t="s">
        <v>55</v>
      </c>
      <c r="F42" s="12" t="s">
        <v>77</v>
      </c>
      <c r="G42" s="18">
        <v>14</v>
      </c>
      <c r="H42" s="19"/>
      <c r="I42" s="9">
        <f>SUMPRODUCT((Tableau2[Crédit]-Tableau2[Débit])*(Tableau2[Date]&lt;=Tableau2[[#This Row],[Date]]))</f>
        <v>5853.2</v>
      </c>
      <c r="J42" s="10" t="s">
        <v>17</v>
      </c>
    </row>
    <row r="43" spans="1:10" x14ac:dyDescent="0.35">
      <c r="A43" s="5">
        <v>43550</v>
      </c>
      <c r="B43" s="12" t="s">
        <v>25</v>
      </c>
      <c r="C43" s="7">
        <v>5416056</v>
      </c>
      <c r="G43" s="23">
        <v>203.45</v>
      </c>
      <c r="H43" s="19"/>
      <c r="I43" s="9">
        <f>SUMPRODUCT((Tableau2[Crédit]-Tableau2[Débit])*(Tableau2[Date]&lt;=Tableau2[[#This Row],[Date]]))</f>
        <v>5853.2</v>
      </c>
      <c r="J43" s="10"/>
    </row>
    <row r="44" spans="1:10" x14ac:dyDescent="0.35">
      <c r="A44" s="5">
        <v>43557</v>
      </c>
      <c r="B44" s="12" t="s">
        <v>14</v>
      </c>
      <c r="C44" s="7"/>
      <c r="D44" s="12" t="s">
        <v>32</v>
      </c>
      <c r="E44" s="12" t="s">
        <v>33</v>
      </c>
      <c r="F44" s="12" t="s">
        <v>63</v>
      </c>
      <c r="G44" s="18">
        <v>13.5</v>
      </c>
      <c r="H44" s="24"/>
      <c r="I44" s="9">
        <f>SUMPRODUCT((Tableau2[Crédit]-Tableau2[Débit])*(Tableau2[Date]&lt;=Tableau2[[#This Row],[Date]]))</f>
        <v>5839.7</v>
      </c>
      <c r="J44" s="10" t="s">
        <v>17</v>
      </c>
    </row>
    <row r="45" spans="1:10" x14ac:dyDescent="0.35">
      <c r="A45" s="5">
        <v>43559</v>
      </c>
      <c r="B45" s="12" t="s">
        <v>14</v>
      </c>
      <c r="C45" s="7"/>
      <c r="D45" s="12" t="s">
        <v>32</v>
      </c>
      <c r="E45" s="12" t="s">
        <v>33</v>
      </c>
      <c r="G45" s="18">
        <v>12.5</v>
      </c>
      <c r="H45" s="24"/>
      <c r="I45" s="9">
        <f>SUMPRODUCT((Tableau2[Crédit]-Tableau2[Débit])*(Tableau2[Date]&lt;=Tableau2[[#This Row],[Date]]))</f>
        <v>5827.2</v>
      </c>
      <c r="J45" s="10" t="s">
        <v>17</v>
      </c>
    </row>
    <row r="46" spans="1:10" x14ac:dyDescent="0.35">
      <c r="A46" s="5">
        <v>43572</v>
      </c>
      <c r="B46" s="12" t="s">
        <v>35</v>
      </c>
      <c r="C46" s="7"/>
      <c r="D46" s="12" t="s">
        <v>36</v>
      </c>
      <c r="E46" s="12" t="s">
        <v>78</v>
      </c>
      <c r="G46" s="18"/>
      <c r="H46" s="24">
        <v>77</v>
      </c>
      <c r="I46" s="9">
        <f>SUMPRODUCT((Tableau2[Crédit]-Tableau2[Débit])*(Tableau2[Date]&lt;=Tableau2[[#This Row],[Date]]))</f>
        <v>6710.2</v>
      </c>
      <c r="J46" s="10"/>
    </row>
    <row r="47" spans="1:10" x14ac:dyDescent="0.35">
      <c r="A47" s="5">
        <v>43572</v>
      </c>
      <c r="B47" s="12" t="s">
        <v>70</v>
      </c>
      <c r="C47" s="7"/>
      <c r="D47" s="12" t="s">
        <v>36</v>
      </c>
      <c r="E47" s="12" t="s">
        <v>78</v>
      </c>
      <c r="G47" s="18"/>
      <c r="H47" s="24">
        <v>806</v>
      </c>
      <c r="I47" s="9">
        <f>SUMPRODUCT((Tableau2[Crédit]-Tableau2[Débit])*(Tableau2[Date]&lt;=Tableau2[[#This Row],[Date]]))</f>
        <v>6710.2</v>
      </c>
      <c r="J47" s="10"/>
    </row>
    <row r="48" spans="1:10" x14ac:dyDescent="0.35">
      <c r="A48" s="5">
        <v>43579</v>
      </c>
      <c r="B48" s="12" t="s">
        <v>25</v>
      </c>
      <c r="C48" s="7">
        <v>5416057</v>
      </c>
      <c r="D48" s="12" t="s">
        <v>79</v>
      </c>
      <c r="E48" s="12" t="s">
        <v>34</v>
      </c>
      <c r="G48" s="18">
        <v>697.96</v>
      </c>
      <c r="H48" s="24"/>
      <c r="I48" s="9">
        <f>SUMPRODUCT((Tableau2[Crédit]-Tableau2[Débit])*(Tableau2[Date]&lt;=Tableau2[[#This Row],[Date]]))</f>
        <v>5991.25</v>
      </c>
      <c r="J48" s="10"/>
    </row>
    <row r="49" spans="1:10" x14ac:dyDescent="0.35">
      <c r="A49" s="5">
        <v>43579</v>
      </c>
      <c r="B49" s="12" t="s">
        <v>25</v>
      </c>
      <c r="C49" s="7">
        <v>5416058</v>
      </c>
      <c r="D49" s="12" t="s">
        <v>80</v>
      </c>
      <c r="E49" s="12" t="s">
        <v>46</v>
      </c>
      <c r="F49" s="12" t="s">
        <v>81</v>
      </c>
      <c r="G49" s="18">
        <v>20.99</v>
      </c>
      <c r="H49" s="24"/>
      <c r="I49" s="9">
        <f>SUMPRODUCT((Tableau2[Crédit]-Tableau2[Débit])*(Tableau2[Date]&lt;=Tableau2[[#This Row],[Date]]))</f>
        <v>5991.25</v>
      </c>
      <c r="J49" s="10"/>
    </row>
  </sheetData>
  <dataValidations count="1">
    <dataValidation type="list" allowBlank="1" showInputMessage="1" showErrorMessage="1" sqref="E1:E49">
      <formula1>INDIRECT("Tbl_Catégories")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5"/>
  <sheetViews>
    <sheetView workbookViewId="0">
      <selection activeCell="A2" sqref="A2:A15"/>
    </sheetView>
  </sheetViews>
  <sheetFormatPr baseColWidth="10" defaultRowHeight="14.5" x14ac:dyDescent="0.35"/>
  <cols>
    <col min="1" max="1" width="21.6328125" bestFit="1" customWidth="1"/>
  </cols>
  <sheetData>
    <row r="1" spans="1:1" ht="15.5" x14ac:dyDescent="0.35">
      <c r="A1" s="1" t="s">
        <v>4</v>
      </c>
    </row>
    <row r="2" spans="1:1" x14ac:dyDescent="0.35">
      <c r="A2" t="s">
        <v>13</v>
      </c>
    </row>
    <row r="3" spans="1:1" x14ac:dyDescent="0.35">
      <c r="A3" t="s">
        <v>19</v>
      </c>
    </row>
    <row r="4" spans="1:1" x14ac:dyDescent="0.35">
      <c r="A4" t="s">
        <v>20</v>
      </c>
    </row>
    <row r="5" spans="1:1" x14ac:dyDescent="0.35">
      <c r="A5" t="s">
        <v>24</v>
      </c>
    </row>
    <row r="6" spans="1:1" x14ac:dyDescent="0.35">
      <c r="A6" t="s">
        <v>28</v>
      </c>
    </row>
    <row r="7" spans="1:1" x14ac:dyDescent="0.35">
      <c r="A7" t="s">
        <v>31</v>
      </c>
    </row>
    <row r="8" spans="1:1" x14ac:dyDescent="0.35">
      <c r="A8" t="s">
        <v>34</v>
      </c>
    </row>
    <row r="9" spans="1:1" x14ac:dyDescent="0.35">
      <c r="A9" t="s">
        <v>33</v>
      </c>
    </row>
    <row r="10" spans="1:1" x14ac:dyDescent="0.35">
      <c r="A10" t="s">
        <v>16</v>
      </c>
    </row>
    <row r="11" spans="1:1" x14ac:dyDescent="0.35">
      <c r="A11" t="s">
        <v>41</v>
      </c>
    </row>
    <row r="12" spans="1:1" x14ac:dyDescent="0.35">
      <c r="A12" t="s">
        <v>45</v>
      </c>
    </row>
    <row r="13" spans="1:1" x14ac:dyDescent="0.35">
      <c r="A13" t="s">
        <v>46</v>
      </c>
    </row>
    <row r="14" spans="1:1" x14ac:dyDescent="0.35">
      <c r="A14" t="s">
        <v>51</v>
      </c>
    </row>
    <row r="15" spans="1:1" x14ac:dyDescent="0.35">
      <c r="A15" t="s">
        <v>52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Compte</vt:lpstr>
      <vt:lpstr>Catégories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2019-04-29T08:57:53Z</dcterms:created>
  <dcterms:modified xsi:type="dcterms:W3CDTF">2019-04-29T09:09:24Z</dcterms:modified>
</cp:coreProperties>
</file>