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OneDrive\Documents\excel\excel\"/>
    </mc:Choice>
  </mc:AlternateContent>
  <bookViews>
    <workbookView xWindow="0" yWindow="0" windowWidth="19200" windowHeight="8030" activeTab="2"/>
  </bookViews>
  <sheets>
    <sheet name="paramètres" sheetId="6" r:id="rId1"/>
    <sheet name="cas standard" sheetId="4" r:id="rId2"/>
    <sheet name="cas d'une vacation longue" sheetId="5" r:id="rId3"/>
  </sheets>
  <definedNames>
    <definedName name="DebutNuit">paramètres!$B$1</definedName>
    <definedName name="FinNuit">paramètres!$B$2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" i="5" l="1"/>
  <c r="E2" i="5" s="1"/>
  <c r="F3" i="5"/>
  <c r="E3" i="5" s="1"/>
  <c r="F4" i="5"/>
  <c r="E4" i="5" s="1"/>
  <c r="F5" i="5"/>
  <c r="E5" i="5" s="1"/>
  <c r="F6" i="5"/>
  <c r="E6" i="5" s="1"/>
  <c r="F7" i="5"/>
  <c r="E7" i="5" s="1"/>
  <c r="F8" i="5"/>
  <c r="E8" i="5" s="1"/>
  <c r="F9" i="5"/>
  <c r="E9" i="5" s="1"/>
  <c r="F10" i="5"/>
  <c r="E10" i="5" s="1"/>
  <c r="G4" i="4" l="1"/>
  <c r="G5" i="4"/>
  <c r="G6" i="4"/>
  <c r="G7" i="4"/>
  <c r="G8" i="4"/>
  <c r="G9" i="4"/>
  <c r="G10" i="4"/>
  <c r="G11" i="4"/>
  <c r="G12" i="4"/>
  <c r="G13" i="4"/>
  <c r="G14" i="4"/>
  <c r="F4" i="4"/>
  <c r="F5" i="4"/>
  <c r="F6" i="4"/>
  <c r="F7" i="4"/>
  <c r="F8" i="4"/>
  <c r="F9" i="4"/>
  <c r="F10" i="4"/>
  <c r="F11" i="4"/>
  <c r="F12" i="4"/>
  <c r="E12" i="4" s="1"/>
  <c r="F13" i="4"/>
  <c r="E13" i="4" s="1"/>
  <c r="F14" i="4"/>
  <c r="E14" i="4" l="1"/>
  <c r="E10" i="4"/>
  <c r="E6" i="4"/>
  <c r="E11" i="4"/>
  <c r="E7" i="4"/>
  <c r="E5" i="4"/>
  <c r="E8" i="4"/>
  <c r="E4" i="4"/>
  <c r="E9" i="4"/>
</calcChain>
</file>

<file path=xl/sharedStrings.xml><?xml version="1.0" encoding="utf-8"?>
<sst xmlns="http://schemas.openxmlformats.org/spreadsheetml/2006/main" count="22" uniqueCount="19">
  <si>
    <t>Horaire</t>
  </si>
  <si>
    <t>Fin</t>
  </si>
  <si>
    <t>Pause</t>
  </si>
  <si>
    <t>Début</t>
  </si>
  <si>
    <t>FinPause</t>
  </si>
  <si>
    <t>HeuresJour</t>
  </si>
  <si>
    <t>Debut</t>
  </si>
  <si>
    <t>DebutPause</t>
  </si>
  <si>
    <t>TempsDePause</t>
  </si>
  <si>
    <t>HeuresNuit</t>
  </si>
  <si>
    <t>Hors Pause</t>
  </si>
  <si>
    <t>début nuit</t>
  </si>
  <si>
    <t>fin nuit</t>
  </si>
  <si>
    <t>Heures de nuit</t>
  </si>
  <si>
    <t>Heures de jour</t>
  </si>
  <si>
    <t>Heure fin</t>
  </si>
  <si>
    <t>Jour fin</t>
  </si>
  <si>
    <t>Heure début</t>
  </si>
  <si>
    <t>Jour début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</si>
</sst>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h:mm;@"/>
    <numFmt numFmtId="165" formatCode="[hh]:mm"/>
    <numFmt numFmtId="166" formatCode="[$-F400]h:mm:ss\ AM/PM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scheme val="minor"/>
    </font>
    <font>
      <b/>
      <sz val="11"/>
      <color theme="1"/>
      <name val="Calibri"/>
      <scheme val="minor"/>
    </font>
    <font>
      <sz val="11"/>
      <color theme="0"/>
      <name val="Calibri"/>
      <family val="2"/>
      <scheme val="minor"/>
    </font>
    <font>
      <b/>
      <sz val="10"/>
      <color theme="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2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Continuous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top"/>
    </xf>
    <xf numFmtId="0" fontId="0" fillId="0" borderId="0" xfId="0" applyFont="1" applyFill="1"/>
    <xf numFmtId="0" fontId="0" fillId="0" borderId="0" xfId="0" applyFont="1" applyFill="1" applyAlignment="1">
      <alignment horizontal="center" vertical="center" wrapText="1"/>
    </xf>
    <xf numFmtId="0" fontId="0" fillId="0" borderId="0" xfId="0" applyFont="1" applyFill="1" applyBorder="1"/>
    <xf numFmtId="0" fontId="0" fillId="0" borderId="0" xfId="0" applyFont="1"/>
    <xf numFmtId="164" fontId="0" fillId="0" borderId="0" xfId="0" applyNumberFormat="1" applyFont="1" applyFill="1" applyBorder="1" applyAlignment="1" applyProtection="1">
      <alignment horizontal="center" vertical="center"/>
      <protection locked="0"/>
    </xf>
    <xf numFmtId="0" fontId="1" fillId="0" borderId="1" xfId="0" applyFont="1" applyFill="1" applyBorder="1" applyAlignment="1">
      <alignment horizontal="center" vertical="center"/>
    </xf>
    <xf numFmtId="164" fontId="2" fillId="0" borderId="0" xfId="0" applyNumberFormat="1" applyFont="1" applyFill="1" applyBorder="1" applyAlignment="1" applyProtection="1">
      <alignment horizontal="center" vertical="center"/>
      <protection locked="0"/>
    </xf>
    <xf numFmtId="0" fontId="3" fillId="0" borderId="3" xfId="0" applyFont="1" applyFill="1" applyBorder="1" applyAlignment="1">
      <alignment horizontal="center" vertical="center" wrapText="1"/>
    </xf>
    <xf numFmtId="20" fontId="0" fillId="0" borderId="0" xfId="0" applyNumberFormat="1" applyFont="1"/>
    <xf numFmtId="165" fontId="0" fillId="0" borderId="0" xfId="0" applyNumberFormat="1" applyAlignment="1" applyProtection="1"/>
    <xf numFmtId="20" fontId="0" fillId="0" borderId="0" xfId="0" applyNumberFormat="1" applyAlignment="1" applyProtection="1"/>
    <xf numFmtId="14" fontId="0" fillId="0" borderId="0" xfId="0" applyNumberFormat="1" applyAlignment="1" applyProtection="1"/>
    <xf numFmtId="20" fontId="0" fillId="0" borderId="0" xfId="0" applyNumberFormat="1" applyAlignment="1"/>
    <xf numFmtId="0" fontId="4" fillId="0" borderId="0" xfId="0" applyFont="1"/>
    <xf numFmtId="165" fontId="4" fillId="0" borderId="0" xfId="0" applyNumberFormat="1" applyFont="1" applyFill="1" applyBorder="1" applyAlignment="1">
      <alignment horizontal="center"/>
    </xf>
    <xf numFmtId="14" fontId="5" fillId="0" borderId="0" xfId="0" applyNumberFormat="1" applyFont="1" applyAlignment="1" applyProtection="1"/>
    <xf numFmtId="166" fontId="5" fillId="0" borderId="0" xfId="0" applyNumberFormat="1" applyFont="1" applyAlignment="1" applyProtection="1"/>
    <xf numFmtId="20" fontId="4" fillId="0" borderId="0" xfId="0" applyNumberFormat="1" applyFont="1" applyAlignment="1"/>
    <xf numFmtId="0" fontId="1" fillId="0" borderId="1" xfId="0" applyFont="1" applyFill="1" applyBorder="1" applyAlignment="1">
      <alignment horizontal="center" vertical="center"/>
    </xf>
  </cellXfs>
  <cellStyles count="1">
    <cellStyle name="Normal" xfId="0" builtinId="0"/>
  </cellStyles>
  <dxfs count="19">
    <dxf>
      <numFmt numFmtId="165" formatCode="[hh]:mm"/>
      <alignment horizontal="general" vertical="bottom" textRotation="0" wrapText="0" indent="0" justifyLastLine="0" shrinkToFit="0" readingOrder="0"/>
      <protection locked="1" hidden="0"/>
    </dxf>
    <dxf>
      <numFmt numFmtId="165" formatCode="[hh]:mm"/>
      <alignment horizontal="general" vertical="bottom" textRotation="0" wrapText="0" indent="0" justifyLastLine="0" shrinkToFit="0" readingOrder="0"/>
      <protection locked="1" hidden="0"/>
    </dxf>
    <dxf>
      <numFmt numFmtId="25" formatCode="hh:mm"/>
      <alignment horizontal="general" vertical="bottom" textRotation="0" wrapText="0" indent="0" justifyLastLine="0" shrinkToFit="0" readingOrder="0"/>
      <protection locked="1" hidden="0"/>
    </dxf>
    <dxf>
      <numFmt numFmtId="19" formatCode="dd/mm/yyyy"/>
      <alignment horizontal="general" vertical="bottom" textRotation="0" wrapText="0" indent="0" justifyLastLine="0" shrinkToFit="0" readingOrder="0"/>
      <protection locked="1" hidden="0"/>
    </dxf>
    <dxf>
      <numFmt numFmtId="19" formatCode="dd/mm/yyyy"/>
      <alignment horizontal="general" vertical="bottom" textRotation="0" wrapText="0" indent="0" justifyLastLine="0" shrinkToFit="0" readingOrder="0"/>
      <protection locked="1" hidden="0"/>
    </dxf>
    <dxf>
      <alignment horizontal="general" vertical="bottom" textRotation="0" wrapText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color theme="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h:mm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h:mm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h:mm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h:mm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h:mm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h:mm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h:mm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1" defaultTableStyle="TableStyleMedium2" defaultPivotStyle="PivotStyleLight16">
    <tableStyle name="Style de tableau 1" pivot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88900</xdr:colOff>
      <xdr:row>16</xdr:row>
      <xdr:rowOff>44450</xdr:rowOff>
    </xdr:from>
    <xdr:to>
      <xdr:col>5</xdr:col>
      <xdr:colOff>996950</xdr:colOff>
      <xdr:row>18</xdr:row>
      <xdr:rowOff>133350</xdr:rowOff>
    </xdr:to>
    <xdr:sp macro="" textlink="">
      <xdr:nvSpPr>
        <xdr:cNvPr id="2" name="ZoneTexte 1"/>
        <xdr:cNvSpPr txBox="1"/>
      </xdr:nvSpPr>
      <xdr:spPr>
        <a:xfrm>
          <a:off x="2616200" y="2990850"/>
          <a:ext cx="4699000" cy="457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Ce cas correspond à une journée de travail (dans tous les cas journée inférieure à 24h pour</a:t>
          </a:r>
          <a:r>
            <a:rPr lang="fr-FR" sz="1100" baseline="0"/>
            <a:t> couvrir les activités d'internes, gardiennage, pompiers etc.)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0</xdr:colOff>
      <xdr:row>14</xdr:row>
      <xdr:rowOff>0</xdr:rowOff>
    </xdr:from>
    <xdr:ext cx="5418791" cy="436786"/>
    <xdr:sp macro="" textlink="">
      <xdr:nvSpPr>
        <xdr:cNvPr id="2" name="ZoneTexte 1"/>
        <xdr:cNvSpPr txBox="1"/>
      </xdr:nvSpPr>
      <xdr:spPr>
        <a:xfrm>
          <a:off x="3429000" y="2578100"/>
          <a:ext cx="5418791" cy="43678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Ce cas correspond à une vacation pouvant dépasser 24h ... voyages, missions etc.</a:t>
          </a:r>
        </a:p>
        <a:p>
          <a:r>
            <a:rPr lang="fr-FR" sz="1100"/>
            <a:t>Dans ce cas, il est considéré</a:t>
          </a:r>
          <a:r>
            <a:rPr lang="fr-FR" sz="1100" baseline="0"/>
            <a:t> que les heures sont dans le fuseau horaire de la ville de départ.</a:t>
          </a:r>
          <a:endParaRPr lang="fr-FR" sz="1100"/>
        </a:p>
      </xdr:txBody>
    </xdr:sp>
    <xdr:clientData/>
  </xdr:oneCellAnchor>
</xdr:wsDr>
</file>

<file path=xl/tables/table1.xml><?xml version="1.0" encoding="utf-8"?>
<table xmlns="http://schemas.openxmlformats.org/spreadsheetml/2006/main" id="1" name="Horaires" displayName="Horaires" ref="A3:G14" totalsRowShown="0" headerRowDxfId="18" dataDxfId="16" headerRowBorderDxfId="17" tableBorderDxfId="15" totalsRowBorderDxfId="14">
  <autoFilter ref="A3:G14"/>
  <tableColumns count="7">
    <tableColumn id="3" name="Debut" dataDxfId="13"/>
    <tableColumn id="4" name="Fin" dataDxfId="12"/>
    <tableColumn id="7" name="DebutPause" dataDxfId="11"/>
    <tableColumn id="8" name="FinPause" dataDxfId="10"/>
    <tableColumn id="2" name="HeuresJour" dataDxfId="9">
      <calculatedColumnFormula>MOD(Horaires[[#This Row],[Fin]]-Horaires[[#This Row],[Debut]],1)-Horaires[[#This Row],[HeuresNuit]]-Horaires[[#This Row],[TempsDePause]]</calculatedColumnFormula>
    </tableColumn>
    <tableColumn id="17" name="HeuresNuit" dataDxfId="8">
      <calculatedColumnFormula>(MAX(0,MIN(IF(Horaires[[#This Row],[Fin]]&lt;Horaires[[#This Row],[Debut]],1,0)+Horaires[[#This Row],[Fin]],1+FinNuit)-MAX(Horaires[[#This Row],[Debut]],DebutNuit))-IF(Horaires[[#This Row],[DebutPause]]=0,0,MIN(IF(Horaires[[#This Row],[FinPause]]=0,0,IF(Horaires[[#This Row],[FinPause]]&lt;Horaires[[#This Row],[Debut]],1,0)+Horaires[[#This Row],[FinPause]]),1+FinNuit)-MAX(IF(Horaires[[#This Row],[DebutPause]]=0,0,IF(Horaires[[#This Row],[DebutPause]]&lt;Horaires[[#This Row],[Debut]],1,0)+Horaires[[#This Row],[DebutPause]]),DebutNuit)))</calculatedColumnFormula>
    </tableColumn>
    <tableColumn id="5" name="TempsDePause" dataDxfId="7">
      <calculatedColumnFormula>MOD(Horaires[[#This Row],[FinPause]]-Horaires[[#This Row],[DebutPause]],1)</calculatedColumnFormula>
    </tableColumn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1" displayName="Tableau1" ref="A1:F10" totalsRowShown="0" headerRowDxfId="6" dataDxfId="5">
  <autoFilter ref="A1:F10"/>
  <tableColumns count="6">
    <tableColumn id="1" name="Jour début" dataDxfId="4"/>
    <tableColumn id="2" name="Heure début"/>
    <tableColumn id="3" name="Jour fin" dataDxfId="3"/>
    <tableColumn id="4" name="Heure fin" dataDxfId="2"/>
    <tableColumn id="6" name="Heures de jour" dataDxfId="1">
      <calculatedColumnFormula>Tableau1[[#This Row],[Jour fin]]+Tableau1[[#This Row],[Heure fin]]-Tableau1[[#This Row],[Jour début]]-Tableau1[[#This Row],[Heure début]]-Tableau1[[#This Row],[Heures de nuit]]</calculatedColumnFormula>
    </tableColumn>
    <tableColumn id="9" name="Heures de nuit" dataDxfId="0">
      <calculatedColumnFormula>(1+FinNuit-DebutNuit)*INT(Tableau1[[#This Row],[Jour fin]]+Tableau1[[#This Row],[Heure fin]]-Tableau1[[#This Row],[Jour début]]-Tableau1[[#This Row],[Heure début]])+IF(Tableau1[[#This Row],[Heure fin]]&lt;Tableau1[[#This Row],[Heure début]],MAX(0,MIN((Tableau1[[#This Row],[Heure fin]])+1,FinNuit+1)-MAX(Tableau1[[#This Row],[Heure début]],DebutNuit))+MAX(0,FinNuit-Tableau1[[#This Row],[Heure début]]),MAX(DebutNuit,Tableau1[[#This Row],[Heure fin]])-MAX(DebutNuit,Tableau1[[#This Row],[Heure début]])+MAX(MIN(FinNuit,Tableau1[[#This Row],[Heure fin]])-MIN(FinNuit,Tableau1[[#This Row],[Heure début]]),0))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"/>
  <sheetViews>
    <sheetView workbookViewId="0">
      <selection sqref="A1:B2"/>
    </sheetView>
  </sheetViews>
  <sheetFormatPr baseColWidth="10" defaultRowHeight="14.5" x14ac:dyDescent="0.35"/>
  <sheetData>
    <row r="1" spans="1:2" x14ac:dyDescent="0.35">
      <c r="A1" s="8" t="s">
        <v>11</v>
      </c>
      <c r="B1" s="13">
        <v>0.95833333333333337</v>
      </c>
    </row>
    <row r="2" spans="1:2" x14ac:dyDescent="0.35">
      <c r="A2" s="8" t="s">
        <v>12</v>
      </c>
      <c r="B2" s="13">
        <v>0.25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G15"/>
  <sheetViews>
    <sheetView showZeros="0" workbookViewId="0">
      <selection activeCell="A4" sqref="A4"/>
    </sheetView>
  </sheetViews>
  <sheetFormatPr baseColWidth="10" defaultRowHeight="14.5" x14ac:dyDescent="0.35"/>
  <cols>
    <col min="1" max="6" width="18.08984375" style="8" customWidth="1"/>
    <col min="7" max="7" width="18.08984375" customWidth="1"/>
    <col min="8" max="8" width="17.1796875" style="8" customWidth="1"/>
    <col min="9" max="16384" width="10.90625" style="8"/>
  </cols>
  <sheetData>
    <row r="1" spans="1:7" s="5" customFormat="1" ht="14.5" customHeight="1" x14ac:dyDescent="0.35">
      <c r="A1" s="2" t="s">
        <v>0</v>
      </c>
      <c r="B1" s="2"/>
      <c r="C1" s="23" t="s">
        <v>2</v>
      </c>
      <c r="D1" s="23"/>
    </row>
    <row r="2" spans="1:7" s="5" customFormat="1" x14ac:dyDescent="0.35">
      <c r="A2" s="10" t="s">
        <v>3</v>
      </c>
      <c r="B2" s="4" t="s">
        <v>1</v>
      </c>
      <c r="C2" s="3" t="s">
        <v>3</v>
      </c>
      <c r="D2" s="3" t="s">
        <v>1</v>
      </c>
      <c r="E2" s="23" t="s">
        <v>10</v>
      </c>
      <c r="F2" s="23"/>
    </row>
    <row r="3" spans="1:7" s="6" customFormat="1" x14ac:dyDescent="0.35">
      <c r="A3" s="1" t="s">
        <v>6</v>
      </c>
      <c r="B3" s="1" t="s">
        <v>1</v>
      </c>
      <c r="C3" s="1" t="s">
        <v>7</v>
      </c>
      <c r="D3" s="1" t="s">
        <v>4</v>
      </c>
      <c r="E3" s="12" t="s">
        <v>5</v>
      </c>
      <c r="F3" s="1" t="s">
        <v>9</v>
      </c>
      <c r="G3" s="12" t="s">
        <v>8</v>
      </c>
    </row>
    <row r="4" spans="1:7" s="7" customFormat="1" x14ac:dyDescent="0.35">
      <c r="A4" s="9">
        <v>0.73958333333333337</v>
      </c>
      <c r="B4" s="9">
        <v>0.375</v>
      </c>
      <c r="C4" s="9">
        <v>0.20833333333333334</v>
      </c>
      <c r="D4" s="9">
        <v>0.25</v>
      </c>
      <c r="E4" s="11">
        <f>MOD(Horaires[[#This Row],[Fin]]-Horaires[[#This Row],[Debut]],1)-Horaires[[#This Row],[HeuresNuit]]-Horaires[[#This Row],[TempsDePause]]</f>
        <v>0.34375000000000011</v>
      </c>
      <c r="F4" s="9">
        <f>(MAX(0,MIN(IF(Horaires[[#This Row],[Fin]]&lt;Horaires[[#This Row],[Debut]],1,0)+Horaires[[#This Row],[Fin]],1+FinNuit)-MAX(Horaires[[#This Row],[Debut]],DebutNuit))-IF(Horaires[[#This Row],[DebutPause]]=0,0,MIN(IF(Horaires[[#This Row],[FinPause]]=0,0,IF(Horaires[[#This Row],[FinPause]]&lt;Horaires[[#This Row],[Debut]],1,0)+Horaires[[#This Row],[FinPause]]),1+FinNuit)-MAX(IF(Horaires[[#This Row],[DebutPause]]=0,0,IF(Horaires[[#This Row],[DebutPause]]&lt;Horaires[[#This Row],[Debut]],1,0)+Horaires[[#This Row],[DebutPause]]),DebutNuit)))</f>
        <v>0.24999999999999989</v>
      </c>
      <c r="G4" s="11">
        <f>MOD(Horaires[[#This Row],[FinPause]]-Horaires[[#This Row],[DebutPause]],1)</f>
        <v>4.1666666666666657E-2</v>
      </c>
    </row>
    <row r="5" spans="1:7" s="7" customFormat="1" x14ac:dyDescent="0.35">
      <c r="A5" s="9">
        <v>0.97916666666666663</v>
      </c>
      <c r="B5" s="9">
        <v>0.33333333333333331</v>
      </c>
      <c r="C5" s="9">
        <v>0.97916666666666663</v>
      </c>
      <c r="D5" s="9">
        <v>2.0833333333333332E-2</v>
      </c>
      <c r="E5" s="11">
        <f>MOD(Horaires[[#This Row],[Fin]]-Horaires[[#This Row],[Debut]],1)-Horaires[[#This Row],[HeuresNuit]]-Horaires[[#This Row],[TempsDePause]]</f>
        <v>8.3333333333333259E-2</v>
      </c>
      <c r="F5" s="9">
        <f>(MAX(0,MIN(IF(Horaires[[#This Row],[Fin]]&lt;Horaires[[#This Row],[Debut]],1,0)+Horaires[[#This Row],[Fin]],1+FinNuit)-MAX(Horaires[[#This Row],[Debut]],DebutNuit))-IF(Horaires[[#This Row],[DebutPause]]=0,0,MIN(IF(Horaires[[#This Row],[FinPause]]=0,0,IF(Horaires[[#This Row],[FinPause]]&lt;Horaires[[#This Row],[Debut]],1,0)+Horaires[[#This Row],[FinPause]]),1+FinNuit)-MAX(IF(Horaires[[#This Row],[DebutPause]]=0,0,IF(Horaires[[#This Row],[DebutPause]]&lt;Horaires[[#This Row],[Debut]],1,0)+Horaires[[#This Row],[DebutPause]]),DebutNuit)))</f>
        <v>0.22916666666666674</v>
      </c>
      <c r="G5" s="11">
        <f>MOD(Horaires[[#This Row],[FinPause]]-Horaires[[#This Row],[DebutPause]],1)</f>
        <v>4.1666666666666741E-2</v>
      </c>
    </row>
    <row r="6" spans="1:7" s="7" customFormat="1" x14ac:dyDescent="0.35">
      <c r="A6" s="9">
        <v>0.23958333333333334</v>
      </c>
      <c r="B6" s="9">
        <v>0.75</v>
      </c>
      <c r="C6" s="9"/>
      <c r="D6" s="9"/>
      <c r="E6" s="11">
        <f>MOD(Horaires[[#This Row],[Fin]]-Horaires[[#This Row],[Debut]],1)-Horaires[[#This Row],[HeuresNuit]]-Horaires[[#This Row],[TempsDePause]]</f>
        <v>0.51041666666666663</v>
      </c>
      <c r="F6" s="9">
        <f>(MAX(0,MIN(IF(Horaires[[#This Row],[Fin]]&lt;Horaires[[#This Row],[Debut]],1,0)+Horaires[[#This Row],[Fin]],1+FinNuit)-MAX(Horaires[[#This Row],[Debut]],DebutNuit))-IF(Horaires[[#This Row],[DebutPause]]=0,0,MIN(IF(Horaires[[#This Row],[FinPause]]=0,0,IF(Horaires[[#This Row],[FinPause]]&lt;Horaires[[#This Row],[Debut]],1,0)+Horaires[[#This Row],[FinPause]]),1+FinNuit)-MAX(IF(Horaires[[#This Row],[DebutPause]]=0,0,IF(Horaires[[#This Row],[DebutPause]]&lt;Horaires[[#This Row],[Debut]],1,0)+Horaires[[#This Row],[DebutPause]]),DebutNuit)))</f>
        <v>0</v>
      </c>
      <c r="G6" s="11">
        <f>MOD(Horaires[[#This Row],[FinPause]]-Horaires[[#This Row],[DebutPause]],1)</f>
        <v>0</v>
      </c>
    </row>
    <row r="7" spans="1:7" s="7" customFormat="1" x14ac:dyDescent="0.35">
      <c r="A7" s="9">
        <v>0.23958333333333334</v>
      </c>
      <c r="B7" s="9">
        <v>0.75</v>
      </c>
      <c r="C7" s="9"/>
      <c r="D7" s="9"/>
      <c r="E7" s="11">
        <f>MOD(Horaires[[#This Row],[Fin]]-Horaires[[#This Row],[Debut]],1)-Horaires[[#This Row],[HeuresNuit]]-Horaires[[#This Row],[TempsDePause]]</f>
        <v>0.51041666666666663</v>
      </c>
      <c r="F7" s="9">
        <f>(MAX(0,MIN(IF(Horaires[[#This Row],[Fin]]&lt;Horaires[[#This Row],[Debut]],1,0)+Horaires[[#This Row],[Fin]],1+FinNuit)-MAX(Horaires[[#This Row],[Debut]],DebutNuit))-IF(Horaires[[#This Row],[DebutPause]]=0,0,MIN(IF(Horaires[[#This Row],[FinPause]]=0,0,IF(Horaires[[#This Row],[FinPause]]&lt;Horaires[[#This Row],[Debut]],1,0)+Horaires[[#This Row],[FinPause]]),1+FinNuit)-MAX(IF(Horaires[[#This Row],[DebutPause]]=0,0,IF(Horaires[[#This Row],[DebutPause]]&lt;Horaires[[#This Row],[Debut]],1,0)+Horaires[[#This Row],[DebutPause]]),DebutNuit)))</f>
        <v>0</v>
      </c>
      <c r="G7" s="11">
        <f>MOD(Horaires[[#This Row],[FinPause]]-Horaires[[#This Row],[DebutPause]],1)</f>
        <v>0</v>
      </c>
    </row>
    <row r="8" spans="1:7" s="7" customFormat="1" x14ac:dyDescent="0.35">
      <c r="A8" s="9">
        <v>0.75</v>
      </c>
      <c r="B8" s="9">
        <v>0.20833333333333334</v>
      </c>
      <c r="C8" s="9"/>
      <c r="D8" s="9"/>
      <c r="E8" s="11">
        <f>MOD(Horaires[[#This Row],[Fin]]-Horaires[[#This Row],[Debut]],1)-Horaires[[#This Row],[HeuresNuit]]-Horaires[[#This Row],[TempsDePause]]</f>
        <v>0.20833333333333348</v>
      </c>
      <c r="F8" s="9">
        <f>(MAX(0,MIN(IF(Horaires[[#This Row],[Fin]]&lt;Horaires[[#This Row],[Debut]],1,0)+Horaires[[#This Row],[Fin]],1+FinNuit)-MAX(Horaires[[#This Row],[Debut]],DebutNuit))-IF(Horaires[[#This Row],[DebutPause]]=0,0,MIN(IF(Horaires[[#This Row],[FinPause]]=0,0,IF(Horaires[[#This Row],[FinPause]]&lt;Horaires[[#This Row],[Debut]],1,0)+Horaires[[#This Row],[FinPause]]),1+FinNuit)-MAX(IF(Horaires[[#This Row],[DebutPause]]=0,0,IF(Horaires[[#This Row],[DebutPause]]&lt;Horaires[[#This Row],[Debut]],1,0)+Horaires[[#This Row],[DebutPause]]),DebutNuit)))</f>
        <v>0.24999999999999989</v>
      </c>
      <c r="G8" s="11">
        <f>MOD(Horaires[[#This Row],[FinPause]]-Horaires[[#This Row],[DebutPause]],1)</f>
        <v>0</v>
      </c>
    </row>
    <row r="9" spans="1:7" s="7" customFormat="1" x14ac:dyDescent="0.35">
      <c r="A9" s="9">
        <v>0</v>
      </c>
      <c r="B9" s="9">
        <v>0.20833333333333334</v>
      </c>
      <c r="C9" s="9"/>
      <c r="D9" s="9"/>
      <c r="E9" s="11">
        <f>MOD(Horaires[[#This Row],[Fin]]-Horaires[[#This Row],[Debut]],1)-Horaires[[#This Row],[HeuresNuit]]-Horaires[[#This Row],[TempsDePause]]</f>
        <v>0.20833333333333334</v>
      </c>
      <c r="F9" s="9">
        <f>(MAX(0,MIN(IF(Horaires[[#This Row],[Fin]]&lt;Horaires[[#This Row],[Debut]],1,0)+Horaires[[#This Row],[Fin]],1+FinNuit)-MAX(Horaires[[#This Row],[Debut]],DebutNuit))-IF(Horaires[[#This Row],[DebutPause]]=0,0,MIN(IF(Horaires[[#This Row],[FinPause]]=0,0,IF(Horaires[[#This Row],[FinPause]]&lt;Horaires[[#This Row],[Debut]],1,0)+Horaires[[#This Row],[FinPause]]),1+FinNuit)-MAX(IF(Horaires[[#This Row],[DebutPause]]=0,0,IF(Horaires[[#This Row],[DebutPause]]&lt;Horaires[[#This Row],[Debut]],1,0)+Horaires[[#This Row],[DebutPause]]),DebutNuit)))</f>
        <v>0</v>
      </c>
      <c r="G9" s="11">
        <f>MOD(Horaires[[#This Row],[FinPause]]-Horaires[[#This Row],[DebutPause]],1)</f>
        <v>0</v>
      </c>
    </row>
    <row r="10" spans="1:7" s="7" customFormat="1" x14ac:dyDescent="0.35">
      <c r="A10" s="9">
        <v>0.83333333333333337</v>
      </c>
      <c r="B10" s="9">
        <v>0.97916666666666663</v>
      </c>
      <c r="C10" s="9"/>
      <c r="D10" s="9"/>
      <c r="E10" s="11">
        <f>MOD(Horaires[[#This Row],[Fin]]-Horaires[[#This Row],[Debut]],1)-Horaires[[#This Row],[HeuresNuit]]-Horaires[[#This Row],[TempsDePause]]</f>
        <v>0.125</v>
      </c>
      <c r="F10" s="9">
        <f>(MAX(0,MIN(IF(Horaires[[#This Row],[Fin]]&lt;Horaires[[#This Row],[Debut]],1,0)+Horaires[[#This Row],[Fin]],1+FinNuit)-MAX(Horaires[[#This Row],[Debut]],DebutNuit))-IF(Horaires[[#This Row],[DebutPause]]=0,0,MIN(IF(Horaires[[#This Row],[FinPause]]=0,0,IF(Horaires[[#This Row],[FinPause]]&lt;Horaires[[#This Row],[Debut]],1,0)+Horaires[[#This Row],[FinPause]]),1+FinNuit)-MAX(IF(Horaires[[#This Row],[DebutPause]]=0,0,IF(Horaires[[#This Row],[DebutPause]]&lt;Horaires[[#This Row],[Debut]],1,0)+Horaires[[#This Row],[DebutPause]]),DebutNuit)))</f>
        <v>2.0833333333333259E-2</v>
      </c>
      <c r="G10" s="11">
        <f>MOD(Horaires[[#This Row],[FinPause]]-Horaires[[#This Row],[DebutPause]],1)</f>
        <v>0</v>
      </c>
    </row>
    <row r="11" spans="1:7" s="7" customFormat="1" x14ac:dyDescent="0.35">
      <c r="A11" s="9">
        <v>0.23958333333333334</v>
      </c>
      <c r="B11" s="9">
        <v>0.75</v>
      </c>
      <c r="C11" s="9"/>
      <c r="D11" s="9"/>
      <c r="E11" s="11">
        <f>MOD(Horaires[[#This Row],[Fin]]-Horaires[[#This Row],[Debut]],1)-Horaires[[#This Row],[HeuresNuit]]-Horaires[[#This Row],[TempsDePause]]</f>
        <v>0.51041666666666663</v>
      </c>
      <c r="F11" s="9">
        <f>(MAX(0,MIN(IF(Horaires[[#This Row],[Fin]]&lt;Horaires[[#This Row],[Debut]],1,0)+Horaires[[#This Row],[Fin]],1+FinNuit)-MAX(Horaires[[#This Row],[Debut]],DebutNuit))-IF(Horaires[[#This Row],[DebutPause]]=0,0,MIN(IF(Horaires[[#This Row],[FinPause]]=0,0,IF(Horaires[[#This Row],[FinPause]]&lt;Horaires[[#This Row],[Debut]],1,0)+Horaires[[#This Row],[FinPause]]),1+FinNuit)-MAX(IF(Horaires[[#This Row],[DebutPause]]=0,0,IF(Horaires[[#This Row],[DebutPause]]&lt;Horaires[[#This Row],[Debut]],1,0)+Horaires[[#This Row],[DebutPause]]),DebutNuit)))</f>
        <v>0</v>
      </c>
      <c r="G11" s="11">
        <f>MOD(Horaires[[#This Row],[FinPause]]-Horaires[[#This Row],[DebutPause]],1)</f>
        <v>0</v>
      </c>
    </row>
    <row r="12" spans="1:7" s="7" customFormat="1" x14ac:dyDescent="0.35">
      <c r="A12" s="9">
        <v>0.23958333333333334</v>
      </c>
      <c r="B12" s="9">
        <v>0.75</v>
      </c>
      <c r="C12" s="9"/>
      <c r="D12" s="9"/>
      <c r="E12" s="11">
        <f>MOD(Horaires[[#This Row],[Fin]]-Horaires[[#This Row],[Debut]],1)-Horaires[[#This Row],[HeuresNuit]]-Horaires[[#This Row],[TempsDePause]]</f>
        <v>0.51041666666666663</v>
      </c>
      <c r="F12" s="9">
        <f>(MAX(0,MIN(IF(Horaires[[#This Row],[Fin]]&lt;Horaires[[#This Row],[Debut]],1,0)+Horaires[[#This Row],[Fin]],1+FinNuit)-MAX(Horaires[[#This Row],[Debut]],DebutNuit))-IF(Horaires[[#This Row],[DebutPause]]=0,0,MIN(IF(Horaires[[#This Row],[FinPause]]=0,0,IF(Horaires[[#This Row],[FinPause]]&lt;Horaires[[#This Row],[Debut]],1,0)+Horaires[[#This Row],[FinPause]]),1+FinNuit)-MAX(IF(Horaires[[#This Row],[DebutPause]]=0,0,IF(Horaires[[#This Row],[DebutPause]]&lt;Horaires[[#This Row],[Debut]],1,0)+Horaires[[#This Row],[DebutPause]]),DebutNuit)))</f>
        <v>0</v>
      </c>
      <c r="G12" s="11">
        <f>MOD(Horaires[[#This Row],[FinPause]]-Horaires[[#This Row],[DebutPause]],1)</f>
        <v>0</v>
      </c>
    </row>
    <row r="13" spans="1:7" s="7" customFormat="1" x14ac:dyDescent="0.35">
      <c r="A13" s="9">
        <v>0.73958333333333337</v>
      </c>
      <c r="B13" s="9">
        <v>0.25</v>
      </c>
      <c r="C13" s="9">
        <v>8.3333333333333329E-2</v>
      </c>
      <c r="D13" s="9">
        <v>0.125</v>
      </c>
      <c r="E13" s="11">
        <f>MOD(Horaires[[#This Row],[Fin]]-Horaires[[#This Row],[Debut]],1)-Horaires[[#This Row],[HeuresNuit]]-Horaires[[#This Row],[TempsDePause]]</f>
        <v>0.21875000000000006</v>
      </c>
      <c r="F13" s="9">
        <f>(MAX(0,MIN(IF(Horaires[[#This Row],[Fin]]&lt;Horaires[[#This Row],[Debut]],1,0)+Horaires[[#This Row],[Fin]],1+FinNuit)-MAX(Horaires[[#This Row],[Debut]],DebutNuit))-IF(Horaires[[#This Row],[DebutPause]]=0,0,MIN(IF(Horaires[[#This Row],[FinPause]]=0,0,IF(Horaires[[#This Row],[FinPause]]&lt;Horaires[[#This Row],[Debut]],1,0)+Horaires[[#This Row],[FinPause]]),1+FinNuit)-MAX(IF(Horaires[[#This Row],[DebutPause]]=0,0,IF(Horaires[[#This Row],[DebutPause]]&lt;Horaires[[#This Row],[Debut]],1,0)+Horaires[[#This Row],[DebutPause]]),DebutNuit)))</f>
        <v>0.24999999999999989</v>
      </c>
      <c r="G13" s="11">
        <f>MOD(Horaires[[#This Row],[FinPause]]-Horaires[[#This Row],[DebutPause]],1)</f>
        <v>4.1666666666666671E-2</v>
      </c>
    </row>
    <row r="14" spans="1:7" s="7" customFormat="1" x14ac:dyDescent="0.35">
      <c r="A14" s="9">
        <v>0.73958333333333337</v>
      </c>
      <c r="B14" s="9">
        <v>0.25</v>
      </c>
      <c r="C14" s="9">
        <v>8.3333333333333329E-2</v>
      </c>
      <c r="D14" s="9">
        <v>0.125</v>
      </c>
      <c r="E14" s="11">
        <f>MOD(Horaires[[#This Row],[Fin]]-Horaires[[#This Row],[Debut]],1)-Horaires[[#This Row],[HeuresNuit]]-Horaires[[#This Row],[TempsDePause]]</f>
        <v>0.21875000000000006</v>
      </c>
      <c r="F14" s="9">
        <f>(MAX(0,MIN(IF(Horaires[[#This Row],[Fin]]&lt;Horaires[[#This Row],[Debut]],1,0)+Horaires[[#This Row],[Fin]],1+FinNuit)-MAX(Horaires[[#This Row],[Debut]],DebutNuit))-IF(Horaires[[#This Row],[DebutPause]]=0,0,MIN(IF(Horaires[[#This Row],[FinPause]]=0,0,IF(Horaires[[#This Row],[FinPause]]&lt;Horaires[[#This Row],[Debut]],1,0)+Horaires[[#This Row],[FinPause]]),1+FinNuit)-MAX(IF(Horaires[[#This Row],[DebutPause]]=0,0,IF(Horaires[[#This Row],[DebutPause]]&lt;Horaires[[#This Row],[Debut]],1,0)+Horaires[[#This Row],[DebutPause]]),DebutNuit)))</f>
        <v>0.24999999999999989</v>
      </c>
      <c r="G14" s="11">
        <f>MOD(Horaires[[#This Row],[FinPause]]-Horaires[[#This Row],[DebutPause]],1)</f>
        <v>4.1666666666666671E-2</v>
      </c>
    </row>
    <row r="15" spans="1:7" s="7" customFormat="1" x14ac:dyDescent="0.35"/>
  </sheetData>
  <mergeCells count="2">
    <mergeCell ref="C1:D1"/>
    <mergeCell ref="E2:F2"/>
  </mergeCells>
  <dataValidations count="1">
    <dataValidation type="time" allowBlank="1" showInputMessage="1" showErrorMessage="1" error="Tapez les heures sous le format_x000a_00:00" sqref="A4:D14">
      <formula1>0</formula1>
      <formula2>0.999305555555556</formula2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tabSelected="1" workbookViewId="0">
      <selection activeCell="A2" sqref="A2"/>
    </sheetView>
  </sheetViews>
  <sheetFormatPr baseColWidth="10" defaultColWidth="16.36328125" defaultRowHeight="14.5" x14ac:dyDescent="0.35"/>
  <sheetData>
    <row r="1" spans="1:6" x14ac:dyDescent="0.35">
      <c r="A1" s="20" t="s">
        <v>18</v>
      </c>
      <c r="B1" s="21" t="s">
        <v>17</v>
      </c>
      <c r="C1" s="20" t="s">
        <v>16</v>
      </c>
      <c r="D1" s="22" t="s">
        <v>15</v>
      </c>
      <c r="E1" s="19" t="s">
        <v>14</v>
      </c>
      <c r="F1" s="18" t="s">
        <v>13</v>
      </c>
    </row>
    <row r="2" spans="1:6" x14ac:dyDescent="0.35">
      <c r="A2" s="16">
        <v>43822</v>
      </c>
      <c r="B2" s="17">
        <v>0.16666666666666666</v>
      </c>
      <c r="C2" s="16">
        <v>43822</v>
      </c>
      <c r="D2" s="15">
        <v>0.20833333333333334</v>
      </c>
      <c r="E2" s="14">
        <f>Tableau1[[#This Row],[Jour fin]]+Tableau1[[#This Row],[Heure fin]]-Tableau1[[#This Row],[Jour début]]-Tableau1[[#This Row],[Heure début]]-Tableau1[[#This Row],[Heures de nuit]]</f>
        <v>2.4253099528692701E-12</v>
      </c>
      <c r="F2" s="14">
        <f>(1+FinNuit-DebutNuit)*INT(Tableau1[[#This Row],[Jour fin]]+Tableau1[[#This Row],[Heure fin]]-Tableau1[[#This Row],[Jour début]]-Tableau1[[#This Row],[Heure début]])+IF(Tableau1[[#This Row],[Heure fin]]&lt;Tableau1[[#This Row],[Heure début]],MAX(0,MIN((Tableau1[[#This Row],[Heure fin]])+1,FinNuit+1)-MAX(Tableau1[[#This Row],[Heure début]],DebutNuit))+MAX(0,FinNuit-Tableau1[[#This Row],[Heure début]]),MAX(DebutNuit,Tableau1[[#This Row],[Heure fin]])-MAX(DebutNuit,Tableau1[[#This Row],[Heure début]])+MAX(MIN(FinNuit,Tableau1[[#This Row],[Heure fin]])-MIN(FinNuit,Tableau1[[#This Row],[Heure début]]),0))</f>
        <v>4.1666666666666685E-2</v>
      </c>
    </row>
    <row r="3" spans="1:6" x14ac:dyDescent="0.35">
      <c r="A3" s="16">
        <v>43822</v>
      </c>
      <c r="B3" s="17">
        <v>0.16666666666666666</v>
      </c>
      <c r="C3" s="16">
        <v>43823</v>
      </c>
      <c r="D3" s="15">
        <v>0.29166666666666669</v>
      </c>
      <c r="E3" s="14">
        <f>Tableau1[[#This Row],[Jour fin]]+Tableau1[[#This Row],[Heure fin]]-Tableau1[[#This Row],[Jour début]]-Tableau1[[#This Row],[Heure début]]-Tableau1[[#This Row],[Heures de nuit]]</f>
        <v>0.74999999999757461</v>
      </c>
      <c r="F3" s="14">
        <f>(1+FinNuit-DebutNuit)*INT(Tableau1[[#This Row],[Jour fin]]+Tableau1[[#This Row],[Heure fin]]-Tableau1[[#This Row],[Jour début]]-Tableau1[[#This Row],[Heure début]])+IF(Tableau1[[#This Row],[Heure fin]]&lt;Tableau1[[#This Row],[Heure début]],MAX(0,MIN((Tableau1[[#This Row],[Heure fin]])+1,FinNuit+1)-MAX(Tableau1[[#This Row],[Heure début]],DebutNuit))+MAX(0,FinNuit-Tableau1[[#This Row],[Heure début]]),MAX(DebutNuit,Tableau1[[#This Row],[Heure fin]])-MAX(DebutNuit,Tableau1[[#This Row],[Heure début]])+MAX(MIN(FinNuit,Tableau1[[#This Row],[Heure fin]])-MIN(FinNuit,Tableau1[[#This Row],[Heure début]]),0))</f>
        <v>0.375</v>
      </c>
    </row>
    <row r="4" spans="1:6" x14ac:dyDescent="0.35">
      <c r="A4" s="16">
        <v>43822</v>
      </c>
      <c r="B4" s="17">
        <v>0.29166666666666669</v>
      </c>
      <c r="C4" s="16">
        <v>43823</v>
      </c>
      <c r="D4" s="15">
        <v>0.375</v>
      </c>
      <c r="E4" s="14">
        <f>Tableau1[[#This Row],[Jour fin]]+Tableau1[[#This Row],[Heure fin]]-Tableau1[[#This Row],[Jour début]]-Tableau1[[#This Row],[Heure début]]-Tableau1[[#This Row],[Heures de nuit]]</f>
        <v>0.79166666666666663</v>
      </c>
      <c r="F4" s="14">
        <f>(1+FinNuit-DebutNuit)*INT(Tableau1[[#This Row],[Jour fin]]+Tableau1[[#This Row],[Heure fin]]-Tableau1[[#This Row],[Jour début]]-Tableau1[[#This Row],[Heure début]])+IF(Tableau1[[#This Row],[Heure fin]]&lt;Tableau1[[#This Row],[Heure début]],MAX(0,MIN((Tableau1[[#This Row],[Heure fin]])+1,FinNuit+1)-MAX(Tableau1[[#This Row],[Heure début]],DebutNuit))+MAX(0,FinNuit-Tableau1[[#This Row],[Heure début]]),MAX(DebutNuit,Tableau1[[#This Row],[Heure fin]])-MAX(DebutNuit,Tableau1[[#This Row],[Heure début]])+MAX(MIN(FinNuit,Tableau1[[#This Row],[Heure fin]])-MIN(FinNuit,Tableau1[[#This Row],[Heure début]]),0))</f>
        <v>0.29166666666666663</v>
      </c>
    </row>
    <row r="5" spans="1:6" x14ac:dyDescent="0.35">
      <c r="A5" s="16">
        <v>43822</v>
      </c>
      <c r="B5" s="17">
        <v>0.16666666666666666</v>
      </c>
      <c r="C5" s="16">
        <v>43824</v>
      </c>
      <c r="D5" s="15">
        <v>0.95833333333333337</v>
      </c>
      <c r="E5" s="14">
        <f>Tableau1[[#This Row],[Jour fin]]+Tableau1[[#This Row],[Heure fin]]-Tableau1[[#This Row],[Jour début]]-Tableau1[[#This Row],[Heure début]]-Tableau1[[#This Row],[Heures de nuit]]</f>
        <v>2.1250000000024256</v>
      </c>
      <c r="F5" s="14">
        <f>(1+FinNuit-DebutNuit)*INT(Tableau1[[#This Row],[Jour fin]]+Tableau1[[#This Row],[Heure fin]]-Tableau1[[#This Row],[Jour début]]-Tableau1[[#This Row],[Heure début]])+IF(Tableau1[[#This Row],[Heure fin]]&lt;Tableau1[[#This Row],[Heure début]],MAX(0,MIN((Tableau1[[#This Row],[Heure fin]])+1,FinNuit+1)-MAX(Tableau1[[#This Row],[Heure début]],DebutNuit))+MAX(0,FinNuit-Tableau1[[#This Row],[Heure début]]),MAX(DebutNuit,Tableau1[[#This Row],[Heure fin]])-MAX(DebutNuit,Tableau1[[#This Row],[Heure début]])+MAX(MIN(FinNuit,Tableau1[[#This Row],[Heure fin]])-MIN(FinNuit,Tableau1[[#This Row],[Heure début]]),0))</f>
        <v>0.66666666666666663</v>
      </c>
    </row>
    <row r="6" spans="1:6" x14ac:dyDescent="0.35">
      <c r="A6" s="16">
        <v>43822</v>
      </c>
      <c r="B6" s="17">
        <v>0.33333333333333331</v>
      </c>
      <c r="C6" s="16">
        <v>43827</v>
      </c>
      <c r="D6" s="15">
        <v>0.95833333333333337</v>
      </c>
      <c r="E6" s="14">
        <f>Tableau1[[#This Row],[Jour fin]]+Tableau1[[#This Row],[Heure fin]]-Tableau1[[#This Row],[Jour début]]-Tableau1[[#This Row],[Heure début]]-Tableau1[[#This Row],[Heures de nuit]]</f>
        <v>4.1666666666690926</v>
      </c>
      <c r="F6" s="14">
        <f>(1+FinNuit-DebutNuit)*INT(Tableau1[[#This Row],[Jour fin]]+Tableau1[[#This Row],[Heure fin]]-Tableau1[[#This Row],[Jour début]]-Tableau1[[#This Row],[Heure début]])+IF(Tableau1[[#This Row],[Heure fin]]&lt;Tableau1[[#This Row],[Heure début]],MAX(0,MIN((Tableau1[[#This Row],[Heure fin]])+1,FinNuit+1)-MAX(Tableau1[[#This Row],[Heure début]],DebutNuit))+MAX(0,FinNuit-Tableau1[[#This Row],[Heure début]]),MAX(DebutNuit,Tableau1[[#This Row],[Heure fin]])-MAX(DebutNuit,Tableau1[[#This Row],[Heure début]])+MAX(MIN(FinNuit,Tableau1[[#This Row],[Heure fin]])-MIN(FinNuit,Tableau1[[#This Row],[Heure début]]),0))</f>
        <v>1.458333333333333</v>
      </c>
    </row>
    <row r="7" spans="1:6" x14ac:dyDescent="0.35">
      <c r="A7" s="16">
        <v>43822</v>
      </c>
      <c r="B7" s="17">
        <v>0.33333333333333331</v>
      </c>
      <c r="C7" s="16">
        <v>43830</v>
      </c>
      <c r="D7" s="15">
        <v>0.375</v>
      </c>
      <c r="E7" s="14">
        <f>Tableau1[[#This Row],[Jour fin]]+Tableau1[[#This Row],[Heure fin]]-Tableau1[[#This Row],[Jour début]]-Tableau1[[#This Row],[Heure début]]-Tableau1[[#This Row],[Heures de nuit]]</f>
        <v>5.708333333333333</v>
      </c>
      <c r="F7" s="14">
        <f>(1+FinNuit-DebutNuit)*INT(Tableau1[[#This Row],[Jour fin]]+Tableau1[[#This Row],[Heure fin]]-Tableau1[[#This Row],[Jour début]]-Tableau1[[#This Row],[Heure début]])+IF(Tableau1[[#This Row],[Heure fin]]&lt;Tableau1[[#This Row],[Heure début]],MAX(0,MIN((Tableau1[[#This Row],[Heure fin]])+1,FinNuit+1)-MAX(Tableau1[[#This Row],[Heure début]],DebutNuit))+MAX(0,FinNuit-Tableau1[[#This Row],[Heure début]]),MAX(DebutNuit,Tableau1[[#This Row],[Heure fin]])-MAX(DebutNuit,Tableau1[[#This Row],[Heure début]])+MAX(MIN(FinNuit,Tableau1[[#This Row],[Heure fin]])-MIN(FinNuit,Tableau1[[#This Row],[Heure début]]),0))</f>
        <v>2.333333333333333</v>
      </c>
    </row>
    <row r="8" spans="1:6" x14ac:dyDescent="0.35">
      <c r="A8" s="16">
        <v>43822</v>
      </c>
      <c r="B8" s="17">
        <v>0.83333333333333337</v>
      </c>
      <c r="C8" s="16">
        <v>43830</v>
      </c>
      <c r="D8" s="15">
        <v>0.33333333333333331</v>
      </c>
      <c r="E8" s="14">
        <f>Tableau1[[#This Row],[Jour fin]]+Tableau1[[#This Row],[Heure fin]]-Tableau1[[#This Row],[Jour début]]-Tableau1[[#This Row],[Heure début]]-Tableau1[[#This Row],[Heures de nuit]]</f>
        <v>5.1666666666690926</v>
      </c>
      <c r="F8" s="14">
        <f>(1+FinNuit-DebutNuit)*INT(Tableau1[[#This Row],[Jour fin]]+Tableau1[[#This Row],[Heure fin]]-Tableau1[[#This Row],[Jour début]]-Tableau1[[#This Row],[Heure début]])+IF(Tableau1[[#This Row],[Heure fin]]&lt;Tableau1[[#This Row],[Heure début]],MAX(0,MIN((Tableau1[[#This Row],[Heure fin]])+1,FinNuit+1)-MAX(Tableau1[[#This Row],[Heure début]],DebutNuit))+MAX(0,FinNuit-Tableau1[[#This Row],[Heure début]]),MAX(DebutNuit,Tableau1[[#This Row],[Heure fin]])-MAX(DebutNuit,Tableau1[[#This Row],[Heure début]])+MAX(MIN(FinNuit,Tableau1[[#This Row],[Heure fin]])-MIN(FinNuit,Tableau1[[#This Row],[Heure début]]),0))</f>
        <v>2.333333333333333</v>
      </c>
    </row>
    <row r="9" spans="1:6" x14ac:dyDescent="0.35">
      <c r="A9" s="16">
        <v>43822</v>
      </c>
      <c r="B9" s="17">
        <v>0.83333333333333337</v>
      </c>
      <c r="C9" s="16">
        <v>43830</v>
      </c>
      <c r="D9" s="15">
        <v>0.875</v>
      </c>
      <c r="E9" s="14">
        <f>Tableau1[[#This Row],[Jour fin]]+Tableau1[[#This Row],[Heure fin]]-Tableau1[[#This Row],[Jour début]]-Tableau1[[#This Row],[Heure début]]-Tableau1[[#This Row],[Heures de nuit]]</f>
        <v>5.708333333333333</v>
      </c>
      <c r="F9" s="14">
        <f>(1+FinNuit-DebutNuit)*INT(Tableau1[[#This Row],[Jour fin]]+Tableau1[[#This Row],[Heure fin]]-Tableau1[[#This Row],[Jour début]]-Tableau1[[#This Row],[Heure début]])+IF(Tableau1[[#This Row],[Heure fin]]&lt;Tableau1[[#This Row],[Heure début]],MAX(0,MIN((Tableau1[[#This Row],[Heure fin]])+1,FinNuit+1)-MAX(Tableau1[[#This Row],[Heure début]],DebutNuit))+MAX(0,FinNuit-Tableau1[[#This Row],[Heure début]]),MAX(DebutNuit,Tableau1[[#This Row],[Heure fin]])-MAX(DebutNuit,Tableau1[[#This Row],[Heure début]])+MAX(MIN(FinNuit,Tableau1[[#This Row],[Heure fin]])-MIN(FinNuit,Tableau1[[#This Row],[Heure début]]),0))</f>
        <v>2.333333333333333</v>
      </c>
    </row>
    <row r="10" spans="1:6" x14ac:dyDescent="0.35">
      <c r="A10" s="16">
        <v>43822</v>
      </c>
      <c r="B10" s="17">
        <v>0.16666666666666666</v>
      </c>
      <c r="C10" s="16">
        <v>43830</v>
      </c>
      <c r="D10" s="15">
        <v>0.95833333333333337</v>
      </c>
      <c r="E10" s="14">
        <f>Tableau1[[#This Row],[Jour fin]]+Tableau1[[#This Row],[Heure fin]]-Tableau1[[#This Row],[Jour début]]-Tableau1[[#This Row],[Heure début]]-Tableau1[[#This Row],[Heures de nuit]]</f>
        <v>6.3750000000024265</v>
      </c>
      <c r="F10" s="14">
        <f>(1+FinNuit-DebutNuit)*INT(Tableau1[[#This Row],[Jour fin]]+Tableau1[[#This Row],[Heure fin]]-Tableau1[[#This Row],[Jour début]]-Tableau1[[#This Row],[Heure début]])+IF(Tableau1[[#This Row],[Heure fin]]&lt;Tableau1[[#This Row],[Heure début]],MAX(0,MIN((Tableau1[[#This Row],[Heure fin]])+1,FinNuit+1)-MAX(Tableau1[[#This Row],[Heure début]],DebutNuit))+MAX(0,FinNuit-Tableau1[[#This Row],[Heure début]]),MAX(DebutNuit,Tableau1[[#This Row],[Heure fin]])-MAX(DebutNuit,Tableau1[[#This Row],[Heure début]])+MAX(MIN(FinNuit,Tableau1[[#This Row],[Heure fin]])-MIN(FinNuit,Tableau1[[#This Row],[Heure début]]),0))</f>
        <v>2.4166666666666665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paramètres</vt:lpstr>
      <vt:lpstr>cas standard</vt:lpstr>
      <vt:lpstr>cas d'une vacation longue</vt:lpstr>
      <vt:lpstr>DebutNuit</vt:lpstr>
      <vt:lpstr>FinNuit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cp:lastPrinted>2017-09-15T04:18:27Z</cp:lastPrinted>
  <dcterms:created xsi:type="dcterms:W3CDTF">2017-09-02T09:30:55Z</dcterms:created>
  <dcterms:modified xsi:type="dcterms:W3CDTF">2021-03-18T17:40:23Z</dcterms:modified>
</cp:coreProperties>
</file>